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24226"/>
  <mc:AlternateContent xmlns:mc="http://schemas.openxmlformats.org/markup-compatibility/2006">
    <mc:Choice Requires="x15">
      <x15ac:absPath xmlns:x15ac="http://schemas.microsoft.com/office/spreadsheetml/2010/11/ac" url="\\fs\Areas\SME\TRANSFERENCIAS MME\05 Relación de Contratos\2023\05-2023\Publicación\"/>
    </mc:Choice>
  </mc:AlternateContent>
  <xr:revisionPtr revIDLastSave="0" documentId="13_ncr:1_{73603A05-7558-4CA1-A39B-9E8C1CBD7487}" xr6:coauthVersionLast="47" xr6:coauthVersionMax="47" xr10:uidLastSave="{00000000-0000-0000-0000-000000000000}"/>
  <bookViews>
    <workbookView xWindow="-120" yWindow="-120" windowWidth="29040" windowHeight="15840" tabRatio="852" firstSheet="33" activeTab="44" xr2:uid="{00000000-000D-0000-FFFF-FFFF00000000}"/>
  </bookViews>
  <sheets>
    <sheet name="BASE" sheetId="85" state="hidden" r:id="rId1"/>
    <sheet name="REPORTE" sheetId="377" state="hidden" r:id="rId2"/>
    <sheet name="EMPRESAS" sheetId="1" r:id="rId3"/>
    <sheet name="AIPSA" sheetId="1294" r:id="rId4"/>
    <sheet name="AGROAURORA" sheetId="1268" r:id="rId5"/>
    <sheet name="AGROINDUSTRIAS SAN JACINTO" sheetId="1267" r:id="rId6"/>
    <sheet name="BIOENERGIA DEL CHIRA S.A." sheetId="840" r:id="rId7"/>
    <sheet name="EEOLICA" sheetId="357" state="hidden" r:id="rId8"/>
    <sheet name="ATRIA ENERGIA" sheetId="1391" r:id="rId9"/>
    <sheet name="CELEPSA" sheetId="1329" r:id="rId10"/>
    <sheet name="CELEPSA RENOVABLES" sheetId="1297" r:id="rId11"/>
    <sheet name="CHINANGO" sheetId="1373" r:id="rId12"/>
    <sheet name="COLCA SOLAR" sheetId="1394" r:id="rId13"/>
    <sheet name="EGASA" sheetId="1353" r:id="rId14"/>
    <sheet name="EGEJUNIN" sheetId="1146" r:id="rId15"/>
    <sheet name="ELECTRICA STA ROSA" sheetId="370" state="hidden" r:id="rId16"/>
    <sheet name="EGEMSA" sheetId="1386" r:id="rId17"/>
    <sheet name="EGESUR" sheetId="1380" r:id="rId18"/>
    <sheet name="EGHUALLAGA" sheetId="1272" r:id="rId19"/>
    <sheet name="ELECTROPERU" sheetId="1302" r:id="rId20"/>
    <sheet name="ELECTR_STA_ANA" sheetId="487" state="hidden" r:id="rId21"/>
    <sheet name="ENEL PERU" sheetId="1374" r:id="rId22"/>
    <sheet name="ENEL PIURA" sheetId="1375" r:id="rId23"/>
    <sheet name="ENGIE" sheetId="1390" r:id="rId24"/>
    <sheet name="EMPRESA ELECTRICA RIO DOBLE" sheetId="1393" r:id="rId25"/>
    <sheet name="FENIX POWER" sheetId="1387" r:id="rId26"/>
    <sheet name="HUANZA" sheetId="1284" r:id="rId27"/>
    <sheet name="HUANCHOR" sheetId="1372" r:id="rId28"/>
    <sheet name="HUAURA POWER" sheetId="1332" r:id="rId29"/>
    <sheet name="HIDROELECTRICA_STA_CRUZ" sheetId="369" state="hidden" r:id="rId30"/>
    <sheet name="HUAURA_POWER" sheetId="361" state="hidden" r:id="rId31"/>
    <sheet name="INLAND ENERGY" sheetId="1360" r:id="rId32"/>
    <sheet name="KALLPA GENERACIÓN" sheetId="1389" r:id="rId33"/>
    <sheet name="LA VIRGEN" sheetId="1275" r:id="rId34"/>
    <sheet name="ORAZUL ENERGY" sheetId="1384" r:id="rId35"/>
    <sheet name="PE_TRES HERMANAS" sheetId="368" state="hidden" r:id="rId36"/>
    <sheet name="PARQUE EOLICO TRES HERMANA" sheetId="1392" r:id="rId37"/>
    <sheet name="SAN GABAN" sheetId="1381" r:id="rId38"/>
    <sheet name="SDF" sheetId="1305" r:id="rId39"/>
    <sheet name="SHOUGESA" sheetId="1340" r:id="rId40"/>
    <sheet name="STATKRAFT" sheetId="1385" r:id="rId41"/>
    <sheet name="TERMOCHILCA" sheetId="1388" r:id="rId42"/>
    <sheet name="TERMOSELVA" sheetId="1281" r:id="rId43"/>
    <sheet name="MINERACERROVERDE" sheetId="1344" r:id="rId44"/>
    <sheet name="ENEL DISTRIBUCIÓN" sheetId="1343" r:id="rId45"/>
    <sheet name="FENIX_P" sheetId="169" state="hidden" r:id="rId46"/>
    <sheet name="SAN_GABAN" sheetId="250" state="hidden" r:id="rId47"/>
  </sheets>
  <externalReferences>
    <externalReference r:id="rId48"/>
  </externalReferences>
  <definedNames>
    <definedName name="_xlnm._FilterDatabase" localSheetId="0" hidden="1">BASE!$A$3:$AI$1313</definedName>
    <definedName name="_xlnm._FilterDatabase" localSheetId="14" hidden="1">EGEJUNIN!$A$11:$H$19</definedName>
    <definedName name="_xlnm._FilterDatabase" localSheetId="16" hidden="1">EGEMSA!#REF!</definedName>
    <definedName name="_xlnm._FilterDatabase" localSheetId="19" hidden="1">ELECTROPERU!$A$6:$R$92</definedName>
    <definedName name="_xlnm._FilterDatabase" localSheetId="2" hidden="1">EMPRESAS!$B$6:$E$69</definedName>
    <definedName name="_xlnm._FilterDatabase" localSheetId="21" hidden="1">'ENEL PERU'!#REF!</definedName>
    <definedName name="_xlnm._FilterDatabase" localSheetId="23" hidden="1">ENGIE!#REF!</definedName>
    <definedName name="_xlnm._FilterDatabase" localSheetId="25" hidden="1">'FENIX POWER'!#REF!</definedName>
    <definedName name="_xlnm._FilterDatabase" localSheetId="45" hidden="1">FENIX_P!$S$11:$T$246</definedName>
    <definedName name="_xlnm._FilterDatabase" localSheetId="30" hidden="1">HUAURA_POWER!$A$10:$S$178</definedName>
    <definedName name="_xlnm._FilterDatabase" localSheetId="32" hidden="1">'KALLPA GENERACIÓN'!#REF!</definedName>
    <definedName name="_xlnm._FilterDatabase" localSheetId="1" hidden="1">REPORTE!$B$7:$H$59</definedName>
    <definedName name="_xlnm._FilterDatabase" localSheetId="37" hidden="1">'SAN GABAN'!#REF!</definedName>
    <definedName name="_xlnm._FilterDatabase" localSheetId="46" hidden="1">SAN_GABAN!$B$11:$Q$50</definedName>
    <definedName name="_xlnm._FilterDatabase" localSheetId="40" hidden="1">STATKRAFT!#REF!</definedName>
    <definedName name="_xlnm._FilterDatabase" localSheetId="41" hidden="1">TERMOCHILCA!#REF!</definedName>
    <definedName name="Anticipos" localSheetId="44">'ENEL DISTRIBUCIÓN'!#REF!</definedName>
    <definedName name="Anticipos" localSheetId="43">MINERACERROVERDE!#REF!</definedName>
    <definedName name="Anticipos">#REF!</definedName>
    <definedName name="_xlnm.Print_Area" localSheetId="6">'BIOENERGIA DEL CHIRA S.A.'!$A$1:$R$243</definedName>
    <definedName name="_xlnm.Print_Area" localSheetId="7">EEOLICA!$A$1:$R$119</definedName>
    <definedName name="_xlnm.Print_Area" localSheetId="14">EGEJUNIN!$A$1:$R$19</definedName>
    <definedName name="_xlnm.Print_Area" localSheetId="17">EGESUR!#REF!</definedName>
    <definedName name="_xlnm.Print_Area" localSheetId="20">ELECTR_STA_ANA!$A$1:$R$19</definedName>
    <definedName name="_xlnm.Print_Area" localSheetId="15">'ELECTRICA STA ROSA'!$A$1:$R$19</definedName>
    <definedName name="_xlnm.Print_Area" localSheetId="2">EMPRESAS!$A$1:$D$71</definedName>
    <definedName name="_xlnm.Print_Area" localSheetId="45">FENIX_P!$A$1:$T$253</definedName>
    <definedName name="_xlnm.Print_Area" localSheetId="29">HIDROELECTRICA_STA_CRUZ!$A$1:$R$25</definedName>
    <definedName name="_xlnm.Print_Area" localSheetId="30">HUAURA_POWER!$A$1:$R$185</definedName>
    <definedName name="_xlnm.Print_Area" localSheetId="34">'ORAZUL ENERGY'!#REF!</definedName>
    <definedName name="_xlnm.Print_Area" localSheetId="35">'PE_TRES HERMANAS'!$A$1:$R$119</definedName>
    <definedName name="_xlnm.Print_Area" localSheetId="1">REPORTE!$A$1:$I$62</definedName>
    <definedName name="_xlnm.Print_Area" localSheetId="46">SAN_GABAN!$A$1:$R$57</definedName>
    <definedName name="Barra" localSheetId="6">#REF!</definedName>
    <definedName name="Barra" localSheetId="7">#REF!</definedName>
    <definedName name="Barra" localSheetId="14">#REF!</definedName>
    <definedName name="Barra" localSheetId="17">#REF!</definedName>
    <definedName name="Barra" localSheetId="20">#REF!</definedName>
    <definedName name="Barra" localSheetId="15">#REF!</definedName>
    <definedName name="Barra" localSheetId="23">#REF!</definedName>
    <definedName name="Barra" localSheetId="45">#REF!</definedName>
    <definedName name="Barra" localSheetId="29">#REF!</definedName>
    <definedName name="Barra" localSheetId="30">#REF!</definedName>
    <definedName name="Barra" localSheetId="35">#REF!</definedName>
    <definedName name="Barra" localSheetId="46">#REF!</definedName>
    <definedName name="Barra">#REF!</definedName>
    <definedName name="BASE" localSheetId="6">#REF!</definedName>
    <definedName name="BASE" localSheetId="30">#REF!</definedName>
    <definedName name="BASE" localSheetId="1">#REF!</definedName>
    <definedName name="BASE">#REF!</definedName>
    <definedName name="BASEF" localSheetId="0">BASE!$F$3:$AH$1290</definedName>
    <definedName name="BASEF" localSheetId="6">#REF!</definedName>
    <definedName name="BASEF" localSheetId="7">#REF!</definedName>
    <definedName name="BASEF" localSheetId="14">#REF!</definedName>
    <definedName name="BASEF" localSheetId="17">#REF!</definedName>
    <definedName name="BASEF" localSheetId="23">#REF!</definedName>
    <definedName name="BASEF" localSheetId="30">#REF!</definedName>
    <definedName name="BASEF" localSheetId="35">#REF!</definedName>
    <definedName name="BASEF" localSheetId="1">#REF!</definedName>
    <definedName name="BASEF" localSheetId="46">#REF!</definedName>
    <definedName name="BASEF">#REF!</definedName>
    <definedName name="caja" localSheetId="6">#REF!</definedName>
    <definedName name="caja" localSheetId="14">#REF!</definedName>
    <definedName name="caja" localSheetId="23">#REF!</definedName>
    <definedName name="caja">#REF!</definedName>
    <definedName name="CELEPSA" localSheetId="0">#REF!</definedName>
    <definedName name="CELEPSA" localSheetId="6">#REF!</definedName>
    <definedName name="CELEPSA" localSheetId="7">#REF!</definedName>
    <definedName name="CELEPSA" localSheetId="14">#REF!</definedName>
    <definedName name="CELEPSA" localSheetId="17">#REF!</definedName>
    <definedName name="CELEPSA" localSheetId="20">#REF!</definedName>
    <definedName name="CELEPSA" localSheetId="15">#REF!</definedName>
    <definedName name="CELEPSA" localSheetId="23">#REF!</definedName>
    <definedName name="CELEPSA" localSheetId="45">#REF!</definedName>
    <definedName name="CELEPSA" localSheetId="29">#REF!</definedName>
    <definedName name="CELEPSA" localSheetId="30">#REF!</definedName>
    <definedName name="CELEPSA" localSheetId="35">#REF!</definedName>
    <definedName name="CELEPSA" localSheetId="1">#REF!</definedName>
    <definedName name="CELEPSA" localSheetId="46">#REF!</definedName>
    <definedName name="CELEPSA">#REF!</definedName>
    <definedName name="celepsaa">#REF!</definedName>
    <definedName name="cl" localSheetId="1">#REF!</definedName>
    <definedName name="cl">#REF!</definedName>
    <definedName name="Cliente" localSheetId="6">#REF!</definedName>
    <definedName name="Cliente" localSheetId="7">#REF!</definedName>
    <definedName name="Cliente" localSheetId="14">#REF!</definedName>
    <definedName name="Cliente" localSheetId="17">#REF!</definedName>
    <definedName name="Cliente" localSheetId="20">#REF!</definedName>
    <definedName name="Cliente" localSheetId="15">#REF!</definedName>
    <definedName name="Cliente" localSheetId="23">#REF!</definedName>
    <definedName name="Cliente" localSheetId="45">#REF!</definedName>
    <definedName name="Cliente" localSheetId="29">#REF!</definedName>
    <definedName name="Cliente" localSheetId="30">#REF!</definedName>
    <definedName name="Cliente" localSheetId="35">#REF!</definedName>
    <definedName name="Cliente" localSheetId="46">#REF!</definedName>
    <definedName name="Cliente">#REF!</definedName>
    <definedName name="CostoCMG" localSheetId="6">#REF!</definedName>
    <definedName name="CostoCMG" localSheetId="14">#REF!</definedName>
    <definedName name="CostoCMG" localSheetId="23">#REF!</definedName>
    <definedName name="CostoCMG">#REF!</definedName>
    <definedName name="DATOS" localSheetId="0">BASE!$B$3:$B$788</definedName>
    <definedName name="DATOS" localSheetId="6">#REF!</definedName>
    <definedName name="DATOS" localSheetId="7">#REF!</definedName>
    <definedName name="DATOS" localSheetId="14">#REF!</definedName>
    <definedName name="DATOS" localSheetId="23">#REF!</definedName>
    <definedName name="DATOS" localSheetId="30">#REF!</definedName>
    <definedName name="DATOS" localSheetId="35">#REF!</definedName>
    <definedName name="DATOS" localSheetId="1">#REF!</definedName>
    <definedName name="DATOS">#REF!</definedName>
    <definedName name="DATOS1" localSheetId="0">BASE!$C$1:$C$788</definedName>
    <definedName name="DATOS1" localSheetId="6">#REF!</definedName>
    <definedName name="DATOS1" localSheetId="7">#REF!</definedName>
    <definedName name="DATOS1" localSheetId="14">#REF!</definedName>
    <definedName name="DATOS1" localSheetId="23">#REF!</definedName>
    <definedName name="DATOS1" localSheetId="30">#REF!</definedName>
    <definedName name="DATOS1" localSheetId="35">#REF!</definedName>
    <definedName name="DATOS1" localSheetId="1">#REF!</definedName>
    <definedName name="DATOS1">#REF!</definedName>
    <definedName name="Dieta_kilometraje" localSheetId="44">'ENEL DISTRIBUCIÓN'!#REF!</definedName>
    <definedName name="Dieta_kilometraje" localSheetId="43">MINERACERROVERDE!#REF!</definedName>
    <definedName name="Dieta_kilometraje">#REF!</definedName>
    <definedName name="DOS" localSheetId="6">#REF!</definedName>
    <definedName name="DOS" localSheetId="14">#REF!</definedName>
    <definedName name="DOS" localSheetId="23">#REF!</definedName>
    <definedName name="DOS">#REF!</definedName>
    <definedName name="ea">[1]BASE!$F$3:$AH$1290</definedName>
    <definedName name="EDEGEL" localSheetId="0">#REF!</definedName>
    <definedName name="EDEGEL" localSheetId="6">#REF!</definedName>
    <definedName name="EDEGEL" localSheetId="7">#REF!</definedName>
    <definedName name="EDEGEL" localSheetId="14">#REF!</definedName>
    <definedName name="EDEGEL" localSheetId="17">#REF!</definedName>
    <definedName name="EDEGEL" localSheetId="20">#REF!</definedName>
    <definedName name="EDEGEL" localSheetId="15">#REF!</definedName>
    <definedName name="EDEGEL" localSheetId="23">#REF!</definedName>
    <definedName name="EDEGEL" localSheetId="45">#REF!</definedName>
    <definedName name="EDEGEL" localSheetId="29">#REF!</definedName>
    <definedName name="EDEGEL" localSheetId="30">#REF!</definedName>
    <definedName name="EDEGEL" localSheetId="35">#REF!</definedName>
    <definedName name="EDEGEL" localSheetId="1">#REF!</definedName>
    <definedName name="EDEGEL" localSheetId="46">#REF!</definedName>
    <definedName name="EDEGEL">#REF!</definedName>
    <definedName name="EEPSA" localSheetId="0">#REF!</definedName>
    <definedName name="EEPSA" localSheetId="6">#REF!</definedName>
    <definedName name="EEPSA" localSheetId="7">#REF!</definedName>
    <definedName name="EEPSA" localSheetId="14">#REF!</definedName>
    <definedName name="EEPSA" localSheetId="17">#REF!</definedName>
    <definedName name="EEPSA" localSheetId="20">#REF!</definedName>
    <definedName name="EEPSA" localSheetId="15">#REF!</definedName>
    <definedName name="EEPSA" localSheetId="23">#REF!</definedName>
    <definedName name="EEPSA" localSheetId="45">#REF!</definedName>
    <definedName name="EEPSA" localSheetId="29">#REF!</definedName>
    <definedName name="EEPSA" localSheetId="30">#REF!</definedName>
    <definedName name="EEPSA" localSheetId="35">#REF!</definedName>
    <definedName name="EEPSA" localSheetId="1">#REF!</definedName>
    <definedName name="EEPSA" localSheetId="46">#REF!</definedName>
    <definedName name="EEPSA">#REF!</definedName>
    <definedName name="EGASA" localSheetId="6">#REF!</definedName>
    <definedName name="EGASA" localSheetId="7">#REF!</definedName>
    <definedName name="EGASA" localSheetId="14">#REF!</definedName>
    <definedName name="EGASA" localSheetId="17">#REF!</definedName>
    <definedName name="EGASA" localSheetId="20">#REF!</definedName>
    <definedName name="EGASA" localSheetId="15">#REF!</definedName>
    <definedName name="EGASA" localSheetId="23">#REF!</definedName>
    <definedName name="EGASA" localSheetId="45">#REF!</definedName>
    <definedName name="EGASA" localSheetId="29">#REF!</definedName>
    <definedName name="EGASA" localSheetId="30">#REF!</definedName>
    <definedName name="EGASA" localSheetId="35">#REF!</definedName>
    <definedName name="EGASA" localSheetId="1">#REF!</definedName>
    <definedName name="EGASA" localSheetId="46">#REF!</definedName>
    <definedName name="EGASA">#REF!</definedName>
    <definedName name="EGEJUNIN" localSheetId="6">#REF!</definedName>
    <definedName name="EGEJUNIN" localSheetId="7">#REF!</definedName>
    <definedName name="EGEJUNIN" localSheetId="14">#REF!</definedName>
    <definedName name="EGEJUNIN" localSheetId="17">#REF!</definedName>
    <definedName name="EGEJUNIN" localSheetId="20">#REF!</definedName>
    <definedName name="EGEJUNIN" localSheetId="15">#REF!</definedName>
    <definedName name="EGEJUNIN" localSheetId="23">#REF!</definedName>
    <definedName name="EGEJUNIN" localSheetId="45">#REF!</definedName>
    <definedName name="EGEJUNIN" localSheetId="29">#REF!</definedName>
    <definedName name="EGEJUNIN" localSheetId="30">#REF!</definedName>
    <definedName name="EGEJUNIN" localSheetId="35">#REF!</definedName>
    <definedName name="EGEJUNIN" localSheetId="1">#REF!</definedName>
    <definedName name="EGEJUNIN" localSheetId="46">#REF!</definedName>
    <definedName name="EGEJUNIN">#REF!</definedName>
    <definedName name="EGEMSA" localSheetId="6">#REF!</definedName>
    <definedName name="EGEMSA" localSheetId="7">#REF!</definedName>
    <definedName name="EGEMSA" localSheetId="14">#REF!</definedName>
    <definedName name="EGEMSA" localSheetId="17">#REF!</definedName>
    <definedName name="EGEMSA" localSheetId="20">#REF!</definedName>
    <definedName name="EGEMSA" localSheetId="15">#REF!</definedName>
    <definedName name="EGEMSA" localSheetId="23">#REF!</definedName>
    <definedName name="EGEMSA" localSheetId="45">#REF!</definedName>
    <definedName name="EGEMSA" localSheetId="29">#REF!</definedName>
    <definedName name="EGEMSA" localSheetId="30">#REF!</definedName>
    <definedName name="EGEMSA" localSheetId="35">#REF!</definedName>
    <definedName name="EGEMSA" localSheetId="46">#REF!</definedName>
    <definedName name="EGEMSA">#REF!</definedName>
    <definedName name="EGENOR" localSheetId="6">#REF!</definedName>
    <definedName name="EGENOR" localSheetId="7">#REF!</definedName>
    <definedName name="EGENOR" localSheetId="14">#REF!</definedName>
    <definedName name="EGENOR" localSheetId="17">#REF!</definedName>
    <definedName name="EGENOR" localSheetId="20">#REF!</definedName>
    <definedName name="EGENOR" localSheetId="15">#REF!</definedName>
    <definedName name="EGENOR" localSheetId="23">#REF!</definedName>
    <definedName name="EGENOR" localSheetId="45">#REF!</definedName>
    <definedName name="EGENOR" localSheetId="29">#REF!</definedName>
    <definedName name="EGENOR" localSheetId="30">#REF!</definedName>
    <definedName name="EGENOR" localSheetId="35">#REF!</definedName>
    <definedName name="EGENOR" localSheetId="46">#REF!</definedName>
    <definedName name="EGENOR">#REF!</definedName>
    <definedName name="EGESUR" localSheetId="6">#REF!</definedName>
    <definedName name="EGESUR" localSheetId="7">#REF!</definedName>
    <definedName name="EGESUR" localSheetId="14">#REF!</definedName>
    <definedName name="EGESUR" localSheetId="17">#REF!</definedName>
    <definedName name="EGESUR" localSheetId="20">#REF!</definedName>
    <definedName name="EGESUR" localSheetId="15">#REF!</definedName>
    <definedName name="EGESUR" localSheetId="23">#REF!</definedName>
    <definedName name="EGESUR" localSheetId="45">#REF!</definedName>
    <definedName name="EGESUR" localSheetId="29">#REF!</definedName>
    <definedName name="EGESUR" localSheetId="30">#REF!</definedName>
    <definedName name="EGESUR" localSheetId="35">#REF!</definedName>
    <definedName name="EGESUR" localSheetId="46">#REF!</definedName>
    <definedName name="EGESUR">#REF!</definedName>
    <definedName name="ELECTROPERU" localSheetId="6">#REF!</definedName>
    <definedName name="ELECTROPERU" localSheetId="7">#REF!</definedName>
    <definedName name="ELECTROPERU" localSheetId="14">#REF!</definedName>
    <definedName name="ELECTROPERU" localSheetId="17">#REF!</definedName>
    <definedName name="ELECTROPERU" localSheetId="20">#REF!</definedName>
    <definedName name="ELECTROPERU" localSheetId="15">#REF!</definedName>
    <definedName name="ELECTROPERU" localSheetId="23">#REF!</definedName>
    <definedName name="ELECTROPERU" localSheetId="45">#REF!</definedName>
    <definedName name="ELECTROPERU" localSheetId="29">#REF!</definedName>
    <definedName name="ELECTROPERU" localSheetId="30">#REF!</definedName>
    <definedName name="ELECTROPERU" localSheetId="35">#REF!</definedName>
    <definedName name="ELECTROPERU" localSheetId="46">#REF!</definedName>
    <definedName name="ELECTROPERU">#REF!</definedName>
    <definedName name="ENGIE" localSheetId="6">#REF!</definedName>
    <definedName name="ENGIE" localSheetId="7">#REF!</definedName>
    <definedName name="ENGIE" localSheetId="14">#REF!</definedName>
    <definedName name="ENGIE" localSheetId="17">#REF!</definedName>
    <definedName name="ENGIE" localSheetId="20">#REF!</definedName>
    <definedName name="ENGIE" localSheetId="15">#REF!</definedName>
    <definedName name="ENGIE" localSheetId="23">#REF!</definedName>
    <definedName name="ENGIE" localSheetId="45">#REF!</definedName>
    <definedName name="ENGIE" localSheetId="29">#REF!</definedName>
    <definedName name="ENGIE" localSheetId="30">#REF!</definedName>
    <definedName name="ENGIE" localSheetId="35">#REF!</definedName>
    <definedName name="ENGIE" localSheetId="46">#REF!</definedName>
    <definedName name="ENGIE">#REF!</definedName>
    <definedName name="Fecha_de_finalización" localSheetId="44">'ENEL DISTRIBUCIÓN'!#REF!</definedName>
    <definedName name="Fecha_de_finalización" localSheetId="43">MINERACERROVERDE!#REF!</definedName>
    <definedName name="Fecha_de_finalización">#REF!</definedName>
    <definedName name="Fecha_de_inicio" localSheetId="44">'ENEL DISTRIBUCIÓN'!#REF!</definedName>
    <definedName name="Fecha_de_inicio" localSheetId="43">MINERACERROVERDE!#REF!</definedName>
    <definedName name="Fecha_de_inicio">#REF!</definedName>
    <definedName name="Marginales">#REF!</definedName>
    <definedName name="Periodo">#REF!</definedName>
    <definedName name="Resumen">#REF!</definedName>
    <definedName name="se">[1]BASE!$F$3:$AH$1290</definedName>
    <definedName name="Semana1" localSheetId="6">#REF!</definedName>
    <definedName name="Semana1" localSheetId="14">#REF!</definedName>
    <definedName name="Semana1" localSheetId="23">#REF!</definedName>
    <definedName name="Semana1">#REF!</definedName>
    <definedName name="Semana10" localSheetId="6">#REF!</definedName>
    <definedName name="Semana10" localSheetId="14">#REF!</definedName>
    <definedName name="Semana10" localSheetId="23">#REF!</definedName>
    <definedName name="Semana10">#REF!</definedName>
    <definedName name="Semana2" localSheetId="6">#REF!</definedName>
    <definedName name="Semana2" localSheetId="14">#REF!</definedName>
    <definedName name="Semana2" localSheetId="23">#REF!</definedName>
    <definedName name="Semana2">#REF!</definedName>
    <definedName name="Semana3" localSheetId="6">#REF!</definedName>
    <definedName name="Semana3" localSheetId="14">#REF!</definedName>
    <definedName name="Semana3" localSheetId="23">#REF!</definedName>
    <definedName name="Semana3">#REF!</definedName>
    <definedName name="Semana4" localSheetId="6">#REF!</definedName>
    <definedName name="Semana4" localSheetId="14">#REF!</definedName>
    <definedName name="Semana4" localSheetId="23">#REF!</definedName>
    <definedName name="Semana4">#REF!</definedName>
    <definedName name="Semana5" localSheetId="6">#REF!</definedName>
    <definedName name="Semana5" localSheetId="14">#REF!</definedName>
    <definedName name="Semana5" localSheetId="23">#REF!</definedName>
    <definedName name="Semana5">#REF!</definedName>
    <definedName name="Semana6" localSheetId="6">#REF!</definedName>
    <definedName name="Semana6" localSheetId="14">#REF!</definedName>
    <definedName name="Semana6" localSheetId="23">#REF!</definedName>
    <definedName name="Semana6">#REF!</definedName>
    <definedName name="Semana7" localSheetId="6">#REF!</definedName>
    <definedName name="Semana7" localSheetId="14">#REF!</definedName>
    <definedName name="Semana7" localSheetId="23">#REF!</definedName>
    <definedName name="Semana7">#REF!</definedName>
    <definedName name="Semana8" localSheetId="6">#REF!</definedName>
    <definedName name="Semana8" localSheetId="14">#REF!</definedName>
    <definedName name="Semana8" localSheetId="23">#REF!</definedName>
    <definedName name="Semana8">#REF!</definedName>
    <definedName name="Semana9" localSheetId="6">#REF!</definedName>
    <definedName name="Semana9" localSheetId="14">#REF!</definedName>
    <definedName name="Semana9" localSheetId="23">#REF!</definedName>
    <definedName name="Semana9">#REF!</definedName>
    <definedName name="SERE">[1]BASE!$F$3:$AH$1290</definedName>
    <definedName name="SERES">[1]BASE!$F$3:$AH$1290</definedName>
    <definedName name="_xlnm.Print_Titles" localSheetId="43">#REF!</definedName>
    <definedName name="Todos_los_datos" localSheetId="44">#REF!</definedName>
    <definedName name="Todos_los_datos" localSheetId="43">#REF!</definedName>
    <definedName name="Todos_los_datos">#REF!</definedName>
    <definedName name="xx">#REF!</definedName>
  </definedNames>
  <calcPr calcId="191029"/>
  <pivotCaches>
    <pivotCache cacheId="26" r:id="rId4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1343" l="1"/>
  <c r="N67" i="1353" l="1"/>
  <c r="M67" i="1353"/>
  <c r="O67" i="1353" s="1"/>
  <c r="P3" i="1294" l="1"/>
  <c r="M3" i="1294"/>
  <c r="D33" i="1344" l="1"/>
  <c r="B13" i="1146" l="1"/>
  <c r="B14" i="1146" s="1"/>
  <c r="B15" i="1146" s="1"/>
  <c r="B16" i="1146" s="1"/>
  <c r="B17" i="1146" s="1"/>
  <c r="B18" i="1146" s="1"/>
  <c r="B19" i="1146" s="1"/>
  <c r="B20" i="1146" s="1"/>
  <c r="B21" i="1146" s="1"/>
  <c r="B22" i="1146" s="1"/>
  <c r="B23" i="1146" s="1"/>
  <c r="B24" i="1146" s="1"/>
  <c r="B25" i="1146" s="1"/>
  <c r="B26" i="1146" s="1"/>
  <c r="B27" i="1146" s="1"/>
  <c r="B28" i="1146" s="1"/>
  <c r="B29" i="1146" s="1"/>
  <c r="B30" i="1146" s="1"/>
  <c r="B31" i="1146" s="1"/>
  <c r="B32" i="1146" s="1"/>
  <c r="B33" i="1146" s="1"/>
  <c r="B34" i="1146" s="1"/>
  <c r="B35" i="1146" s="1"/>
  <c r="L12" i="1146"/>
  <c r="O14" i="840" l="1"/>
  <c r="L14" i="840"/>
  <c r="Q14" i="840" s="1"/>
  <c r="D236" i="840" l="1"/>
  <c r="D235" i="840"/>
  <c r="D234" i="840"/>
  <c r="D233" i="840"/>
  <c r="D232" i="840"/>
  <c r="D231" i="840"/>
  <c r="D230" i="840"/>
  <c r="D229" i="840"/>
  <c r="D228" i="840"/>
  <c r="D227" i="840"/>
  <c r="D226" i="840"/>
  <c r="D225" i="840"/>
  <c r="D224" i="840"/>
  <c r="D223" i="840"/>
  <c r="D222" i="840"/>
  <c r="D221" i="840"/>
  <c r="D220" i="840"/>
  <c r="D219" i="840"/>
  <c r="D218" i="840"/>
  <c r="D217" i="840"/>
  <c r="D216" i="840"/>
  <c r="D215" i="840"/>
  <c r="D214" i="840"/>
  <c r="D213" i="840"/>
  <c r="D212" i="840"/>
  <c r="D211" i="840"/>
  <c r="D210" i="840"/>
  <c r="D209" i="840"/>
  <c r="D208" i="840"/>
  <c r="D207" i="840"/>
  <c r="D206" i="840"/>
  <c r="D205" i="840"/>
  <c r="D204" i="840"/>
  <c r="D203" i="840"/>
  <c r="D202" i="840"/>
  <c r="D201" i="840"/>
  <c r="D200" i="840"/>
  <c r="D199" i="840"/>
  <c r="A175" i="840"/>
  <c r="A176" i="840" s="1"/>
  <c r="A177" i="840" s="1"/>
  <c r="A178" i="840" s="1"/>
  <c r="A179" i="840" s="1"/>
  <c r="A180" i="840" s="1"/>
  <c r="A181" i="840" s="1"/>
  <c r="A182" i="840" s="1"/>
  <c r="A183" i="840" s="1"/>
  <c r="A184" i="840" s="1"/>
  <c r="A185" i="840" s="1"/>
  <c r="A186" i="840" s="1"/>
  <c r="A187" i="840" s="1"/>
  <c r="A188" i="840" s="1"/>
  <c r="A189" i="840" s="1"/>
  <c r="A190" i="840" s="1"/>
  <c r="A191" i="840" s="1"/>
  <c r="A192" i="840" s="1"/>
  <c r="A193" i="840" s="1"/>
  <c r="A194" i="840" s="1"/>
  <c r="A195" i="840" s="1"/>
  <c r="A196" i="840" s="1"/>
  <c r="A197" i="840" s="1"/>
  <c r="A198" i="840" s="1"/>
  <c r="A199" i="840" s="1"/>
  <c r="A200" i="840" s="1"/>
  <c r="A201" i="840" s="1"/>
  <c r="A202" i="840" s="1"/>
  <c r="A203" i="840" s="1"/>
  <c r="A204" i="840" s="1"/>
  <c r="A205" i="840" s="1"/>
  <c r="A206" i="840" s="1"/>
  <c r="A207" i="840" s="1"/>
  <c r="A208" i="840" s="1"/>
  <c r="A209" i="840" s="1"/>
  <c r="A210" i="840" s="1"/>
  <c r="A211" i="840" s="1"/>
  <c r="A212" i="840" s="1"/>
  <c r="A213" i="840" s="1"/>
  <c r="A214" i="840" s="1"/>
  <c r="A215" i="840" s="1"/>
  <c r="A216" i="840" s="1"/>
  <c r="A217" i="840" s="1"/>
  <c r="A218" i="840" s="1"/>
  <c r="A219" i="840" s="1"/>
  <c r="A220" i="840" s="1"/>
  <c r="A221" i="840" s="1"/>
  <c r="A222" i="840" s="1"/>
  <c r="A223" i="840" s="1"/>
  <c r="A224" i="840" s="1"/>
  <c r="A225" i="840" s="1"/>
  <c r="A226" i="840" s="1"/>
  <c r="A227" i="840" s="1"/>
  <c r="A228" i="840" s="1"/>
  <c r="A229" i="840" s="1"/>
  <c r="A230" i="840" s="1"/>
  <c r="A231" i="840" s="1"/>
  <c r="A232" i="840" s="1"/>
  <c r="A233" i="840" s="1"/>
  <c r="A234" i="840" s="1"/>
  <c r="A235" i="840" s="1"/>
  <c r="A236" i="840" s="1"/>
  <c r="B18" i="840"/>
  <c r="B19" i="840" s="1"/>
  <c r="B20" i="840" s="1"/>
  <c r="B21" i="840" s="1"/>
  <c r="B22" i="840" s="1"/>
  <c r="B23" i="840" s="1"/>
  <c r="B24" i="840" s="1"/>
  <c r="B25" i="840" s="1"/>
  <c r="B26" i="840" s="1"/>
  <c r="B27" i="840" s="1"/>
  <c r="B28" i="840" s="1"/>
  <c r="B29" i="840" s="1"/>
  <c r="B30" i="840" s="1"/>
  <c r="B31" i="840" s="1"/>
  <c r="B32" i="840" s="1"/>
  <c r="B33" i="840" s="1"/>
  <c r="B34" i="840" s="1"/>
  <c r="B35" i="840" s="1"/>
  <c r="B36" i="840" s="1"/>
  <c r="B37" i="840" s="1"/>
  <c r="B38" i="840" s="1"/>
  <c r="B39" i="840" s="1"/>
  <c r="B40" i="840" s="1"/>
  <c r="B41" i="840" s="1"/>
  <c r="B42" i="840" s="1"/>
  <c r="B43" i="840" s="1"/>
  <c r="B44" i="840" s="1"/>
  <c r="B45" i="840" s="1"/>
  <c r="B46" i="840" s="1"/>
  <c r="B47" i="840" s="1"/>
  <c r="B48" i="840" s="1"/>
  <c r="B49" i="840" s="1"/>
  <c r="B50" i="840" s="1"/>
  <c r="B51" i="840" s="1"/>
  <c r="B52" i="840" s="1"/>
  <c r="B53" i="840" s="1"/>
  <c r="B54" i="840" s="1"/>
  <c r="B55" i="840" s="1"/>
  <c r="B56" i="840" s="1"/>
  <c r="B57" i="840" s="1"/>
  <c r="B58" i="840" s="1"/>
  <c r="B59" i="840" s="1"/>
  <c r="B60" i="840" s="1"/>
  <c r="B61" i="840" s="1"/>
  <c r="B62" i="840" s="1"/>
  <c r="B63" i="840" s="1"/>
  <c r="B64" i="840" s="1"/>
  <c r="B65" i="840" s="1"/>
  <c r="B66" i="840" s="1"/>
  <c r="B67" i="840" s="1"/>
  <c r="B68" i="840" s="1"/>
  <c r="B69" i="840" s="1"/>
  <c r="B70" i="840" s="1"/>
  <c r="B71" i="840" s="1"/>
  <c r="B72" i="840" s="1"/>
  <c r="B73" i="840" s="1"/>
  <c r="B74" i="840" s="1"/>
  <c r="B75" i="840" s="1"/>
  <c r="B76" i="840" s="1"/>
  <c r="B77" i="840" s="1"/>
  <c r="B78" i="840" s="1"/>
  <c r="B79" i="840" s="1"/>
  <c r="B80" i="840" s="1"/>
  <c r="B81" i="840" s="1"/>
  <c r="B82" i="840" s="1"/>
  <c r="B83" i="840" s="1"/>
  <c r="B84" i="840" s="1"/>
  <c r="B85" i="840" s="1"/>
  <c r="B86" i="840" s="1"/>
  <c r="B87" i="840" s="1"/>
  <c r="B88" i="840" s="1"/>
  <c r="B89" i="840" s="1"/>
  <c r="B90" i="840" s="1"/>
  <c r="B91" i="840" s="1"/>
  <c r="B92" i="840" s="1"/>
  <c r="B93" i="840" s="1"/>
  <c r="B94" i="840" s="1"/>
  <c r="B95" i="840" s="1"/>
  <c r="B96" i="840" s="1"/>
  <c r="B97" i="840" s="1"/>
  <c r="B98" i="840" s="1"/>
  <c r="B99" i="840" s="1"/>
  <c r="B100" i="840" s="1"/>
  <c r="B101" i="840" s="1"/>
  <c r="B102" i="840" s="1"/>
  <c r="B103" i="840" s="1"/>
  <c r="B104" i="840" s="1"/>
  <c r="B105" i="840" s="1"/>
  <c r="B106" i="840" s="1"/>
  <c r="B107" i="840" s="1"/>
  <c r="B108" i="840" s="1"/>
  <c r="B109" i="840" s="1"/>
  <c r="B110" i="840" s="1"/>
  <c r="B111" i="840" s="1"/>
  <c r="B112" i="840" s="1"/>
  <c r="B113" i="840" s="1"/>
  <c r="B114" i="840" s="1"/>
  <c r="B115" i="840" s="1"/>
  <c r="B116" i="840" s="1"/>
  <c r="B117" i="840" s="1"/>
  <c r="B118" i="840" s="1"/>
  <c r="B119" i="840" s="1"/>
  <c r="B120" i="840" s="1"/>
  <c r="B121" i="840" s="1"/>
  <c r="B122" i="840" s="1"/>
  <c r="B123" i="840" s="1"/>
  <c r="B124" i="840" s="1"/>
  <c r="B125" i="840" s="1"/>
  <c r="B126" i="840" s="1"/>
  <c r="B127" i="840" s="1"/>
  <c r="B128" i="840" s="1"/>
  <c r="B129" i="840" s="1"/>
  <c r="B130" i="840" s="1"/>
  <c r="B131" i="840" s="1"/>
  <c r="B132" i="840" s="1"/>
  <c r="B133" i="840" s="1"/>
  <c r="B134" i="840" s="1"/>
  <c r="B135" i="840" s="1"/>
  <c r="B136" i="840" s="1"/>
  <c r="B137" i="840" s="1"/>
  <c r="B138" i="840" s="1"/>
  <c r="B139" i="840" s="1"/>
  <c r="B140" i="840" s="1"/>
  <c r="B141" i="840" s="1"/>
  <c r="B142" i="840" s="1"/>
  <c r="B143" i="840" s="1"/>
  <c r="B144" i="840" s="1"/>
  <c r="B145" i="840" s="1"/>
  <c r="B146" i="840" s="1"/>
  <c r="B147" i="840" s="1"/>
  <c r="B148" i="840" s="1"/>
  <c r="B149" i="840" s="1"/>
  <c r="B150" i="840" s="1"/>
  <c r="B151" i="840" s="1"/>
  <c r="B152" i="840" s="1"/>
  <c r="B153" i="840" s="1"/>
  <c r="B154" i="840" s="1"/>
  <c r="B155" i="840" s="1"/>
  <c r="B156" i="840" s="1"/>
  <c r="B157" i="840" s="1"/>
  <c r="B158" i="840" s="1"/>
  <c r="B159" i="840" s="1"/>
  <c r="B160" i="840" s="1"/>
  <c r="B161" i="840" s="1"/>
  <c r="B162" i="840" s="1"/>
  <c r="B163" i="840" s="1"/>
  <c r="B164" i="840" s="1"/>
  <c r="B165" i="840" s="1"/>
  <c r="B166" i="840" s="1"/>
  <c r="B167" i="840" s="1"/>
  <c r="B168" i="840" s="1"/>
  <c r="B169" i="840" s="1"/>
  <c r="B170" i="840" s="1"/>
  <c r="B171" i="840" s="1"/>
  <c r="B172" i="840" s="1"/>
  <c r="B173" i="840" s="1"/>
  <c r="B174" i="840" s="1"/>
  <c r="B175" i="840" s="1"/>
  <c r="B176" i="840" s="1"/>
  <c r="B177" i="840" s="1"/>
  <c r="B178" i="840" s="1"/>
  <c r="B179" i="840" s="1"/>
  <c r="B180" i="840" s="1"/>
  <c r="B181" i="840" s="1"/>
  <c r="B182" i="840" s="1"/>
  <c r="B183" i="840" s="1"/>
  <c r="B184" i="840" s="1"/>
  <c r="B185" i="840" s="1"/>
  <c r="B186" i="840" s="1"/>
  <c r="B187" i="840" s="1"/>
  <c r="B188" i="840" s="1"/>
  <c r="B189" i="840" s="1"/>
  <c r="B190" i="840" s="1"/>
  <c r="B191" i="840" s="1"/>
  <c r="B192" i="840" s="1"/>
  <c r="B193" i="840" s="1"/>
  <c r="B194" i="840" s="1"/>
  <c r="B195" i="840" s="1"/>
  <c r="B196" i="840" s="1"/>
  <c r="B197" i="840" s="1"/>
  <c r="B198" i="840" s="1"/>
  <c r="B199" i="840" s="1"/>
  <c r="B200" i="840" s="1"/>
  <c r="B201" i="840" s="1"/>
  <c r="B202" i="840" s="1"/>
  <c r="B203" i="840" s="1"/>
  <c r="B204" i="840" s="1"/>
  <c r="B205" i="840" s="1"/>
  <c r="B206" i="840" s="1"/>
  <c r="B207" i="840" s="1"/>
  <c r="B208" i="840" s="1"/>
  <c r="B209" i="840" s="1"/>
  <c r="B210" i="840" s="1"/>
  <c r="B211" i="840" s="1"/>
  <c r="B212" i="840" s="1"/>
  <c r="B213" i="840" s="1"/>
  <c r="B214" i="840" s="1"/>
  <c r="B215" i="840" s="1"/>
  <c r="B216" i="840" s="1"/>
  <c r="B217" i="840" s="1"/>
  <c r="B218" i="840" s="1"/>
  <c r="B219" i="840" s="1"/>
  <c r="B220" i="840" s="1"/>
  <c r="B221" i="840" s="1"/>
  <c r="B222" i="840" s="1"/>
  <c r="B223" i="840" s="1"/>
  <c r="B224" i="840" s="1"/>
  <c r="B225" i="840" s="1"/>
  <c r="B226" i="840" s="1"/>
  <c r="B227" i="840" s="1"/>
  <c r="B228" i="840" s="1"/>
  <c r="B229" i="840" s="1"/>
  <c r="B230" i="840" s="1"/>
  <c r="B231" i="840" s="1"/>
  <c r="B232" i="840" s="1"/>
  <c r="B233" i="840" s="1"/>
  <c r="B234" i="840" s="1"/>
  <c r="B235" i="840" s="1"/>
  <c r="B236" i="840" s="1"/>
  <c r="A18" i="840"/>
  <c r="A19" i="840" s="1"/>
  <c r="A20" i="840" s="1"/>
  <c r="A21" i="840" s="1"/>
  <c r="A22" i="840" s="1"/>
  <c r="A23" i="840" s="1"/>
  <c r="A24" i="840" s="1"/>
  <c r="A25" i="840" s="1"/>
  <c r="A26" i="840" s="1"/>
  <c r="A27" i="840" s="1"/>
  <c r="A28" i="840" s="1"/>
  <c r="A29" i="840" s="1"/>
  <c r="A30" i="840" s="1"/>
  <c r="A31" i="840" s="1"/>
  <c r="A32" i="840" s="1"/>
  <c r="A33" i="840" s="1"/>
  <c r="A34" i="840" s="1"/>
  <c r="A35" i="840" s="1"/>
  <c r="A36" i="840" s="1"/>
  <c r="A37" i="840" s="1"/>
  <c r="A38" i="840" s="1"/>
  <c r="A39" i="840" s="1"/>
  <c r="A40" i="840" s="1"/>
  <c r="A41" i="840" s="1"/>
  <c r="A42" i="840" s="1"/>
  <c r="A43" i="840" s="1"/>
  <c r="A44" i="840" s="1"/>
  <c r="A45" i="840" s="1"/>
  <c r="A46" i="840" s="1"/>
  <c r="A47" i="840" s="1"/>
  <c r="A48" i="840" s="1"/>
  <c r="A49" i="840" s="1"/>
  <c r="A50" i="840" s="1"/>
  <c r="A51" i="840" s="1"/>
  <c r="A52" i="840" s="1"/>
  <c r="A53" i="840" s="1"/>
  <c r="A54" i="840" s="1"/>
  <c r="A55" i="840" s="1"/>
  <c r="A56" i="840" s="1"/>
  <c r="A57" i="840" s="1"/>
  <c r="A58" i="840" s="1"/>
  <c r="A59" i="840" s="1"/>
  <c r="A60" i="840" s="1"/>
  <c r="A61" i="840" s="1"/>
  <c r="A62" i="840" s="1"/>
  <c r="A63" i="840" s="1"/>
  <c r="A64" i="840" s="1"/>
  <c r="A65" i="840" s="1"/>
  <c r="A66" i="840" s="1"/>
  <c r="A67" i="840" s="1"/>
  <c r="A68" i="840" s="1"/>
  <c r="A69" i="840" s="1"/>
  <c r="A70" i="840" s="1"/>
  <c r="A71" i="840" s="1"/>
  <c r="A72" i="840" s="1"/>
  <c r="A73" i="840" s="1"/>
  <c r="A74" i="840" s="1"/>
  <c r="A75" i="840" s="1"/>
  <c r="A76" i="840" s="1"/>
  <c r="A77" i="840" s="1"/>
  <c r="A78" i="840" s="1"/>
  <c r="A79" i="840" s="1"/>
  <c r="A80" i="840" s="1"/>
  <c r="A81" i="840" s="1"/>
  <c r="A82" i="840" s="1"/>
  <c r="A83" i="840" s="1"/>
  <c r="A84" i="840" s="1"/>
  <c r="A85" i="840" s="1"/>
  <c r="A86" i="840" s="1"/>
  <c r="A87" i="840" s="1"/>
  <c r="A88" i="840" s="1"/>
  <c r="A89" i="840" s="1"/>
  <c r="A90" i="840" s="1"/>
  <c r="A91" i="840" s="1"/>
  <c r="A92" i="840" s="1"/>
  <c r="A93" i="840" s="1"/>
  <c r="A94" i="840" s="1"/>
  <c r="A95" i="840" s="1"/>
  <c r="A96" i="840" s="1"/>
  <c r="A97" i="840" s="1"/>
  <c r="A98" i="840" s="1"/>
  <c r="A99" i="840" s="1"/>
  <c r="A100" i="840" s="1"/>
  <c r="A101" i="840" s="1"/>
  <c r="A102" i="840" s="1"/>
  <c r="A103" i="840" s="1"/>
  <c r="A104" i="840" s="1"/>
  <c r="A105" i="840" s="1"/>
  <c r="A106" i="840" s="1"/>
  <c r="A107" i="840" s="1"/>
  <c r="A108" i="840" s="1"/>
  <c r="A109" i="840" s="1"/>
  <c r="A110" i="840" s="1"/>
  <c r="A111" i="840" s="1"/>
  <c r="A112" i="840" s="1"/>
  <c r="A113" i="840" s="1"/>
  <c r="A114" i="840" s="1"/>
  <c r="A115" i="840" s="1"/>
  <c r="A116" i="840" s="1"/>
  <c r="A117" i="840" s="1"/>
  <c r="A118" i="840" s="1"/>
  <c r="A119" i="840" s="1"/>
  <c r="A120" i="840" s="1"/>
  <c r="A121" i="840" s="1"/>
  <c r="A122" i="840" s="1"/>
  <c r="A123" i="840" s="1"/>
  <c r="A124" i="840" s="1"/>
  <c r="A125" i="840" s="1"/>
  <c r="A126" i="840" s="1"/>
  <c r="A127" i="840" s="1"/>
  <c r="A128" i="840" s="1"/>
  <c r="A129" i="840" s="1"/>
  <c r="A130" i="840" s="1"/>
  <c r="A131" i="840" s="1"/>
  <c r="A132" i="840" s="1"/>
  <c r="A133" i="840" s="1"/>
  <c r="A134" i="840" s="1"/>
  <c r="A135" i="840" s="1"/>
  <c r="A136" i="840" s="1"/>
  <c r="A137" i="840" s="1"/>
  <c r="A138" i="840" s="1"/>
  <c r="A139" i="840" s="1"/>
  <c r="A140" i="840" s="1"/>
  <c r="A141" i="840" s="1"/>
  <c r="A142" i="840" s="1"/>
  <c r="A143" i="840" s="1"/>
  <c r="A144" i="840" s="1"/>
  <c r="A145" i="840" s="1"/>
  <c r="A146" i="840" s="1"/>
  <c r="A147" i="840" s="1"/>
  <c r="A148" i="840" s="1"/>
  <c r="A149" i="840" s="1"/>
  <c r="A150" i="840" s="1"/>
  <c r="A151" i="840" s="1"/>
  <c r="A152" i="840" s="1"/>
  <c r="A153" i="840" s="1"/>
  <c r="A154" i="840" s="1"/>
  <c r="A155" i="840" s="1"/>
  <c r="A156" i="840" s="1"/>
  <c r="A157" i="840" s="1"/>
  <c r="A158" i="840" s="1"/>
  <c r="A159" i="840" s="1"/>
  <c r="A160" i="840" s="1"/>
  <c r="A161" i="840" s="1"/>
  <c r="A162" i="840" s="1"/>
  <c r="A163" i="840" s="1"/>
  <c r="A164" i="840" s="1"/>
  <c r="A165" i="840" s="1"/>
  <c r="A166" i="840" s="1"/>
  <c r="A167" i="840" s="1"/>
  <c r="A168" i="840" s="1"/>
  <c r="A169" i="840" s="1"/>
  <c r="A170" i="840" s="1"/>
  <c r="A171" i="840" s="1"/>
  <c r="A172" i="840" s="1"/>
  <c r="A173" i="840" s="1"/>
  <c r="N14" i="487" l="1"/>
  <c r="M14" i="487"/>
  <c r="L14" i="487"/>
  <c r="H10" i="377" l="1"/>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38" i="377"/>
  <c r="H39" i="377"/>
  <c r="H40" i="377"/>
  <c r="H41" i="377"/>
  <c r="H42" i="377"/>
  <c r="H43" i="377"/>
  <c r="H44" i="377"/>
  <c r="H45" i="377"/>
  <c r="H46" i="377"/>
  <c r="H47" i="377"/>
  <c r="H48" i="377"/>
  <c r="H49" i="377"/>
  <c r="H50" i="377"/>
  <c r="H51" i="377"/>
  <c r="H52" i="377"/>
  <c r="H53" i="377"/>
  <c r="H54" i="377"/>
  <c r="H55" i="377"/>
  <c r="H56" i="377"/>
  <c r="H57" i="377"/>
  <c r="H58" i="377"/>
  <c r="H59" i="377"/>
  <c r="H9" i="377"/>
  <c r="N14" i="370" l="1"/>
  <c r="M14" i="370"/>
  <c r="L13" i="370"/>
  <c r="B13" i="370"/>
  <c r="L12" i="370"/>
  <c r="L14" i="370" s="1"/>
  <c r="L17" i="369" l="1"/>
  <c r="L16" i="369"/>
  <c r="L15" i="369"/>
  <c r="L14" i="369"/>
  <c r="L13" i="369"/>
  <c r="B13" i="369"/>
  <c r="B14" i="369" s="1"/>
  <c r="B15" i="369" s="1"/>
  <c r="B16" i="369" s="1"/>
  <c r="B17" i="369" s="1"/>
  <c r="B18" i="369" s="1"/>
  <c r="B19" i="369" s="1"/>
  <c r="L12" i="369"/>
  <c r="L19" i="369" l="1"/>
  <c r="M20" i="369"/>
  <c r="N20" i="369"/>
  <c r="L18" i="369"/>
  <c r="B75" i="368"/>
  <c r="B76" i="368" s="1"/>
  <c r="B77" i="368" s="1"/>
  <c r="B78" i="368" s="1"/>
  <c r="B79" i="368" s="1"/>
  <c r="B80" i="368" s="1"/>
  <c r="B81" i="368" s="1"/>
  <c r="B82" i="368" s="1"/>
  <c r="B83" i="368" s="1"/>
  <c r="B84" i="368" s="1"/>
  <c r="B85" i="368" s="1"/>
  <c r="B86" i="368" s="1"/>
  <c r="B87" i="368" s="1"/>
  <c r="B88" i="368" s="1"/>
  <c r="B89" i="368" s="1"/>
  <c r="B90" i="368" s="1"/>
  <c r="B91" i="368" s="1"/>
  <c r="B92" i="368" s="1"/>
  <c r="B93" i="368" s="1"/>
  <c r="B94" i="368" s="1"/>
  <c r="B95" i="368" s="1"/>
  <c r="B96" i="368" s="1"/>
  <c r="B97" i="368" s="1"/>
  <c r="B98" i="368" s="1"/>
  <c r="B99" i="368" s="1"/>
  <c r="B100" i="368" s="1"/>
  <c r="B101" i="368" s="1"/>
  <c r="B102" i="368" s="1"/>
  <c r="B103" i="368" s="1"/>
  <c r="B104" i="368" s="1"/>
  <c r="B105" i="368" s="1"/>
  <c r="B106" i="368" s="1"/>
  <c r="B107" i="368" s="1"/>
  <c r="B108" i="368" s="1"/>
  <c r="B109" i="368" s="1"/>
  <c r="B110" i="368" s="1"/>
  <c r="B111" i="368" s="1"/>
  <c r="B112" i="368" s="1"/>
  <c r="M74" i="368"/>
  <c r="N74" i="368" s="1"/>
  <c r="M73" i="368"/>
  <c r="N73" i="368" s="1"/>
  <c r="M72" i="368"/>
  <c r="N72" i="368" s="1"/>
  <c r="M71" i="368"/>
  <c r="N71" i="368" s="1"/>
  <c r="M70" i="368"/>
  <c r="N70" i="368" s="1"/>
  <c r="M69" i="368"/>
  <c r="N69" i="368" s="1"/>
  <c r="M68" i="368"/>
  <c r="N68" i="368" s="1"/>
  <c r="M67" i="368"/>
  <c r="N67" i="368" s="1"/>
  <c r="M65" i="368"/>
  <c r="N65" i="368" s="1"/>
  <c r="M64" i="368"/>
  <c r="N64" i="368" s="1"/>
  <c r="M63" i="368"/>
  <c r="N63" i="368" s="1"/>
  <c r="M62" i="368"/>
  <c r="N62" i="368" s="1"/>
  <c r="M61" i="368"/>
  <c r="N61" i="368" s="1"/>
  <c r="M60" i="368"/>
  <c r="N60" i="368" s="1"/>
  <c r="M59" i="368"/>
  <c r="N59" i="368" s="1"/>
  <c r="M58" i="368"/>
  <c r="N58" i="368" s="1"/>
  <c r="M57" i="368"/>
  <c r="N57" i="368" s="1"/>
  <c r="M56" i="368"/>
  <c r="N56" i="368" s="1"/>
  <c r="M55" i="368"/>
  <c r="N55" i="368" s="1"/>
  <c r="M54" i="368"/>
  <c r="N54" i="368" s="1"/>
  <c r="M53" i="368"/>
  <c r="N53" i="368" s="1"/>
  <c r="M52" i="368"/>
  <c r="N52" i="368" s="1"/>
  <c r="M51" i="368"/>
  <c r="N51" i="368" s="1"/>
  <c r="M50" i="368"/>
  <c r="N50" i="368" s="1"/>
  <c r="M49" i="368"/>
  <c r="N49" i="368" s="1"/>
  <c r="M48" i="368"/>
  <c r="N48" i="368" s="1"/>
  <c r="M47" i="368"/>
  <c r="N47" i="368" s="1"/>
  <c r="M46" i="368"/>
  <c r="N46" i="368" s="1"/>
  <c r="M45" i="368"/>
  <c r="N45" i="368" s="1"/>
  <c r="M44" i="368"/>
  <c r="N44" i="368" s="1"/>
  <c r="M43" i="368"/>
  <c r="N43" i="368" s="1"/>
  <c r="M42" i="368"/>
  <c r="N42" i="368" s="1"/>
  <c r="M41" i="368"/>
  <c r="N41" i="368" s="1"/>
  <c r="M40" i="368"/>
  <c r="N40" i="368" s="1"/>
  <c r="M39" i="368"/>
  <c r="N39" i="368" s="1"/>
  <c r="M38" i="368"/>
  <c r="N38" i="368" s="1"/>
  <c r="M37" i="368"/>
  <c r="N37" i="368" s="1"/>
  <c r="M36" i="368"/>
  <c r="N36" i="368" s="1"/>
  <c r="M35" i="368"/>
  <c r="N35" i="368" s="1"/>
  <c r="M34" i="368"/>
  <c r="N34" i="368" s="1"/>
  <c r="M33" i="368"/>
  <c r="N33" i="368" s="1"/>
  <c r="M32" i="368"/>
  <c r="N32" i="368" s="1"/>
  <c r="M31" i="368"/>
  <c r="N31" i="368" s="1"/>
  <c r="M30" i="368"/>
  <c r="N30" i="368" s="1"/>
  <c r="M29" i="368"/>
  <c r="N29" i="368" s="1"/>
  <c r="M28" i="368"/>
  <c r="N28" i="368" s="1"/>
  <c r="M27" i="368"/>
  <c r="N27" i="368" s="1"/>
  <c r="M26" i="368"/>
  <c r="N26" i="368" s="1"/>
  <c r="M25" i="368"/>
  <c r="N25" i="368" s="1"/>
  <c r="M24" i="368"/>
  <c r="N24" i="368" s="1"/>
  <c r="M23" i="368"/>
  <c r="N23" i="368" s="1"/>
  <c r="M22" i="368"/>
  <c r="N22" i="368" s="1"/>
  <c r="M21" i="368"/>
  <c r="N21" i="368" s="1"/>
  <c r="M20" i="368"/>
  <c r="N20" i="368" s="1"/>
  <c r="M19" i="368"/>
  <c r="N19" i="368" s="1"/>
  <c r="M18" i="368"/>
  <c r="N18" i="368" s="1"/>
  <c r="M17" i="368"/>
  <c r="N17" i="368" s="1"/>
  <c r="M16" i="368"/>
  <c r="N16" i="368" s="1"/>
  <c r="M15" i="368"/>
  <c r="N15" i="368" s="1"/>
  <c r="M14" i="368"/>
  <c r="N14" i="368" s="1"/>
  <c r="B13" i="368"/>
  <c r="B14" i="368" s="1"/>
  <c r="B15" i="368" s="1"/>
  <c r="B16" i="368" s="1"/>
  <c r="B17" i="368" s="1"/>
  <c r="B18" i="368" s="1"/>
  <c r="B19" i="368" s="1"/>
  <c r="B20" i="368" s="1"/>
  <c r="B21" i="368" s="1"/>
  <c r="B22" i="368" s="1"/>
  <c r="B23" i="368" s="1"/>
  <c r="B24" i="368" s="1"/>
  <c r="B25" i="368" s="1"/>
  <c r="B26" i="368" s="1"/>
  <c r="B27" i="368" s="1"/>
  <c r="B28" i="368" s="1"/>
  <c r="B29" i="368" s="1"/>
  <c r="B30" i="368" s="1"/>
  <c r="B31" i="368" s="1"/>
  <c r="B32" i="368" s="1"/>
  <c r="B33" i="368" s="1"/>
  <c r="B34" i="368" s="1"/>
  <c r="B35" i="368" s="1"/>
  <c r="B36" i="368" s="1"/>
  <c r="B37" i="368" s="1"/>
  <c r="B38" i="368" s="1"/>
  <c r="B39" i="368" s="1"/>
  <c r="B40" i="368" s="1"/>
  <c r="B41" i="368" s="1"/>
  <c r="B42" i="368" s="1"/>
  <c r="B43" i="368" s="1"/>
  <c r="B44" i="368" s="1"/>
  <c r="B45" i="368" s="1"/>
  <c r="B46" i="368" s="1"/>
  <c r="B47" i="368" s="1"/>
  <c r="B48" i="368" s="1"/>
  <c r="B49" i="368" s="1"/>
  <c r="B50" i="368" s="1"/>
  <c r="B51" i="368" s="1"/>
  <c r="B52" i="368" s="1"/>
  <c r="B53" i="368" s="1"/>
  <c r="B54" i="368" s="1"/>
  <c r="B55" i="368" s="1"/>
  <c r="B56" i="368" s="1"/>
  <c r="B57" i="368" s="1"/>
  <c r="B58" i="368" s="1"/>
  <c r="B59" i="368" s="1"/>
  <c r="B60" i="368" s="1"/>
  <c r="B61" i="368" s="1"/>
  <c r="B62" i="368" s="1"/>
  <c r="B63" i="368" s="1"/>
  <c r="B64" i="368" s="1"/>
  <c r="B65" i="368" s="1"/>
  <c r="B66" i="368" s="1"/>
  <c r="B67" i="368" s="1"/>
  <c r="B68" i="368" s="1"/>
  <c r="B69" i="368" s="1"/>
  <c r="B70" i="368" s="1"/>
  <c r="B71" i="368" s="1"/>
  <c r="B72" i="368" s="1"/>
  <c r="B73" i="368" s="1"/>
  <c r="B74" i="368" s="1"/>
  <c r="M12" i="368"/>
  <c r="N12" i="368" s="1"/>
  <c r="L20" i="369" l="1"/>
  <c r="J178" i="361"/>
  <c r="I178" i="361"/>
  <c r="G178" i="361"/>
  <c r="F178" i="361"/>
  <c r="E178" i="361"/>
  <c r="C178" i="361"/>
  <c r="D178" i="361" s="1"/>
  <c r="J177" i="361"/>
  <c r="I177" i="361"/>
  <c r="G177" i="361"/>
  <c r="F177" i="361"/>
  <c r="E177" i="361"/>
  <c r="C177" i="361"/>
  <c r="D177" i="361" s="1"/>
  <c r="J176" i="361"/>
  <c r="I176" i="361"/>
  <c r="G176" i="361"/>
  <c r="F176" i="361"/>
  <c r="E176" i="361"/>
  <c r="C176" i="361"/>
  <c r="D176" i="361" s="1"/>
  <c r="J175" i="361"/>
  <c r="I175" i="361"/>
  <c r="G175" i="361"/>
  <c r="F175" i="361"/>
  <c r="E175" i="361"/>
  <c r="C175" i="361"/>
  <c r="D175" i="361" s="1"/>
  <c r="J174" i="361"/>
  <c r="I174" i="361"/>
  <c r="G174" i="361"/>
  <c r="F174" i="361"/>
  <c r="E174" i="361"/>
  <c r="C174" i="361"/>
  <c r="D174" i="361" s="1"/>
  <c r="J173" i="361"/>
  <c r="I173" i="361"/>
  <c r="G173" i="361"/>
  <c r="F173" i="361"/>
  <c r="E173" i="361"/>
  <c r="C173" i="361"/>
  <c r="D173" i="361" s="1"/>
  <c r="J172" i="361"/>
  <c r="I172" i="361"/>
  <c r="G172" i="361"/>
  <c r="F172" i="361"/>
  <c r="E172" i="361"/>
  <c r="C172" i="361"/>
  <c r="D172" i="361" s="1"/>
  <c r="J171" i="361"/>
  <c r="I171" i="361"/>
  <c r="G171" i="361"/>
  <c r="F171" i="361"/>
  <c r="E171" i="361"/>
  <c r="C171" i="361"/>
  <c r="D171" i="361" s="1"/>
  <c r="J170" i="361"/>
  <c r="I170" i="361"/>
  <c r="G170" i="361"/>
  <c r="F170" i="361"/>
  <c r="E170" i="361"/>
  <c r="C170" i="361"/>
  <c r="D170" i="361" s="1"/>
  <c r="J169" i="361"/>
  <c r="I169" i="361"/>
  <c r="G169" i="361"/>
  <c r="F169" i="361"/>
  <c r="E169" i="361"/>
  <c r="C169" i="361"/>
  <c r="D169" i="361" s="1"/>
  <c r="J168" i="361"/>
  <c r="I168" i="361"/>
  <c r="G168" i="361"/>
  <c r="F168" i="361"/>
  <c r="E168" i="361"/>
  <c r="C168" i="361"/>
  <c r="D168" i="361" s="1"/>
  <c r="J167" i="361"/>
  <c r="I167" i="361"/>
  <c r="G167" i="361"/>
  <c r="F167" i="361"/>
  <c r="E167" i="361"/>
  <c r="C167" i="361"/>
  <c r="D167" i="361" s="1"/>
  <c r="J166" i="361"/>
  <c r="I166" i="361"/>
  <c r="G166" i="361"/>
  <c r="F166" i="361"/>
  <c r="E166" i="361"/>
  <c r="C166" i="361"/>
  <c r="D166" i="361" s="1"/>
  <c r="J165" i="361"/>
  <c r="I165" i="361"/>
  <c r="G165" i="361"/>
  <c r="F165" i="361"/>
  <c r="E165" i="361"/>
  <c r="C165" i="361"/>
  <c r="D165" i="361" s="1"/>
  <c r="J164" i="361"/>
  <c r="I164" i="361"/>
  <c r="G164" i="361"/>
  <c r="F164" i="361"/>
  <c r="E164" i="361"/>
  <c r="C164" i="361"/>
  <c r="D164" i="361" s="1"/>
  <c r="J163" i="361"/>
  <c r="I163" i="361"/>
  <c r="G163" i="361"/>
  <c r="F163" i="361"/>
  <c r="E163" i="361"/>
  <c r="C163" i="361"/>
  <c r="D163" i="361" s="1"/>
  <c r="J162" i="361"/>
  <c r="I162" i="361"/>
  <c r="G162" i="361"/>
  <c r="F162" i="361"/>
  <c r="E162" i="361"/>
  <c r="C162" i="361"/>
  <c r="D162" i="361" s="1"/>
  <c r="J161" i="361"/>
  <c r="I161" i="361"/>
  <c r="G161" i="361"/>
  <c r="F161" i="361"/>
  <c r="E161" i="361"/>
  <c r="C161" i="361"/>
  <c r="D161" i="361" s="1"/>
  <c r="J160" i="361"/>
  <c r="I160" i="361"/>
  <c r="G160" i="361"/>
  <c r="F160" i="361"/>
  <c r="E160" i="361"/>
  <c r="C160" i="361"/>
  <c r="D160" i="361" s="1"/>
  <c r="J159" i="361"/>
  <c r="I159" i="361"/>
  <c r="G159" i="361"/>
  <c r="F159" i="361"/>
  <c r="E159" i="361"/>
  <c r="C159" i="361"/>
  <c r="D159" i="361" s="1"/>
  <c r="J158" i="361"/>
  <c r="I158" i="361"/>
  <c r="G158" i="361"/>
  <c r="F158" i="361"/>
  <c r="E158" i="361"/>
  <c r="C158" i="361"/>
  <c r="D158" i="361" s="1"/>
  <c r="J157" i="361"/>
  <c r="I157" i="361"/>
  <c r="G157" i="361"/>
  <c r="F157" i="361"/>
  <c r="E157" i="361"/>
  <c r="C157" i="361"/>
  <c r="D157" i="361" s="1"/>
  <c r="J156" i="361"/>
  <c r="I156" i="361"/>
  <c r="G156" i="361"/>
  <c r="F156" i="361"/>
  <c r="E156" i="361"/>
  <c r="C156" i="361"/>
  <c r="D156" i="361" s="1"/>
  <c r="J155" i="361"/>
  <c r="I155" i="361"/>
  <c r="G155" i="361"/>
  <c r="F155" i="361"/>
  <c r="E155" i="361"/>
  <c r="C155" i="361"/>
  <c r="D155" i="361" s="1"/>
  <c r="J154" i="361"/>
  <c r="I154" i="361"/>
  <c r="G154" i="361"/>
  <c r="F154" i="361"/>
  <c r="E154" i="361"/>
  <c r="C154" i="361"/>
  <c r="D154" i="361" s="1"/>
  <c r="J153" i="361"/>
  <c r="I153" i="361"/>
  <c r="G153" i="361"/>
  <c r="F153" i="361"/>
  <c r="E153" i="361"/>
  <c r="C153" i="361"/>
  <c r="D153" i="361" s="1"/>
  <c r="J152" i="361"/>
  <c r="I152" i="361"/>
  <c r="G152" i="361"/>
  <c r="F152" i="361"/>
  <c r="E152" i="361"/>
  <c r="C152" i="361"/>
  <c r="D152" i="361" s="1"/>
  <c r="J151" i="361"/>
  <c r="I151" i="361"/>
  <c r="G151" i="361"/>
  <c r="F151" i="361"/>
  <c r="E151" i="361"/>
  <c r="C151" i="361"/>
  <c r="D151" i="361" s="1"/>
  <c r="J150" i="361"/>
  <c r="I150" i="361"/>
  <c r="G150" i="361"/>
  <c r="F150" i="361"/>
  <c r="E150" i="361"/>
  <c r="C150" i="361"/>
  <c r="D150" i="361" s="1"/>
  <c r="J149" i="361"/>
  <c r="I149" i="361"/>
  <c r="G149" i="361"/>
  <c r="F149" i="361"/>
  <c r="E149" i="361"/>
  <c r="C149" i="361"/>
  <c r="D149" i="361" s="1"/>
  <c r="J148" i="361"/>
  <c r="I148" i="361"/>
  <c r="G148" i="361"/>
  <c r="F148" i="361"/>
  <c r="E148" i="361"/>
  <c r="C148" i="361"/>
  <c r="D148" i="361" s="1"/>
  <c r="J147" i="361"/>
  <c r="I147" i="361"/>
  <c r="G147" i="361"/>
  <c r="F147" i="361"/>
  <c r="E147" i="361"/>
  <c r="C147" i="361"/>
  <c r="D147" i="361" s="1"/>
  <c r="J146" i="361"/>
  <c r="I146" i="361"/>
  <c r="G146" i="361"/>
  <c r="F146" i="361"/>
  <c r="E146" i="361"/>
  <c r="C146" i="361"/>
  <c r="D146" i="361" s="1"/>
  <c r="J145" i="361"/>
  <c r="I145" i="361"/>
  <c r="G145" i="361"/>
  <c r="F145" i="361"/>
  <c r="E145" i="361"/>
  <c r="C145" i="361"/>
  <c r="D145" i="361" s="1"/>
  <c r="J144" i="361"/>
  <c r="I144" i="361"/>
  <c r="G144" i="361"/>
  <c r="F144" i="361"/>
  <c r="E144" i="361"/>
  <c r="C144" i="361"/>
  <c r="D144" i="361" s="1"/>
  <c r="J143" i="361"/>
  <c r="I143" i="361"/>
  <c r="G143" i="361"/>
  <c r="F143" i="361"/>
  <c r="E143" i="361"/>
  <c r="C143" i="361"/>
  <c r="D143" i="361" s="1"/>
  <c r="J142" i="361"/>
  <c r="I142" i="361"/>
  <c r="G142" i="361"/>
  <c r="F142" i="361"/>
  <c r="E142" i="361"/>
  <c r="C142" i="361"/>
  <c r="D142" i="361" s="1"/>
  <c r="J141" i="361"/>
  <c r="I141" i="361"/>
  <c r="G141" i="361"/>
  <c r="F141" i="361"/>
  <c r="E141" i="361"/>
  <c r="C141" i="361"/>
  <c r="D141" i="361" s="1"/>
  <c r="B141" i="361"/>
  <c r="B142" i="361" s="1"/>
  <c r="B143" i="361" s="1"/>
  <c r="B144" i="361" s="1"/>
  <c r="B145" i="361" s="1"/>
  <c r="B146" i="361" s="1"/>
  <c r="B147" i="361" s="1"/>
  <c r="B148" i="361" s="1"/>
  <c r="B149" i="361" s="1"/>
  <c r="B150" i="361" s="1"/>
  <c r="B151" i="361" s="1"/>
  <c r="B152" i="361" s="1"/>
  <c r="B153" i="361" s="1"/>
  <c r="B154" i="361" s="1"/>
  <c r="B155" i="361" s="1"/>
  <c r="B156" i="361" s="1"/>
  <c r="B157" i="361" s="1"/>
  <c r="B158" i="361" s="1"/>
  <c r="B159" i="361" s="1"/>
  <c r="B160" i="361" s="1"/>
  <c r="B161" i="361" s="1"/>
  <c r="B162" i="361" s="1"/>
  <c r="B163" i="361" s="1"/>
  <c r="B164" i="361" s="1"/>
  <c r="B165" i="361" s="1"/>
  <c r="B166" i="361" s="1"/>
  <c r="B167" i="361" s="1"/>
  <c r="B168" i="361" s="1"/>
  <c r="B169" i="361" s="1"/>
  <c r="B170" i="361" s="1"/>
  <c r="B171" i="361" s="1"/>
  <c r="B172" i="361" s="1"/>
  <c r="B173" i="361" s="1"/>
  <c r="B174" i="361" s="1"/>
  <c r="B175" i="361" s="1"/>
  <c r="B176" i="361" s="1"/>
  <c r="B177" i="361" s="1"/>
  <c r="B178" i="361" s="1"/>
  <c r="A141" i="361"/>
  <c r="A142" i="361" s="1"/>
  <c r="A143" i="361" s="1"/>
  <c r="A144" i="361" s="1"/>
  <c r="A145" i="361" s="1"/>
  <c r="A146" i="361" s="1"/>
  <c r="A147" i="361" s="1"/>
  <c r="A148" i="361" s="1"/>
  <c r="A149" i="361" s="1"/>
  <c r="A150" i="361" s="1"/>
  <c r="A151" i="361" s="1"/>
  <c r="A152" i="361" s="1"/>
  <c r="A153" i="361" s="1"/>
  <c r="A154" i="361" s="1"/>
  <c r="A155" i="361" s="1"/>
  <c r="A156" i="361" s="1"/>
  <c r="A157" i="361" s="1"/>
  <c r="A158" i="361" s="1"/>
  <c r="A159" i="361" s="1"/>
  <c r="A160" i="361" s="1"/>
  <c r="A161" i="361" s="1"/>
  <c r="A162" i="361" s="1"/>
  <c r="A163" i="361" s="1"/>
  <c r="A164" i="361" s="1"/>
  <c r="A165" i="361" s="1"/>
  <c r="A166" i="361" s="1"/>
  <c r="A167" i="361" s="1"/>
  <c r="A168" i="361" s="1"/>
  <c r="A169" i="361" s="1"/>
  <c r="A170" i="361" s="1"/>
  <c r="A171" i="361" s="1"/>
  <c r="A172" i="361" s="1"/>
  <c r="A173" i="361" s="1"/>
  <c r="A174" i="361" s="1"/>
  <c r="A175" i="361" s="1"/>
  <c r="A176" i="361" s="1"/>
  <c r="A177" i="361" s="1"/>
  <c r="A178" i="361" s="1"/>
  <c r="A21" i="361"/>
  <c r="A20" i="361"/>
  <c r="A16" i="361"/>
  <c r="A17" i="361" s="1"/>
  <c r="A18" i="361" s="1"/>
  <c r="A19" i="361" s="1"/>
  <c r="A14" i="361"/>
  <c r="A15" i="361" s="1"/>
  <c r="B13" i="361"/>
  <c r="B14" i="361" s="1"/>
  <c r="B15" i="361" s="1"/>
  <c r="B16" i="361" s="1"/>
  <c r="B17" i="361" s="1"/>
  <c r="B18" i="361" s="1"/>
  <c r="B19" i="361" s="1"/>
  <c r="B20" i="361" s="1"/>
  <c r="B21" i="361" s="1"/>
  <c r="A13" i="361"/>
  <c r="A12" i="361"/>
  <c r="E4" i="361"/>
  <c r="B75" i="357" l="1"/>
  <c r="B76" i="357" s="1"/>
  <c r="B77" i="357" s="1"/>
  <c r="B78" i="357" s="1"/>
  <c r="B79" i="357" s="1"/>
  <c r="B80" i="357" s="1"/>
  <c r="B81" i="357" s="1"/>
  <c r="B82" i="357" s="1"/>
  <c r="B83" i="357" s="1"/>
  <c r="B84" i="357" s="1"/>
  <c r="B85" i="357" s="1"/>
  <c r="B86" i="357" s="1"/>
  <c r="B87" i="357" s="1"/>
  <c r="B88" i="357" s="1"/>
  <c r="B89" i="357" s="1"/>
  <c r="B90" i="357" s="1"/>
  <c r="B91" i="357" s="1"/>
  <c r="B92" i="357" s="1"/>
  <c r="B93" i="357" s="1"/>
  <c r="B94" i="357" s="1"/>
  <c r="B95" i="357" s="1"/>
  <c r="B96" i="357" s="1"/>
  <c r="B97" i="357" s="1"/>
  <c r="B98" i="357" s="1"/>
  <c r="B99" i="357" s="1"/>
  <c r="B100" i="357" s="1"/>
  <c r="B101" i="357" s="1"/>
  <c r="B102" i="357" s="1"/>
  <c r="B103" i="357" s="1"/>
  <c r="B104" i="357" s="1"/>
  <c r="B105" i="357" s="1"/>
  <c r="B106" i="357" s="1"/>
  <c r="B107" i="357" s="1"/>
  <c r="B108" i="357" s="1"/>
  <c r="B109" i="357" s="1"/>
  <c r="B110" i="357" s="1"/>
  <c r="B111" i="357" s="1"/>
  <c r="B112" i="357" s="1"/>
  <c r="M74" i="357"/>
  <c r="N74" i="357" s="1"/>
  <c r="M73" i="357"/>
  <c r="N73" i="357" s="1"/>
  <c r="M72" i="357"/>
  <c r="N72" i="357" s="1"/>
  <c r="M71" i="357"/>
  <c r="N71" i="357" s="1"/>
  <c r="M70" i="357"/>
  <c r="N70" i="357" s="1"/>
  <c r="M69" i="357"/>
  <c r="N69" i="357" s="1"/>
  <c r="M68" i="357"/>
  <c r="N68" i="357" s="1"/>
  <c r="M67" i="357"/>
  <c r="N67" i="357" s="1"/>
  <c r="M65" i="357"/>
  <c r="N65" i="357" s="1"/>
  <c r="M64" i="357"/>
  <c r="N64" i="357" s="1"/>
  <c r="M63" i="357"/>
  <c r="N63" i="357" s="1"/>
  <c r="M62" i="357"/>
  <c r="N62" i="357" s="1"/>
  <c r="M61" i="357"/>
  <c r="N61" i="357" s="1"/>
  <c r="M60" i="357"/>
  <c r="N60" i="357" s="1"/>
  <c r="M59" i="357"/>
  <c r="N59" i="357" s="1"/>
  <c r="M58" i="357"/>
  <c r="N58" i="357" s="1"/>
  <c r="M57" i="357"/>
  <c r="N57" i="357" s="1"/>
  <c r="M56" i="357"/>
  <c r="N56" i="357" s="1"/>
  <c r="M55" i="357"/>
  <c r="N55" i="357" s="1"/>
  <c r="M54" i="357"/>
  <c r="N54" i="357" s="1"/>
  <c r="M53" i="357"/>
  <c r="N53" i="357" s="1"/>
  <c r="M52" i="357"/>
  <c r="N52" i="357" s="1"/>
  <c r="M51" i="357"/>
  <c r="N51" i="357" s="1"/>
  <c r="M50" i="357"/>
  <c r="N50" i="357" s="1"/>
  <c r="M49" i="357"/>
  <c r="N49" i="357" s="1"/>
  <c r="M48" i="357"/>
  <c r="N48" i="357" s="1"/>
  <c r="M47" i="357"/>
  <c r="N47" i="357" s="1"/>
  <c r="M46" i="357"/>
  <c r="N46" i="357" s="1"/>
  <c r="M45" i="357"/>
  <c r="N45" i="357" s="1"/>
  <c r="M44" i="357"/>
  <c r="N44" i="357" s="1"/>
  <c r="M43" i="357"/>
  <c r="N43" i="357" s="1"/>
  <c r="M42" i="357"/>
  <c r="N42" i="357" s="1"/>
  <c r="M41" i="357"/>
  <c r="N41" i="357" s="1"/>
  <c r="M40" i="357"/>
  <c r="N40" i="357" s="1"/>
  <c r="M39" i="357"/>
  <c r="N39" i="357" s="1"/>
  <c r="M38" i="357"/>
  <c r="N38" i="357" s="1"/>
  <c r="M37" i="357"/>
  <c r="N37" i="357" s="1"/>
  <c r="M36" i="357"/>
  <c r="N36" i="357" s="1"/>
  <c r="M35" i="357"/>
  <c r="N35" i="357" s="1"/>
  <c r="M34" i="357"/>
  <c r="N34" i="357" s="1"/>
  <c r="M33" i="357"/>
  <c r="N33" i="357" s="1"/>
  <c r="M32" i="357"/>
  <c r="N32" i="357" s="1"/>
  <c r="M31" i="357"/>
  <c r="N31" i="357" s="1"/>
  <c r="M30" i="357"/>
  <c r="N30" i="357" s="1"/>
  <c r="M29" i="357"/>
  <c r="N29" i="357" s="1"/>
  <c r="M28" i="357"/>
  <c r="N28" i="357" s="1"/>
  <c r="M27" i="357"/>
  <c r="N27" i="357" s="1"/>
  <c r="M26" i="357"/>
  <c r="N26" i="357" s="1"/>
  <c r="M25" i="357"/>
  <c r="N25" i="357" s="1"/>
  <c r="M24" i="357"/>
  <c r="N24" i="357" s="1"/>
  <c r="M23" i="357"/>
  <c r="N23" i="357" s="1"/>
  <c r="M22" i="357"/>
  <c r="N22" i="357" s="1"/>
  <c r="M21" i="357"/>
  <c r="N21" i="357" s="1"/>
  <c r="M20" i="357"/>
  <c r="N20" i="357" s="1"/>
  <c r="M19" i="357"/>
  <c r="N19" i="357" s="1"/>
  <c r="M18" i="357"/>
  <c r="N18" i="357" s="1"/>
  <c r="M17" i="357"/>
  <c r="N17" i="357" s="1"/>
  <c r="M16" i="357"/>
  <c r="N16" i="357" s="1"/>
  <c r="M15" i="357"/>
  <c r="N15" i="357" s="1"/>
  <c r="M14" i="357"/>
  <c r="N14" i="357" s="1"/>
  <c r="B13" i="357"/>
  <c r="B14" i="357" s="1"/>
  <c r="B15" i="357" s="1"/>
  <c r="B16" i="357" s="1"/>
  <c r="B17" i="357" s="1"/>
  <c r="B18" i="357" s="1"/>
  <c r="B19" i="357" s="1"/>
  <c r="B20" i="357" s="1"/>
  <c r="B21" i="357" s="1"/>
  <c r="B22" i="357" s="1"/>
  <c r="B23" i="357" s="1"/>
  <c r="B24" i="357" s="1"/>
  <c r="B25" i="357" s="1"/>
  <c r="B26" i="357" s="1"/>
  <c r="B27" i="357" s="1"/>
  <c r="B28" i="357" s="1"/>
  <c r="B29" i="357" s="1"/>
  <c r="B30" i="357" s="1"/>
  <c r="B31" i="357" s="1"/>
  <c r="B32" i="357" s="1"/>
  <c r="B33" i="357" s="1"/>
  <c r="B34" i="357" s="1"/>
  <c r="B35" i="357" s="1"/>
  <c r="B36" i="357" s="1"/>
  <c r="B37" i="357" s="1"/>
  <c r="B38" i="357" s="1"/>
  <c r="B39" i="357" s="1"/>
  <c r="B40" i="357" s="1"/>
  <c r="B41" i="357" s="1"/>
  <c r="B42" i="357" s="1"/>
  <c r="B43" i="357" s="1"/>
  <c r="B44" i="357" s="1"/>
  <c r="B45" i="357" s="1"/>
  <c r="B46" i="357" s="1"/>
  <c r="B47" i="357" s="1"/>
  <c r="B48" i="357" s="1"/>
  <c r="B49" i="357" s="1"/>
  <c r="B50" i="357" s="1"/>
  <c r="B51" i="357" s="1"/>
  <c r="B52" i="357" s="1"/>
  <c r="B53" i="357" s="1"/>
  <c r="B54" i="357" s="1"/>
  <c r="B55" i="357" s="1"/>
  <c r="B56" i="357" s="1"/>
  <c r="B57" i="357" s="1"/>
  <c r="B58" i="357" s="1"/>
  <c r="B59" i="357" s="1"/>
  <c r="B60" i="357" s="1"/>
  <c r="B61" i="357" s="1"/>
  <c r="B62" i="357" s="1"/>
  <c r="B63" i="357" s="1"/>
  <c r="B64" i="357" s="1"/>
  <c r="B65" i="357" s="1"/>
  <c r="B66" i="357" s="1"/>
  <c r="B67" i="357" s="1"/>
  <c r="B68" i="357" s="1"/>
  <c r="B69" i="357" s="1"/>
  <c r="B70" i="357" s="1"/>
  <c r="B71" i="357" s="1"/>
  <c r="B72" i="357" s="1"/>
  <c r="B73" i="357" s="1"/>
  <c r="B74" i="357" s="1"/>
  <c r="M12" i="357"/>
  <c r="N12" i="357" s="1"/>
  <c r="A49" i="250" l="1"/>
  <c r="A50" i="250" s="1"/>
  <c r="A25" i="250"/>
  <c r="A26" i="250" s="1"/>
  <c r="A27" i="250" s="1"/>
  <c r="A28" i="250" s="1"/>
  <c r="A29" i="250" s="1"/>
  <c r="A30" i="250" s="1"/>
  <c r="A35" i="250" s="1"/>
  <c r="A36" i="250" s="1"/>
  <c r="A37" i="250" s="1"/>
  <c r="A38" i="250" s="1"/>
  <c r="A39" i="250" s="1"/>
  <c r="A40" i="250" s="1"/>
  <c r="A41" i="250" s="1"/>
  <c r="A42" i="250" s="1"/>
  <c r="A43" i="250" s="1"/>
  <c r="A44" i="250" s="1"/>
  <c r="A45" i="250" s="1"/>
  <c r="A46" i="250" s="1"/>
  <c r="A47" i="250" s="1"/>
  <c r="A48" i="250" s="1"/>
  <c r="A24" i="250"/>
  <c r="A21" i="250"/>
  <c r="A22" i="250" s="1"/>
  <c r="A23" i="250" s="1"/>
  <c r="B13" i="250"/>
  <c r="B14" i="250" s="1"/>
  <c r="B15" i="250" s="1"/>
  <c r="B16" i="250" s="1"/>
  <c r="B17" i="250" s="1"/>
  <c r="B18" i="250" s="1"/>
  <c r="B19" i="250" s="1"/>
  <c r="B20" i="250" s="1"/>
  <c r="B21" i="250" s="1"/>
  <c r="B22" i="250" s="1"/>
  <c r="B23" i="250" s="1"/>
  <c r="B24" i="250" s="1"/>
  <c r="B25" i="250" s="1"/>
  <c r="B26" i="250" s="1"/>
  <c r="B27" i="250" s="1"/>
  <c r="B28" i="250" s="1"/>
  <c r="B29" i="250" s="1"/>
  <c r="B30" i="250" s="1"/>
  <c r="B31" i="250" s="1"/>
  <c r="B32" i="250" s="1"/>
  <c r="B33" i="250" s="1"/>
  <c r="B34" i="250" s="1"/>
  <c r="B35" i="250" s="1"/>
  <c r="B36" i="250" s="1"/>
  <c r="B37" i="250" s="1"/>
  <c r="B38" i="250" s="1"/>
  <c r="B39" i="250" s="1"/>
  <c r="B40" i="250" s="1"/>
  <c r="B41" i="250" s="1"/>
  <c r="B42" i="250" s="1"/>
  <c r="B43" i="250" s="1"/>
  <c r="B44" i="250" s="1"/>
  <c r="B45" i="250" s="1"/>
  <c r="B46" i="250" s="1"/>
  <c r="B47" i="250" s="1"/>
  <c r="B48" i="250" s="1"/>
  <c r="B49" i="250" s="1"/>
  <c r="B50" i="250" s="1"/>
  <c r="A13" i="250"/>
  <c r="A14" i="250" s="1"/>
  <c r="A15" i="250" s="1"/>
  <c r="A16" i="250" s="1"/>
  <c r="A18" i="250" s="1"/>
  <c r="E4" i="250"/>
  <c r="T246" i="169" l="1"/>
  <c r="T245" i="169"/>
  <c r="T244" i="169"/>
  <c r="T243" i="169"/>
  <c r="T242" i="169"/>
  <c r="T241" i="169"/>
  <c r="T240" i="169"/>
  <c r="T239" i="169"/>
  <c r="T238" i="169"/>
  <c r="T237" i="169"/>
  <c r="T236" i="169"/>
  <c r="T235" i="169"/>
  <c r="T234" i="169"/>
  <c r="T233" i="169"/>
  <c r="T232" i="169"/>
  <c r="T231" i="169"/>
  <c r="T230" i="169"/>
  <c r="T229" i="169"/>
  <c r="T228" i="169"/>
  <c r="T227" i="169"/>
  <c r="T226" i="169"/>
  <c r="T225" i="169"/>
  <c r="T224" i="169"/>
  <c r="T223" i="169"/>
  <c r="T222" i="169"/>
  <c r="T221" i="169"/>
  <c r="T220" i="169"/>
  <c r="T219" i="169"/>
  <c r="T218" i="169"/>
  <c r="T217" i="169"/>
  <c r="T216" i="169"/>
  <c r="T215" i="169"/>
  <c r="T214" i="169"/>
  <c r="T213" i="169"/>
  <c r="T212" i="169"/>
  <c r="T211" i="169"/>
  <c r="A187" i="169"/>
  <c r="A188" i="169" s="1"/>
  <c r="A189" i="169" s="1"/>
  <c r="A190" i="169" s="1"/>
  <c r="A191" i="169" s="1"/>
  <c r="A192" i="169" s="1"/>
  <c r="A193" i="169" s="1"/>
  <c r="A194" i="169" s="1"/>
  <c r="A195" i="169" s="1"/>
  <c r="A196" i="169" s="1"/>
  <c r="A197" i="169" s="1"/>
  <c r="A198" i="169" s="1"/>
  <c r="A199" i="169" s="1"/>
  <c r="A200" i="169" s="1"/>
  <c r="A201" i="169" s="1"/>
  <c r="A202" i="169" s="1"/>
  <c r="A203" i="169" s="1"/>
  <c r="A204" i="169" s="1"/>
  <c r="A205" i="169" s="1"/>
  <c r="A206" i="169" s="1"/>
  <c r="A207" i="169" s="1"/>
  <c r="A208" i="169" s="1"/>
  <c r="A209" i="169" s="1"/>
  <c r="A210" i="169" s="1"/>
  <c r="A211" i="169" s="1"/>
  <c r="A212" i="169" s="1"/>
  <c r="A213" i="169" s="1"/>
  <c r="A214" i="169" s="1"/>
  <c r="A215" i="169" s="1"/>
  <c r="A216" i="169" s="1"/>
  <c r="A217" i="169" s="1"/>
  <c r="A218" i="169" s="1"/>
  <c r="A219" i="169" s="1"/>
  <c r="A220" i="169" s="1"/>
  <c r="A221" i="169" s="1"/>
  <c r="A222" i="169" s="1"/>
  <c r="A223" i="169" s="1"/>
  <c r="A224" i="169" s="1"/>
  <c r="A225" i="169" s="1"/>
  <c r="A226" i="169" s="1"/>
  <c r="A227" i="169" s="1"/>
  <c r="A228" i="169" s="1"/>
  <c r="A229" i="169" s="1"/>
  <c r="A230" i="169" s="1"/>
  <c r="A231" i="169" s="1"/>
  <c r="A232" i="169" s="1"/>
  <c r="A233" i="169" s="1"/>
  <c r="A234" i="169" s="1"/>
  <c r="A235" i="169" s="1"/>
  <c r="A236" i="169" s="1"/>
  <c r="A237" i="169" s="1"/>
  <c r="A238" i="169" s="1"/>
  <c r="A239" i="169" s="1"/>
  <c r="A240" i="169" s="1"/>
  <c r="A241" i="169" s="1"/>
  <c r="A242" i="169" s="1"/>
  <c r="A243" i="169" s="1"/>
  <c r="A244" i="169" s="1"/>
  <c r="A245" i="169" s="1"/>
  <c r="A246" i="169" s="1"/>
  <c r="T144" i="169"/>
  <c r="L144" i="169"/>
  <c r="T143" i="169"/>
  <c r="L143" i="169"/>
  <c r="T142" i="169"/>
  <c r="L142" i="169"/>
  <c r="T141" i="169"/>
  <c r="L141" i="169"/>
  <c r="T140" i="169"/>
  <c r="L140" i="169"/>
  <c r="T139" i="169"/>
  <c r="L139" i="169"/>
  <c r="T138" i="169"/>
  <c r="L138" i="169"/>
  <c r="T137" i="169"/>
  <c r="L137" i="169"/>
  <c r="T136" i="169"/>
  <c r="T135" i="169"/>
  <c r="L134" i="169"/>
  <c r="L133" i="169"/>
  <c r="L132" i="169"/>
  <c r="L131" i="169"/>
  <c r="L130" i="169"/>
  <c r="L129" i="169"/>
  <c r="L128" i="169"/>
  <c r="L127" i="169"/>
  <c r="L126" i="169"/>
  <c r="L125" i="169"/>
  <c r="L124" i="169"/>
  <c r="T123" i="169"/>
  <c r="L123" i="169"/>
  <c r="L122" i="169"/>
  <c r="T121" i="169"/>
  <c r="L121" i="169"/>
  <c r="L120" i="169"/>
  <c r="L119" i="169"/>
  <c r="T118" i="169"/>
  <c r="L118" i="169"/>
  <c r="B118" i="169"/>
  <c r="B119" i="169" s="1"/>
  <c r="B120" i="169" s="1"/>
  <c r="B121" i="169" s="1"/>
  <c r="B122" i="169" s="1"/>
  <c r="B123" i="169" s="1"/>
  <c r="B124" i="169" s="1"/>
  <c r="B125" i="169" s="1"/>
  <c r="B126" i="169" s="1"/>
  <c r="B127" i="169" s="1"/>
  <c r="B128" i="169" s="1"/>
  <c r="B129" i="169" s="1"/>
  <c r="B130" i="169" s="1"/>
  <c r="B131" i="169" s="1"/>
  <c r="B132" i="169" s="1"/>
  <c r="B133" i="169" s="1"/>
  <c r="B134" i="169" s="1"/>
  <c r="B135" i="169" s="1"/>
  <c r="B136" i="169" s="1"/>
  <c r="B137" i="169" s="1"/>
  <c r="B138" i="169" s="1"/>
  <c r="B139" i="169" s="1"/>
  <c r="B140" i="169" s="1"/>
  <c r="B141" i="169" s="1"/>
  <c r="B142" i="169" s="1"/>
  <c r="B143" i="169" s="1"/>
  <c r="B144" i="169" s="1"/>
  <c r="B145" i="169" s="1"/>
  <c r="B146" i="169" s="1"/>
  <c r="B147" i="169" s="1"/>
  <c r="B148" i="169" s="1"/>
  <c r="B149" i="169" s="1"/>
  <c r="B150" i="169" s="1"/>
  <c r="B151" i="169" s="1"/>
  <c r="B152" i="169" s="1"/>
  <c r="B153" i="169" s="1"/>
  <c r="B154" i="169" s="1"/>
  <c r="B155" i="169" s="1"/>
  <c r="B156" i="169" s="1"/>
  <c r="B157" i="169" s="1"/>
  <c r="B158" i="169" s="1"/>
  <c r="B159" i="169" s="1"/>
  <c r="B160" i="169" s="1"/>
  <c r="B161" i="169" s="1"/>
  <c r="B162" i="169" s="1"/>
  <c r="B163" i="169" s="1"/>
  <c r="B164" i="169" s="1"/>
  <c r="B165" i="169" s="1"/>
  <c r="B166" i="169" s="1"/>
  <c r="B167" i="169" s="1"/>
  <c r="B168" i="169" s="1"/>
  <c r="B169" i="169" s="1"/>
  <c r="B170" i="169" s="1"/>
  <c r="B171" i="169" s="1"/>
  <c r="B172" i="169" s="1"/>
  <c r="B173" i="169" s="1"/>
  <c r="B174" i="169" s="1"/>
  <c r="B175" i="169" s="1"/>
  <c r="B176" i="169" s="1"/>
  <c r="B177" i="169" s="1"/>
  <c r="B178" i="169" s="1"/>
  <c r="B179" i="169" s="1"/>
  <c r="B180" i="169" s="1"/>
  <c r="B181" i="169" s="1"/>
  <c r="B182" i="169" s="1"/>
  <c r="B183" i="169" s="1"/>
  <c r="B184" i="169" s="1"/>
  <c r="B185" i="169" s="1"/>
  <c r="B186" i="169" s="1"/>
  <c r="B187" i="169" s="1"/>
  <c r="B188" i="169" s="1"/>
  <c r="B189" i="169" s="1"/>
  <c r="B190" i="169" s="1"/>
  <c r="B191" i="169" s="1"/>
  <c r="B192" i="169" s="1"/>
  <c r="B193" i="169" s="1"/>
  <c r="B194" i="169" s="1"/>
  <c r="B195" i="169" s="1"/>
  <c r="B196" i="169" s="1"/>
  <c r="B197" i="169" s="1"/>
  <c r="B198" i="169" s="1"/>
  <c r="B199" i="169" s="1"/>
  <c r="B200" i="169" s="1"/>
  <c r="B201" i="169" s="1"/>
  <c r="B202" i="169" s="1"/>
  <c r="B203" i="169" s="1"/>
  <c r="B204" i="169" s="1"/>
  <c r="B205" i="169" s="1"/>
  <c r="B206" i="169" s="1"/>
  <c r="B207" i="169" s="1"/>
  <c r="B208" i="169" s="1"/>
  <c r="B209" i="169" s="1"/>
  <c r="B210" i="169" s="1"/>
  <c r="B211" i="169" s="1"/>
  <c r="B212" i="169" s="1"/>
  <c r="B213" i="169" s="1"/>
  <c r="B214" i="169" s="1"/>
  <c r="B215" i="169" s="1"/>
  <c r="B216" i="169" s="1"/>
  <c r="B217" i="169" s="1"/>
  <c r="B218" i="169" s="1"/>
  <c r="B219" i="169" s="1"/>
  <c r="B220" i="169" s="1"/>
  <c r="B221" i="169" s="1"/>
  <c r="B222" i="169" s="1"/>
  <c r="B223" i="169" s="1"/>
  <c r="B224" i="169" s="1"/>
  <c r="B225" i="169" s="1"/>
  <c r="B226" i="169" s="1"/>
  <c r="B227" i="169" s="1"/>
  <c r="B228" i="169" s="1"/>
  <c r="B229" i="169" s="1"/>
  <c r="B230" i="169" s="1"/>
  <c r="B231" i="169" s="1"/>
  <c r="B232" i="169" s="1"/>
  <c r="B233" i="169" s="1"/>
  <c r="B234" i="169" s="1"/>
  <c r="B235" i="169" s="1"/>
  <c r="B236" i="169" s="1"/>
  <c r="B237" i="169" s="1"/>
  <c r="B238" i="169" s="1"/>
  <c r="B239" i="169" s="1"/>
  <c r="B240" i="169" s="1"/>
  <c r="B241" i="169" s="1"/>
  <c r="B242" i="169" s="1"/>
  <c r="B243" i="169" s="1"/>
  <c r="B244" i="169" s="1"/>
  <c r="B245" i="169" s="1"/>
  <c r="B246" i="169" s="1"/>
  <c r="T117" i="169"/>
  <c r="L117" i="169"/>
  <c r="T116" i="169"/>
  <c r="L116" i="169"/>
  <c r="T115" i="169"/>
  <c r="L115" i="169"/>
  <c r="T114" i="169"/>
  <c r="L114" i="169"/>
  <c r="T113" i="169"/>
  <c r="L113" i="169"/>
  <c r="T112" i="169"/>
  <c r="T111" i="169"/>
  <c r="T110" i="169"/>
  <c r="T109" i="169"/>
  <c r="T108" i="169"/>
  <c r="T107" i="169"/>
  <c r="T106" i="169"/>
  <c r="T105" i="169"/>
  <c r="T104" i="169"/>
  <c r="T103" i="169"/>
  <c r="T102" i="169"/>
  <c r="T101" i="169"/>
  <c r="T100" i="169"/>
  <c r="T99" i="169"/>
  <c r="T98" i="169"/>
  <c r="T97" i="169"/>
  <c r="T96" i="169"/>
  <c r="T95" i="169"/>
  <c r="T94" i="169"/>
  <c r="T93" i="169"/>
  <c r="T92" i="169"/>
  <c r="T91" i="169"/>
  <c r="T90" i="169"/>
  <c r="T89" i="169"/>
  <c r="T88" i="169"/>
  <c r="T87" i="169"/>
  <c r="T86" i="169"/>
  <c r="T85" i="169"/>
  <c r="T84" i="169"/>
  <c r="T83" i="169"/>
  <c r="T82" i="169"/>
  <c r="T81" i="169"/>
  <c r="T80" i="169"/>
  <c r="T79" i="169"/>
  <c r="T78" i="169"/>
  <c r="T77" i="169"/>
  <c r="T76" i="169"/>
  <c r="T75" i="169"/>
  <c r="T74" i="169"/>
  <c r="T73" i="169"/>
  <c r="T72" i="169"/>
  <c r="T71" i="169"/>
  <c r="T70" i="169"/>
  <c r="T69" i="169"/>
  <c r="T68" i="169"/>
  <c r="T67" i="169"/>
  <c r="T66" i="169"/>
  <c r="T65" i="169"/>
  <c r="T64" i="169"/>
  <c r="T63" i="169"/>
  <c r="T62" i="169"/>
  <c r="T61" i="169"/>
  <c r="T60" i="169"/>
  <c r="T59" i="169"/>
  <c r="T58" i="169"/>
  <c r="T57" i="169"/>
  <c r="T56" i="169"/>
  <c r="T55" i="169"/>
  <c r="T54" i="169"/>
  <c r="T53" i="169"/>
  <c r="T52" i="169"/>
  <c r="T51" i="169"/>
  <c r="T50" i="169"/>
  <c r="T49" i="169"/>
  <c r="T48" i="169"/>
  <c r="T47" i="169"/>
  <c r="T46" i="169"/>
  <c r="T45" i="169"/>
  <c r="T44" i="169"/>
  <c r="T43" i="169"/>
  <c r="T42" i="169"/>
  <c r="T41" i="169"/>
  <c r="T40" i="169"/>
  <c r="T39" i="169"/>
  <c r="T38" i="169"/>
  <c r="T37" i="169"/>
  <c r="T36" i="169"/>
  <c r="T35" i="169"/>
  <c r="T34" i="169"/>
  <c r="T33" i="169"/>
  <c r="T32" i="169"/>
  <c r="T31" i="169"/>
  <c r="T30" i="169"/>
  <c r="T29" i="169"/>
  <c r="T28" i="169"/>
  <c r="T27" i="169"/>
  <c r="T26" i="169"/>
  <c r="T25" i="169"/>
  <c r="T24" i="169"/>
  <c r="T23" i="169"/>
  <c r="T22" i="169"/>
  <c r="T21" i="169"/>
  <c r="T20" i="169"/>
  <c r="T19" i="169"/>
  <c r="T18" i="169"/>
  <c r="T17" i="169"/>
  <c r="T16" i="169"/>
  <c r="T15" i="169"/>
  <c r="T14" i="169"/>
  <c r="T13" i="169"/>
  <c r="B13" i="169"/>
  <c r="B14" i="169" s="1"/>
  <c r="B15" i="169" s="1"/>
  <c r="B16" i="169" s="1"/>
  <c r="B17" i="169" s="1"/>
  <c r="B18" i="169" s="1"/>
  <c r="B19" i="169" s="1"/>
  <c r="B20" i="169" s="1"/>
  <c r="B21" i="169" s="1"/>
  <c r="B22" i="169" s="1"/>
  <c r="B23" i="169" s="1"/>
  <c r="B24" i="169" s="1"/>
  <c r="B25" i="169" s="1"/>
  <c r="B26" i="169" s="1"/>
  <c r="B27" i="169" s="1"/>
  <c r="B28" i="169" s="1"/>
  <c r="B29" i="169" s="1"/>
  <c r="B30" i="169" s="1"/>
  <c r="B31" i="169" s="1"/>
  <c r="B32" i="169" s="1"/>
  <c r="B33" i="169" s="1"/>
  <c r="B34" i="169" s="1"/>
  <c r="B35" i="169" s="1"/>
  <c r="B36" i="169" s="1"/>
  <c r="B37" i="169" s="1"/>
  <c r="B38" i="169" s="1"/>
  <c r="B39" i="169" s="1"/>
  <c r="B40" i="169" s="1"/>
  <c r="B41" i="169" s="1"/>
  <c r="B42" i="169" s="1"/>
  <c r="B43" i="169" s="1"/>
  <c r="B44" i="169" s="1"/>
  <c r="B45" i="169" s="1"/>
  <c r="B46" i="169" s="1"/>
  <c r="B47" i="169" s="1"/>
  <c r="B48" i="169" s="1"/>
  <c r="B49" i="169" s="1"/>
  <c r="B50" i="169" s="1"/>
  <c r="B51" i="169" s="1"/>
  <c r="B52" i="169" s="1"/>
  <c r="B53" i="169" s="1"/>
  <c r="B54" i="169" s="1"/>
  <c r="B55" i="169" s="1"/>
  <c r="B56" i="169" s="1"/>
  <c r="B57" i="169" s="1"/>
  <c r="B58" i="169" s="1"/>
  <c r="B59" i="169" s="1"/>
  <c r="B60" i="169" s="1"/>
  <c r="B61" i="169" s="1"/>
  <c r="B62" i="169" s="1"/>
  <c r="B63" i="169" s="1"/>
  <c r="B64" i="169" s="1"/>
  <c r="B65" i="169" s="1"/>
  <c r="B66" i="169" s="1"/>
  <c r="B67" i="169" s="1"/>
  <c r="B68" i="169" s="1"/>
  <c r="B69" i="169" s="1"/>
  <c r="B70" i="169" s="1"/>
  <c r="B71" i="169" s="1"/>
  <c r="B72" i="169" s="1"/>
  <c r="B73" i="169" s="1"/>
  <c r="B74" i="169" s="1"/>
  <c r="B75" i="169" s="1"/>
  <c r="B76" i="169" s="1"/>
  <c r="B77" i="169" s="1"/>
  <c r="B78" i="169" s="1"/>
  <c r="B79" i="169" s="1"/>
  <c r="B80" i="169" s="1"/>
  <c r="B81" i="169" s="1"/>
  <c r="B82" i="169" s="1"/>
  <c r="B83" i="169" s="1"/>
  <c r="B84" i="169" s="1"/>
  <c r="B85" i="169" s="1"/>
  <c r="B86" i="169" s="1"/>
  <c r="B87" i="169" s="1"/>
  <c r="B88" i="169" s="1"/>
  <c r="B89" i="169" s="1"/>
  <c r="B90" i="169" s="1"/>
  <c r="B91" i="169" s="1"/>
  <c r="B92" i="169" s="1"/>
  <c r="B93" i="169" s="1"/>
  <c r="B94" i="169" s="1"/>
  <c r="B95" i="169" s="1"/>
  <c r="B96" i="169" s="1"/>
  <c r="B97" i="169" s="1"/>
  <c r="B98" i="169" s="1"/>
  <c r="B99" i="169" s="1"/>
  <c r="B100" i="169" s="1"/>
  <c r="B101" i="169" s="1"/>
  <c r="B102" i="169" s="1"/>
  <c r="B103" i="169" s="1"/>
  <c r="B104" i="169" s="1"/>
  <c r="B105" i="169" s="1"/>
  <c r="B106" i="169" s="1"/>
  <c r="B107" i="169" s="1"/>
  <c r="B108" i="169" s="1"/>
  <c r="B109" i="169" s="1"/>
  <c r="B110" i="169" s="1"/>
  <c r="B111" i="169" s="1"/>
  <c r="B112" i="169" s="1"/>
  <c r="B113" i="169" s="1"/>
  <c r="B114" i="169" s="1"/>
  <c r="B115" i="169" s="1"/>
  <c r="B116" i="169" s="1"/>
  <c r="A13" i="169"/>
  <c r="A14" i="169" s="1"/>
  <c r="A15" i="169" s="1"/>
  <c r="A16" i="169" s="1"/>
  <c r="A17" i="169" s="1"/>
  <c r="A18" i="169" s="1"/>
  <c r="A19" i="169" s="1"/>
  <c r="A20" i="169" s="1"/>
  <c r="A21" i="169" s="1"/>
  <c r="A22" i="169" s="1"/>
  <c r="A23" i="169" s="1"/>
  <c r="A24" i="169" s="1"/>
  <c r="A25" i="169" s="1"/>
  <c r="A26" i="169" s="1"/>
  <c r="A27" i="169" s="1"/>
  <c r="A28" i="169" s="1"/>
  <c r="A29" i="169" s="1"/>
  <c r="A30" i="169" s="1"/>
  <c r="A31" i="169" s="1"/>
  <c r="A32" i="169" s="1"/>
  <c r="A33" i="169" s="1"/>
  <c r="A34" i="169" s="1"/>
  <c r="A35" i="169" s="1"/>
  <c r="A36" i="169" s="1"/>
  <c r="A37" i="169" s="1"/>
  <c r="A38" i="169" s="1"/>
  <c r="A39" i="169" s="1"/>
  <c r="A40" i="169" s="1"/>
  <c r="A41" i="169" s="1"/>
  <c r="A42" i="169" s="1"/>
  <c r="A43" i="169" s="1"/>
  <c r="A44" i="169" s="1"/>
  <c r="A45" i="169" s="1"/>
  <c r="A46" i="169" s="1"/>
  <c r="A47" i="169" s="1"/>
  <c r="A48" i="169" s="1"/>
  <c r="A49" i="169" s="1"/>
  <c r="A50" i="169" s="1"/>
  <c r="A51" i="169" s="1"/>
  <c r="A52" i="169" s="1"/>
  <c r="A53" i="169" s="1"/>
  <c r="A54" i="169" s="1"/>
  <c r="A55" i="169" s="1"/>
  <c r="A56" i="169" s="1"/>
  <c r="A57" i="169" s="1"/>
  <c r="A58" i="169" s="1"/>
  <c r="A59" i="169" s="1"/>
  <c r="A60" i="169" s="1"/>
  <c r="A61" i="169" s="1"/>
  <c r="A62" i="169" s="1"/>
  <c r="A63" i="169" s="1"/>
  <c r="A64" i="169" s="1"/>
  <c r="A65" i="169" s="1"/>
  <c r="A66" i="169" s="1"/>
  <c r="A67" i="169" s="1"/>
  <c r="A68" i="169" s="1"/>
  <c r="A69" i="169" s="1"/>
  <c r="A70" i="169" s="1"/>
  <c r="A71" i="169" s="1"/>
  <c r="A72" i="169" s="1"/>
  <c r="A73" i="169" s="1"/>
  <c r="A74" i="169" s="1"/>
  <c r="A75" i="169" s="1"/>
  <c r="A76" i="169" s="1"/>
  <c r="A77" i="169" s="1"/>
  <c r="A78" i="169" s="1"/>
  <c r="A79" i="169" s="1"/>
  <c r="A80" i="169" s="1"/>
  <c r="A81" i="169" s="1"/>
  <c r="A82" i="169" s="1"/>
  <c r="A83" i="169" s="1"/>
  <c r="A84" i="169" s="1"/>
  <c r="A85" i="169" s="1"/>
  <c r="A86" i="169" s="1"/>
  <c r="A87" i="169" s="1"/>
  <c r="A88" i="169" s="1"/>
  <c r="A89" i="169" s="1"/>
  <c r="A90" i="169" s="1"/>
  <c r="A91" i="169" s="1"/>
  <c r="A92" i="169" s="1"/>
  <c r="A93" i="169" s="1"/>
  <c r="A94" i="169" s="1"/>
  <c r="A95" i="169" s="1"/>
  <c r="A96" i="169" s="1"/>
  <c r="A97" i="169" s="1"/>
  <c r="A98" i="169" s="1"/>
  <c r="A99" i="169" s="1"/>
  <c r="A100" i="169" s="1"/>
  <c r="A101" i="169" s="1"/>
  <c r="A102" i="169" s="1"/>
  <c r="A103" i="169" s="1"/>
  <c r="A104" i="169" s="1"/>
  <c r="A105" i="169" s="1"/>
  <c r="A106" i="169" s="1"/>
  <c r="A107" i="169" s="1"/>
  <c r="A108" i="169" s="1"/>
  <c r="A109" i="169" s="1"/>
  <c r="A110" i="169" s="1"/>
  <c r="A111" i="169" s="1"/>
  <c r="A112" i="169" s="1"/>
  <c r="A113" i="169" s="1"/>
  <c r="A114" i="169" s="1"/>
  <c r="T12" i="169"/>
  <c r="A121" i="169" l="1"/>
  <c r="A115" i="169"/>
  <c r="A116" i="169" s="1"/>
  <c r="A123" i="169" s="1"/>
  <c r="A135" i="169" s="1"/>
  <c r="A136" i="169" s="1"/>
  <c r="A137" i="169" s="1"/>
  <c r="A138" i="169" s="1"/>
  <c r="A139" i="169" s="1"/>
  <c r="A140" i="169" s="1"/>
  <c r="A141" i="169" s="1"/>
  <c r="A142" i="169" s="1"/>
  <c r="A143" i="169" s="1"/>
  <c r="A144" i="169" s="1"/>
  <c r="A145" i="169" s="1"/>
  <c r="A146" i="169" s="1"/>
  <c r="A147" i="169" s="1"/>
  <c r="A148" i="169" s="1"/>
  <c r="A149" i="169" s="1"/>
  <c r="A150" i="169" s="1"/>
  <c r="A151" i="169" s="1"/>
  <c r="A152" i="169" s="1"/>
  <c r="A153" i="169" s="1"/>
  <c r="A154" i="169" s="1"/>
  <c r="A155" i="169" s="1"/>
  <c r="A156" i="169" s="1"/>
  <c r="A157" i="169" s="1"/>
  <c r="A158" i="169" s="1"/>
  <c r="A159" i="169" s="1"/>
  <c r="A160" i="169" s="1"/>
  <c r="A161" i="169" s="1"/>
  <c r="A162" i="169" s="1"/>
  <c r="A163" i="169" s="1"/>
  <c r="A164" i="169" s="1"/>
  <c r="A165" i="169" s="1"/>
  <c r="A166" i="169" s="1"/>
  <c r="A167" i="169" s="1"/>
  <c r="A168" i="169" s="1"/>
  <c r="A169" i="169" s="1"/>
  <c r="A170" i="169" s="1"/>
  <c r="A171" i="169" s="1"/>
  <c r="A172" i="169" s="1"/>
  <c r="A173" i="169" s="1"/>
  <c r="A174" i="169" s="1"/>
  <c r="A175" i="169" s="1"/>
  <c r="A176" i="169" s="1"/>
  <c r="A177" i="169" s="1"/>
  <c r="A178" i="169" s="1"/>
  <c r="A179" i="169" s="1"/>
  <c r="A180" i="169" s="1"/>
  <c r="A181" i="169" s="1"/>
  <c r="A182" i="169" s="1"/>
  <c r="A183" i="169" s="1"/>
  <c r="A184" i="169" s="1"/>
  <c r="A185" i="169" s="1"/>
  <c r="E1527" i="85" l="1"/>
  <c r="E1528" i="85" s="1"/>
  <c r="E1529" i="85" s="1"/>
  <c r="E1530" i="85" s="1"/>
  <c r="E1531" i="85" s="1"/>
  <c r="E1532" i="85" s="1"/>
  <c r="E1533" i="85" s="1"/>
  <c r="E1534" i="85" s="1"/>
  <c r="E1535" i="85" s="1"/>
  <c r="E1536" i="85" s="1"/>
  <c r="E1537" i="85" s="1"/>
  <c r="E1538" i="85" s="1"/>
  <c r="E1539" i="85" s="1"/>
  <c r="E1540" i="85" s="1"/>
  <c r="E1541" i="85" s="1"/>
  <c r="E1542" i="85" s="1"/>
  <c r="E1543" i="85" s="1"/>
  <c r="E1544" i="85" s="1"/>
  <c r="E1545" i="85" s="1"/>
  <c r="E1546" i="85" s="1"/>
  <c r="E1547" i="85" s="1"/>
  <c r="E1548" i="85" s="1"/>
  <c r="E1549" i="85" s="1"/>
  <c r="E1550" i="85" s="1"/>
  <c r="E1551" i="85" s="1"/>
  <c r="E1552" i="85" s="1"/>
  <c r="E1553" i="85" s="1"/>
  <c r="E1554" i="85" s="1"/>
  <c r="E1555" i="85" s="1"/>
  <c r="E1556" i="85" s="1"/>
  <c r="E1557" i="85" s="1"/>
  <c r="E1558" i="85" s="1"/>
  <c r="E1559" i="85" s="1"/>
  <c r="E1560" i="85" s="1"/>
  <c r="E1561" i="85" s="1"/>
  <c r="E1562" i="85" s="1"/>
  <c r="E1563" i="85" s="1"/>
  <c r="E1564" i="85" s="1"/>
  <c r="E1565" i="85" s="1"/>
  <c r="E1566" i="85" s="1"/>
  <c r="E1567" i="85" s="1"/>
  <c r="E1568" i="85" s="1"/>
  <c r="E1569" i="85" s="1"/>
  <c r="E1570" i="85" s="1"/>
  <c r="E1571" i="85" s="1"/>
  <c r="E1572" i="85" s="1"/>
  <c r="E1573" i="85" s="1"/>
  <c r="E1574" i="85" s="1"/>
  <c r="E1575" i="85" s="1"/>
  <c r="E1576" i="85" s="1"/>
  <c r="E1577" i="85" s="1"/>
  <c r="E1578" i="85" s="1"/>
  <c r="E1579" i="85" s="1"/>
  <c r="E1580" i="85" s="1"/>
  <c r="E1581" i="85" s="1"/>
  <c r="E1582" i="85" s="1"/>
  <c r="E1583" i="85" s="1"/>
  <c r="E1584" i="85" s="1"/>
  <c r="E1585" i="85" s="1"/>
  <c r="E1586" i="85" s="1"/>
  <c r="E1587" i="85" s="1"/>
  <c r="E1588" i="85" s="1"/>
  <c r="E1589" i="85" s="1"/>
  <c r="E1590" i="85" s="1"/>
  <c r="E1591" i="85" s="1"/>
  <c r="E1592" i="85" s="1"/>
  <c r="E1593" i="85" s="1"/>
  <c r="E1594" i="85" s="1"/>
  <c r="E1595" i="85" s="1"/>
  <c r="E1596" i="85" s="1"/>
  <c r="E1597" i="85" s="1"/>
  <c r="E1598" i="85" s="1"/>
  <c r="E1599" i="85" s="1"/>
  <c r="E1600" i="85" s="1"/>
  <c r="E1601" i="85" s="1"/>
  <c r="E1602" i="85" s="1"/>
  <c r="E1603" i="85" s="1"/>
  <c r="E1604" i="85" s="1"/>
  <c r="E1605" i="85" s="1"/>
  <c r="E1606" i="85" s="1"/>
  <c r="E1607" i="85" s="1"/>
  <c r="E1608" i="85" s="1"/>
  <c r="E1609" i="85" s="1"/>
  <c r="E1610" i="85" s="1"/>
  <c r="E1611" i="85" s="1"/>
  <c r="E1612" i="85" s="1"/>
  <c r="E1613" i="85" s="1"/>
  <c r="E1614" i="85" s="1"/>
  <c r="E1615" i="85" s="1"/>
  <c r="E1616" i="85" s="1"/>
  <c r="E1617" i="85" s="1"/>
  <c r="E1618" i="85" s="1"/>
  <c r="E1619" i="85" s="1"/>
  <c r="E1620" i="85" s="1"/>
  <c r="E1621" i="85" s="1"/>
  <c r="E1622" i="85" s="1"/>
  <c r="E1623" i="85" s="1"/>
  <c r="E1624" i="85" s="1"/>
  <c r="E1625" i="85" s="1"/>
  <c r="E1626" i="85" s="1"/>
  <c r="E1627" i="85" s="1"/>
  <c r="E1628" i="85" s="1"/>
  <c r="E1629" i="85" s="1"/>
  <c r="E1630" i="85" s="1"/>
  <c r="E1631" i="85" s="1"/>
  <c r="E1632" i="85" s="1"/>
  <c r="E1633" i="85" s="1"/>
  <c r="E1634" i="85" s="1"/>
  <c r="E1635" i="85" s="1"/>
  <c r="E1636" i="85" s="1"/>
  <c r="E1637" i="85" s="1"/>
  <c r="E1638" i="85" s="1"/>
  <c r="E1639" i="85" s="1"/>
  <c r="E1640" i="85" s="1"/>
  <c r="E1641" i="85" s="1"/>
  <c r="E1642" i="85" s="1"/>
  <c r="E1643" i="85" s="1"/>
  <c r="E1644" i="85" s="1"/>
  <c r="E1645" i="85" s="1"/>
  <c r="E1646" i="85" s="1"/>
  <c r="E1647" i="85" s="1"/>
  <c r="E1648" i="85" s="1"/>
  <c r="E1649" i="85" s="1"/>
  <c r="E1650" i="85" s="1"/>
  <c r="E1651" i="85" s="1"/>
  <c r="E1652" i="85" s="1"/>
  <c r="E1653" i="85" s="1"/>
  <c r="E1654" i="85" s="1"/>
  <c r="E1655" i="85" s="1"/>
  <c r="E1656" i="85" s="1"/>
  <c r="E1657" i="85" s="1"/>
  <c r="E1658" i="85" s="1"/>
  <c r="E1659" i="85" s="1"/>
  <c r="E1660" i="85" s="1"/>
  <c r="E1661" i="85" s="1"/>
  <c r="E1662" i="85" s="1"/>
  <c r="E1663" i="85" s="1"/>
  <c r="E1664" i="85" s="1"/>
  <c r="E1665" i="85" s="1"/>
  <c r="E1666" i="85" s="1"/>
  <c r="E1667" i="85" s="1"/>
  <c r="E1668" i="85" s="1"/>
  <c r="E1669" i="85" s="1"/>
  <c r="E1670" i="85" s="1"/>
  <c r="E1671" i="85" s="1"/>
  <c r="E1672" i="85" s="1"/>
  <c r="E1673" i="85" s="1"/>
  <c r="E1674" i="85" s="1"/>
  <c r="E1675" i="85" s="1"/>
  <c r="E1676" i="85" s="1"/>
  <c r="E1677" i="85" s="1"/>
  <c r="E1678" i="85" s="1"/>
  <c r="E1679" i="85" s="1"/>
  <c r="E1680" i="85" s="1"/>
  <c r="E1681" i="85" s="1"/>
  <c r="E1682" i="85" s="1"/>
  <c r="E1683" i="85" s="1"/>
  <c r="E1684" i="85" s="1"/>
  <c r="E1685" i="85" s="1"/>
  <c r="E1686" i="85" s="1"/>
  <c r="E1687" i="85" s="1"/>
  <c r="E1688" i="85" s="1"/>
  <c r="E1689" i="85" s="1"/>
  <c r="E1690" i="85" s="1"/>
  <c r="E1691" i="85" s="1"/>
  <c r="E1692" i="85" s="1"/>
  <c r="E1693" i="85" s="1"/>
  <c r="E1694" i="85" s="1"/>
  <c r="E1695" i="85" s="1"/>
  <c r="E1696" i="85" s="1"/>
  <c r="E1697" i="85" s="1"/>
  <c r="E1698" i="85" s="1"/>
  <c r="E1699" i="85" s="1"/>
  <c r="E1700" i="85" s="1"/>
  <c r="E1701" i="85" s="1"/>
  <c r="E1702" i="85" s="1"/>
  <c r="E1703" i="85" s="1"/>
  <c r="E1704" i="85" s="1"/>
  <c r="E1705" i="85" s="1"/>
  <c r="E1706" i="85" s="1"/>
  <c r="E1707" i="85" s="1"/>
  <c r="E1708" i="85" s="1"/>
  <c r="E1709" i="85" s="1"/>
  <c r="E1710" i="85" s="1"/>
  <c r="E1711" i="85" s="1"/>
  <c r="E1712" i="85" s="1"/>
  <c r="E1713" i="85" s="1"/>
  <c r="E1714" i="85" s="1"/>
  <c r="E1715" i="85" s="1"/>
  <c r="E1716" i="85" s="1"/>
  <c r="E1717" i="85" s="1"/>
  <c r="E1718" i="85" s="1"/>
  <c r="E1719" i="85" s="1"/>
  <c r="E1720" i="85" s="1"/>
  <c r="E1721" i="85" s="1"/>
  <c r="E1722" i="85" s="1"/>
  <c r="E1723" i="85" s="1"/>
  <c r="E1724" i="85" s="1"/>
  <c r="E1725" i="85" s="1"/>
  <c r="E1726" i="85" s="1"/>
  <c r="E1727" i="85" s="1"/>
  <c r="E1728" i="85" s="1"/>
  <c r="E1729" i="85" s="1"/>
  <c r="E1730" i="85" s="1"/>
  <c r="E1731" i="85" s="1"/>
  <c r="E1732" i="85" s="1"/>
  <c r="E1733" i="85" s="1"/>
  <c r="E1734" i="85" s="1"/>
  <c r="E1735" i="85" s="1"/>
  <c r="E1736" i="85" s="1"/>
  <c r="E1737" i="85" s="1"/>
  <c r="E1738" i="85" s="1"/>
  <c r="E1739" i="85" s="1"/>
  <c r="E1740" i="85" s="1"/>
  <c r="E1741" i="85" s="1"/>
  <c r="E1742" i="85" s="1"/>
  <c r="E1743" i="85" s="1"/>
  <c r="E1744" i="85" s="1"/>
  <c r="E1745" i="85" s="1"/>
  <c r="E1746" i="85" s="1"/>
  <c r="E1747" i="85" s="1"/>
  <c r="E1748" i="85" s="1"/>
  <c r="E1749" i="85" s="1"/>
  <c r="E1750" i="85" s="1"/>
  <c r="E1751" i="85" s="1"/>
  <c r="E1752" i="85" s="1"/>
  <c r="E1753" i="85" s="1"/>
  <c r="E1754" i="85" s="1"/>
  <c r="E1755" i="85" s="1"/>
  <c r="E1756" i="85" s="1"/>
  <c r="E1757" i="85" s="1"/>
  <c r="E1758" i="85" s="1"/>
  <c r="E1759" i="85" s="1"/>
  <c r="E1760" i="85" s="1"/>
  <c r="E1761" i="85" s="1"/>
  <c r="E1762" i="85" s="1"/>
  <c r="E1763" i="85" s="1"/>
  <c r="E1764" i="85" s="1"/>
  <c r="E1765" i="85" s="1"/>
  <c r="E1766" i="85" s="1"/>
  <c r="E1767" i="85" s="1"/>
  <c r="E1768" i="85" s="1"/>
  <c r="E1769" i="85" s="1"/>
  <c r="E1770" i="85" s="1"/>
  <c r="E1771" i="85" s="1"/>
  <c r="E1772" i="85" s="1"/>
  <c r="E1773" i="85" s="1"/>
  <c r="E1774" i="85" s="1"/>
  <c r="E1775" i="85" s="1"/>
  <c r="E1776" i="85" s="1"/>
  <c r="E1777" i="85" s="1"/>
  <c r="E1778" i="85" s="1"/>
  <c r="E1779" i="85" s="1"/>
  <c r="E1780" i="85" s="1"/>
  <c r="E1781" i="85" s="1"/>
  <c r="E1782" i="85" s="1"/>
  <c r="E1783" i="85" s="1"/>
  <c r="E1784" i="85" s="1"/>
  <c r="E1785" i="85" s="1"/>
  <c r="E1786" i="85" s="1"/>
  <c r="E1787" i="85" s="1"/>
  <c r="E1788" i="85" s="1"/>
  <c r="E1789" i="85" s="1"/>
  <c r="E1790" i="85" s="1"/>
  <c r="E1791" i="85" s="1"/>
  <c r="E1792" i="85" s="1"/>
  <c r="E1793" i="85" s="1"/>
  <c r="E1794" i="85" s="1"/>
  <c r="E1795" i="85" s="1"/>
  <c r="E1796" i="85" s="1"/>
  <c r="E1797" i="85" s="1"/>
  <c r="E1798" i="85" s="1"/>
  <c r="E1799" i="85" s="1"/>
  <c r="E1800" i="85" s="1"/>
  <c r="E1801" i="85" s="1"/>
  <c r="E1802" i="85" s="1"/>
  <c r="E1803" i="85" s="1"/>
  <c r="E1804" i="85" s="1"/>
  <c r="E1805" i="85" s="1"/>
  <c r="E1806" i="85" s="1"/>
  <c r="E1807" i="85" s="1"/>
  <c r="E1808" i="85" s="1"/>
  <c r="E1809" i="85" s="1"/>
  <c r="E1810" i="85" s="1"/>
  <c r="E1811" i="85" s="1"/>
  <c r="E1812" i="85" s="1"/>
  <c r="E1813" i="85" s="1"/>
  <c r="E1814" i="85" s="1"/>
  <c r="E1815" i="85" s="1"/>
  <c r="E1816" i="85" s="1"/>
  <c r="E1817" i="85" s="1"/>
  <c r="E1818" i="85" s="1"/>
  <c r="E1819" i="85" s="1"/>
  <c r="E1820" i="85" s="1"/>
  <c r="E1821" i="85" s="1"/>
  <c r="E1822" i="85" s="1"/>
  <c r="E1823" i="85" s="1"/>
  <c r="E1824" i="85" s="1"/>
  <c r="E1825" i="85" s="1"/>
  <c r="E1826" i="85" s="1"/>
  <c r="E1827" i="85" s="1"/>
  <c r="E1828" i="85" s="1"/>
  <c r="E1829" i="85" s="1"/>
  <c r="E1830" i="85" s="1"/>
  <c r="E1831" i="85" s="1"/>
  <c r="E1832" i="85" s="1"/>
  <c r="E1833" i="85" s="1"/>
  <c r="C1499" i="85"/>
  <c r="C1498" i="85"/>
  <c r="C1497" i="85"/>
  <c r="C1496" i="85"/>
  <c r="C1495" i="85"/>
  <c r="C1494" i="85"/>
  <c r="C1493" i="85"/>
  <c r="C1492" i="85"/>
  <c r="C1491" i="85"/>
  <c r="C1490" i="85"/>
  <c r="C1489" i="85"/>
  <c r="C1488" i="85"/>
  <c r="C1487" i="85"/>
  <c r="C1486" i="85"/>
  <c r="C1485" i="85"/>
  <c r="C1484" i="85"/>
  <c r="C1483" i="85"/>
  <c r="C1482" i="85"/>
  <c r="C1481" i="85"/>
  <c r="C1480" i="85"/>
  <c r="C1479" i="85"/>
  <c r="C1478" i="85"/>
  <c r="C1477" i="85"/>
  <c r="C1476" i="85"/>
  <c r="C1475" i="85"/>
  <c r="C1474" i="85"/>
  <c r="C1473" i="85"/>
  <c r="C1472" i="85"/>
  <c r="C1471" i="85"/>
  <c r="C1470" i="85"/>
  <c r="C1469" i="85"/>
  <c r="C1468" i="85"/>
  <c r="C1467" i="85"/>
  <c r="C1466" i="85"/>
  <c r="C1465" i="85"/>
  <c r="C1464" i="85"/>
  <c r="C1463" i="85"/>
  <c r="C1462" i="85"/>
  <c r="C1461" i="85"/>
  <c r="C1460" i="85"/>
  <c r="C1459" i="85"/>
  <c r="C1458" i="85"/>
  <c r="C1457" i="85"/>
  <c r="C1456" i="85"/>
  <c r="C1455" i="85"/>
  <c r="C1454" i="85"/>
  <c r="C1453" i="85"/>
  <c r="C1452" i="85"/>
  <c r="C1451" i="85"/>
  <c r="C1450" i="85"/>
  <c r="C1449" i="85"/>
  <c r="C1448" i="85"/>
  <c r="C1447" i="85"/>
  <c r="C1446" i="85"/>
  <c r="C1445" i="85"/>
  <c r="C1444" i="85"/>
  <c r="C1443" i="85"/>
  <c r="C1442" i="85"/>
  <c r="C1441" i="85"/>
  <c r="C1440" i="85"/>
  <c r="C1439" i="85"/>
  <c r="C1438" i="85"/>
  <c r="C1437" i="85"/>
  <c r="C1436" i="85"/>
  <c r="C1435" i="85"/>
  <c r="C1434" i="85"/>
  <c r="C1433" i="85"/>
  <c r="C1432" i="85"/>
  <c r="C1431" i="85"/>
  <c r="C1430" i="85"/>
  <c r="C1429" i="85"/>
  <c r="C1428" i="85"/>
  <c r="C1427" i="85"/>
  <c r="C1426" i="85"/>
  <c r="C1425" i="85"/>
  <c r="C1424" i="85"/>
  <c r="C1423" i="85"/>
  <c r="C1422" i="85"/>
  <c r="C1421" i="85"/>
  <c r="C1420" i="85"/>
  <c r="C1419" i="85"/>
  <c r="C1418" i="85"/>
  <c r="C1417" i="85"/>
  <c r="C1416" i="85"/>
  <c r="C1415" i="85"/>
  <c r="C1414" i="85"/>
  <c r="C1413" i="85"/>
  <c r="C1412" i="85"/>
  <c r="C1411" i="85"/>
  <c r="C1410" i="85"/>
  <c r="C1409" i="85"/>
  <c r="C1408" i="85"/>
  <c r="C1407" i="85"/>
  <c r="C1406" i="85"/>
  <c r="C1405" i="85"/>
  <c r="C1404" i="85"/>
  <c r="C1403" i="85"/>
  <c r="C1402" i="85"/>
  <c r="C1401" i="85"/>
  <c r="C1400" i="85"/>
  <c r="C1399" i="85"/>
  <c r="C1398" i="85"/>
  <c r="C1397" i="85"/>
  <c r="C1396" i="85"/>
  <c r="C1395" i="85"/>
  <c r="C1394" i="85"/>
  <c r="C1393" i="85"/>
  <c r="C1392" i="85"/>
  <c r="C1391" i="85"/>
  <c r="C1390" i="85"/>
  <c r="C1389" i="85"/>
  <c r="C1388" i="85"/>
  <c r="C1387" i="85"/>
  <c r="C1386" i="85"/>
  <c r="C1385" i="85"/>
  <c r="C1384" i="85"/>
  <c r="C1383" i="85"/>
  <c r="C1382" i="85"/>
  <c r="C1381" i="85"/>
  <c r="C1380" i="85"/>
  <c r="C1379" i="85"/>
  <c r="C1378" i="85"/>
  <c r="C1377" i="85"/>
  <c r="C1376" i="85"/>
  <c r="C1375" i="85"/>
  <c r="C1374" i="85"/>
  <c r="C1373" i="85"/>
  <c r="C1372" i="85"/>
  <c r="C1371" i="85"/>
  <c r="C1370" i="85"/>
  <c r="C1369" i="85"/>
  <c r="C1368" i="85"/>
  <c r="C1367" i="85"/>
  <c r="C1366" i="85"/>
  <c r="C1365" i="85"/>
  <c r="C1364" i="85"/>
  <c r="C1363" i="85"/>
  <c r="C1362" i="85"/>
  <c r="C1361" i="85"/>
  <c r="C1360" i="85"/>
  <c r="C1359" i="85"/>
  <c r="C1358" i="85"/>
  <c r="C1357" i="85"/>
  <c r="C1356" i="85"/>
  <c r="C1355" i="85"/>
  <c r="C1354" i="85"/>
  <c r="C1353" i="85"/>
  <c r="C1352" i="85"/>
  <c r="C1351" i="85"/>
  <c r="C1350" i="85"/>
  <c r="C1349" i="85"/>
  <c r="C1348" i="85"/>
  <c r="C1347" i="85"/>
  <c r="C1346" i="85"/>
  <c r="C1345" i="85"/>
  <c r="C1344" i="85"/>
  <c r="C1343" i="85"/>
  <c r="C1342" i="85"/>
  <c r="C1341" i="85"/>
  <c r="C1340" i="85"/>
  <c r="C1339" i="85"/>
  <c r="C1338" i="85"/>
  <c r="C1337" i="85"/>
  <c r="C1336" i="85"/>
  <c r="C1335" i="85"/>
  <c r="C1334" i="85"/>
  <c r="C1333" i="85"/>
  <c r="C1332" i="85"/>
  <c r="C1331" i="85"/>
  <c r="C1330" i="85"/>
  <c r="C1329" i="85"/>
  <c r="C1328" i="85"/>
  <c r="C1327" i="85"/>
  <c r="C1326" i="85"/>
  <c r="C1325" i="85"/>
  <c r="C1324" i="85"/>
  <c r="C1323" i="85"/>
  <c r="C1322" i="85"/>
  <c r="C1321" i="85"/>
  <c r="C1320" i="85"/>
  <c r="C1319" i="85"/>
  <c r="C1318" i="85"/>
  <c r="C1317" i="85"/>
  <c r="C1316" i="85"/>
  <c r="C1315" i="85"/>
  <c r="C1314" i="85"/>
  <c r="C1313" i="85"/>
  <c r="C1312" i="85"/>
  <c r="C1311" i="85"/>
  <c r="C1310" i="85"/>
  <c r="C1309" i="85"/>
  <c r="C1308" i="85"/>
  <c r="C1307" i="85"/>
  <c r="C1306" i="85"/>
  <c r="C1305" i="85"/>
  <c r="C1304" i="85"/>
  <c r="C1303" i="85"/>
  <c r="C1302" i="85"/>
  <c r="C1301" i="85"/>
  <c r="C1300" i="85"/>
  <c r="C1299" i="85"/>
  <c r="C1298" i="85"/>
  <c r="C1297" i="85"/>
  <c r="C1296" i="85"/>
  <c r="C1295" i="85"/>
  <c r="C1294" i="85"/>
  <c r="C1293" i="85"/>
  <c r="C1292" i="85"/>
  <c r="C1291" i="85"/>
  <c r="C1290" i="85"/>
  <c r="C1289" i="85"/>
  <c r="C1288" i="85"/>
  <c r="C1287" i="85"/>
  <c r="C1286" i="85"/>
  <c r="C1285" i="85"/>
  <c r="C1284" i="85"/>
  <c r="C1283" i="85"/>
  <c r="C1282" i="85"/>
  <c r="C1281" i="85"/>
  <c r="C1280" i="85"/>
  <c r="C1279" i="85"/>
  <c r="C1278" i="85"/>
  <c r="C1277" i="85"/>
  <c r="C1276" i="85"/>
  <c r="C1275" i="85"/>
  <c r="C1274" i="85"/>
  <c r="C1273" i="85"/>
  <c r="C1272" i="85"/>
  <c r="C1271" i="85"/>
  <c r="C1270" i="85"/>
  <c r="C1269" i="85"/>
  <c r="C1268" i="85"/>
  <c r="C1267" i="85"/>
  <c r="C1266" i="85"/>
  <c r="C1265" i="85"/>
  <c r="C1264" i="85"/>
  <c r="C1263" i="85"/>
  <c r="C1262" i="85"/>
  <c r="C1261" i="85"/>
  <c r="C1260" i="85"/>
  <c r="C1259" i="85"/>
  <c r="C1258" i="85"/>
  <c r="C1257" i="85"/>
  <c r="C1256" i="85"/>
  <c r="C1255" i="85"/>
  <c r="C1254" i="85"/>
  <c r="C1253" i="85"/>
  <c r="C1252" i="85"/>
  <c r="C1251" i="85"/>
  <c r="C1250" i="85"/>
  <c r="C1249" i="85"/>
  <c r="C1248" i="85"/>
  <c r="C1247" i="85"/>
  <c r="C1246" i="85"/>
  <c r="C1245" i="85"/>
  <c r="C1244" i="85"/>
  <c r="C1243" i="85"/>
  <c r="C1242" i="85"/>
  <c r="C1241" i="85"/>
  <c r="C1240" i="85"/>
  <c r="C1239" i="85"/>
  <c r="C1238" i="85"/>
  <c r="C1237" i="85"/>
  <c r="C1236" i="85"/>
  <c r="C1235" i="85"/>
  <c r="C1234" i="85"/>
  <c r="C1233" i="85"/>
  <c r="C1232" i="85"/>
  <c r="C1231" i="85"/>
  <c r="C1230" i="85"/>
  <c r="C1229" i="85"/>
  <c r="C1228" i="85"/>
  <c r="C1227" i="85"/>
  <c r="C1226" i="85"/>
  <c r="C1225" i="85"/>
  <c r="C1224" i="85"/>
  <c r="C1223" i="85"/>
  <c r="C1222" i="85"/>
  <c r="C1221" i="85"/>
  <c r="C1220" i="85"/>
  <c r="C1219" i="85"/>
  <c r="C1218" i="85"/>
  <c r="C1217" i="85"/>
  <c r="C1216" i="85"/>
  <c r="C1215" i="85"/>
  <c r="C1214" i="85"/>
  <c r="C1213" i="85"/>
  <c r="C1212" i="85"/>
  <c r="C1211" i="85"/>
  <c r="C1210" i="85"/>
  <c r="C1209" i="85"/>
  <c r="C1208" i="85"/>
  <c r="C1207" i="85"/>
  <c r="C1206" i="85"/>
  <c r="C1205" i="85"/>
  <c r="C1204" i="85"/>
  <c r="C1203" i="85"/>
  <c r="C1202" i="85"/>
  <c r="C1201" i="85"/>
  <c r="C1200" i="85"/>
  <c r="C1199" i="85"/>
  <c r="C1198" i="85"/>
  <c r="C1197" i="85"/>
  <c r="C1196" i="85"/>
  <c r="C1195" i="85"/>
  <c r="C1194" i="85"/>
  <c r="C1193" i="85"/>
  <c r="C1192" i="85"/>
  <c r="C1191" i="85"/>
  <c r="C1190" i="85"/>
  <c r="C1189" i="85"/>
  <c r="C1188" i="85"/>
  <c r="C1187" i="85"/>
  <c r="C1186" i="85"/>
  <c r="C1185" i="85"/>
  <c r="C1184" i="85"/>
  <c r="C1183" i="85"/>
  <c r="C1182" i="85"/>
  <c r="C1181" i="85"/>
  <c r="C1180" i="85"/>
  <c r="C1179" i="85"/>
  <c r="C1178" i="85"/>
  <c r="C1177" i="85"/>
  <c r="C1176" i="85"/>
  <c r="C1175" i="85"/>
  <c r="C1174" i="85"/>
  <c r="C1173" i="85"/>
  <c r="C1172" i="85"/>
  <c r="C1171" i="85"/>
  <c r="C1170" i="85"/>
  <c r="C1169" i="85"/>
  <c r="C1168" i="85"/>
  <c r="C1167" i="85"/>
  <c r="C1166" i="85"/>
  <c r="C1165" i="85"/>
  <c r="C1164" i="85"/>
  <c r="C1163" i="85"/>
  <c r="C1162" i="85"/>
  <c r="C1161" i="85"/>
  <c r="C1160" i="85"/>
  <c r="C1159" i="85"/>
  <c r="C1158" i="85"/>
  <c r="C1157" i="85"/>
  <c r="C1156" i="85"/>
  <c r="C1155" i="85"/>
  <c r="C1154" i="85"/>
  <c r="C1153" i="85"/>
  <c r="C1152" i="85"/>
  <c r="C1151" i="85"/>
  <c r="C1150" i="85"/>
  <c r="C1149" i="85"/>
  <c r="C1148" i="85"/>
  <c r="C1147" i="85"/>
  <c r="C1146" i="85"/>
  <c r="C1145" i="85"/>
  <c r="C1144" i="85"/>
  <c r="C1143" i="85"/>
  <c r="C1142" i="85"/>
  <c r="C1141" i="85"/>
  <c r="C1140" i="85"/>
  <c r="C1139" i="85"/>
  <c r="C1138" i="85"/>
  <c r="C1137" i="85"/>
  <c r="C1136" i="85"/>
  <c r="C1135" i="85"/>
  <c r="C1134" i="85"/>
  <c r="C1133" i="85"/>
  <c r="C1132" i="85"/>
  <c r="C1131" i="85"/>
  <c r="C1130" i="85"/>
  <c r="C1129" i="85"/>
  <c r="C1128" i="85"/>
  <c r="C1127" i="85"/>
  <c r="C1126" i="85"/>
  <c r="C1125" i="85"/>
  <c r="C1124" i="85"/>
  <c r="C1123" i="85"/>
  <c r="C1122" i="85"/>
  <c r="C1121" i="85"/>
  <c r="C1120" i="85"/>
  <c r="C1119" i="85"/>
  <c r="C1118" i="85"/>
  <c r="C1117" i="85"/>
  <c r="C1116" i="85"/>
  <c r="C1115" i="85"/>
  <c r="C1114" i="85"/>
  <c r="C1113" i="85"/>
  <c r="C1112" i="85"/>
  <c r="C1111" i="85"/>
  <c r="C1110" i="85"/>
  <c r="C1109" i="85"/>
  <c r="C1108" i="85"/>
  <c r="C1107" i="85"/>
  <c r="C1106" i="85"/>
  <c r="C1105" i="85"/>
  <c r="C1104" i="85"/>
  <c r="C1103" i="85"/>
  <c r="C1102" i="85"/>
  <c r="C1101" i="85"/>
  <c r="C1100" i="85"/>
  <c r="C1099" i="85"/>
  <c r="C1098" i="85"/>
  <c r="C1097" i="85"/>
  <c r="C1096" i="85"/>
  <c r="C1095" i="85"/>
  <c r="C1094" i="85"/>
  <c r="C1093" i="85"/>
  <c r="C1092" i="85"/>
  <c r="C1091" i="85"/>
  <c r="C1090" i="85"/>
  <c r="C1089" i="85"/>
  <c r="C1088" i="85"/>
  <c r="C1087" i="85"/>
  <c r="C1086" i="85"/>
  <c r="C1085" i="85"/>
  <c r="C1084" i="85"/>
  <c r="C1083" i="85"/>
  <c r="C1082" i="85"/>
  <c r="C1081" i="85"/>
  <c r="C1080" i="85"/>
  <c r="C1079" i="85"/>
  <c r="C1078" i="85"/>
  <c r="C1077" i="85"/>
  <c r="C1076" i="85"/>
  <c r="C1075" i="85"/>
  <c r="C1074" i="85"/>
  <c r="C1073" i="85"/>
  <c r="C1072" i="85"/>
  <c r="C1071" i="85"/>
  <c r="C1070" i="85"/>
  <c r="C1069" i="85"/>
  <c r="C1068" i="85"/>
  <c r="C1067" i="85"/>
  <c r="C1066" i="85"/>
  <c r="C1065" i="85"/>
  <c r="C1064" i="85"/>
  <c r="C1063" i="85"/>
  <c r="C1062" i="85"/>
  <c r="C1061" i="85"/>
  <c r="C1060" i="85"/>
  <c r="C1059" i="85"/>
  <c r="C1058" i="85"/>
  <c r="C1057" i="85"/>
  <c r="C1056" i="85"/>
  <c r="C1055" i="85"/>
  <c r="C1054" i="85"/>
  <c r="C1053" i="85"/>
  <c r="C1052" i="85"/>
  <c r="C1051" i="85"/>
  <c r="C1050" i="85"/>
  <c r="C1049" i="85"/>
  <c r="C1048" i="85"/>
  <c r="C1047" i="85"/>
  <c r="C1046" i="85"/>
  <c r="C1045" i="85"/>
  <c r="C1044" i="85"/>
  <c r="C1043" i="85"/>
  <c r="C1042" i="85"/>
  <c r="C1041" i="85"/>
  <c r="C1040" i="85"/>
  <c r="C1039" i="85"/>
  <c r="C1038" i="85"/>
  <c r="C1037" i="85"/>
  <c r="C1036" i="85"/>
  <c r="C1035" i="85"/>
  <c r="C1034" i="85"/>
  <c r="C1033" i="85"/>
  <c r="C1032" i="85"/>
  <c r="C1031" i="85"/>
  <c r="C1030" i="85"/>
  <c r="C1029" i="85"/>
  <c r="C1028" i="85"/>
  <c r="C1027" i="85"/>
  <c r="C1026" i="85"/>
  <c r="C1025" i="85"/>
  <c r="C1024" i="85"/>
  <c r="C1023" i="85"/>
  <c r="C1022" i="85"/>
  <c r="C1021" i="85"/>
  <c r="C1020" i="85"/>
  <c r="C1019" i="85"/>
  <c r="C1018" i="85"/>
  <c r="C1017" i="85"/>
  <c r="C1016" i="85"/>
  <c r="C1015" i="85"/>
  <c r="C1014" i="85"/>
  <c r="C1013" i="85"/>
  <c r="C1012" i="85"/>
  <c r="C1011" i="85"/>
  <c r="C1010" i="85"/>
  <c r="C1009" i="85"/>
  <c r="C1008" i="85"/>
  <c r="C1007" i="85"/>
  <c r="C1006" i="85"/>
  <c r="C1005" i="85"/>
  <c r="C1004" i="85"/>
  <c r="C1003" i="85"/>
  <c r="C1002" i="85"/>
  <c r="C1001" i="85"/>
  <c r="C1000" i="85"/>
  <c r="C999" i="85"/>
  <c r="C998" i="85"/>
  <c r="C997" i="85"/>
  <c r="C996" i="85"/>
  <c r="C995" i="85"/>
  <c r="C994" i="85"/>
  <c r="C993" i="85"/>
  <c r="C992" i="85"/>
  <c r="C991" i="85"/>
  <c r="C990" i="85"/>
  <c r="C989" i="85"/>
  <c r="C988" i="85"/>
  <c r="C987" i="85"/>
  <c r="C986" i="85"/>
  <c r="C985" i="85"/>
  <c r="C984" i="85"/>
  <c r="C983" i="85"/>
  <c r="C982" i="85"/>
  <c r="C981" i="85"/>
  <c r="C980" i="85"/>
  <c r="C979" i="85"/>
  <c r="C978" i="85"/>
  <c r="C977" i="85"/>
  <c r="C976" i="85"/>
  <c r="C975" i="85"/>
  <c r="C974" i="85"/>
  <c r="C973" i="85"/>
  <c r="C972" i="85"/>
  <c r="C971" i="85"/>
  <c r="C970" i="85"/>
  <c r="C969" i="85"/>
  <c r="C968" i="85"/>
  <c r="C967" i="85"/>
  <c r="C966" i="85"/>
  <c r="C965" i="85"/>
  <c r="C964" i="85"/>
  <c r="C963" i="85"/>
  <c r="C962" i="85"/>
  <c r="C961" i="85"/>
  <c r="C960" i="85"/>
  <c r="C959" i="85"/>
  <c r="C958" i="85"/>
  <c r="C957" i="85"/>
  <c r="C956" i="85"/>
  <c r="C955" i="85"/>
  <c r="C954" i="85"/>
  <c r="C953" i="85"/>
  <c r="C952" i="85"/>
  <c r="C951" i="85"/>
  <c r="C950" i="85"/>
  <c r="C949" i="85"/>
  <c r="C948" i="85"/>
  <c r="C947" i="85"/>
  <c r="C946" i="85"/>
  <c r="C945" i="85"/>
  <c r="C944" i="85"/>
  <c r="C943" i="85"/>
  <c r="C942" i="85"/>
  <c r="C941" i="85"/>
  <c r="C940" i="85"/>
  <c r="C939" i="85"/>
  <c r="C938" i="85"/>
  <c r="C937" i="85"/>
  <c r="C936" i="85"/>
  <c r="C935" i="85"/>
  <c r="C934" i="85"/>
  <c r="C933" i="85"/>
  <c r="C932" i="85"/>
  <c r="C931" i="85"/>
  <c r="C930" i="85"/>
  <c r="C929" i="85"/>
  <c r="C928" i="85"/>
  <c r="C927" i="85"/>
  <c r="C926" i="85"/>
  <c r="C925" i="85"/>
  <c r="C924" i="85"/>
  <c r="C923" i="85"/>
  <c r="C922" i="85"/>
  <c r="C921" i="85"/>
  <c r="C920" i="85"/>
  <c r="C919" i="85"/>
  <c r="C918" i="85"/>
  <c r="C917" i="85"/>
  <c r="C916" i="85"/>
  <c r="C915" i="85"/>
  <c r="C914" i="85"/>
  <c r="C913" i="85"/>
  <c r="C912" i="85"/>
  <c r="C911" i="85"/>
  <c r="C910" i="85"/>
  <c r="C909" i="85"/>
  <c r="C908" i="85"/>
  <c r="C907" i="85"/>
  <c r="C906" i="85"/>
  <c r="C905" i="85"/>
  <c r="C904" i="85"/>
  <c r="C903" i="85"/>
  <c r="C902" i="85"/>
  <c r="C901" i="85"/>
  <c r="C900" i="85"/>
  <c r="C899" i="85"/>
  <c r="C898" i="85"/>
  <c r="C897" i="85"/>
  <c r="C896" i="85"/>
  <c r="C895" i="85"/>
  <c r="C894" i="85"/>
  <c r="C893" i="85"/>
  <c r="C892" i="85"/>
  <c r="C891" i="85"/>
  <c r="C890" i="85"/>
  <c r="C889" i="85"/>
  <c r="C888" i="85"/>
  <c r="C887" i="85"/>
  <c r="C886" i="85"/>
  <c r="C885" i="85"/>
  <c r="C884" i="85"/>
  <c r="C883" i="85"/>
  <c r="C882" i="85"/>
  <c r="C881" i="85"/>
  <c r="C880" i="85"/>
  <c r="C879" i="85"/>
  <c r="C878" i="85"/>
  <c r="C877" i="85"/>
  <c r="C876" i="85"/>
  <c r="C875" i="85"/>
  <c r="C874" i="85"/>
  <c r="C873" i="85"/>
  <c r="C872" i="85"/>
  <c r="C871" i="85"/>
  <c r="C870" i="85"/>
  <c r="C869" i="85"/>
  <c r="C868" i="85"/>
  <c r="C867" i="85"/>
  <c r="C866" i="85"/>
  <c r="C865" i="85"/>
  <c r="C864" i="85"/>
  <c r="C863" i="85"/>
  <c r="C862" i="85"/>
  <c r="C861" i="85"/>
  <c r="C860" i="85"/>
  <c r="C859" i="85"/>
  <c r="C858" i="85"/>
  <c r="C857" i="85"/>
  <c r="C856" i="85"/>
  <c r="C855" i="85"/>
  <c r="C854" i="85"/>
  <c r="C853" i="85"/>
  <c r="C852" i="85"/>
  <c r="C851" i="85"/>
  <c r="C850" i="85"/>
  <c r="C849" i="85"/>
  <c r="C848" i="85"/>
  <c r="C847" i="85"/>
  <c r="C846" i="85"/>
  <c r="C845" i="85"/>
  <c r="C844" i="85"/>
  <c r="C843" i="85"/>
  <c r="C842" i="85"/>
  <c r="C841" i="85"/>
  <c r="C840" i="85"/>
  <c r="C839" i="85"/>
  <c r="C838" i="85"/>
  <c r="C837" i="85"/>
  <c r="C836" i="85"/>
  <c r="C835" i="85"/>
  <c r="C834" i="85"/>
  <c r="C833" i="85"/>
  <c r="C832" i="85"/>
  <c r="C831" i="85"/>
  <c r="C830" i="85"/>
  <c r="C829" i="85"/>
  <c r="C828" i="85"/>
  <c r="C827" i="85"/>
  <c r="C826" i="85"/>
  <c r="C825" i="85"/>
  <c r="C824" i="85"/>
  <c r="C823" i="85"/>
  <c r="C822" i="85"/>
  <c r="C821" i="85"/>
  <c r="C820" i="85"/>
  <c r="C819" i="85"/>
  <c r="C818" i="85"/>
  <c r="C817" i="85"/>
  <c r="C816" i="85"/>
  <c r="C815" i="85"/>
  <c r="C814" i="85"/>
  <c r="C813" i="85"/>
  <c r="C812" i="85"/>
  <c r="C811" i="85"/>
  <c r="C810" i="85"/>
  <c r="C809" i="85"/>
  <c r="C808" i="85"/>
  <c r="C807" i="85"/>
  <c r="C806" i="85"/>
  <c r="C805" i="85"/>
  <c r="C804" i="85"/>
  <c r="C803" i="85"/>
  <c r="C802" i="85"/>
  <c r="C801" i="85"/>
  <c r="C800" i="85"/>
  <c r="C799" i="85"/>
  <c r="C798" i="85"/>
  <c r="C797" i="85"/>
  <c r="C796" i="85"/>
  <c r="C795" i="85"/>
  <c r="C794" i="85"/>
  <c r="C793" i="85"/>
  <c r="C792" i="85"/>
  <c r="C791" i="85"/>
  <c r="C790" i="85"/>
  <c r="C789" i="85"/>
  <c r="C788" i="85"/>
  <c r="C787" i="85"/>
  <c r="C786" i="85"/>
  <c r="C785" i="85"/>
  <c r="C784" i="85"/>
  <c r="C783" i="85"/>
  <c r="C782" i="85"/>
  <c r="C781" i="85"/>
  <c r="C780" i="85"/>
  <c r="C779" i="85"/>
  <c r="C778" i="85"/>
  <c r="C777" i="85"/>
  <c r="C776" i="85"/>
  <c r="C775" i="85"/>
  <c r="C774" i="85"/>
  <c r="C773" i="85"/>
  <c r="C772" i="85"/>
  <c r="C771" i="85"/>
  <c r="C770" i="85"/>
  <c r="C769" i="85"/>
  <c r="C768" i="85"/>
  <c r="C767" i="85"/>
  <c r="C766" i="85"/>
  <c r="C765" i="85"/>
  <c r="C764" i="85"/>
  <c r="C763" i="85"/>
  <c r="C762" i="85"/>
  <c r="C761" i="85"/>
  <c r="C760" i="85"/>
  <c r="C759" i="85"/>
  <c r="C758" i="85"/>
  <c r="C757" i="85"/>
  <c r="C756" i="85"/>
  <c r="C755" i="85"/>
  <c r="C754" i="85"/>
  <c r="C753" i="85"/>
  <c r="C752" i="85"/>
  <c r="C751" i="85"/>
  <c r="C750" i="85"/>
  <c r="C749" i="85"/>
  <c r="C748" i="85"/>
  <c r="C747" i="85"/>
  <c r="C746" i="85"/>
  <c r="C745" i="85"/>
  <c r="C744" i="85"/>
  <c r="C743" i="85"/>
  <c r="C742" i="85"/>
  <c r="C741" i="85"/>
  <c r="C740" i="85"/>
  <c r="C739" i="85"/>
  <c r="C738" i="85"/>
  <c r="C737" i="85"/>
  <c r="C736" i="85"/>
  <c r="C735" i="85"/>
  <c r="C734" i="85"/>
  <c r="C733" i="85"/>
  <c r="C732" i="85"/>
  <c r="C731" i="85"/>
  <c r="C730" i="85"/>
  <c r="C729" i="85"/>
  <c r="C728" i="85"/>
  <c r="C727" i="85"/>
  <c r="C726" i="85"/>
  <c r="C725" i="85"/>
  <c r="C724" i="85"/>
  <c r="C723" i="85"/>
  <c r="C722" i="85"/>
  <c r="C721" i="85"/>
  <c r="C720" i="85"/>
  <c r="C719" i="85"/>
  <c r="C718" i="85"/>
  <c r="C717" i="85"/>
  <c r="C716" i="85"/>
  <c r="C715" i="85"/>
  <c r="C714" i="85"/>
  <c r="C713" i="85"/>
  <c r="C712" i="85"/>
  <c r="C711" i="85"/>
  <c r="C710" i="85"/>
  <c r="C709" i="85"/>
  <c r="C708" i="85"/>
  <c r="C707" i="85"/>
  <c r="C706" i="85"/>
  <c r="C705" i="85"/>
  <c r="C704" i="85"/>
  <c r="C703" i="85"/>
  <c r="C702" i="85"/>
  <c r="C701" i="85"/>
  <c r="C700" i="85"/>
  <c r="C699" i="85"/>
  <c r="C698" i="85"/>
  <c r="C697" i="85"/>
  <c r="C696" i="85"/>
  <c r="C695" i="85"/>
  <c r="C694" i="85"/>
  <c r="C693" i="85"/>
  <c r="C692" i="85"/>
  <c r="C691" i="85"/>
  <c r="C690" i="85"/>
  <c r="C689" i="85"/>
  <c r="C688" i="85"/>
  <c r="C687" i="85"/>
  <c r="C686" i="85"/>
  <c r="C685" i="85"/>
  <c r="C684" i="85"/>
  <c r="C683" i="85"/>
  <c r="C682" i="85"/>
  <c r="C681" i="85"/>
  <c r="C680" i="85"/>
  <c r="C679" i="85"/>
  <c r="C678" i="85"/>
  <c r="C677" i="85"/>
  <c r="C676" i="85"/>
  <c r="C675" i="85"/>
  <c r="C674" i="85"/>
  <c r="C673" i="85"/>
  <c r="C672" i="85"/>
  <c r="C671" i="85"/>
  <c r="C670" i="85"/>
  <c r="C669" i="85"/>
  <c r="C668" i="85"/>
  <c r="C667" i="85"/>
  <c r="C666" i="85"/>
  <c r="C665" i="85"/>
  <c r="C664" i="85"/>
  <c r="C663" i="85"/>
  <c r="C662" i="85"/>
  <c r="C661" i="85"/>
  <c r="C660" i="85"/>
  <c r="C659" i="85"/>
  <c r="C658" i="85"/>
  <c r="C657" i="85"/>
  <c r="C656" i="85"/>
  <c r="C655" i="85"/>
  <c r="C654" i="85"/>
  <c r="C653" i="85"/>
  <c r="C652" i="85"/>
  <c r="C651" i="85"/>
  <c r="C650" i="85"/>
  <c r="C649" i="85"/>
  <c r="C648" i="85"/>
  <c r="C647" i="85"/>
  <c r="C646" i="85"/>
  <c r="C645" i="85"/>
  <c r="C644" i="85"/>
  <c r="C643" i="85"/>
  <c r="C642" i="85"/>
  <c r="C641" i="85"/>
  <c r="C640" i="85"/>
  <c r="C639" i="85"/>
  <c r="C638" i="85"/>
  <c r="C637" i="85"/>
  <c r="C636" i="85"/>
  <c r="C635" i="85"/>
  <c r="C634" i="85"/>
  <c r="C633" i="85"/>
  <c r="C632" i="85"/>
  <c r="C631" i="85"/>
  <c r="C630" i="85"/>
  <c r="C629" i="85"/>
  <c r="C628" i="85"/>
  <c r="C627" i="85"/>
  <c r="C626" i="85"/>
  <c r="C625" i="85"/>
  <c r="C624" i="85"/>
  <c r="C623" i="85"/>
  <c r="C622" i="85"/>
  <c r="C621" i="85"/>
  <c r="C620" i="85"/>
  <c r="C619" i="85"/>
  <c r="C618" i="85"/>
  <c r="C617" i="85"/>
  <c r="C616" i="85"/>
  <c r="C615" i="85"/>
  <c r="C614" i="85"/>
  <c r="C613" i="85"/>
  <c r="C612" i="85"/>
  <c r="C611" i="85"/>
  <c r="C610" i="85"/>
  <c r="C609" i="85"/>
  <c r="C608" i="85"/>
  <c r="C607" i="85"/>
  <c r="C606" i="85"/>
  <c r="C605" i="85"/>
  <c r="C604" i="85"/>
  <c r="C603" i="85"/>
  <c r="C602" i="85"/>
  <c r="C601" i="85"/>
  <c r="C600" i="85"/>
  <c r="C599" i="85"/>
  <c r="C598" i="85"/>
  <c r="C597" i="85"/>
  <c r="C596" i="85"/>
  <c r="C595" i="85"/>
  <c r="C594" i="85"/>
  <c r="C593" i="85"/>
  <c r="C592" i="85"/>
  <c r="C591" i="85"/>
  <c r="C590" i="85"/>
  <c r="C589" i="85"/>
  <c r="C588" i="85"/>
  <c r="C587" i="85"/>
  <c r="C586" i="85"/>
  <c r="C585" i="85"/>
  <c r="C584" i="85"/>
  <c r="C583" i="85"/>
  <c r="C582" i="85"/>
  <c r="C581" i="85"/>
  <c r="C580" i="85"/>
  <c r="C579" i="85"/>
  <c r="C578" i="85"/>
  <c r="C577" i="85"/>
  <c r="C576" i="85"/>
  <c r="C575" i="85"/>
  <c r="C574" i="85"/>
  <c r="C573" i="85"/>
  <c r="C572" i="85"/>
  <c r="C571" i="85"/>
  <c r="C570" i="85"/>
  <c r="C569" i="85"/>
  <c r="C568" i="85"/>
  <c r="C567" i="85"/>
  <c r="C566" i="85"/>
  <c r="C565" i="85"/>
  <c r="C564" i="85"/>
  <c r="C563" i="85"/>
  <c r="C562" i="85"/>
  <c r="C561" i="85"/>
  <c r="C560" i="85"/>
  <c r="C559" i="85"/>
  <c r="C558" i="85"/>
  <c r="C557" i="85"/>
  <c r="C556" i="85"/>
  <c r="C555" i="85"/>
  <c r="C554" i="85"/>
  <c r="C553" i="85"/>
  <c r="C552" i="85"/>
  <c r="C551" i="85"/>
  <c r="C550" i="85"/>
  <c r="C549" i="85"/>
  <c r="C548" i="85"/>
  <c r="C547" i="85"/>
  <c r="C546" i="85"/>
  <c r="C545" i="85"/>
  <c r="C544" i="85"/>
  <c r="C543" i="85"/>
  <c r="C542" i="85"/>
  <c r="C541" i="85"/>
  <c r="C540" i="85"/>
  <c r="C539" i="85"/>
  <c r="C538" i="85"/>
  <c r="C537" i="85"/>
  <c r="C536" i="85"/>
  <c r="C535" i="85"/>
  <c r="C534" i="85"/>
  <c r="C533" i="85"/>
  <c r="C532" i="85"/>
  <c r="C531" i="85"/>
  <c r="C530" i="85"/>
  <c r="C529" i="85"/>
  <c r="C528" i="85"/>
  <c r="C527" i="85"/>
  <c r="C526" i="85"/>
  <c r="C525" i="85"/>
  <c r="C524" i="85"/>
  <c r="C523" i="85"/>
  <c r="C522" i="85"/>
  <c r="C521" i="85"/>
  <c r="C520" i="85"/>
  <c r="C519" i="85"/>
  <c r="C518" i="85"/>
  <c r="C517" i="85"/>
  <c r="C516" i="85"/>
  <c r="C515" i="85"/>
  <c r="C514" i="85"/>
  <c r="C513" i="85"/>
  <c r="C512" i="85"/>
  <c r="C511" i="85"/>
  <c r="C510" i="85"/>
  <c r="C509" i="85"/>
  <c r="C508" i="85"/>
  <c r="C507" i="85"/>
  <c r="C506" i="85"/>
  <c r="C505" i="85"/>
  <c r="C504" i="85"/>
  <c r="C503" i="85"/>
  <c r="C502" i="85"/>
  <c r="C501" i="85"/>
  <c r="C500" i="85"/>
  <c r="C499" i="85"/>
  <c r="C498" i="85"/>
  <c r="C497" i="85"/>
  <c r="C496" i="85"/>
  <c r="C495" i="85"/>
  <c r="C494" i="85"/>
  <c r="C493" i="85"/>
  <c r="C492" i="85"/>
  <c r="C491" i="85"/>
  <c r="C490" i="85"/>
  <c r="C489" i="85"/>
  <c r="C488" i="85"/>
  <c r="C487" i="85"/>
  <c r="C486" i="85"/>
  <c r="C485" i="85"/>
  <c r="C484" i="85"/>
  <c r="C483" i="85"/>
  <c r="C482" i="85"/>
  <c r="C481" i="85"/>
  <c r="C480" i="85"/>
  <c r="C479" i="85"/>
  <c r="C478" i="85"/>
  <c r="C477" i="85"/>
  <c r="C476" i="85"/>
  <c r="C475" i="85"/>
  <c r="C474" i="85"/>
  <c r="C473" i="85"/>
  <c r="C472" i="85"/>
  <c r="C471" i="85"/>
  <c r="C470" i="85"/>
  <c r="C469" i="85"/>
  <c r="C468" i="85"/>
  <c r="C467" i="85"/>
  <c r="C466" i="85"/>
  <c r="C465" i="85"/>
  <c r="C464" i="85"/>
  <c r="C463" i="85"/>
  <c r="C462" i="85"/>
  <c r="C461" i="85"/>
  <c r="C460" i="85"/>
  <c r="C459" i="85"/>
  <c r="C458" i="85"/>
  <c r="C457" i="85"/>
  <c r="C456" i="85"/>
  <c r="C455" i="85"/>
  <c r="C454" i="85"/>
  <c r="C453" i="85"/>
  <c r="C452" i="85"/>
  <c r="C451" i="85"/>
  <c r="C450" i="85"/>
  <c r="C449" i="85"/>
  <c r="C448" i="85"/>
  <c r="C447" i="85"/>
  <c r="C446" i="85"/>
  <c r="C445" i="85"/>
  <c r="C444" i="85"/>
  <c r="C443" i="85"/>
  <c r="C442" i="85"/>
  <c r="C441" i="85"/>
  <c r="C440" i="85"/>
  <c r="C439" i="85"/>
  <c r="C438" i="85"/>
  <c r="C437" i="85"/>
  <c r="C436" i="85"/>
  <c r="C435" i="85"/>
  <c r="C434" i="85"/>
  <c r="C433" i="85"/>
  <c r="C432" i="85"/>
  <c r="C431" i="85"/>
  <c r="C430" i="85"/>
  <c r="C429" i="85"/>
  <c r="C428" i="85"/>
  <c r="C427" i="85"/>
  <c r="C426" i="85"/>
  <c r="C425" i="85"/>
  <c r="C424" i="85"/>
  <c r="C423" i="85"/>
  <c r="C422" i="85"/>
  <c r="C421" i="85"/>
  <c r="C420" i="85"/>
  <c r="C419" i="85"/>
  <c r="C418" i="85"/>
  <c r="C417" i="85"/>
  <c r="C416" i="85"/>
  <c r="C415" i="85"/>
  <c r="C414" i="85"/>
  <c r="C413" i="85"/>
  <c r="C412" i="85"/>
  <c r="C411" i="85"/>
  <c r="C410" i="85"/>
  <c r="C409" i="85"/>
  <c r="C408" i="85"/>
  <c r="C407" i="85"/>
  <c r="C406" i="85"/>
  <c r="C405" i="85"/>
  <c r="C404" i="85"/>
  <c r="C403" i="85"/>
  <c r="C402" i="85"/>
  <c r="C401" i="85"/>
  <c r="C400" i="85"/>
  <c r="C399" i="85"/>
  <c r="C398" i="85"/>
  <c r="C397" i="85"/>
  <c r="C396" i="85"/>
  <c r="C395" i="85"/>
  <c r="C394" i="85"/>
  <c r="C393" i="85"/>
  <c r="C392" i="85"/>
  <c r="C391" i="85"/>
  <c r="C390" i="85"/>
  <c r="C389" i="85"/>
  <c r="C388" i="85"/>
  <c r="C387" i="85"/>
  <c r="C386" i="85"/>
  <c r="C385" i="85"/>
  <c r="C384" i="85"/>
  <c r="C383" i="85"/>
  <c r="C382" i="85"/>
  <c r="C381" i="85"/>
  <c r="C380" i="85"/>
  <c r="C379" i="85"/>
  <c r="C378" i="85"/>
  <c r="C377" i="85"/>
  <c r="C376" i="85"/>
  <c r="C375" i="85"/>
  <c r="C374" i="85"/>
  <c r="C373" i="85"/>
  <c r="C372" i="85"/>
  <c r="C371" i="85"/>
  <c r="C370" i="85"/>
  <c r="C369" i="85"/>
  <c r="C368" i="85"/>
  <c r="C367" i="85"/>
  <c r="C366" i="85"/>
  <c r="C365" i="85"/>
  <c r="C364" i="85"/>
  <c r="C363" i="85"/>
  <c r="C362" i="85"/>
  <c r="C361" i="85"/>
  <c r="C360" i="85"/>
  <c r="C359" i="85"/>
  <c r="C358" i="85"/>
  <c r="C357" i="85"/>
  <c r="C356" i="85"/>
  <c r="C355" i="85"/>
  <c r="C354" i="85"/>
  <c r="C353" i="85"/>
  <c r="C352" i="85"/>
  <c r="C351" i="85"/>
  <c r="C350" i="85"/>
  <c r="C349" i="85"/>
  <c r="C348" i="85"/>
  <c r="C347" i="85"/>
  <c r="C346" i="85"/>
  <c r="C345" i="85"/>
  <c r="C344" i="85"/>
  <c r="C343" i="85"/>
  <c r="C342" i="85"/>
  <c r="C341" i="85"/>
  <c r="C340" i="85"/>
  <c r="C339" i="85"/>
  <c r="C338" i="85"/>
  <c r="C337" i="85"/>
  <c r="C336" i="85"/>
  <c r="C335" i="85"/>
  <c r="C334" i="85"/>
  <c r="C333" i="85"/>
  <c r="C332" i="85"/>
  <c r="C331" i="85"/>
  <c r="C330" i="85"/>
  <c r="C329" i="85"/>
  <c r="C328" i="85"/>
  <c r="C327" i="85"/>
  <c r="C326" i="85"/>
  <c r="C325" i="85"/>
  <c r="C324" i="85"/>
  <c r="C323" i="85"/>
  <c r="C322" i="85"/>
  <c r="C321" i="85"/>
  <c r="C320" i="85"/>
  <c r="C319" i="85"/>
  <c r="C318" i="85"/>
  <c r="C317" i="85"/>
  <c r="C316" i="85"/>
  <c r="C315" i="85"/>
  <c r="C314" i="85"/>
  <c r="C313" i="85"/>
  <c r="C312" i="85"/>
  <c r="C311" i="85"/>
  <c r="C310" i="85"/>
  <c r="C309" i="85"/>
  <c r="C308" i="85"/>
  <c r="C307" i="85"/>
  <c r="C306" i="85"/>
  <c r="C305" i="85"/>
  <c r="C304" i="85"/>
  <c r="C303" i="85"/>
  <c r="C302" i="85"/>
  <c r="C301" i="85"/>
  <c r="C300" i="85"/>
  <c r="C299" i="85"/>
  <c r="C298" i="85"/>
  <c r="C297" i="85"/>
  <c r="C296" i="85"/>
  <c r="C295" i="85"/>
  <c r="C294" i="85"/>
  <c r="C293" i="85"/>
  <c r="C292" i="85"/>
  <c r="C291" i="85"/>
  <c r="C290" i="85"/>
  <c r="C289" i="85"/>
  <c r="C288" i="85"/>
  <c r="C287" i="85"/>
  <c r="C286" i="85"/>
  <c r="C285" i="85"/>
  <c r="C284" i="85"/>
  <c r="C283" i="85"/>
  <c r="C282" i="85"/>
  <c r="C281" i="85"/>
  <c r="C280" i="85"/>
  <c r="C279" i="85"/>
  <c r="C278" i="85"/>
  <c r="C277" i="85"/>
  <c r="C276" i="85"/>
  <c r="C275" i="85"/>
  <c r="C274" i="85"/>
  <c r="C273" i="85"/>
  <c r="C272" i="85"/>
  <c r="C271" i="85"/>
  <c r="C270" i="85"/>
  <c r="C269" i="85"/>
  <c r="C268" i="85"/>
  <c r="C267" i="85"/>
  <c r="C266" i="85"/>
  <c r="C265" i="85"/>
  <c r="C264" i="85"/>
  <c r="C263" i="85"/>
  <c r="C262" i="85"/>
  <c r="C261" i="85"/>
  <c r="C260" i="85"/>
  <c r="C259" i="85"/>
  <c r="C258" i="85"/>
  <c r="C257" i="85"/>
  <c r="C256" i="85"/>
  <c r="C255" i="85"/>
  <c r="C254" i="85"/>
  <c r="C253" i="85"/>
  <c r="C252" i="85"/>
  <c r="C251" i="85"/>
  <c r="C250" i="85"/>
  <c r="C249" i="85"/>
  <c r="C248" i="85"/>
  <c r="C247" i="85"/>
  <c r="C246" i="85"/>
  <c r="C245" i="85"/>
  <c r="C244" i="85"/>
  <c r="C243" i="85"/>
  <c r="C242" i="85"/>
  <c r="C241" i="85"/>
  <c r="C240" i="85"/>
  <c r="C239" i="85"/>
  <c r="C238" i="85"/>
  <c r="C237" i="85"/>
  <c r="C236" i="85"/>
  <c r="C235" i="85"/>
  <c r="C234" i="85"/>
  <c r="C233" i="85"/>
  <c r="C232" i="85"/>
  <c r="C231" i="85"/>
  <c r="C230" i="85"/>
  <c r="C229" i="85"/>
  <c r="C228" i="85"/>
  <c r="C227" i="85"/>
  <c r="C226" i="85"/>
  <c r="C225" i="85"/>
  <c r="C224" i="85"/>
  <c r="C223" i="85"/>
  <c r="C222" i="85"/>
  <c r="C221" i="85"/>
  <c r="C220" i="85"/>
  <c r="C219" i="85"/>
  <c r="C218" i="85"/>
  <c r="C217" i="85"/>
  <c r="C216" i="85"/>
  <c r="C215" i="85"/>
  <c r="C214" i="85"/>
  <c r="C213" i="85"/>
  <c r="C212" i="85"/>
  <c r="C211" i="85"/>
  <c r="C210" i="85"/>
  <c r="C209" i="85"/>
  <c r="C208" i="85"/>
  <c r="C207" i="85"/>
  <c r="C206" i="85"/>
  <c r="C205" i="85"/>
  <c r="C204" i="85"/>
  <c r="C203" i="85"/>
  <c r="C202" i="85"/>
  <c r="C201" i="85"/>
  <c r="C200" i="85"/>
  <c r="C199" i="85"/>
  <c r="C198" i="85"/>
  <c r="C197" i="85"/>
  <c r="C196" i="85"/>
  <c r="C195" i="85"/>
  <c r="C194" i="85"/>
  <c r="C193" i="85"/>
  <c r="C192" i="85"/>
  <c r="C191" i="85"/>
  <c r="C190" i="85"/>
  <c r="C189" i="85"/>
  <c r="C188" i="85"/>
  <c r="C187" i="85"/>
  <c r="C186" i="85"/>
  <c r="C185" i="85"/>
  <c r="C184" i="85"/>
  <c r="C183" i="85"/>
  <c r="C182" i="85"/>
  <c r="C181" i="85"/>
  <c r="C180" i="85"/>
  <c r="C179" i="85"/>
  <c r="C178" i="85"/>
  <c r="C177" i="85"/>
  <c r="C176" i="85"/>
  <c r="C175" i="85"/>
  <c r="C174" i="85"/>
  <c r="C173" i="85"/>
  <c r="C172" i="85"/>
  <c r="C171" i="85"/>
  <c r="C170" i="85"/>
  <c r="C169" i="85"/>
  <c r="C168" i="85"/>
  <c r="C167" i="85"/>
  <c r="C166" i="85"/>
  <c r="C165" i="85"/>
  <c r="C164" i="85"/>
  <c r="C163" i="85"/>
  <c r="C162" i="85"/>
  <c r="C161" i="85"/>
  <c r="C160" i="85"/>
  <c r="C159" i="85"/>
  <c r="C158" i="85"/>
  <c r="C157" i="85"/>
  <c r="C156" i="85"/>
  <c r="C155" i="85"/>
  <c r="C154" i="85"/>
  <c r="C153" i="85"/>
  <c r="C152" i="85"/>
  <c r="C151" i="85"/>
  <c r="C150" i="85"/>
  <c r="C149" i="85"/>
  <c r="C148" i="85"/>
  <c r="C147" i="85"/>
  <c r="C146" i="85"/>
  <c r="C145" i="85"/>
  <c r="C144" i="85"/>
  <c r="C143" i="85"/>
  <c r="C142" i="85"/>
  <c r="C141" i="85"/>
  <c r="C140" i="85"/>
  <c r="C139" i="85"/>
  <c r="C138" i="85"/>
  <c r="C137" i="85"/>
  <c r="C136" i="85"/>
  <c r="C135" i="85"/>
  <c r="C134" i="85"/>
  <c r="C133" i="85"/>
  <c r="C132" i="85"/>
  <c r="C131" i="85"/>
  <c r="C130" i="85"/>
  <c r="C129" i="85"/>
  <c r="C128" i="85"/>
  <c r="C127" i="85"/>
  <c r="C126" i="85"/>
  <c r="C125" i="85"/>
  <c r="C124" i="85"/>
  <c r="C123" i="85"/>
  <c r="C122" i="85"/>
  <c r="C121" i="85"/>
  <c r="C120" i="85"/>
  <c r="C119" i="85"/>
  <c r="C118" i="85"/>
  <c r="C117" i="85"/>
  <c r="C116" i="85"/>
  <c r="C115" i="85"/>
  <c r="C114" i="85"/>
  <c r="C113" i="85"/>
  <c r="C112" i="85"/>
  <c r="C111" i="85"/>
  <c r="C110" i="85"/>
  <c r="C109" i="85"/>
  <c r="C108" i="85"/>
  <c r="C107" i="85"/>
  <c r="C106" i="85"/>
  <c r="C105" i="85"/>
  <c r="C104" i="85"/>
  <c r="C103" i="85"/>
  <c r="C102" i="85"/>
  <c r="C101" i="85"/>
  <c r="C100" i="85"/>
  <c r="C99" i="85"/>
  <c r="C98" i="85"/>
  <c r="C97" i="85"/>
  <c r="C96" i="85"/>
  <c r="C95" i="85"/>
  <c r="C94" i="85"/>
  <c r="C93" i="85"/>
  <c r="C92" i="85"/>
  <c r="C91" i="85"/>
  <c r="C90" i="85"/>
  <c r="C89" i="85"/>
  <c r="C88" i="85"/>
  <c r="C87" i="85"/>
  <c r="C86" i="85"/>
  <c r="C85" i="85"/>
  <c r="C84" i="85"/>
  <c r="C83" i="85"/>
  <c r="C82" i="85"/>
  <c r="C81" i="85"/>
  <c r="C80" i="85"/>
  <c r="C79" i="85"/>
  <c r="C78" i="85"/>
  <c r="C77" i="85"/>
  <c r="C76" i="85"/>
  <c r="C75" i="85"/>
  <c r="C74" i="85"/>
  <c r="C73" i="85"/>
  <c r="C72" i="85"/>
  <c r="C71" i="85"/>
  <c r="C70" i="85"/>
  <c r="C69" i="85"/>
  <c r="C68" i="85"/>
  <c r="C67" i="85"/>
  <c r="C66" i="85"/>
  <c r="C65" i="85"/>
  <c r="C64" i="85"/>
  <c r="C63" i="85"/>
  <c r="C62" i="85"/>
  <c r="C61" i="85"/>
  <c r="C60" i="85"/>
  <c r="C59" i="85"/>
  <c r="C58" i="85"/>
  <c r="C57" i="85"/>
  <c r="C56" i="85"/>
  <c r="C55" i="85"/>
  <c r="C54" i="85"/>
  <c r="C53" i="85"/>
  <c r="C52" i="85"/>
  <c r="C51" i="85"/>
  <c r="C50" i="85"/>
  <c r="C49" i="85"/>
  <c r="C48" i="85"/>
  <c r="C47" i="85"/>
  <c r="C46" i="85"/>
  <c r="C45" i="85"/>
  <c r="C44" i="85"/>
  <c r="C43" i="85"/>
  <c r="C42" i="85"/>
  <c r="C41" i="85"/>
  <c r="C40" i="85"/>
  <c r="C39" i="85"/>
  <c r="C38" i="85"/>
  <c r="C37" i="85"/>
  <c r="C36" i="85"/>
  <c r="C35" i="85"/>
  <c r="C34" i="85"/>
  <c r="C33" i="85"/>
  <c r="C32" i="85"/>
  <c r="C31" i="85"/>
  <c r="C30" i="85"/>
  <c r="C29" i="85"/>
  <c r="C28" i="85"/>
  <c r="C27" i="85"/>
  <c r="C26" i="85"/>
  <c r="C25" i="85"/>
  <c r="C24" i="85"/>
  <c r="C23" i="85"/>
  <c r="C22" i="85"/>
  <c r="C21" i="85"/>
  <c r="C20" i="85"/>
  <c r="C19" i="85"/>
  <c r="C18" i="85"/>
  <c r="C17" i="85"/>
  <c r="C16" i="85"/>
  <c r="C15" i="85"/>
  <c r="C14" i="85"/>
  <c r="C13" i="85"/>
  <c r="C12" i="85"/>
  <c r="C11" i="85"/>
  <c r="C10" i="85"/>
  <c r="C9" i="85"/>
  <c r="C8" i="85"/>
  <c r="C7" i="85"/>
  <c r="C6" i="85"/>
  <c r="E5" i="85"/>
  <c r="E6" i="85" s="1"/>
  <c r="E7" i="85" s="1"/>
  <c r="E8" i="85" s="1"/>
  <c r="E9" i="85" s="1"/>
  <c r="E10" i="85" s="1"/>
  <c r="E11" i="85" s="1"/>
  <c r="E12" i="85" s="1"/>
  <c r="E13" i="85" s="1"/>
  <c r="E14" i="85" s="1"/>
  <c r="E15" i="85" s="1"/>
  <c r="E16" i="85" s="1"/>
  <c r="E17" i="85" s="1"/>
  <c r="E18" i="85" s="1"/>
  <c r="E19" i="85" s="1"/>
  <c r="E20" i="85" s="1"/>
  <c r="E21" i="85" s="1"/>
  <c r="E22" i="85" s="1"/>
  <c r="E23" i="85" s="1"/>
  <c r="E24" i="85" s="1"/>
  <c r="E25" i="85" s="1"/>
  <c r="E26" i="85" s="1"/>
  <c r="E27" i="85" s="1"/>
  <c r="E28" i="85" s="1"/>
  <c r="E29" i="85" s="1"/>
  <c r="E30" i="85" s="1"/>
  <c r="E31" i="85" s="1"/>
  <c r="E32" i="85" s="1"/>
  <c r="E33" i="85" s="1"/>
  <c r="E34" i="85" s="1"/>
  <c r="E35" i="85" s="1"/>
  <c r="E36" i="85" s="1"/>
  <c r="E37" i="85" s="1"/>
  <c r="E38" i="85" s="1"/>
  <c r="E39" i="85" s="1"/>
  <c r="E40" i="85" s="1"/>
  <c r="E41" i="85" s="1"/>
  <c r="E42" i="85" s="1"/>
  <c r="E43" i="85" s="1"/>
  <c r="E44" i="85" s="1"/>
  <c r="E45" i="85" s="1"/>
  <c r="E46" i="85" s="1"/>
  <c r="E47" i="85" s="1"/>
  <c r="E48" i="85" s="1"/>
  <c r="E49" i="85" s="1"/>
  <c r="E50" i="85" s="1"/>
  <c r="E51" i="85" s="1"/>
  <c r="E52" i="85" s="1"/>
  <c r="E53" i="85" s="1"/>
  <c r="E54" i="85" s="1"/>
  <c r="E55" i="85" s="1"/>
  <c r="E56" i="85" s="1"/>
  <c r="E57" i="85" s="1"/>
  <c r="E58" i="85" s="1"/>
  <c r="E59" i="85" s="1"/>
  <c r="E60" i="85" s="1"/>
  <c r="E61" i="85" s="1"/>
  <c r="E62" i="85" s="1"/>
  <c r="E63" i="85" s="1"/>
  <c r="E64" i="85" s="1"/>
  <c r="E65" i="85" s="1"/>
  <c r="E66" i="85" s="1"/>
  <c r="E67" i="85" s="1"/>
  <c r="E68" i="85" s="1"/>
  <c r="E69" i="85" s="1"/>
  <c r="E70" i="85" s="1"/>
  <c r="E71" i="85" s="1"/>
  <c r="E72" i="85" s="1"/>
  <c r="E73" i="85" s="1"/>
  <c r="E74" i="85" s="1"/>
  <c r="E75" i="85" s="1"/>
  <c r="E76" i="85" s="1"/>
  <c r="E77" i="85" s="1"/>
  <c r="E78" i="85" s="1"/>
  <c r="E79" i="85" s="1"/>
  <c r="E80" i="85" s="1"/>
  <c r="E81" i="85" s="1"/>
  <c r="E82" i="85" s="1"/>
  <c r="E83" i="85" s="1"/>
  <c r="E84" i="85" s="1"/>
  <c r="E85" i="85" s="1"/>
  <c r="E86" i="85" s="1"/>
  <c r="E87" i="85" s="1"/>
  <c r="E88" i="85" s="1"/>
  <c r="E89" i="85" s="1"/>
  <c r="E90" i="85" s="1"/>
  <c r="E91" i="85" s="1"/>
  <c r="E92" i="85" s="1"/>
  <c r="E93" i="85" s="1"/>
  <c r="E94" i="85" s="1"/>
  <c r="E95" i="85" s="1"/>
  <c r="E96" i="85" s="1"/>
  <c r="E97" i="85" s="1"/>
  <c r="E98" i="85" s="1"/>
  <c r="E99" i="85" s="1"/>
  <c r="E100" i="85" s="1"/>
  <c r="E101" i="85" s="1"/>
  <c r="E102" i="85" s="1"/>
  <c r="E103" i="85" s="1"/>
  <c r="E104" i="85" s="1"/>
  <c r="E105" i="85" s="1"/>
  <c r="E106" i="85" s="1"/>
  <c r="E107" i="85" s="1"/>
  <c r="E108" i="85" s="1"/>
  <c r="E109" i="85" s="1"/>
  <c r="E110" i="85" s="1"/>
  <c r="E111" i="85" s="1"/>
  <c r="E112" i="85" s="1"/>
  <c r="E113" i="85" s="1"/>
  <c r="E114" i="85" s="1"/>
  <c r="E115" i="85" s="1"/>
  <c r="E116" i="85" s="1"/>
  <c r="E117" i="85" s="1"/>
  <c r="E118" i="85" s="1"/>
  <c r="E119" i="85" s="1"/>
  <c r="E120" i="85" s="1"/>
  <c r="E121" i="85" s="1"/>
  <c r="E122" i="85" s="1"/>
  <c r="E123" i="85" s="1"/>
  <c r="E124" i="85" s="1"/>
  <c r="E125" i="85" s="1"/>
  <c r="E126" i="85" s="1"/>
  <c r="E127" i="85" s="1"/>
  <c r="E128" i="85" s="1"/>
  <c r="E129" i="85" s="1"/>
  <c r="E130" i="85" s="1"/>
  <c r="E131" i="85" s="1"/>
  <c r="E132" i="85" s="1"/>
  <c r="E133" i="85" s="1"/>
  <c r="E134" i="85" s="1"/>
  <c r="E135" i="85" s="1"/>
  <c r="E136" i="85" s="1"/>
  <c r="E137" i="85" s="1"/>
  <c r="E138" i="85" s="1"/>
  <c r="E139" i="85" s="1"/>
  <c r="E140" i="85" s="1"/>
  <c r="E141" i="85" s="1"/>
  <c r="E142" i="85" s="1"/>
  <c r="E143" i="85" s="1"/>
  <c r="E144" i="85" s="1"/>
  <c r="E145" i="85" s="1"/>
  <c r="E146" i="85" s="1"/>
  <c r="E147" i="85" s="1"/>
  <c r="E148" i="85" s="1"/>
  <c r="E149" i="85" s="1"/>
  <c r="E150" i="85" s="1"/>
  <c r="E151" i="85" s="1"/>
  <c r="E152" i="85" s="1"/>
  <c r="E153" i="85" s="1"/>
  <c r="E154" i="85" s="1"/>
  <c r="E155" i="85" s="1"/>
  <c r="E156" i="85" s="1"/>
  <c r="E157" i="85" s="1"/>
  <c r="E158" i="85" s="1"/>
  <c r="E159" i="85" s="1"/>
  <c r="E160" i="85" s="1"/>
  <c r="E161" i="85" s="1"/>
  <c r="E162" i="85" s="1"/>
  <c r="E163" i="85" s="1"/>
  <c r="E164" i="85" s="1"/>
  <c r="E165" i="85" s="1"/>
  <c r="E166" i="85" s="1"/>
  <c r="E167" i="85" s="1"/>
  <c r="E168" i="85" s="1"/>
  <c r="E169" i="85" s="1"/>
  <c r="E170" i="85" s="1"/>
  <c r="E171" i="85" s="1"/>
  <c r="E172" i="85" s="1"/>
  <c r="E173" i="85" s="1"/>
  <c r="E174" i="85" s="1"/>
  <c r="E175" i="85" s="1"/>
  <c r="E176" i="85" s="1"/>
  <c r="E177" i="85" s="1"/>
  <c r="E178" i="85" s="1"/>
  <c r="E179" i="85" s="1"/>
  <c r="E180" i="85" s="1"/>
  <c r="E181" i="85" s="1"/>
  <c r="E182" i="85" s="1"/>
  <c r="E183" i="85" s="1"/>
  <c r="E184" i="85" s="1"/>
  <c r="E185" i="85" s="1"/>
  <c r="E186" i="85" s="1"/>
  <c r="E187" i="85" s="1"/>
  <c r="E188" i="85" s="1"/>
  <c r="E189" i="85" s="1"/>
  <c r="E190" i="85" s="1"/>
  <c r="E191" i="85" s="1"/>
  <c r="E192" i="85" s="1"/>
  <c r="E193" i="85" s="1"/>
  <c r="E194" i="85" s="1"/>
  <c r="E195" i="85" s="1"/>
  <c r="E196" i="85" s="1"/>
  <c r="E197" i="85" s="1"/>
  <c r="E198" i="85" s="1"/>
  <c r="E199" i="85" s="1"/>
  <c r="E200" i="85" s="1"/>
  <c r="E201" i="85" s="1"/>
  <c r="E202" i="85" s="1"/>
  <c r="E203" i="85" s="1"/>
  <c r="E204" i="85" s="1"/>
  <c r="E205" i="85" s="1"/>
  <c r="E206" i="85" s="1"/>
  <c r="E207" i="85" s="1"/>
  <c r="E208" i="85" s="1"/>
  <c r="E209" i="85" s="1"/>
  <c r="E210" i="85" s="1"/>
  <c r="E211" i="85" s="1"/>
  <c r="E212" i="85" s="1"/>
  <c r="E213" i="85" s="1"/>
  <c r="E214" i="85" s="1"/>
  <c r="E215" i="85" s="1"/>
  <c r="E216" i="85" s="1"/>
  <c r="E217" i="85" s="1"/>
  <c r="E218" i="85" s="1"/>
  <c r="E219" i="85" s="1"/>
  <c r="E220" i="85" s="1"/>
  <c r="E221" i="85" s="1"/>
  <c r="E222" i="85" s="1"/>
  <c r="E223" i="85" s="1"/>
  <c r="E224" i="85" s="1"/>
  <c r="E225" i="85" s="1"/>
  <c r="E226" i="85" s="1"/>
  <c r="E227" i="85" s="1"/>
  <c r="E228" i="85" s="1"/>
  <c r="E229" i="85" s="1"/>
  <c r="E230" i="85" s="1"/>
  <c r="E231" i="85" s="1"/>
  <c r="E232" i="85" s="1"/>
  <c r="E233" i="85" s="1"/>
  <c r="E234" i="85" s="1"/>
  <c r="E235" i="85" s="1"/>
  <c r="E236" i="85" s="1"/>
  <c r="E237" i="85" s="1"/>
  <c r="E238" i="85" s="1"/>
  <c r="E239" i="85" s="1"/>
  <c r="E240" i="85" s="1"/>
  <c r="E241" i="85" s="1"/>
  <c r="E242" i="85" s="1"/>
  <c r="E243" i="85" s="1"/>
  <c r="E244" i="85" s="1"/>
  <c r="E245" i="85" s="1"/>
  <c r="E246" i="85" s="1"/>
  <c r="E247" i="85" s="1"/>
  <c r="E248" i="85" s="1"/>
  <c r="E249" i="85" s="1"/>
  <c r="E250" i="85" s="1"/>
  <c r="E251" i="85" s="1"/>
  <c r="E252" i="85" s="1"/>
  <c r="E253" i="85" s="1"/>
  <c r="E254" i="85" s="1"/>
  <c r="E255" i="85" s="1"/>
  <c r="E256" i="85" s="1"/>
  <c r="E257" i="85" s="1"/>
  <c r="E258" i="85" s="1"/>
  <c r="E259" i="85" s="1"/>
  <c r="E260" i="85" s="1"/>
  <c r="E261" i="85" s="1"/>
  <c r="E262" i="85" s="1"/>
  <c r="E263" i="85" s="1"/>
  <c r="E264" i="85" s="1"/>
  <c r="E265" i="85" s="1"/>
  <c r="E266" i="85" s="1"/>
  <c r="E267" i="85" s="1"/>
  <c r="E268" i="85" s="1"/>
  <c r="E269" i="85" s="1"/>
  <c r="E270" i="85" s="1"/>
  <c r="E271" i="85" s="1"/>
  <c r="E272" i="85" s="1"/>
  <c r="E273" i="85" s="1"/>
  <c r="E274" i="85" s="1"/>
  <c r="E275" i="85" s="1"/>
  <c r="E276" i="85" s="1"/>
  <c r="E277" i="85" s="1"/>
  <c r="E278" i="85" s="1"/>
  <c r="E279" i="85" s="1"/>
  <c r="E280" i="85" s="1"/>
  <c r="E281" i="85" s="1"/>
  <c r="E282" i="85" s="1"/>
  <c r="E283" i="85" s="1"/>
  <c r="E284" i="85" s="1"/>
  <c r="E285" i="85" s="1"/>
  <c r="E286" i="85" s="1"/>
  <c r="E287" i="85" s="1"/>
  <c r="E288" i="85" s="1"/>
  <c r="E289" i="85" s="1"/>
  <c r="E290" i="85" s="1"/>
  <c r="E291" i="85" s="1"/>
  <c r="E292" i="85" s="1"/>
  <c r="E293" i="85" s="1"/>
  <c r="E294" i="85" s="1"/>
  <c r="E295" i="85" s="1"/>
  <c r="E296" i="85" s="1"/>
  <c r="E297" i="85" s="1"/>
  <c r="E298" i="85" s="1"/>
  <c r="E299" i="85" s="1"/>
  <c r="E300" i="85" s="1"/>
  <c r="E301" i="85" s="1"/>
  <c r="E302" i="85" s="1"/>
  <c r="E303" i="85" s="1"/>
  <c r="E304" i="85" s="1"/>
  <c r="E305" i="85" s="1"/>
  <c r="E306" i="85" s="1"/>
  <c r="E307" i="85" s="1"/>
  <c r="E308" i="85" s="1"/>
  <c r="E309" i="85" s="1"/>
  <c r="E310" i="85" s="1"/>
  <c r="E311" i="85" s="1"/>
  <c r="E312" i="85" s="1"/>
  <c r="E313" i="85" s="1"/>
  <c r="E314" i="85" s="1"/>
  <c r="E315" i="85" s="1"/>
  <c r="E316" i="85" s="1"/>
  <c r="E317" i="85" s="1"/>
  <c r="E318" i="85" s="1"/>
  <c r="E319" i="85" s="1"/>
  <c r="E320" i="85" s="1"/>
  <c r="E321" i="85" s="1"/>
  <c r="E322" i="85" s="1"/>
  <c r="E323" i="85" s="1"/>
  <c r="E324" i="85" s="1"/>
  <c r="E325" i="85" s="1"/>
  <c r="E326" i="85" s="1"/>
  <c r="E327" i="85" s="1"/>
  <c r="E328" i="85" s="1"/>
  <c r="E329" i="85" s="1"/>
  <c r="E330" i="85" s="1"/>
  <c r="E331" i="85" s="1"/>
  <c r="E332" i="85" s="1"/>
  <c r="E333" i="85" s="1"/>
  <c r="E334" i="85" s="1"/>
  <c r="E335" i="85" s="1"/>
  <c r="E336" i="85" s="1"/>
  <c r="E337" i="85" s="1"/>
  <c r="E338" i="85" s="1"/>
  <c r="E339" i="85" s="1"/>
  <c r="E340" i="85" s="1"/>
  <c r="E341" i="85" s="1"/>
  <c r="E342" i="85" s="1"/>
  <c r="E343" i="85" s="1"/>
  <c r="E344" i="85" s="1"/>
  <c r="E345" i="85" s="1"/>
  <c r="E346" i="85" s="1"/>
  <c r="E347" i="85" s="1"/>
  <c r="E348" i="85" s="1"/>
  <c r="E349" i="85" s="1"/>
  <c r="E350" i="85" s="1"/>
  <c r="E351" i="85" s="1"/>
  <c r="E352" i="85" s="1"/>
  <c r="E353" i="85" s="1"/>
  <c r="E354" i="85" s="1"/>
  <c r="E355" i="85" s="1"/>
  <c r="E356" i="85" s="1"/>
  <c r="E357" i="85" s="1"/>
  <c r="E358" i="85" s="1"/>
  <c r="E359" i="85" s="1"/>
  <c r="E360" i="85" s="1"/>
  <c r="E361" i="85" s="1"/>
  <c r="E362" i="85" s="1"/>
  <c r="E363" i="85" s="1"/>
  <c r="E364" i="85" s="1"/>
  <c r="E365" i="85" s="1"/>
  <c r="E366" i="85" s="1"/>
  <c r="E367" i="85" s="1"/>
  <c r="E368" i="85" s="1"/>
  <c r="E369" i="85" s="1"/>
  <c r="E370" i="85" s="1"/>
  <c r="E371" i="85" s="1"/>
  <c r="E372" i="85" s="1"/>
  <c r="E373" i="85" s="1"/>
  <c r="E374" i="85" s="1"/>
  <c r="E375" i="85" s="1"/>
  <c r="E376" i="85" s="1"/>
  <c r="E377" i="85" s="1"/>
  <c r="E378" i="85" s="1"/>
  <c r="E379" i="85" s="1"/>
  <c r="E380" i="85" s="1"/>
  <c r="E381" i="85" s="1"/>
  <c r="E382" i="85" s="1"/>
  <c r="E383" i="85" s="1"/>
  <c r="E384" i="85" s="1"/>
  <c r="E385" i="85" s="1"/>
  <c r="E386" i="85" s="1"/>
  <c r="E387" i="85" s="1"/>
  <c r="E388" i="85" s="1"/>
  <c r="E389" i="85" s="1"/>
  <c r="E390" i="85" s="1"/>
  <c r="E391" i="85" s="1"/>
  <c r="E392" i="85" s="1"/>
  <c r="E393" i="85" s="1"/>
  <c r="E394" i="85" s="1"/>
  <c r="E395" i="85" s="1"/>
  <c r="E396" i="85" s="1"/>
  <c r="E397" i="85" s="1"/>
  <c r="E398" i="85" s="1"/>
  <c r="E399" i="85" s="1"/>
  <c r="E400" i="85" s="1"/>
  <c r="E401" i="85" s="1"/>
  <c r="E402" i="85" s="1"/>
  <c r="E403" i="85" s="1"/>
  <c r="E404" i="85" s="1"/>
  <c r="E405" i="85" s="1"/>
  <c r="E406" i="85" s="1"/>
  <c r="E407" i="85" s="1"/>
  <c r="E408" i="85" s="1"/>
  <c r="E409" i="85" s="1"/>
  <c r="E410" i="85" s="1"/>
  <c r="E411" i="85" s="1"/>
  <c r="E412" i="85" s="1"/>
  <c r="E413" i="85" s="1"/>
  <c r="E414" i="85" s="1"/>
  <c r="E415" i="85" s="1"/>
  <c r="E416" i="85" s="1"/>
  <c r="E417" i="85" s="1"/>
  <c r="E418" i="85" s="1"/>
  <c r="E419" i="85" s="1"/>
  <c r="E420" i="85" s="1"/>
  <c r="E421" i="85" s="1"/>
  <c r="E422" i="85" s="1"/>
  <c r="E423" i="85" s="1"/>
  <c r="E424" i="85" s="1"/>
  <c r="E425" i="85" s="1"/>
  <c r="E426" i="85" s="1"/>
  <c r="E427" i="85" s="1"/>
  <c r="E428" i="85" s="1"/>
  <c r="E429" i="85" s="1"/>
  <c r="E430" i="85" s="1"/>
  <c r="E431" i="85" s="1"/>
  <c r="E432" i="85" s="1"/>
  <c r="E433" i="85" s="1"/>
  <c r="E434" i="85" s="1"/>
  <c r="E435" i="85" s="1"/>
  <c r="E436" i="85" s="1"/>
  <c r="E437" i="85" s="1"/>
  <c r="E438" i="85" s="1"/>
  <c r="E439" i="85" s="1"/>
  <c r="E440" i="85" s="1"/>
  <c r="E441" i="85" s="1"/>
  <c r="E442" i="85" s="1"/>
  <c r="E443" i="85" s="1"/>
  <c r="E444" i="85" s="1"/>
  <c r="E445" i="85" s="1"/>
  <c r="E446" i="85" s="1"/>
  <c r="E447" i="85" s="1"/>
  <c r="E448" i="85" s="1"/>
  <c r="E449" i="85" s="1"/>
  <c r="E450" i="85" s="1"/>
  <c r="E451" i="85" s="1"/>
  <c r="E452" i="85" s="1"/>
  <c r="E453" i="85" s="1"/>
  <c r="E454" i="85" s="1"/>
  <c r="E455" i="85" s="1"/>
  <c r="E456" i="85" s="1"/>
  <c r="E457" i="85" s="1"/>
  <c r="E458" i="85" s="1"/>
  <c r="E459" i="85" s="1"/>
  <c r="E460" i="85" s="1"/>
  <c r="E461" i="85" s="1"/>
  <c r="E462" i="85" s="1"/>
  <c r="E463" i="85" s="1"/>
  <c r="E464" i="85" s="1"/>
  <c r="E465" i="85" s="1"/>
  <c r="E466" i="85" s="1"/>
  <c r="E467" i="85" s="1"/>
  <c r="E468" i="85" s="1"/>
  <c r="E469" i="85" s="1"/>
  <c r="E470" i="85" s="1"/>
  <c r="E471" i="85" s="1"/>
  <c r="E472" i="85" s="1"/>
  <c r="E473" i="85" s="1"/>
  <c r="E474" i="85" s="1"/>
  <c r="E475" i="85" s="1"/>
  <c r="E476" i="85" s="1"/>
  <c r="E477" i="85" s="1"/>
  <c r="E478" i="85" s="1"/>
  <c r="E479" i="85" s="1"/>
  <c r="E480" i="85" s="1"/>
  <c r="E481" i="85" s="1"/>
  <c r="E482" i="85" s="1"/>
  <c r="E483" i="85" s="1"/>
  <c r="E484" i="85" s="1"/>
  <c r="E485" i="85" s="1"/>
  <c r="E486" i="85" s="1"/>
  <c r="E487" i="85" s="1"/>
  <c r="E488" i="85" s="1"/>
  <c r="E489" i="85" s="1"/>
  <c r="E490" i="85" s="1"/>
  <c r="E491" i="85" s="1"/>
  <c r="E492" i="85" s="1"/>
  <c r="E493" i="85" s="1"/>
  <c r="E494" i="85" s="1"/>
  <c r="E495" i="85" s="1"/>
  <c r="E496" i="85" s="1"/>
  <c r="E497" i="85" s="1"/>
  <c r="E498" i="85" s="1"/>
  <c r="E499" i="85" s="1"/>
  <c r="E500" i="85" s="1"/>
  <c r="E501" i="85" s="1"/>
  <c r="E502" i="85" s="1"/>
  <c r="E503" i="85" s="1"/>
  <c r="E504" i="85" s="1"/>
  <c r="E505" i="85" s="1"/>
  <c r="E506" i="85" s="1"/>
  <c r="E507" i="85" s="1"/>
  <c r="E508" i="85" s="1"/>
  <c r="E509" i="85" s="1"/>
  <c r="E510" i="85" s="1"/>
  <c r="E511" i="85" s="1"/>
  <c r="E512" i="85" s="1"/>
  <c r="E513" i="85" s="1"/>
  <c r="E514" i="85" s="1"/>
  <c r="E515" i="85" s="1"/>
  <c r="E516" i="85" s="1"/>
  <c r="E517" i="85" s="1"/>
  <c r="E518" i="85" s="1"/>
  <c r="E519" i="85" s="1"/>
  <c r="E520" i="85" s="1"/>
  <c r="E521" i="85" s="1"/>
  <c r="E522" i="85" s="1"/>
  <c r="E523" i="85" s="1"/>
  <c r="E524" i="85" s="1"/>
  <c r="E525" i="85" s="1"/>
  <c r="E526" i="85" s="1"/>
  <c r="E527" i="85" s="1"/>
  <c r="E528" i="85" s="1"/>
  <c r="E529" i="85" s="1"/>
  <c r="E530" i="85" s="1"/>
  <c r="E531" i="85" s="1"/>
  <c r="E532" i="85" s="1"/>
  <c r="E533" i="85" s="1"/>
  <c r="E534" i="85" s="1"/>
  <c r="E535" i="85" s="1"/>
  <c r="E536" i="85" s="1"/>
  <c r="E537" i="85" s="1"/>
  <c r="E538" i="85" s="1"/>
  <c r="E539" i="85" s="1"/>
  <c r="E540" i="85" s="1"/>
  <c r="E541" i="85" s="1"/>
  <c r="E542" i="85" s="1"/>
  <c r="E543" i="85" s="1"/>
  <c r="E544" i="85" s="1"/>
  <c r="E545" i="85" s="1"/>
  <c r="E546" i="85" s="1"/>
  <c r="E547" i="85" s="1"/>
  <c r="E548" i="85" s="1"/>
  <c r="E549" i="85" s="1"/>
  <c r="E550" i="85" s="1"/>
  <c r="E551" i="85" s="1"/>
  <c r="E552" i="85" s="1"/>
  <c r="E553" i="85" s="1"/>
  <c r="E554" i="85" s="1"/>
  <c r="E555" i="85" s="1"/>
  <c r="E556" i="85" s="1"/>
  <c r="E557" i="85" s="1"/>
  <c r="E558" i="85" s="1"/>
  <c r="E559" i="85" s="1"/>
  <c r="E560" i="85" s="1"/>
  <c r="E561" i="85" s="1"/>
  <c r="E562" i="85" s="1"/>
  <c r="E563" i="85" s="1"/>
  <c r="E564" i="85" s="1"/>
  <c r="E565" i="85" s="1"/>
  <c r="E566" i="85" s="1"/>
  <c r="E567" i="85" s="1"/>
  <c r="E568" i="85" s="1"/>
  <c r="E569" i="85" s="1"/>
  <c r="E570" i="85" s="1"/>
  <c r="E571" i="85" s="1"/>
  <c r="E572" i="85" s="1"/>
  <c r="E573" i="85" s="1"/>
  <c r="E574" i="85" s="1"/>
  <c r="E575" i="85" s="1"/>
  <c r="E576" i="85" s="1"/>
  <c r="E577" i="85" s="1"/>
  <c r="E578" i="85" s="1"/>
  <c r="E579" i="85" s="1"/>
  <c r="E580" i="85" s="1"/>
  <c r="E581" i="85" s="1"/>
  <c r="E582" i="85" s="1"/>
  <c r="E583" i="85" s="1"/>
  <c r="E584" i="85" s="1"/>
  <c r="E585" i="85" s="1"/>
  <c r="E586" i="85" s="1"/>
  <c r="E587" i="85" s="1"/>
  <c r="E588" i="85" s="1"/>
  <c r="E589" i="85" s="1"/>
  <c r="E590" i="85" s="1"/>
  <c r="E591" i="85" s="1"/>
  <c r="E592" i="85" s="1"/>
  <c r="E593" i="85" s="1"/>
  <c r="E594" i="85" s="1"/>
  <c r="E595" i="85" s="1"/>
  <c r="E596" i="85" s="1"/>
  <c r="E597" i="85" s="1"/>
  <c r="E598" i="85" s="1"/>
  <c r="E599" i="85" s="1"/>
  <c r="E600" i="85" s="1"/>
  <c r="E601" i="85" s="1"/>
  <c r="E602" i="85" s="1"/>
  <c r="E603" i="85" s="1"/>
  <c r="E604" i="85" s="1"/>
  <c r="E605" i="85" s="1"/>
  <c r="E606" i="85" s="1"/>
  <c r="E607" i="85" s="1"/>
  <c r="E608" i="85" s="1"/>
  <c r="E609" i="85" s="1"/>
  <c r="E610" i="85" s="1"/>
  <c r="E611" i="85" s="1"/>
  <c r="E612" i="85" s="1"/>
  <c r="E613" i="85" s="1"/>
  <c r="E614" i="85" s="1"/>
  <c r="E615" i="85" s="1"/>
  <c r="E616" i="85" s="1"/>
  <c r="E617" i="85" s="1"/>
  <c r="E618" i="85" s="1"/>
  <c r="E619" i="85" s="1"/>
  <c r="E620" i="85" s="1"/>
  <c r="E621" i="85" s="1"/>
  <c r="E622" i="85" s="1"/>
  <c r="E623" i="85" s="1"/>
  <c r="E624" i="85" s="1"/>
  <c r="E625" i="85" s="1"/>
  <c r="E626" i="85" s="1"/>
  <c r="E627" i="85" s="1"/>
  <c r="E628" i="85" s="1"/>
  <c r="E629" i="85" s="1"/>
  <c r="E630" i="85" s="1"/>
  <c r="E631" i="85" s="1"/>
  <c r="E632" i="85" s="1"/>
  <c r="E633" i="85" s="1"/>
  <c r="E634" i="85" s="1"/>
  <c r="E635" i="85" s="1"/>
  <c r="E636" i="85" s="1"/>
  <c r="E637" i="85" s="1"/>
  <c r="E638" i="85" s="1"/>
  <c r="E639" i="85" s="1"/>
  <c r="E640" i="85" s="1"/>
  <c r="E641" i="85" s="1"/>
  <c r="E642" i="85" s="1"/>
  <c r="E643" i="85" s="1"/>
  <c r="E644" i="85" s="1"/>
  <c r="E645" i="85" s="1"/>
  <c r="E646" i="85" s="1"/>
  <c r="E647" i="85" s="1"/>
  <c r="E648" i="85" s="1"/>
  <c r="E649" i="85" s="1"/>
  <c r="E650" i="85" s="1"/>
  <c r="E651" i="85" s="1"/>
  <c r="E652" i="85" s="1"/>
  <c r="E653" i="85" s="1"/>
  <c r="E654" i="85" s="1"/>
  <c r="E655" i="85" s="1"/>
  <c r="E656" i="85" s="1"/>
  <c r="E657" i="85" s="1"/>
  <c r="E658" i="85" s="1"/>
  <c r="E659" i="85" s="1"/>
  <c r="E660" i="85" s="1"/>
  <c r="E661" i="85" s="1"/>
  <c r="E662" i="85" s="1"/>
  <c r="E663" i="85" s="1"/>
  <c r="E664" i="85" s="1"/>
  <c r="E665" i="85" s="1"/>
  <c r="E666" i="85" s="1"/>
  <c r="E667" i="85" s="1"/>
  <c r="E668" i="85" s="1"/>
  <c r="E669" i="85" s="1"/>
  <c r="E670" i="85" s="1"/>
  <c r="E671" i="85" s="1"/>
  <c r="E672" i="85" s="1"/>
  <c r="E673" i="85" s="1"/>
  <c r="E674" i="85" s="1"/>
  <c r="E675" i="85" s="1"/>
  <c r="E676" i="85" s="1"/>
  <c r="E677" i="85" s="1"/>
  <c r="E678" i="85" s="1"/>
  <c r="E679" i="85" s="1"/>
  <c r="E680" i="85" s="1"/>
  <c r="E681" i="85" s="1"/>
  <c r="E682" i="85" s="1"/>
  <c r="E683" i="85" s="1"/>
  <c r="E684" i="85" s="1"/>
  <c r="E685" i="85" s="1"/>
  <c r="E686" i="85" s="1"/>
  <c r="E687" i="85" s="1"/>
  <c r="E688" i="85" s="1"/>
  <c r="E689" i="85" s="1"/>
  <c r="E690" i="85" s="1"/>
  <c r="E691" i="85" s="1"/>
  <c r="E692" i="85" s="1"/>
  <c r="E693" i="85" s="1"/>
  <c r="E694" i="85" s="1"/>
  <c r="E695" i="85" s="1"/>
  <c r="E696" i="85" s="1"/>
  <c r="E697" i="85" s="1"/>
  <c r="E698" i="85" s="1"/>
  <c r="E699" i="85" s="1"/>
  <c r="E700" i="85" s="1"/>
  <c r="E701" i="85" s="1"/>
  <c r="E702" i="85" s="1"/>
  <c r="E703" i="85" s="1"/>
  <c r="E704" i="85" s="1"/>
  <c r="E705" i="85" s="1"/>
  <c r="E706" i="85" s="1"/>
  <c r="E707" i="85" s="1"/>
  <c r="E708" i="85" s="1"/>
  <c r="E709" i="85" s="1"/>
  <c r="E710" i="85" s="1"/>
  <c r="E711" i="85" s="1"/>
  <c r="E712" i="85" s="1"/>
  <c r="E713" i="85" s="1"/>
  <c r="E714" i="85" s="1"/>
  <c r="E715" i="85" s="1"/>
  <c r="E716" i="85" s="1"/>
  <c r="E717" i="85" s="1"/>
  <c r="E718" i="85" s="1"/>
  <c r="E719" i="85" s="1"/>
  <c r="E720" i="85" s="1"/>
  <c r="E721" i="85" s="1"/>
  <c r="E722" i="85" s="1"/>
  <c r="E723" i="85" s="1"/>
  <c r="E724" i="85" s="1"/>
  <c r="E725" i="85" s="1"/>
  <c r="E726" i="85" s="1"/>
  <c r="E727" i="85" s="1"/>
  <c r="E728" i="85" s="1"/>
  <c r="E729" i="85" s="1"/>
  <c r="E730" i="85" s="1"/>
  <c r="E731" i="85" s="1"/>
  <c r="E732" i="85" s="1"/>
  <c r="E733" i="85" s="1"/>
  <c r="E734" i="85" s="1"/>
  <c r="E735" i="85" s="1"/>
  <c r="E736" i="85" s="1"/>
  <c r="E737" i="85" s="1"/>
  <c r="E738" i="85" s="1"/>
  <c r="E739" i="85" s="1"/>
  <c r="E740" i="85" s="1"/>
  <c r="E741" i="85" s="1"/>
  <c r="E742" i="85" s="1"/>
  <c r="E743" i="85" s="1"/>
  <c r="E744" i="85" s="1"/>
  <c r="E745" i="85" s="1"/>
  <c r="E746" i="85" s="1"/>
  <c r="E747" i="85" s="1"/>
  <c r="E748" i="85" s="1"/>
  <c r="E749" i="85" s="1"/>
  <c r="E750" i="85" s="1"/>
  <c r="E751" i="85" s="1"/>
  <c r="E752" i="85" s="1"/>
  <c r="E753" i="85" s="1"/>
  <c r="E754" i="85" s="1"/>
  <c r="E755" i="85" s="1"/>
  <c r="E756" i="85" s="1"/>
  <c r="E757" i="85" s="1"/>
  <c r="E758" i="85" s="1"/>
  <c r="E759" i="85" s="1"/>
  <c r="E760" i="85" s="1"/>
  <c r="E761" i="85" s="1"/>
  <c r="E762" i="85" s="1"/>
  <c r="E763" i="85" s="1"/>
  <c r="E764" i="85" s="1"/>
  <c r="E765" i="85" s="1"/>
  <c r="E766" i="85" s="1"/>
  <c r="E767" i="85" s="1"/>
  <c r="E768" i="85" s="1"/>
  <c r="E769" i="85" s="1"/>
  <c r="E770" i="85" s="1"/>
  <c r="E771" i="85" s="1"/>
  <c r="E772" i="85" s="1"/>
  <c r="E773" i="85" s="1"/>
  <c r="E774" i="85" s="1"/>
  <c r="E775" i="85" s="1"/>
  <c r="E776" i="85" s="1"/>
  <c r="E777" i="85" s="1"/>
  <c r="E778" i="85" s="1"/>
  <c r="E779" i="85" s="1"/>
  <c r="E780" i="85" s="1"/>
  <c r="E781" i="85" s="1"/>
  <c r="E782" i="85" s="1"/>
  <c r="E783" i="85" s="1"/>
  <c r="E784" i="85" s="1"/>
  <c r="E785" i="85" s="1"/>
  <c r="E786" i="85" s="1"/>
  <c r="E787" i="85" s="1"/>
  <c r="E788" i="85" s="1"/>
  <c r="E789" i="85" s="1"/>
  <c r="E790" i="85" s="1"/>
  <c r="E791" i="85" s="1"/>
  <c r="E792" i="85" s="1"/>
  <c r="E793" i="85" s="1"/>
  <c r="E794" i="85" s="1"/>
  <c r="E795" i="85" s="1"/>
  <c r="E796" i="85" s="1"/>
  <c r="E797" i="85" s="1"/>
  <c r="E798" i="85" s="1"/>
  <c r="E799" i="85" s="1"/>
  <c r="E800" i="85" s="1"/>
  <c r="E801" i="85" s="1"/>
  <c r="E802" i="85" s="1"/>
  <c r="E803" i="85" s="1"/>
  <c r="E804" i="85" s="1"/>
  <c r="E805" i="85" s="1"/>
  <c r="E806" i="85" s="1"/>
  <c r="E807" i="85" s="1"/>
  <c r="E808" i="85" s="1"/>
  <c r="E809" i="85" s="1"/>
  <c r="E810" i="85" s="1"/>
  <c r="E811" i="85" s="1"/>
  <c r="E812" i="85" s="1"/>
  <c r="E813" i="85" s="1"/>
  <c r="E814" i="85" s="1"/>
  <c r="E815" i="85" s="1"/>
  <c r="E816" i="85" s="1"/>
  <c r="E817" i="85" s="1"/>
  <c r="E818" i="85" s="1"/>
  <c r="E819" i="85" s="1"/>
  <c r="E820" i="85" s="1"/>
  <c r="E821" i="85" s="1"/>
  <c r="E822" i="85" s="1"/>
  <c r="E823" i="85" s="1"/>
  <c r="E824" i="85" s="1"/>
  <c r="E825" i="85" s="1"/>
  <c r="E826" i="85" s="1"/>
  <c r="E827" i="85" s="1"/>
  <c r="E828" i="85" s="1"/>
  <c r="E829" i="85" s="1"/>
  <c r="E830" i="85" s="1"/>
  <c r="E831" i="85" s="1"/>
  <c r="E832" i="85" s="1"/>
  <c r="E833" i="85" s="1"/>
  <c r="E834" i="85" s="1"/>
  <c r="E835" i="85" s="1"/>
  <c r="E836" i="85" s="1"/>
  <c r="E837" i="85" s="1"/>
  <c r="E838" i="85" s="1"/>
  <c r="E839" i="85" s="1"/>
  <c r="E840" i="85" s="1"/>
  <c r="E841" i="85" s="1"/>
  <c r="E842" i="85" s="1"/>
  <c r="E843" i="85" s="1"/>
  <c r="E844" i="85" s="1"/>
  <c r="E845" i="85" s="1"/>
  <c r="E846" i="85" s="1"/>
  <c r="E847" i="85" s="1"/>
  <c r="E848" i="85" s="1"/>
  <c r="E849" i="85" s="1"/>
  <c r="E850" i="85" s="1"/>
  <c r="E851" i="85" s="1"/>
  <c r="E852" i="85" s="1"/>
  <c r="E853" i="85" s="1"/>
  <c r="E854" i="85" s="1"/>
  <c r="E855" i="85" s="1"/>
  <c r="E856" i="85" s="1"/>
  <c r="E857" i="85" s="1"/>
  <c r="E858" i="85" s="1"/>
  <c r="E859" i="85" s="1"/>
  <c r="E860" i="85" s="1"/>
  <c r="E861" i="85" s="1"/>
  <c r="E862" i="85" s="1"/>
  <c r="E863" i="85" s="1"/>
  <c r="E864" i="85" s="1"/>
  <c r="E865" i="85" s="1"/>
  <c r="E866" i="85" s="1"/>
  <c r="E867" i="85" s="1"/>
  <c r="E868" i="85" s="1"/>
  <c r="E869" i="85" s="1"/>
  <c r="E870" i="85" s="1"/>
  <c r="E871" i="85" s="1"/>
  <c r="E872" i="85" s="1"/>
  <c r="E873" i="85" s="1"/>
  <c r="E874" i="85" s="1"/>
  <c r="E875" i="85" s="1"/>
  <c r="E876" i="85" s="1"/>
  <c r="E877" i="85" s="1"/>
  <c r="E878" i="85" s="1"/>
  <c r="E879" i="85" s="1"/>
  <c r="E880" i="85" s="1"/>
  <c r="E881" i="85" s="1"/>
  <c r="E882" i="85" s="1"/>
  <c r="E883" i="85" s="1"/>
  <c r="E884" i="85" s="1"/>
  <c r="E885" i="85" s="1"/>
  <c r="E886" i="85" s="1"/>
  <c r="E887" i="85" s="1"/>
  <c r="E888" i="85" s="1"/>
  <c r="E889" i="85" s="1"/>
  <c r="E890" i="85" s="1"/>
  <c r="E891" i="85" s="1"/>
  <c r="E892" i="85" s="1"/>
  <c r="E893" i="85" s="1"/>
  <c r="E894" i="85" s="1"/>
  <c r="E895" i="85" s="1"/>
  <c r="E896" i="85" s="1"/>
  <c r="E897" i="85" s="1"/>
  <c r="E898" i="85" s="1"/>
  <c r="E899" i="85" s="1"/>
  <c r="E900" i="85" s="1"/>
  <c r="E901" i="85" s="1"/>
  <c r="E902" i="85" s="1"/>
  <c r="E903" i="85" s="1"/>
  <c r="E904" i="85" s="1"/>
  <c r="E905" i="85" s="1"/>
  <c r="E906" i="85" s="1"/>
  <c r="E907" i="85" s="1"/>
  <c r="E908" i="85" s="1"/>
  <c r="E909" i="85" s="1"/>
  <c r="E910" i="85" s="1"/>
  <c r="E911" i="85" s="1"/>
  <c r="E912" i="85" s="1"/>
  <c r="E913" i="85" s="1"/>
  <c r="E914" i="85" s="1"/>
  <c r="E915" i="85" s="1"/>
  <c r="E916" i="85" s="1"/>
  <c r="E917" i="85" s="1"/>
  <c r="E918" i="85" s="1"/>
  <c r="E919" i="85" s="1"/>
  <c r="E920" i="85" s="1"/>
  <c r="E921" i="85" s="1"/>
  <c r="E922" i="85" s="1"/>
  <c r="E923" i="85" s="1"/>
  <c r="E924" i="85" s="1"/>
  <c r="E925" i="85" s="1"/>
  <c r="E926" i="85" s="1"/>
  <c r="E927" i="85" s="1"/>
  <c r="E928" i="85" s="1"/>
  <c r="E929" i="85" s="1"/>
  <c r="E930" i="85" s="1"/>
  <c r="E931" i="85" s="1"/>
  <c r="E932" i="85" s="1"/>
  <c r="E933" i="85" s="1"/>
  <c r="E934" i="85" s="1"/>
  <c r="E935" i="85" s="1"/>
  <c r="E936" i="85" s="1"/>
  <c r="E937" i="85" s="1"/>
  <c r="E938" i="85" s="1"/>
  <c r="E939" i="85" s="1"/>
  <c r="E940" i="85" s="1"/>
  <c r="E941" i="85" s="1"/>
  <c r="E942" i="85" s="1"/>
  <c r="E943" i="85" s="1"/>
  <c r="E944" i="85" s="1"/>
  <c r="E945" i="85" s="1"/>
  <c r="E946" i="85" s="1"/>
  <c r="E947" i="85" s="1"/>
  <c r="E948" i="85" s="1"/>
  <c r="E949" i="85" s="1"/>
  <c r="E950" i="85" s="1"/>
  <c r="E951" i="85" s="1"/>
  <c r="E952" i="85" s="1"/>
  <c r="E953" i="85" s="1"/>
  <c r="E954" i="85" s="1"/>
  <c r="E955" i="85" s="1"/>
  <c r="E956" i="85" s="1"/>
  <c r="E957" i="85" s="1"/>
  <c r="E958" i="85" s="1"/>
  <c r="E959" i="85" s="1"/>
  <c r="E960" i="85" s="1"/>
  <c r="E961" i="85" s="1"/>
  <c r="E962" i="85" s="1"/>
  <c r="E963" i="85" s="1"/>
  <c r="E964" i="85" s="1"/>
  <c r="E965" i="85" s="1"/>
  <c r="E966" i="85" s="1"/>
  <c r="E967" i="85" s="1"/>
  <c r="E968" i="85" s="1"/>
  <c r="E969" i="85" s="1"/>
  <c r="E970" i="85" s="1"/>
  <c r="E971" i="85" s="1"/>
  <c r="E972" i="85" s="1"/>
  <c r="E973" i="85" s="1"/>
  <c r="E974" i="85" s="1"/>
  <c r="E975" i="85" s="1"/>
  <c r="E976" i="85" s="1"/>
  <c r="E977" i="85" s="1"/>
  <c r="E978" i="85" s="1"/>
  <c r="E979" i="85" s="1"/>
  <c r="E980" i="85" s="1"/>
  <c r="E981" i="85" s="1"/>
  <c r="E982" i="85" s="1"/>
  <c r="E983" i="85" s="1"/>
  <c r="E984" i="85" s="1"/>
  <c r="E985" i="85" s="1"/>
  <c r="E986" i="85" s="1"/>
  <c r="E987" i="85" s="1"/>
  <c r="E988" i="85" s="1"/>
  <c r="E989" i="85" s="1"/>
  <c r="E990" i="85" s="1"/>
  <c r="E991" i="85" s="1"/>
  <c r="E992" i="85" s="1"/>
  <c r="E993" i="85" s="1"/>
  <c r="E994" i="85" s="1"/>
  <c r="E995" i="85" s="1"/>
  <c r="E996" i="85" s="1"/>
  <c r="E997" i="85" s="1"/>
  <c r="E998" i="85" s="1"/>
  <c r="E999" i="85" s="1"/>
  <c r="E1000" i="85" s="1"/>
  <c r="E1001" i="85" s="1"/>
  <c r="E1002" i="85" s="1"/>
  <c r="E1003" i="85" s="1"/>
  <c r="E1004" i="85" s="1"/>
  <c r="E1005" i="85" s="1"/>
  <c r="E1006" i="85" s="1"/>
  <c r="E1007" i="85" s="1"/>
  <c r="E1008" i="85" s="1"/>
  <c r="E1009" i="85" s="1"/>
  <c r="E1010" i="85" s="1"/>
  <c r="E1011" i="85" s="1"/>
  <c r="E1012" i="85" s="1"/>
  <c r="E1013" i="85" s="1"/>
  <c r="E1014" i="85" s="1"/>
  <c r="E1015" i="85" s="1"/>
  <c r="E1016" i="85" s="1"/>
  <c r="E1017" i="85" s="1"/>
  <c r="E1018" i="85" s="1"/>
  <c r="E1019" i="85" s="1"/>
  <c r="E1020" i="85" s="1"/>
  <c r="E1021" i="85" s="1"/>
  <c r="E1022" i="85" s="1"/>
  <c r="E1023" i="85" s="1"/>
  <c r="E1024" i="85" s="1"/>
  <c r="E1025" i="85" s="1"/>
  <c r="E1026" i="85" s="1"/>
  <c r="E1027" i="85" s="1"/>
  <c r="E1028" i="85" s="1"/>
  <c r="E1029" i="85" s="1"/>
  <c r="E1030" i="85" s="1"/>
  <c r="E1031" i="85" s="1"/>
  <c r="E1032" i="85" s="1"/>
  <c r="E1033" i="85" s="1"/>
  <c r="E1034" i="85" s="1"/>
  <c r="E1035" i="85" s="1"/>
  <c r="E1036" i="85" s="1"/>
  <c r="E1037" i="85" s="1"/>
  <c r="E1038" i="85" s="1"/>
  <c r="E1039" i="85" s="1"/>
  <c r="E1040" i="85" s="1"/>
  <c r="E1041" i="85" s="1"/>
  <c r="E1042" i="85" s="1"/>
  <c r="E1043" i="85" s="1"/>
  <c r="E1044" i="85" s="1"/>
  <c r="E1045" i="85" s="1"/>
  <c r="E1046" i="85" s="1"/>
  <c r="E1047" i="85" s="1"/>
  <c r="E1048" i="85" s="1"/>
  <c r="E1049" i="85" s="1"/>
  <c r="E1050" i="85" s="1"/>
  <c r="E1051" i="85" s="1"/>
  <c r="E1052" i="85" s="1"/>
  <c r="E1053" i="85" s="1"/>
  <c r="E1054" i="85" s="1"/>
  <c r="E1055" i="85" s="1"/>
  <c r="E1056" i="85" s="1"/>
  <c r="E1057" i="85" s="1"/>
  <c r="E1058" i="85" s="1"/>
  <c r="E1059" i="85" s="1"/>
  <c r="E1060" i="85" s="1"/>
  <c r="E1061" i="85" s="1"/>
  <c r="E1062" i="85" s="1"/>
  <c r="E1063" i="85" s="1"/>
  <c r="E1064" i="85" s="1"/>
  <c r="E1065" i="85" s="1"/>
  <c r="E1066" i="85" s="1"/>
  <c r="E1067" i="85" s="1"/>
  <c r="E1068" i="85" s="1"/>
  <c r="E1069" i="85" s="1"/>
  <c r="E1070" i="85" s="1"/>
  <c r="E1071" i="85" s="1"/>
  <c r="E1072" i="85" s="1"/>
  <c r="E1073" i="85" s="1"/>
  <c r="E1074" i="85" s="1"/>
  <c r="E1075" i="85" s="1"/>
  <c r="E1076" i="85" s="1"/>
  <c r="E1077" i="85" s="1"/>
  <c r="E1078" i="85" s="1"/>
  <c r="E1079" i="85" s="1"/>
  <c r="E1080" i="85" s="1"/>
  <c r="E1081" i="85" s="1"/>
  <c r="E1082" i="85" s="1"/>
  <c r="E1083" i="85" s="1"/>
  <c r="E1084" i="85" s="1"/>
  <c r="E1085" i="85" s="1"/>
  <c r="E1086" i="85" s="1"/>
  <c r="E1087" i="85" s="1"/>
  <c r="E1088" i="85" s="1"/>
  <c r="E1089" i="85" s="1"/>
  <c r="E1090" i="85" s="1"/>
  <c r="E1091" i="85" s="1"/>
  <c r="E1092" i="85" s="1"/>
  <c r="E1093" i="85" s="1"/>
  <c r="E1094" i="85" s="1"/>
  <c r="E1095" i="85" s="1"/>
  <c r="E1096" i="85" s="1"/>
  <c r="E1097" i="85" s="1"/>
  <c r="E1098" i="85" s="1"/>
  <c r="E1099" i="85" s="1"/>
  <c r="E1100" i="85" s="1"/>
  <c r="E1101" i="85" s="1"/>
  <c r="E1102" i="85" s="1"/>
  <c r="E1103" i="85" s="1"/>
  <c r="E1104" i="85" s="1"/>
  <c r="E1105" i="85" s="1"/>
  <c r="E1106" i="85" s="1"/>
  <c r="E1107" i="85" s="1"/>
  <c r="E1108" i="85" s="1"/>
  <c r="E1109" i="85" s="1"/>
  <c r="E1110" i="85" s="1"/>
  <c r="E1111" i="85" s="1"/>
  <c r="E1112" i="85" s="1"/>
  <c r="E1113" i="85" s="1"/>
  <c r="E1114" i="85" s="1"/>
  <c r="E1115" i="85" s="1"/>
  <c r="E1116" i="85" s="1"/>
  <c r="E1117" i="85" s="1"/>
  <c r="E1118" i="85" s="1"/>
  <c r="E1119" i="85" s="1"/>
  <c r="E1120" i="85" s="1"/>
  <c r="E1121" i="85" s="1"/>
  <c r="E1122" i="85" s="1"/>
  <c r="E1123" i="85" s="1"/>
  <c r="E1124" i="85" s="1"/>
  <c r="E1125" i="85" s="1"/>
  <c r="E1126" i="85" s="1"/>
  <c r="E1127" i="85" s="1"/>
  <c r="E1128" i="85" s="1"/>
  <c r="E1129" i="85" s="1"/>
  <c r="E1130" i="85" s="1"/>
  <c r="E1131" i="85" s="1"/>
  <c r="E1132" i="85" s="1"/>
  <c r="E1133" i="85" s="1"/>
  <c r="E1134" i="85" s="1"/>
  <c r="E1135" i="85" s="1"/>
  <c r="E1136" i="85" s="1"/>
  <c r="E1137" i="85" s="1"/>
  <c r="E1138" i="85" s="1"/>
  <c r="E1139" i="85" s="1"/>
  <c r="E1140" i="85" s="1"/>
  <c r="E1141" i="85" s="1"/>
  <c r="E1142" i="85" s="1"/>
  <c r="E1143" i="85" s="1"/>
  <c r="E1144" i="85" s="1"/>
  <c r="E1145" i="85" s="1"/>
  <c r="E1146" i="85" s="1"/>
  <c r="E1147" i="85" s="1"/>
  <c r="E1148" i="85" s="1"/>
  <c r="E1149" i="85" s="1"/>
  <c r="E1150" i="85" s="1"/>
  <c r="E1151" i="85" s="1"/>
  <c r="E1152" i="85" s="1"/>
  <c r="E1153" i="85" s="1"/>
  <c r="E1154" i="85" s="1"/>
  <c r="E1155" i="85" s="1"/>
  <c r="E1156" i="85" s="1"/>
  <c r="E1157" i="85" s="1"/>
  <c r="E1158" i="85" s="1"/>
  <c r="E1159" i="85" s="1"/>
  <c r="E1160" i="85" s="1"/>
  <c r="E1161" i="85" s="1"/>
  <c r="E1162" i="85" s="1"/>
  <c r="E1163" i="85" s="1"/>
  <c r="E1164" i="85" s="1"/>
  <c r="E1165" i="85" s="1"/>
  <c r="E1166" i="85" s="1"/>
  <c r="E1167" i="85" s="1"/>
  <c r="E1168" i="85" s="1"/>
  <c r="E1169" i="85" s="1"/>
  <c r="E1170" i="85" s="1"/>
  <c r="E1171" i="85" s="1"/>
  <c r="E1172" i="85" s="1"/>
  <c r="E1173" i="85" s="1"/>
  <c r="E1174" i="85" s="1"/>
  <c r="E1175" i="85" s="1"/>
  <c r="E1176" i="85" s="1"/>
  <c r="E1177" i="85" s="1"/>
  <c r="E1178" i="85" s="1"/>
  <c r="E1179" i="85" s="1"/>
  <c r="E1180" i="85" s="1"/>
  <c r="E1181" i="85" s="1"/>
  <c r="E1182" i="85" s="1"/>
  <c r="E1183" i="85" s="1"/>
  <c r="E1184" i="85" s="1"/>
  <c r="E1185" i="85" s="1"/>
  <c r="E1186" i="85" s="1"/>
  <c r="E1187" i="85" s="1"/>
  <c r="E1188" i="85" s="1"/>
  <c r="E1189" i="85" s="1"/>
  <c r="E1190" i="85" s="1"/>
  <c r="E1191" i="85" s="1"/>
  <c r="E1192" i="85" s="1"/>
  <c r="E1193" i="85" s="1"/>
  <c r="E1194" i="85" s="1"/>
  <c r="E1195" i="85" s="1"/>
  <c r="E1196" i="85" s="1"/>
  <c r="E1197" i="85" s="1"/>
  <c r="E1198" i="85" s="1"/>
  <c r="E1199" i="85" s="1"/>
  <c r="E1200" i="85" s="1"/>
  <c r="E1201" i="85" s="1"/>
  <c r="E1202" i="85" s="1"/>
  <c r="E1203" i="85" s="1"/>
  <c r="E1204" i="85" s="1"/>
  <c r="E1205" i="85" s="1"/>
  <c r="E1206" i="85" s="1"/>
  <c r="E1207" i="85" s="1"/>
  <c r="E1208" i="85" s="1"/>
  <c r="E1209" i="85" s="1"/>
  <c r="E1210" i="85" s="1"/>
  <c r="E1211" i="85" s="1"/>
  <c r="E1212" i="85" s="1"/>
  <c r="E1213" i="85" s="1"/>
  <c r="E1214" i="85" s="1"/>
  <c r="E1215" i="85" s="1"/>
  <c r="E1216" i="85" s="1"/>
  <c r="E1217" i="85" s="1"/>
  <c r="E1218" i="85" s="1"/>
  <c r="E1219" i="85" s="1"/>
  <c r="E1220" i="85" s="1"/>
  <c r="E1221" i="85" s="1"/>
  <c r="E1222" i="85" s="1"/>
  <c r="E1223" i="85" s="1"/>
  <c r="E1224" i="85" s="1"/>
  <c r="E1225" i="85" s="1"/>
  <c r="E1226" i="85" s="1"/>
  <c r="E1227" i="85" s="1"/>
  <c r="E1228" i="85" s="1"/>
  <c r="E1229" i="85" s="1"/>
  <c r="E1230" i="85" s="1"/>
  <c r="E1231" i="85" s="1"/>
  <c r="E1232" i="85" s="1"/>
  <c r="E1233" i="85" s="1"/>
  <c r="E1234" i="85" s="1"/>
  <c r="E1235" i="85" s="1"/>
  <c r="E1236" i="85" s="1"/>
  <c r="E1237" i="85" s="1"/>
  <c r="E1238" i="85" s="1"/>
  <c r="E1239" i="85" s="1"/>
  <c r="E1240" i="85" s="1"/>
  <c r="E1241" i="85" s="1"/>
  <c r="E1242" i="85" s="1"/>
  <c r="E1243" i="85" s="1"/>
  <c r="E1244" i="85" s="1"/>
  <c r="E1245" i="85" s="1"/>
  <c r="E1246" i="85" s="1"/>
  <c r="E1247" i="85" s="1"/>
  <c r="E1248" i="85" s="1"/>
  <c r="E1249" i="85" s="1"/>
  <c r="E1250" i="85" s="1"/>
  <c r="E1251" i="85" s="1"/>
  <c r="E1252" i="85" s="1"/>
  <c r="E1253" i="85" s="1"/>
  <c r="E1254" i="85" s="1"/>
  <c r="E1255" i="85" s="1"/>
  <c r="E1256" i="85" s="1"/>
  <c r="E1257" i="85" s="1"/>
  <c r="E1258" i="85" s="1"/>
  <c r="E1259" i="85" s="1"/>
  <c r="E1260" i="85" s="1"/>
  <c r="E1261" i="85" s="1"/>
  <c r="E1262" i="85" s="1"/>
  <c r="E1263" i="85" s="1"/>
  <c r="E1264" i="85" s="1"/>
  <c r="E1265" i="85" s="1"/>
  <c r="E1266" i="85" s="1"/>
  <c r="E1267" i="85" s="1"/>
  <c r="E1268" i="85" s="1"/>
  <c r="E1269" i="85" s="1"/>
  <c r="E1270" i="85" s="1"/>
  <c r="E1271" i="85" s="1"/>
  <c r="E1272" i="85" s="1"/>
  <c r="E1273" i="85" s="1"/>
  <c r="E1274" i="85" s="1"/>
  <c r="E1275" i="85" s="1"/>
  <c r="E1276" i="85" s="1"/>
  <c r="E1277" i="85" s="1"/>
  <c r="E1278" i="85" s="1"/>
  <c r="E1279" i="85" s="1"/>
  <c r="E1280" i="85" s="1"/>
  <c r="E1281" i="85" s="1"/>
  <c r="E1282" i="85" s="1"/>
  <c r="E1283" i="85" s="1"/>
  <c r="E1284" i="85" s="1"/>
  <c r="E1285" i="85" s="1"/>
  <c r="E1286" i="85" s="1"/>
  <c r="E1287" i="85" s="1"/>
  <c r="E1288" i="85" s="1"/>
  <c r="E1289" i="85" s="1"/>
  <c r="E1290" i="85" s="1"/>
  <c r="E1291" i="85" s="1"/>
  <c r="E1292" i="85" s="1"/>
  <c r="E1293" i="85" s="1"/>
  <c r="E1294" i="85" s="1"/>
  <c r="E1295" i="85" s="1"/>
  <c r="E1296" i="85" s="1"/>
  <c r="E1297" i="85" s="1"/>
  <c r="E1298" i="85" s="1"/>
  <c r="E1299" i="85" s="1"/>
  <c r="E1300" i="85" s="1"/>
  <c r="E1301" i="85" s="1"/>
  <c r="E1302" i="85" s="1"/>
  <c r="E1303" i="85" s="1"/>
  <c r="E1304" i="85" s="1"/>
  <c r="E1305" i="85" s="1"/>
  <c r="E1306" i="85" s="1"/>
  <c r="E1307" i="85" s="1"/>
  <c r="E1308" i="85" s="1"/>
  <c r="E1309" i="85" s="1"/>
  <c r="E1310" i="85" s="1"/>
  <c r="E1311" i="85" s="1"/>
  <c r="E1312" i="85" s="1"/>
  <c r="E1313" i="85" s="1"/>
  <c r="E1314" i="85" s="1"/>
  <c r="E1315" i="85" s="1"/>
  <c r="E1316" i="85" s="1"/>
  <c r="E1317" i="85" s="1"/>
  <c r="E1318" i="85" s="1"/>
  <c r="E1319" i="85" s="1"/>
  <c r="E1320" i="85" s="1"/>
  <c r="E1321" i="85" s="1"/>
  <c r="E1322" i="85" s="1"/>
  <c r="E1323" i="85" s="1"/>
  <c r="E1324" i="85" s="1"/>
  <c r="E1325" i="85" s="1"/>
  <c r="E1326" i="85" s="1"/>
  <c r="E1327" i="85" s="1"/>
  <c r="E1328" i="85" s="1"/>
  <c r="E1329" i="85" s="1"/>
  <c r="E1330" i="85" s="1"/>
  <c r="E1331" i="85" s="1"/>
  <c r="E1332" i="85" s="1"/>
  <c r="E1333" i="85" s="1"/>
  <c r="E1334" i="85" s="1"/>
  <c r="E1335" i="85" s="1"/>
  <c r="E1336" i="85" s="1"/>
  <c r="E1337" i="85" s="1"/>
  <c r="E1338" i="85" s="1"/>
  <c r="E1339" i="85" s="1"/>
  <c r="E1340" i="85" s="1"/>
  <c r="E1341" i="85" s="1"/>
  <c r="E1342" i="85" s="1"/>
  <c r="E1343" i="85" s="1"/>
  <c r="E1344" i="85" s="1"/>
  <c r="E1345" i="85" s="1"/>
  <c r="E1346" i="85" s="1"/>
  <c r="E1347" i="85" s="1"/>
  <c r="E1348" i="85" s="1"/>
  <c r="E1349" i="85" s="1"/>
  <c r="E1350" i="85" s="1"/>
  <c r="E1351" i="85" s="1"/>
  <c r="E1352" i="85" s="1"/>
  <c r="E1353" i="85" s="1"/>
  <c r="E1354" i="85" s="1"/>
  <c r="E1355" i="85" s="1"/>
  <c r="E1356" i="85" s="1"/>
  <c r="E1357" i="85" s="1"/>
  <c r="E1358" i="85" s="1"/>
  <c r="E1359" i="85" s="1"/>
  <c r="E1360" i="85" s="1"/>
  <c r="E1361" i="85" s="1"/>
  <c r="E1362" i="85" s="1"/>
  <c r="E1363" i="85" s="1"/>
  <c r="E1364" i="85" s="1"/>
  <c r="E1365" i="85" s="1"/>
  <c r="E1366" i="85" s="1"/>
  <c r="E1367" i="85" s="1"/>
  <c r="E1368" i="85" s="1"/>
  <c r="E1369" i="85" s="1"/>
  <c r="E1370" i="85" s="1"/>
  <c r="E1371" i="85" s="1"/>
  <c r="E1372" i="85" s="1"/>
  <c r="E1373" i="85" s="1"/>
  <c r="E1374" i="85" s="1"/>
  <c r="E1375" i="85" s="1"/>
  <c r="E1376" i="85" s="1"/>
  <c r="E1377" i="85" s="1"/>
  <c r="E1378" i="85" s="1"/>
  <c r="E1379" i="85" s="1"/>
  <c r="E1380" i="85" s="1"/>
  <c r="E1381" i="85" s="1"/>
  <c r="E1382" i="85" s="1"/>
  <c r="E1383" i="85" s="1"/>
  <c r="E1384" i="85" s="1"/>
  <c r="E1385" i="85" s="1"/>
  <c r="E1386" i="85" s="1"/>
  <c r="E1387" i="85" s="1"/>
  <c r="E1388" i="85" s="1"/>
  <c r="E1389" i="85" s="1"/>
  <c r="E1390" i="85" s="1"/>
  <c r="E1391" i="85" s="1"/>
  <c r="E1392" i="85" s="1"/>
  <c r="E1393" i="85" s="1"/>
  <c r="E1394" i="85" s="1"/>
  <c r="E1395" i="85" s="1"/>
  <c r="E1396" i="85" s="1"/>
  <c r="E1397" i="85" s="1"/>
  <c r="E1398" i="85" s="1"/>
  <c r="E1399" i="85" s="1"/>
  <c r="E1400" i="85" s="1"/>
  <c r="E1401" i="85" s="1"/>
  <c r="E1402" i="85" s="1"/>
  <c r="E1403" i="85" s="1"/>
  <c r="E1404" i="85" s="1"/>
  <c r="E1405" i="85" s="1"/>
  <c r="E1406" i="85" s="1"/>
  <c r="E1407" i="85" s="1"/>
  <c r="E1408" i="85" s="1"/>
  <c r="E1409" i="85" s="1"/>
  <c r="E1410" i="85" s="1"/>
  <c r="E1411" i="85" s="1"/>
  <c r="E1412" i="85" s="1"/>
  <c r="E1413" i="85" s="1"/>
  <c r="E1414" i="85" s="1"/>
  <c r="E1415" i="85" s="1"/>
  <c r="E1416" i="85" s="1"/>
  <c r="E1417" i="85" s="1"/>
  <c r="E1418" i="85" s="1"/>
  <c r="E1419" i="85" s="1"/>
  <c r="E1420" i="85" s="1"/>
  <c r="E1421" i="85" s="1"/>
  <c r="E1422" i="85" s="1"/>
  <c r="E1423" i="85" s="1"/>
  <c r="E1424" i="85" s="1"/>
  <c r="E1425" i="85" s="1"/>
  <c r="E1426" i="85" s="1"/>
  <c r="E1427" i="85" s="1"/>
  <c r="E1428" i="85" s="1"/>
  <c r="E1429" i="85" s="1"/>
  <c r="E1430" i="85" s="1"/>
  <c r="E1431" i="85" s="1"/>
  <c r="E1432" i="85" s="1"/>
  <c r="E1433" i="85" s="1"/>
  <c r="E1434" i="85" s="1"/>
  <c r="E1435" i="85" s="1"/>
  <c r="E1436" i="85" s="1"/>
  <c r="E1437" i="85" s="1"/>
  <c r="E1438" i="85" s="1"/>
  <c r="E1439" i="85" s="1"/>
  <c r="E1440" i="85" s="1"/>
  <c r="E1441" i="85" s="1"/>
  <c r="E1442" i="85" s="1"/>
  <c r="E1443" i="85" s="1"/>
  <c r="E1444" i="85" s="1"/>
  <c r="E1445" i="85" s="1"/>
  <c r="E1446" i="85" s="1"/>
  <c r="E1447" i="85" s="1"/>
  <c r="E1448" i="85" s="1"/>
  <c r="E1449" i="85" s="1"/>
  <c r="E1450" i="85" s="1"/>
  <c r="E1451" i="85" s="1"/>
  <c r="E1452" i="85" s="1"/>
  <c r="E1453" i="85" s="1"/>
  <c r="E1454" i="85" s="1"/>
  <c r="E1455" i="85" s="1"/>
  <c r="E1456" i="85" s="1"/>
  <c r="E1457" i="85" s="1"/>
  <c r="E1458" i="85" s="1"/>
  <c r="E1459" i="85" s="1"/>
  <c r="E1460" i="85" s="1"/>
  <c r="E1461" i="85" s="1"/>
  <c r="E1462" i="85" s="1"/>
  <c r="E1463" i="85" s="1"/>
  <c r="E1464" i="85" s="1"/>
  <c r="E1465" i="85" s="1"/>
  <c r="E1466" i="85" s="1"/>
  <c r="E1467" i="85" s="1"/>
  <c r="E1468" i="85" s="1"/>
  <c r="E1469" i="85" s="1"/>
  <c r="E1470" i="85" s="1"/>
  <c r="E1471" i="85" s="1"/>
  <c r="E1472" i="85" s="1"/>
  <c r="E1473" i="85" s="1"/>
  <c r="E1474" i="85" s="1"/>
  <c r="E1475" i="85" s="1"/>
  <c r="E1476" i="85" s="1"/>
  <c r="E1477" i="85" s="1"/>
  <c r="E1478" i="85" s="1"/>
  <c r="E1479" i="85" s="1"/>
  <c r="E1480" i="85" s="1"/>
  <c r="E1481" i="85" s="1"/>
  <c r="E1482" i="85" s="1"/>
  <c r="E1483" i="85" s="1"/>
  <c r="E1484" i="85" s="1"/>
  <c r="E1485" i="85" s="1"/>
  <c r="E1486" i="85" s="1"/>
  <c r="E1487" i="85" s="1"/>
  <c r="E1488" i="85" s="1"/>
  <c r="E1489" i="85" s="1"/>
  <c r="E1490" i="85" s="1"/>
  <c r="E1491" i="85" s="1"/>
  <c r="E1492" i="85" s="1"/>
  <c r="E1493" i="85" s="1"/>
  <c r="E1494" i="85" s="1"/>
  <c r="E1495" i="85" s="1"/>
  <c r="E1496" i="85" s="1"/>
  <c r="E1497" i="85" s="1"/>
  <c r="E1498" i="85" s="1"/>
  <c r="E1499" i="85" s="1"/>
  <c r="E1500" i="85" s="1"/>
  <c r="C5" i="85"/>
  <c r="C4" i="85"/>
  <c r="C3" i="85"/>
  <c r="A3" i="85"/>
  <c r="A4" i="85" s="1"/>
  <c r="A5" i="85" s="1"/>
  <c r="A6" i="85" s="1"/>
  <c r="A7" i="85" s="1"/>
  <c r="A8" i="85" s="1"/>
  <c r="A9" i="85" s="1"/>
  <c r="A10" i="85" s="1"/>
  <c r="A11" i="85" s="1"/>
  <c r="A12" i="85" s="1"/>
  <c r="A13" i="85" s="1"/>
  <c r="A14" i="85" s="1"/>
  <c r="A15" i="85" s="1"/>
  <c r="A16" i="85" s="1"/>
  <c r="A17" i="85" s="1"/>
  <c r="A18" i="85" s="1"/>
  <c r="A19" i="85" s="1"/>
  <c r="A20" i="85" s="1"/>
  <c r="A21" i="85" s="1"/>
  <c r="A22" i="85" s="1"/>
  <c r="A23" i="85" s="1"/>
  <c r="A24" i="85" s="1"/>
  <c r="A25" i="85" s="1"/>
  <c r="A26" i="85" s="1"/>
  <c r="A27" i="85" s="1"/>
  <c r="A28" i="85" s="1"/>
  <c r="A29" i="85" s="1"/>
  <c r="A30" i="85" s="1"/>
  <c r="A31" i="85" s="1"/>
  <c r="A32" i="85" s="1"/>
  <c r="A33" i="85" s="1"/>
  <c r="A34" i="85" s="1"/>
  <c r="A35" i="85" s="1"/>
  <c r="A36" i="85" s="1"/>
  <c r="A37" i="85" s="1"/>
  <c r="A38" i="85" s="1"/>
  <c r="A39" i="85" s="1"/>
  <c r="A40" i="85" s="1"/>
  <c r="A41" i="85" s="1"/>
  <c r="A42" i="85" s="1"/>
  <c r="A43" i="85" s="1"/>
  <c r="A44" i="85" s="1"/>
  <c r="A45" i="85" s="1"/>
  <c r="A46" i="85" s="1"/>
  <c r="A47" i="85" s="1"/>
  <c r="A48" i="85" s="1"/>
  <c r="A49" i="85" s="1"/>
  <c r="A50" i="85" s="1"/>
  <c r="A51" i="85" s="1"/>
  <c r="A52" i="85" s="1"/>
  <c r="A53" i="85" s="1"/>
  <c r="A54" i="85" s="1"/>
  <c r="A55" i="85" s="1"/>
  <c r="A56" i="85" s="1"/>
  <c r="A57" i="85" s="1"/>
  <c r="A58" i="85" s="1"/>
  <c r="A59" i="85" s="1"/>
  <c r="A60" i="85" s="1"/>
  <c r="A61" i="85" s="1"/>
  <c r="A62" i="85" s="1"/>
  <c r="A63" i="85" s="1"/>
  <c r="A64" i="85" s="1"/>
  <c r="A65" i="85" s="1"/>
  <c r="A66" i="85" s="1"/>
  <c r="A67" i="85" s="1"/>
  <c r="A68" i="85" s="1"/>
  <c r="A69" i="85" s="1"/>
  <c r="A70" i="85" s="1"/>
  <c r="A71" i="85" s="1"/>
  <c r="A72" i="85" s="1"/>
  <c r="A73" i="85" s="1"/>
  <c r="A74" i="85" s="1"/>
  <c r="A75" i="85" s="1"/>
  <c r="A76" i="85" s="1"/>
  <c r="A77" i="85" s="1"/>
  <c r="A78" i="85" s="1"/>
  <c r="A79" i="85" s="1"/>
  <c r="A80" i="85" s="1"/>
  <c r="A81" i="85" s="1"/>
  <c r="A82" i="85" s="1"/>
  <c r="A83" i="85" s="1"/>
  <c r="A84" i="85" s="1"/>
  <c r="A85" i="85" s="1"/>
  <c r="A86" i="85" s="1"/>
  <c r="A87" i="85" s="1"/>
  <c r="A88" i="85" s="1"/>
  <c r="A89" i="85" s="1"/>
  <c r="A90" i="85" s="1"/>
  <c r="A91" i="85" s="1"/>
  <c r="A92" i="85" s="1"/>
  <c r="A93" i="85" s="1"/>
  <c r="A94" i="85" s="1"/>
  <c r="A95" i="85" s="1"/>
  <c r="A96" i="85" s="1"/>
  <c r="A97" i="85" s="1"/>
  <c r="A98" i="85" s="1"/>
  <c r="A99" i="85" s="1"/>
  <c r="A100" i="85" s="1"/>
  <c r="A101" i="85" s="1"/>
  <c r="A102" i="85" s="1"/>
  <c r="A103" i="85" s="1"/>
  <c r="A104" i="85" s="1"/>
  <c r="A105" i="85" s="1"/>
  <c r="A106" i="85" s="1"/>
  <c r="A107" i="85" s="1"/>
  <c r="A108" i="85" s="1"/>
  <c r="A109" i="85" s="1"/>
  <c r="A110" i="85" s="1"/>
  <c r="A111" i="85" s="1"/>
  <c r="A112" i="85" s="1"/>
  <c r="A113" i="85" s="1"/>
  <c r="A114" i="85" s="1"/>
  <c r="A115" i="85" s="1"/>
  <c r="A116" i="85" s="1"/>
  <c r="A117" i="85" s="1"/>
  <c r="A118" i="85" s="1"/>
  <c r="A119" i="85" s="1"/>
  <c r="A120" i="85" s="1"/>
  <c r="A121" i="85" s="1"/>
  <c r="A122" i="85" s="1"/>
  <c r="A123" i="85" s="1"/>
  <c r="A124" i="85" s="1"/>
  <c r="A125" i="85" s="1"/>
  <c r="A126" i="85" s="1"/>
  <c r="A127" i="85" s="1"/>
  <c r="A128" i="85" s="1"/>
  <c r="A129" i="85" s="1"/>
  <c r="A130" i="85" s="1"/>
  <c r="A131" i="85" s="1"/>
  <c r="A132" i="85" s="1"/>
  <c r="A133" i="85" s="1"/>
  <c r="A134" i="85" s="1"/>
  <c r="A135" i="85" s="1"/>
  <c r="A136" i="85" s="1"/>
  <c r="A137" i="85" s="1"/>
  <c r="A138" i="85" s="1"/>
  <c r="A139" i="85" s="1"/>
  <c r="A140" i="85" s="1"/>
  <c r="A141" i="85" s="1"/>
  <c r="A142" i="85" s="1"/>
  <c r="A143" i="85" s="1"/>
  <c r="A144" i="85" s="1"/>
  <c r="A145" i="85" s="1"/>
  <c r="A146" i="85" s="1"/>
  <c r="A147" i="85" s="1"/>
  <c r="A148" i="85" s="1"/>
  <c r="A149" i="85" s="1"/>
  <c r="A150" i="85" s="1"/>
  <c r="A151" i="85" s="1"/>
  <c r="A152" i="85" s="1"/>
  <c r="A153" i="85" s="1"/>
  <c r="A154" i="85" s="1"/>
  <c r="A155" i="85" s="1"/>
  <c r="A156" i="85" s="1"/>
  <c r="A157" i="85" s="1"/>
  <c r="A158" i="85" s="1"/>
  <c r="A159" i="85" s="1"/>
  <c r="A160" i="85" s="1"/>
  <c r="A161" i="85" s="1"/>
  <c r="A162" i="85" s="1"/>
  <c r="A163" i="85" s="1"/>
  <c r="A164" i="85" s="1"/>
  <c r="A165" i="85" s="1"/>
  <c r="A166" i="85" s="1"/>
  <c r="A167" i="85" s="1"/>
  <c r="A168" i="85" s="1"/>
  <c r="A169" i="85" s="1"/>
  <c r="A170" i="85" s="1"/>
  <c r="A171" i="85" s="1"/>
  <c r="A172" i="85" s="1"/>
  <c r="A173" i="85" s="1"/>
  <c r="A174" i="85" s="1"/>
  <c r="A175" i="85" s="1"/>
  <c r="A176" i="85" s="1"/>
  <c r="A177" i="85" s="1"/>
  <c r="A178" i="85" s="1"/>
  <c r="A179" i="85" s="1"/>
  <c r="A180" i="85" s="1"/>
  <c r="A181" i="85" s="1"/>
  <c r="A182" i="85" s="1"/>
  <c r="A183" i="85" s="1"/>
  <c r="A184" i="85" s="1"/>
  <c r="A185" i="85" s="1"/>
  <c r="A186" i="85" s="1"/>
  <c r="A187" i="85" s="1"/>
  <c r="A188" i="85" s="1"/>
  <c r="A189" i="85" s="1"/>
  <c r="A190" i="85" s="1"/>
  <c r="A191" i="85" s="1"/>
  <c r="A192" i="85" s="1"/>
  <c r="A193" i="85" s="1"/>
  <c r="A194" i="85" s="1"/>
  <c r="A195" i="85" s="1"/>
  <c r="A196" i="85" s="1"/>
  <c r="A197" i="85" s="1"/>
  <c r="A198" i="85" s="1"/>
  <c r="A199" i="85" s="1"/>
  <c r="A200" i="85" s="1"/>
  <c r="A201" i="85" s="1"/>
  <c r="A202" i="85" s="1"/>
  <c r="A203" i="85" s="1"/>
  <c r="A204" i="85" s="1"/>
  <c r="A205" i="85" s="1"/>
  <c r="A206" i="85" s="1"/>
  <c r="A207" i="85" s="1"/>
  <c r="A208" i="85" s="1"/>
  <c r="A209" i="85" s="1"/>
  <c r="A210" i="85" s="1"/>
  <c r="A211" i="85" s="1"/>
  <c r="A212" i="85" s="1"/>
  <c r="A213" i="85" s="1"/>
  <c r="A214" i="85" s="1"/>
  <c r="A215" i="85" s="1"/>
  <c r="A216" i="85" s="1"/>
  <c r="A217" i="85" s="1"/>
  <c r="A218" i="85" s="1"/>
  <c r="A219" i="85" s="1"/>
  <c r="A220" i="85" s="1"/>
  <c r="A221" i="85" s="1"/>
  <c r="A222" i="85" s="1"/>
  <c r="A223" i="85" s="1"/>
  <c r="A224" i="85" s="1"/>
  <c r="A225" i="85" s="1"/>
  <c r="A226" i="85" s="1"/>
  <c r="A227" i="85" s="1"/>
  <c r="A228" i="85" s="1"/>
  <c r="A229" i="85" s="1"/>
  <c r="A230" i="85" s="1"/>
  <c r="A231" i="85" s="1"/>
  <c r="A232" i="85" s="1"/>
  <c r="A233" i="85" s="1"/>
  <c r="A234" i="85" s="1"/>
  <c r="A235" i="85" s="1"/>
  <c r="A236" i="85" s="1"/>
  <c r="A237" i="85" s="1"/>
  <c r="A238" i="85" s="1"/>
  <c r="A239" i="85" s="1"/>
  <c r="A240" i="85" s="1"/>
  <c r="A241" i="85" s="1"/>
  <c r="A242" i="85" s="1"/>
  <c r="A243" i="85" s="1"/>
  <c r="A244" i="85" s="1"/>
  <c r="A245" i="85" s="1"/>
  <c r="A246" i="85" s="1"/>
  <c r="A247" i="85" s="1"/>
  <c r="A248" i="85" s="1"/>
  <c r="A249" i="85" s="1"/>
  <c r="A250" i="85" s="1"/>
  <c r="A251" i="85" s="1"/>
  <c r="A252" i="85" s="1"/>
  <c r="A253" i="85" s="1"/>
  <c r="A254" i="85" s="1"/>
  <c r="A255" i="85" s="1"/>
  <c r="A256" i="85" s="1"/>
  <c r="A257" i="85" s="1"/>
  <c r="A258" i="85" s="1"/>
  <c r="A259" i="85" s="1"/>
  <c r="A260" i="85" s="1"/>
  <c r="A261" i="85" s="1"/>
  <c r="A262" i="85" s="1"/>
  <c r="A263" i="85" s="1"/>
  <c r="A264" i="85" s="1"/>
  <c r="A265" i="85" s="1"/>
  <c r="A266" i="85" s="1"/>
  <c r="A267" i="85" s="1"/>
  <c r="A268" i="85" s="1"/>
  <c r="A269" i="85" s="1"/>
  <c r="A270" i="85" s="1"/>
  <c r="A271" i="85" s="1"/>
  <c r="A272" i="85" s="1"/>
  <c r="A273" i="85" s="1"/>
  <c r="A274" i="85" s="1"/>
  <c r="A275" i="85" s="1"/>
  <c r="A276" i="85" s="1"/>
  <c r="A277" i="85" s="1"/>
  <c r="A278" i="85" s="1"/>
  <c r="A279" i="85" s="1"/>
  <c r="A280" i="85" s="1"/>
  <c r="A281" i="85" s="1"/>
  <c r="A282" i="85" s="1"/>
  <c r="A283" i="85" s="1"/>
  <c r="A284" i="85" s="1"/>
  <c r="A285" i="85" s="1"/>
  <c r="A286" i="85" s="1"/>
  <c r="A287" i="85" s="1"/>
  <c r="A288" i="85" s="1"/>
  <c r="A289" i="85" s="1"/>
  <c r="A290" i="85" s="1"/>
  <c r="A291" i="85" s="1"/>
  <c r="A292" i="85" s="1"/>
  <c r="A293" i="85" s="1"/>
  <c r="A294" i="85" s="1"/>
  <c r="A295" i="85" s="1"/>
  <c r="A296" i="85" s="1"/>
  <c r="A297" i="85" s="1"/>
  <c r="A298" i="85" s="1"/>
  <c r="A299" i="85" s="1"/>
  <c r="A300" i="85" s="1"/>
  <c r="A301" i="85" s="1"/>
  <c r="A302" i="85" s="1"/>
  <c r="A303" i="85" s="1"/>
  <c r="A304" i="85" s="1"/>
  <c r="A305" i="85" s="1"/>
  <c r="A306" i="85" s="1"/>
  <c r="A307" i="85" s="1"/>
  <c r="A308" i="85" s="1"/>
  <c r="A309" i="85" s="1"/>
  <c r="A310" i="85" s="1"/>
  <c r="A311" i="85" s="1"/>
  <c r="A312" i="85" s="1"/>
  <c r="A313" i="85" s="1"/>
  <c r="A314" i="85" s="1"/>
  <c r="A315" i="85" s="1"/>
  <c r="A316" i="85" s="1"/>
  <c r="A317" i="85" s="1"/>
  <c r="A318" i="85" s="1"/>
  <c r="A319" i="85" s="1"/>
  <c r="A320" i="85" s="1"/>
  <c r="A321" i="85" s="1"/>
  <c r="A322" i="85" s="1"/>
  <c r="A323" i="85" s="1"/>
  <c r="A324" i="85" s="1"/>
  <c r="A325" i="85" s="1"/>
  <c r="A326" i="85" s="1"/>
  <c r="A327" i="85" s="1"/>
  <c r="A328" i="85" s="1"/>
  <c r="A329" i="85" s="1"/>
  <c r="A330" i="85" s="1"/>
  <c r="A331" i="85" s="1"/>
  <c r="A332" i="85" s="1"/>
  <c r="A333" i="85" s="1"/>
  <c r="A334" i="85" s="1"/>
  <c r="A335" i="85" s="1"/>
  <c r="A336" i="85" s="1"/>
  <c r="A337" i="85" s="1"/>
  <c r="A338" i="85" s="1"/>
  <c r="A339" i="85" s="1"/>
  <c r="A340" i="85" s="1"/>
  <c r="A341" i="85" s="1"/>
  <c r="A342" i="85" s="1"/>
  <c r="A343" i="85" s="1"/>
  <c r="A344" i="85" s="1"/>
  <c r="A345" i="85" s="1"/>
  <c r="A346" i="85" s="1"/>
  <c r="A347" i="85" s="1"/>
  <c r="A348" i="85" s="1"/>
  <c r="A349" i="85" s="1"/>
  <c r="A350" i="85" s="1"/>
  <c r="A351" i="85" s="1"/>
  <c r="A352" i="85" s="1"/>
  <c r="A353" i="85" s="1"/>
  <c r="A354" i="85" s="1"/>
  <c r="A355" i="85" s="1"/>
  <c r="A356" i="85" s="1"/>
  <c r="A357" i="85" s="1"/>
  <c r="A358" i="85" s="1"/>
  <c r="A359" i="85" s="1"/>
  <c r="A360" i="85" s="1"/>
  <c r="A361" i="85" s="1"/>
  <c r="A362" i="85" s="1"/>
  <c r="A363" i="85" s="1"/>
  <c r="A364" i="85" s="1"/>
  <c r="A365" i="85" s="1"/>
  <c r="A366" i="85" s="1"/>
  <c r="A367" i="85" s="1"/>
  <c r="A368" i="85" s="1"/>
  <c r="A369" i="85" s="1"/>
  <c r="A370" i="85" s="1"/>
  <c r="A371" i="85" s="1"/>
  <c r="A372" i="85" s="1"/>
  <c r="A373" i="85" s="1"/>
  <c r="A374" i="85" s="1"/>
  <c r="A375" i="85" s="1"/>
  <c r="A376" i="85" s="1"/>
  <c r="A377" i="85" s="1"/>
  <c r="A378" i="85" s="1"/>
  <c r="A379" i="85" s="1"/>
  <c r="A380" i="85" s="1"/>
  <c r="A381" i="85" s="1"/>
  <c r="A382" i="85" s="1"/>
  <c r="A383" i="85" s="1"/>
  <c r="A384" i="85" s="1"/>
  <c r="A385" i="85" s="1"/>
  <c r="A386" i="85" s="1"/>
  <c r="A387" i="85" s="1"/>
  <c r="A388" i="85" s="1"/>
  <c r="A389" i="85" s="1"/>
  <c r="A390" i="85" s="1"/>
  <c r="A391" i="85" s="1"/>
  <c r="A392" i="85" s="1"/>
  <c r="A393" i="85" s="1"/>
  <c r="A394" i="85" s="1"/>
  <c r="A395" i="85" s="1"/>
  <c r="A396" i="85" s="1"/>
  <c r="A397" i="85" s="1"/>
  <c r="A398" i="85" s="1"/>
  <c r="A399" i="85" s="1"/>
  <c r="A400" i="85" s="1"/>
  <c r="A401" i="85" s="1"/>
  <c r="A402" i="85" s="1"/>
  <c r="A403" i="85" s="1"/>
  <c r="A404" i="85" s="1"/>
  <c r="A405" i="85" s="1"/>
  <c r="A406" i="85" s="1"/>
  <c r="A407" i="85" s="1"/>
  <c r="A408" i="85" s="1"/>
  <c r="A409" i="85" s="1"/>
  <c r="A410" i="85" s="1"/>
  <c r="A411" i="85" s="1"/>
  <c r="A412" i="85" s="1"/>
  <c r="A413" i="85" s="1"/>
  <c r="A414" i="85" s="1"/>
  <c r="A415" i="85" s="1"/>
  <c r="A416" i="85" s="1"/>
  <c r="A417" i="85" s="1"/>
  <c r="A418" i="85" s="1"/>
  <c r="A419" i="85" s="1"/>
  <c r="A420" i="85" s="1"/>
  <c r="A421" i="85" s="1"/>
  <c r="A422" i="85" s="1"/>
  <c r="A423" i="85" s="1"/>
  <c r="A424" i="85" s="1"/>
  <c r="A425" i="85" s="1"/>
  <c r="A426" i="85" s="1"/>
  <c r="A427" i="85" s="1"/>
  <c r="A428" i="85" s="1"/>
  <c r="A429" i="85" s="1"/>
  <c r="A430" i="85" s="1"/>
  <c r="A431" i="85" s="1"/>
  <c r="A432" i="85" s="1"/>
  <c r="A433" i="85" s="1"/>
  <c r="A434" i="85" s="1"/>
  <c r="A435" i="85" s="1"/>
  <c r="A436" i="85" s="1"/>
  <c r="A437" i="85" s="1"/>
  <c r="A438" i="85" s="1"/>
  <c r="A439" i="85" s="1"/>
  <c r="A440" i="85" s="1"/>
  <c r="A441" i="85" s="1"/>
  <c r="A442" i="85" s="1"/>
  <c r="A443" i="85" s="1"/>
  <c r="A444" i="85" s="1"/>
  <c r="A445" i="85" s="1"/>
  <c r="A446" i="85" s="1"/>
  <c r="A447" i="85" s="1"/>
  <c r="A448" i="85" s="1"/>
  <c r="A449" i="85" s="1"/>
  <c r="A450" i="85" s="1"/>
  <c r="A451" i="85" s="1"/>
  <c r="A452" i="85" s="1"/>
  <c r="A453" i="85" s="1"/>
  <c r="A454" i="85" s="1"/>
  <c r="A455" i="85" s="1"/>
  <c r="A456" i="85" s="1"/>
  <c r="A457" i="85" s="1"/>
  <c r="A458" i="85" s="1"/>
  <c r="A459" i="85" s="1"/>
  <c r="A460" i="85" s="1"/>
  <c r="A461" i="85" s="1"/>
  <c r="A462" i="85" s="1"/>
  <c r="A463" i="85" s="1"/>
  <c r="A464" i="85" s="1"/>
  <c r="A465" i="85" s="1"/>
  <c r="A466" i="85" s="1"/>
  <c r="A467" i="85" s="1"/>
  <c r="A468" i="85" s="1"/>
  <c r="A469" i="85" s="1"/>
  <c r="A470" i="85" s="1"/>
  <c r="A471" i="85" s="1"/>
  <c r="A472" i="85" s="1"/>
  <c r="A473" i="85" s="1"/>
  <c r="A474" i="85" s="1"/>
  <c r="A475" i="85" s="1"/>
  <c r="A476" i="85" s="1"/>
  <c r="A477" i="85" s="1"/>
  <c r="A478" i="85" s="1"/>
  <c r="A479" i="85" s="1"/>
  <c r="A480" i="85" s="1"/>
  <c r="A481" i="85" s="1"/>
  <c r="A482" i="85" s="1"/>
  <c r="A483" i="85" s="1"/>
  <c r="A484" i="85" s="1"/>
  <c r="A485" i="85" s="1"/>
  <c r="A486" i="85" s="1"/>
  <c r="A487" i="85" s="1"/>
  <c r="A488" i="85" s="1"/>
  <c r="A489" i="85" s="1"/>
  <c r="A490" i="85" s="1"/>
  <c r="A491" i="85" s="1"/>
  <c r="A492" i="85" s="1"/>
  <c r="A493" i="85" s="1"/>
  <c r="A494" i="85" s="1"/>
  <c r="A495" i="85" s="1"/>
  <c r="A496" i="85" s="1"/>
  <c r="A497" i="85" s="1"/>
  <c r="A498" i="85" s="1"/>
  <c r="A499" i="85" s="1"/>
  <c r="A500" i="85" s="1"/>
  <c r="A501" i="85" s="1"/>
  <c r="A502" i="85" s="1"/>
  <c r="A503" i="85" s="1"/>
  <c r="A504" i="85" s="1"/>
  <c r="A505" i="85" s="1"/>
  <c r="A506" i="85" s="1"/>
  <c r="A507" i="85" s="1"/>
  <c r="A508" i="85" s="1"/>
  <c r="A509" i="85" s="1"/>
  <c r="A510" i="85" s="1"/>
  <c r="A511" i="85" s="1"/>
  <c r="A512" i="85" s="1"/>
  <c r="A513" i="85" s="1"/>
  <c r="A514" i="85" s="1"/>
  <c r="A515" i="85" s="1"/>
  <c r="A516" i="85" s="1"/>
  <c r="A517" i="85" s="1"/>
  <c r="A518" i="85" s="1"/>
  <c r="A519" i="85" s="1"/>
  <c r="A520" i="85" s="1"/>
  <c r="A521" i="85" s="1"/>
  <c r="A522" i="85" s="1"/>
  <c r="A523" i="85" s="1"/>
  <c r="A524" i="85" s="1"/>
  <c r="A525" i="85" s="1"/>
  <c r="A526" i="85" s="1"/>
  <c r="A527" i="85" s="1"/>
  <c r="A528" i="85" s="1"/>
  <c r="A529" i="85" s="1"/>
  <c r="A530" i="85" s="1"/>
  <c r="A531" i="85" s="1"/>
  <c r="A532" i="85" s="1"/>
  <c r="A533" i="85" s="1"/>
  <c r="A534" i="85" s="1"/>
  <c r="A535" i="85" s="1"/>
  <c r="A536" i="85" s="1"/>
  <c r="A537" i="85" s="1"/>
  <c r="A538" i="85" s="1"/>
  <c r="A539" i="85" s="1"/>
  <c r="A540" i="85" s="1"/>
  <c r="A541" i="85" s="1"/>
  <c r="A542" i="85" s="1"/>
  <c r="A543" i="85" s="1"/>
  <c r="A544" i="85" s="1"/>
  <c r="A545" i="85" s="1"/>
  <c r="A546" i="85" s="1"/>
  <c r="A547" i="85" s="1"/>
  <c r="A548" i="85" s="1"/>
  <c r="A549" i="85" s="1"/>
  <c r="A550" i="85" s="1"/>
  <c r="A551" i="85" s="1"/>
  <c r="A552" i="85" s="1"/>
  <c r="A553" i="85" s="1"/>
  <c r="A554" i="85" s="1"/>
  <c r="A555" i="85" s="1"/>
  <c r="A556" i="85" s="1"/>
  <c r="A557" i="85" s="1"/>
  <c r="A558" i="85" s="1"/>
  <c r="A559" i="85" s="1"/>
  <c r="A560" i="85" s="1"/>
  <c r="A561" i="85" s="1"/>
  <c r="A562" i="85" s="1"/>
  <c r="A563" i="85" s="1"/>
  <c r="A564" i="85" s="1"/>
  <c r="A565" i="85" s="1"/>
  <c r="A566" i="85" s="1"/>
  <c r="A567" i="85" s="1"/>
  <c r="A568" i="85" s="1"/>
  <c r="A569" i="85" s="1"/>
  <c r="A570" i="85" s="1"/>
  <c r="A571" i="85" s="1"/>
  <c r="A572" i="85" s="1"/>
  <c r="A573" i="85" s="1"/>
  <c r="A574" i="85" s="1"/>
  <c r="A575" i="85" s="1"/>
  <c r="A576" i="85" s="1"/>
  <c r="A577" i="85" s="1"/>
  <c r="A578" i="85" s="1"/>
  <c r="A579" i="85" s="1"/>
  <c r="A580" i="85" s="1"/>
  <c r="A581" i="85" s="1"/>
  <c r="A582" i="85" s="1"/>
  <c r="A583" i="85" s="1"/>
  <c r="A584" i="85" s="1"/>
  <c r="A585" i="85" s="1"/>
  <c r="A586" i="85" s="1"/>
  <c r="A587" i="85" s="1"/>
  <c r="A588" i="85" s="1"/>
  <c r="A589" i="85" s="1"/>
  <c r="A590" i="85" s="1"/>
  <c r="A591" i="85" s="1"/>
  <c r="A592" i="85" s="1"/>
  <c r="A593" i="85" s="1"/>
  <c r="A594" i="85" s="1"/>
  <c r="A595" i="85" s="1"/>
  <c r="A596" i="85" s="1"/>
  <c r="A597" i="85" s="1"/>
  <c r="A598" i="85" s="1"/>
  <c r="A599" i="85" s="1"/>
  <c r="A600" i="85" s="1"/>
  <c r="A601" i="85" s="1"/>
  <c r="A602" i="85" s="1"/>
  <c r="A603" i="85" s="1"/>
  <c r="A604" i="85" s="1"/>
  <c r="A605" i="85" s="1"/>
  <c r="A606" i="85" s="1"/>
  <c r="A607" i="85" s="1"/>
  <c r="A608" i="85" s="1"/>
  <c r="A609" i="85" s="1"/>
  <c r="A610" i="85" s="1"/>
  <c r="A611" i="85" s="1"/>
  <c r="A612" i="85" s="1"/>
  <c r="A613" i="85" s="1"/>
  <c r="A614" i="85" s="1"/>
  <c r="A615" i="85" s="1"/>
  <c r="A616" i="85" s="1"/>
  <c r="A617" i="85" s="1"/>
  <c r="A618" i="85" s="1"/>
  <c r="A619" i="85" s="1"/>
  <c r="A620" i="85" s="1"/>
  <c r="A621" i="85" s="1"/>
  <c r="A622" i="85" s="1"/>
  <c r="A623" i="85" s="1"/>
  <c r="A624" i="85" s="1"/>
  <c r="A625" i="85" s="1"/>
  <c r="A626" i="85" s="1"/>
  <c r="A627" i="85" s="1"/>
  <c r="A628" i="85" s="1"/>
  <c r="A629" i="85" s="1"/>
  <c r="A630" i="85" s="1"/>
  <c r="A631" i="85" s="1"/>
  <c r="A632" i="85" s="1"/>
  <c r="A633" i="85" s="1"/>
  <c r="A634" i="85" s="1"/>
  <c r="A635" i="85" s="1"/>
  <c r="A636" i="85" s="1"/>
  <c r="A637" i="85" s="1"/>
  <c r="A638" i="85" s="1"/>
  <c r="A639" i="85" s="1"/>
  <c r="A640" i="85" s="1"/>
  <c r="A641" i="85" s="1"/>
  <c r="A642" i="85" s="1"/>
  <c r="A643" i="85" s="1"/>
  <c r="A644" i="85" s="1"/>
  <c r="A645" i="85" s="1"/>
  <c r="A646" i="85" s="1"/>
  <c r="A647" i="85" s="1"/>
  <c r="A648" i="85" s="1"/>
  <c r="A649" i="85" s="1"/>
  <c r="A650" i="85" s="1"/>
  <c r="A651" i="85" s="1"/>
  <c r="A652" i="85" s="1"/>
  <c r="A653" i="85" s="1"/>
  <c r="A654" i="85" s="1"/>
  <c r="A655" i="85" s="1"/>
  <c r="A656" i="85" s="1"/>
  <c r="A657" i="85" s="1"/>
  <c r="A658" i="85" s="1"/>
  <c r="A659" i="85" s="1"/>
  <c r="A660" i="85" s="1"/>
  <c r="A661" i="85" s="1"/>
  <c r="A662" i="85" s="1"/>
  <c r="A663" i="85" s="1"/>
  <c r="A664" i="85" s="1"/>
  <c r="A665" i="85" s="1"/>
  <c r="A666" i="85" s="1"/>
  <c r="A667" i="85" s="1"/>
  <c r="A668" i="85" s="1"/>
  <c r="A669" i="85" s="1"/>
  <c r="A670" i="85" s="1"/>
  <c r="A671" i="85" s="1"/>
  <c r="A672" i="85" s="1"/>
  <c r="A673" i="85" s="1"/>
  <c r="A674" i="85" s="1"/>
  <c r="A675" i="85" s="1"/>
  <c r="A676" i="85" s="1"/>
  <c r="A677" i="85" s="1"/>
  <c r="A678" i="85" s="1"/>
  <c r="A679" i="85" s="1"/>
  <c r="A680" i="85" s="1"/>
  <c r="A681" i="85" s="1"/>
  <c r="A682" i="85" s="1"/>
  <c r="A683" i="85" s="1"/>
  <c r="A684" i="85" s="1"/>
  <c r="A685" i="85" s="1"/>
  <c r="A686" i="85" s="1"/>
  <c r="A687" i="85" s="1"/>
  <c r="A688" i="85" s="1"/>
  <c r="A689" i="85" s="1"/>
  <c r="A690" i="85" s="1"/>
  <c r="A691" i="85" s="1"/>
  <c r="A692" i="85" s="1"/>
  <c r="A693" i="85" s="1"/>
  <c r="A694" i="85" s="1"/>
  <c r="A695" i="85" s="1"/>
  <c r="A696" i="85" s="1"/>
  <c r="A697" i="85" s="1"/>
  <c r="A698" i="85" s="1"/>
  <c r="A699" i="85" s="1"/>
  <c r="A700" i="85" s="1"/>
  <c r="A701" i="85" s="1"/>
  <c r="A702" i="85" s="1"/>
  <c r="A703" i="85" s="1"/>
  <c r="A704" i="85" s="1"/>
  <c r="A705" i="85" s="1"/>
  <c r="A706" i="85" s="1"/>
  <c r="A707" i="85" s="1"/>
  <c r="A708" i="85" s="1"/>
  <c r="A709" i="85" s="1"/>
  <c r="A710" i="85" s="1"/>
  <c r="A711" i="85" s="1"/>
  <c r="A712" i="85" s="1"/>
  <c r="A713" i="85" s="1"/>
  <c r="A714" i="85" s="1"/>
  <c r="A715" i="85" s="1"/>
  <c r="A716" i="85" s="1"/>
  <c r="A717" i="85" s="1"/>
  <c r="A718" i="85" s="1"/>
  <c r="A719" i="85" s="1"/>
  <c r="A720" i="85" s="1"/>
  <c r="A721" i="85" s="1"/>
  <c r="A722" i="85" s="1"/>
  <c r="A723" i="85" s="1"/>
  <c r="A724" i="85" s="1"/>
  <c r="A725" i="85" s="1"/>
  <c r="A726" i="85" s="1"/>
  <c r="A727" i="85" s="1"/>
  <c r="A728" i="85" s="1"/>
  <c r="A729" i="85" s="1"/>
  <c r="A730" i="85" s="1"/>
  <c r="A731" i="85" s="1"/>
  <c r="A732" i="85" s="1"/>
  <c r="A733" i="85" s="1"/>
  <c r="A734" i="85" s="1"/>
  <c r="A735" i="85" s="1"/>
  <c r="A736" i="85" s="1"/>
  <c r="A737" i="85" s="1"/>
  <c r="A738" i="85" s="1"/>
  <c r="A739" i="85" s="1"/>
  <c r="A740" i="85" s="1"/>
  <c r="A741" i="85" s="1"/>
  <c r="A742" i="85" s="1"/>
  <c r="A743" i="85" s="1"/>
  <c r="A744" i="85" s="1"/>
  <c r="A745" i="85" s="1"/>
  <c r="A746" i="85" s="1"/>
  <c r="A747" i="85" s="1"/>
  <c r="A748" i="85" s="1"/>
  <c r="A749" i="85" s="1"/>
  <c r="A750" i="85" s="1"/>
  <c r="A751" i="85" s="1"/>
  <c r="A752" i="85" s="1"/>
  <c r="A753" i="85" s="1"/>
  <c r="A754" i="85" s="1"/>
  <c r="A755" i="85" s="1"/>
  <c r="A756" i="85" s="1"/>
  <c r="A757" i="85" s="1"/>
  <c r="A758" i="85" s="1"/>
  <c r="A759" i="85" s="1"/>
  <c r="A760" i="85" s="1"/>
  <c r="A761" i="85" s="1"/>
  <c r="A762" i="85" s="1"/>
  <c r="A763" i="85" s="1"/>
  <c r="A764" i="85" s="1"/>
  <c r="A765" i="85" s="1"/>
  <c r="A766" i="85" s="1"/>
  <c r="A767" i="85" s="1"/>
  <c r="A768" i="85" s="1"/>
  <c r="A769" i="85" s="1"/>
  <c r="A770" i="85" s="1"/>
  <c r="A771" i="85" s="1"/>
  <c r="A772" i="85" s="1"/>
  <c r="A773" i="85" s="1"/>
  <c r="A774" i="85" s="1"/>
  <c r="A775" i="85" s="1"/>
  <c r="A776" i="85" s="1"/>
  <c r="A777" i="85" s="1"/>
  <c r="A778" i="85" s="1"/>
  <c r="A779" i="85" s="1"/>
  <c r="A780" i="85" s="1"/>
  <c r="A781" i="85" s="1"/>
  <c r="A782" i="85" s="1"/>
  <c r="A783" i="85" s="1"/>
  <c r="A784" i="85" s="1"/>
  <c r="A785" i="85" s="1"/>
  <c r="A786" i="85" s="1"/>
  <c r="A787" i="85" s="1"/>
  <c r="A788" i="85" s="1"/>
  <c r="A789" i="85" s="1"/>
  <c r="A790" i="85" s="1"/>
  <c r="A791" i="85" s="1"/>
  <c r="A792" i="85" s="1"/>
  <c r="A793" i="85" s="1"/>
  <c r="A794" i="85" s="1"/>
  <c r="A795" i="85" s="1"/>
  <c r="A796" i="85" s="1"/>
  <c r="A797" i="85" s="1"/>
  <c r="A798" i="85" s="1"/>
  <c r="A799" i="85" s="1"/>
  <c r="A800" i="85" s="1"/>
  <c r="A801" i="85" s="1"/>
  <c r="A802" i="85" s="1"/>
  <c r="A803" i="85" s="1"/>
  <c r="A804" i="85" s="1"/>
  <c r="A805" i="85" s="1"/>
  <c r="A806" i="85" s="1"/>
  <c r="A807" i="85" s="1"/>
  <c r="A808" i="85" s="1"/>
  <c r="A809" i="85" s="1"/>
  <c r="A810" i="85" s="1"/>
  <c r="A811" i="85" s="1"/>
  <c r="A812" i="85" s="1"/>
  <c r="A813" i="85" s="1"/>
  <c r="A814" i="85" s="1"/>
  <c r="A815" i="85" s="1"/>
  <c r="A816" i="85" s="1"/>
  <c r="A817" i="85" s="1"/>
  <c r="A818" i="85" s="1"/>
  <c r="A819" i="85" s="1"/>
  <c r="A820" i="85" s="1"/>
  <c r="A821" i="85" s="1"/>
  <c r="A822" i="85" s="1"/>
  <c r="A823" i="85" s="1"/>
  <c r="A824" i="85" s="1"/>
  <c r="A825" i="85" s="1"/>
  <c r="A826" i="85" s="1"/>
  <c r="A827" i="85" s="1"/>
  <c r="A828" i="85" s="1"/>
  <c r="A829" i="85" s="1"/>
  <c r="A830" i="85" s="1"/>
  <c r="A831" i="85" s="1"/>
  <c r="A832" i="85" s="1"/>
  <c r="A833" i="85" s="1"/>
  <c r="A834" i="85" s="1"/>
  <c r="A835" i="85" s="1"/>
  <c r="A836" i="85" s="1"/>
  <c r="A837" i="85" s="1"/>
  <c r="A838" i="85" s="1"/>
  <c r="A839" i="85" s="1"/>
  <c r="A840" i="85" s="1"/>
  <c r="A841" i="85" s="1"/>
  <c r="A842" i="85" s="1"/>
  <c r="A843" i="85" s="1"/>
  <c r="A844" i="85" s="1"/>
  <c r="A845" i="85" s="1"/>
  <c r="A846" i="85" s="1"/>
  <c r="A847" i="85" s="1"/>
  <c r="A848" i="85" s="1"/>
  <c r="A849" i="85" s="1"/>
  <c r="A850" i="85" s="1"/>
  <c r="A851" i="85" s="1"/>
  <c r="A852" i="85" s="1"/>
  <c r="A853" i="85" s="1"/>
  <c r="A854" i="85" s="1"/>
  <c r="A855" i="85" s="1"/>
  <c r="A856" i="85" s="1"/>
  <c r="A857" i="85" s="1"/>
  <c r="A858" i="85" s="1"/>
  <c r="A859" i="85" s="1"/>
  <c r="A860" i="85" s="1"/>
  <c r="A861" i="85" s="1"/>
  <c r="A862" i="85" s="1"/>
  <c r="A863" i="85" s="1"/>
  <c r="A864" i="85" s="1"/>
  <c r="A865" i="85" s="1"/>
  <c r="A866" i="85" s="1"/>
  <c r="A867" i="85" s="1"/>
  <c r="A868" i="85" s="1"/>
  <c r="A869" i="85" s="1"/>
  <c r="A870" i="85" s="1"/>
  <c r="A871" i="85" s="1"/>
  <c r="A872" i="85" s="1"/>
  <c r="A873" i="85" s="1"/>
  <c r="A874" i="85" s="1"/>
  <c r="A875" i="85" s="1"/>
  <c r="A876" i="85" s="1"/>
  <c r="A877" i="85" s="1"/>
  <c r="A878" i="85" s="1"/>
  <c r="A879" i="85" s="1"/>
  <c r="A880" i="85" s="1"/>
  <c r="A881" i="85" s="1"/>
  <c r="A882" i="85" s="1"/>
  <c r="A883" i="85" s="1"/>
  <c r="A884" i="85" s="1"/>
  <c r="A885" i="85" s="1"/>
  <c r="A886" i="85" s="1"/>
  <c r="A887" i="85" s="1"/>
  <c r="A888" i="85" s="1"/>
  <c r="A889" i="85" s="1"/>
  <c r="A890" i="85" s="1"/>
  <c r="A891" i="85" s="1"/>
  <c r="A892" i="85" s="1"/>
  <c r="A893" i="85" s="1"/>
  <c r="A894" i="85" s="1"/>
  <c r="A895" i="85" s="1"/>
  <c r="A896" i="85" s="1"/>
  <c r="A897" i="85" s="1"/>
  <c r="A898" i="85" s="1"/>
  <c r="A899" i="85" s="1"/>
  <c r="A900" i="85" s="1"/>
  <c r="A901" i="85" s="1"/>
  <c r="A902" i="85" s="1"/>
  <c r="A903" i="85" s="1"/>
  <c r="A904" i="85" s="1"/>
  <c r="A905" i="85" s="1"/>
  <c r="A906" i="85" s="1"/>
  <c r="A907" i="85" s="1"/>
  <c r="A908" i="85" s="1"/>
  <c r="A909" i="85" s="1"/>
  <c r="A910" i="85" s="1"/>
  <c r="A911" i="85" s="1"/>
  <c r="A912" i="85" s="1"/>
  <c r="A913" i="85" s="1"/>
  <c r="A914" i="85" s="1"/>
  <c r="A915" i="85" s="1"/>
  <c r="A916" i="85" s="1"/>
  <c r="A917" i="85" s="1"/>
  <c r="A918" i="85" s="1"/>
  <c r="A919" i="85" s="1"/>
  <c r="A920" i="85" s="1"/>
  <c r="A921" i="85" s="1"/>
  <c r="A922" i="85" s="1"/>
  <c r="A923" i="85" s="1"/>
  <c r="A924" i="85" s="1"/>
  <c r="A925" i="85" s="1"/>
  <c r="A926" i="85" s="1"/>
  <c r="A927" i="85" s="1"/>
  <c r="A928" i="85" s="1"/>
  <c r="A929" i="85" s="1"/>
  <c r="A930" i="85" s="1"/>
  <c r="A931" i="85" s="1"/>
  <c r="A932" i="85" s="1"/>
  <c r="A933" i="85" s="1"/>
  <c r="A934" i="85" s="1"/>
  <c r="A935" i="85" s="1"/>
  <c r="A936" i="85" s="1"/>
  <c r="A937" i="85" s="1"/>
  <c r="A938" i="85" s="1"/>
  <c r="A939" i="85" s="1"/>
  <c r="A940" i="85" s="1"/>
  <c r="A941" i="85" s="1"/>
  <c r="A942" i="85" s="1"/>
  <c r="A943" i="85" s="1"/>
  <c r="A944" i="85" s="1"/>
  <c r="A945" i="85" s="1"/>
  <c r="A946" i="85" s="1"/>
  <c r="A947" i="85" s="1"/>
  <c r="A948" i="85" s="1"/>
  <c r="A949" i="85" s="1"/>
  <c r="A950" i="85" s="1"/>
  <c r="A951" i="85" s="1"/>
  <c r="A952" i="85" s="1"/>
  <c r="A953" i="85" s="1"/>
  <c r="A954" i="85" s="1"/>
  <c r="A955" i="85" s="1"/>
  <c r="A956" i="85" s="1"/>
  <c r="A957" i="85" s="1"/>
  <c r="A958" i="85" s="1"/>
  <c r="A959" i="85" s="1"/>
  <c r="A960" i="85" s="1"/>
  <c r="A961" i="85" s="1"/>
  <c r="A962" i="85" s="1"/>
  <c r="A963" i="85" s="1"/>
  <c r="A964" i="85" s="1"/>
  <c r="A965" i="85" s="1"/>
  <c r="A966" i="85" s="1"/>
  <c r="A967" i="85" s="1"/>
  <c r="A968" i="85" s="1"/>
  <c r="A969" i="85" s="1"/>
  <c r="A970" i="85" s="1"/>
  <c r="A971" i="85" s="1"/>
  <c r="A972" i="85" s="1"/>
  <c r="A973" i="85" s="1"/>
  <c r="A974" i="85" s="1"/>
  <c r="A975" i="85" s="1"/>
  <c r="A976" i="85" s="1"/>
  <c r="A977" i="85" s="1"/>
  <c r="A978" i="85" s="1"/>
  <c r="A979" i="85" s="1"/>
  <c r="A980" i="85" s="1"/>
  <c r="A981" i="85" s="1"/>
  <c r="A982" i="85" s="1"/>
  <c r="A983" i="85" s="1"/>
  <c r="A984" i="85" s="1"/>
  <c r="A985" i="85" s="1"/>
  <c r="A986" i="85" s="1"/>
  <c r="A987" i="85" s="1"/>
  <c r="A988" i="85" s="1"/>
  <c r="A989" i="85" s="1"/>
  <c r="A990" i="85" s="1"/>
  <c r="A991" i="85" s="1"/>
  <c r="A992" i="85" s="1"/>
  <c r="A993" i="85" s="1"/>
  <c r="A994" i="85" s="1"/>
  <c r="A995" i="85" s="1"/>
  <c r="A996" i="85" s="1"/>
  <c r="A997" i="85" s="1"/>
  <c r="A998" i="85" s="1"/>
  <c r="A999" i="85" s="1"/>
  <c r="A1000" i="85" s="1"/>
  <c r="A1001" i="85" s="1"/>
  <c r="A1002" i="85" s="1"/>
  <c r="A1003" i="85" s="1"/>
  <c r="A1004" i="85" s="1"/>
  <c r="A1005" i="85" s="1"/>
  <c r="A1006" i="85" s="1"/>
  <c r="A1007" i="85" s="1"/>
  <c r="A1008" i="85" s="1"/>
  <c r="A1009" i="85" s="1"/>
  <c r="A1010" i="85" s="1"/>
  <c r="A1011" i="85" s="1"/>
  <c r="A1012" i="85" s="1"/>
  <c r="A1013" i="85" s="1"/>
  <c r="A1014" i="85" s="1"/>
  <c r="A1015" i="85" s="1"/>
  <c r="A1016" i="85" s="1"/>
  <c r="A1017" i="85" s="1"/>
  <c r="A1018" i="85" s="1"/>
  <c r="A1019" i="85" s="1"/>
  <c r="A1020" i="85" s="1"/>
  <c r="A1021" i="85" s="1"/>
  <c r="A1022" i="85" s="1"/>
  <c r="A1023" i="85" s="1"/>
  <c r="A1024" i="85" s="1"/>
  <c r="A1025" i="85" s="1"/>
  <c r="A1026" i="85" s="1"/>
  <c r="A1027" i="85" s="1"/>
  <c r="A1028" i="85" s="1"/>
  <c r="A1029" i="85" s="1"/>
  <c r="A1030" i="85" s="1"/>
  <c r="A1031" i="85" s="1"/>
  <c r="A1032" i="85" s="1"/>
  <c r="A1033" i="85" s="1"/>
  <c r="A1034" i="85" s="1"/>
  <c r="A1035" i="85" s="1"/>
  <c r="A1036" i="85" s="1"/>
  <c r="A1037" i="85" s="1"/>
  <c r="A1038" i="85" s="1"/>
  <c r="A1039" i="85" s="1"/>
  <c r="A1040" i="85" s="1"/>
  <c r="A1041" i="85" s="1"/>
  <c r="A1042" i="85" s="1"/>
  <c r="A1043" i="85" s="1"/>
  <c r="A1044" i="85" s="1"/>
  <c r="A1045" i="85" s="1"/>
  <c r="A1046" i="85" s="1"/>
  <c r="A1047" i="85" s="1"/>
  <c r="A1048" i="85" s="1"/>
  <c r="A1049" i="85" s="1"/>
  <c r="A1050" i="85" s="1"/>
  <c r="A1051" i="85" s="1"/>
  <c r="A1052" i="85" s="1"/>
  <c r="A1053" i="85" s="1"/>
  <c r="A1054" i="85" s="1"/>
  <c r="A1055" i="85" s="1"/>
  <c r="A1056" i="85" s="1"/>
  <c r="A1057" i="85" s="1"/>
  <c r="A1058" i="85" s="1"/>
  <c r="A1059" i="85" s="1"/>
  <c r="A1060" i="85" s="1"/>
  <c r="A1061" i="85" s="1"/>
  <c r="A1062" i="85" s="1"/>
  <c r="A1063" i="85" s="1"/>
  <c r="A1064" i="85" s="1"/>
  <c r="A1065" i="85" s="1"/>
  <c r="A1066" i="85" s="1"/>
  <c r="A1067" i="85" s="1"/>
  <c r="A1068" i="85" s="1"/>
  <c r="A1069" i="85" s="1"/>
  <c r="A1070" i="85" s="1"/>
  <c r="A1071" i="85" s="1"/>
  <c r="A1072" i="85" s="1"/>
  <c r="A1073" i="85" s="1"/>
  <c r="A1074" i="85" s="1"/>
  <c r="A1075" i="85" s="1"/>
  <c r="A1076" i="85" s="1"/>
  <c r="A1077" i="85" s="1"/>
  <c r="A1078" i="85" s="1"/>
  <c r="A1079" i="85" s="1"/>
  <c r="A1080" i="85" s="1"/>
  <c r="A1081" i="85" s="1"/>
  <c r="A1082" i="85" s="1"/>
  <c r="A1083" i="85" s="1"/>
  <c r="A1084" i="85" s="1"/>
  <c r="A1085" i="85" s="1"/>
  <c r="A1086" i="85" s="1"/>
  <c r="A1087" i="85" s="1"/>
  <c r="A1088" i="85" s="1"/>
  <c r="A1089" i="85" s="1"/>
  <c r="A1090" i="85" s="1"/>
  <c r="A1091" i="85" s="1"/>
  <c r="A1092" i="85" s="1"/>
  <c r="A1093" i="85" s="1"/>
  <c r="A1094" i="85" s="1"/>
  <c r="A1095" i="85" s="1"/>
  <c r="A1096" i="85" s="1"/>
  <c r="A1097" i="85" s="1"/>
  <c r="A1098" i="85" s="1"/>
  <c r="A1099" i="85" s="1"/>
  <c r="A1100" i="85" s="1"/>
  <c r="A1101" i="85" s="1"/>
  <c r="A1102" i="85" s="1"/>
  <c r="A1103" i="85" s="1"/>
  <c r="A1104" i="85" s="1"/>
  <c r="A1105" i="85" s="1"/>
  <c r="A1106" i="85" s="1"/>
  <c r="A1107" i="85" s="1"/>
  <c r="A1108" i="85" s="1"/>
  <c r="A1109" i="85" s="1"/>
  <c r="A1110" i="85" s="1"/>
  <c r="A1111" i="85" s="1"/>
  <c r="A1112" i="85" s="1"/>
  <c r="A1113" i="85" s="1"/>
  <c r="A1114" i="85" s="1"/>
  <c r="A1115" i="85" s="1"/>
  <c r="A1116" i="85" s="1"/>
  <c r="A1117" i="85" s="1"/>
  <c r="A1118" i="85" s="1"/>
  <c r="A1119" i="85" s="1"/>
  <c r="A1120" i="85" s="1"/>
  <c r="A1121" i="85" s="1"/>
  <c r="A1122" i="85" s="1"/>
  <c r="A1123" i="85" s="1"/>
  <c r="A1124" i="85" s="1"/>
  <c r="A1125" i="85" s="1"/>
  <c r="A1126" i="85" s="1"/>
  <c r="A1127" i="85" s="1"/>
  <c r="A1128" i="85" s="1"/>
  <c r="A1129" i="85" s="1"/>
  <c r="A1130" i="85" s="1"/>
  <c r="A1131" i="85" s="1"/>
  <c r="A1132" i="85" s="1"/>
  <c r="A1133" i="85" s="1"/>
  <c r="A1134" i="85" s="1"/>
  <c r="A1135" i="85" s="1"/>
  <c r="A1136" i="85" s="1"/>
  <c r="A1137" i="85" s="1"/>
  <c r="A1138" i="85" s="1"/>
  <c r="A1139" i="85" s="1"/>
  <c r="A1140" i="85" s="1"/>
  <c r="A1141" i="85" s="1"/>
  <c r="A1142" i="85" s="1"/>
  <c r="A1143" i="85" s="1"/>
  <c r="A1144" i="85" s="1"/>
  <c r="A1145" i="85" s="1"/>
  <c r="A1146" i="85" s="1"/>
  <c r="A1147" i="85" s="1"/>
  <c r="A1148" i="85" s="1"/>
  <c r="A1149" i="85" s="1"/>
  <c r="A1150" i="85" s="1"/>
  <c r="A1151" i="85" s="1"/>
  <c r="A1152" i="85" s="1"/>
  <c r="A1153" i="85" s="1"/>
  <c r="A1154" i="85" s="1"/>
  <c r="A1155" i="85" s="1"/>
  <c r="A1156" i="85" s="1"/>
  <c r="A1157" i="85" s="1"/>
  <c r="A1158" i="85" s="1"/>
  <c r="A1159" i="85" s="1"/>
  <c r="A1160" i="85" s="1"/>
  <c r="A1161" i="85" s="1"/>
  <c r="A1162" i="85" s="1"/>
  <c r="A1163" i="85" s="1"/>
  <c r="A1164" i="85" s="1"/>
  <c r="A1165" i="85" s="1"/>
  <c r="A1166" i="85" s="1"/>
  <c r="A1167" i="85" s="1"/>
  <c r="A1168" i="85" s="1"/>
  <c r="A1169" i="85" s="1"/>
  <c r="A1170" i="85" s="1"/>
  <c r="A1171" i="85" s="1"/>
  <c r="A1172" i="85" s="1"/>
  <c r="A1173" i="85" s="1"/>
  <c r="A1174" i="85" s="1"/>
  <c r="A1175" i="85" s="1"/>
  <c r="A1176" i="85" s="1"/>
  <c r="A1177" i="85" s="1"/>
  <c r="A1178" i="85" s="1"/>
  <c r="A1179" i="85" s="1"/>
  <c r="A1180" i="85" s="1"/>
  <c r="A1181" i="85" s="1"/>
  <c r="A1182" i="85" s="1"/>
  <c r="A1183" i="85" s="1"/>
  <c r="A1184" i="85" s="1"/>
  <c r="A1185" i="85" s="1"/>
  <c r="A1186" i="85" s="1"/>
  <c r="A1187" i="85" s="1"/>
  <c r="A1188" i="85" s="1"/>
  <c r="A1189" i="85" s="1"/>
  <c r="A1190" i="85" s="1"/>
  <c r="A1191" i="85" s="1"/>
  <c r="A1192" i="85" s="1"/>
  <c r="A1193" i="85" s="1"/>
  <c r="A1194" i="85" s="1"/>
  <c r="A1195" i="85" s="1"/>
  <c r="A1196" i="85" s="1"/>
  <c r="A1197" i="85" s="1"/>
  <c r="A1198" i="85" s="1"/>
  <c r="A1199" i="85" s="1"/>
  <c r="A1200" i="85" s="1"/>
  <c r="A1201" i="85" s="1"/>
  <c r="A1202" i="85" s="1"/>
  <c r="A1203" i="85" s="1"/>
  <c r="A1204" i="85" s="1"/>
  <c r="A1205" i="85" s="1"/>
  <c r="A1206" i="85" s="1"/>
  <c r="A1207" i="85" s="1"/>
  <c r="A1208" i="85" s="1"/>
  <c r="A1209" i="85" s="1"/>
  <c r="A1210" i="85" s="1"/>
  <c r="A1211" i="85" s="1"/>
  <c r="A1212" i="85" s="1"/>
  <c r="A1213" i="85" s="1"/>
  <c r="A1214" i="85" s="1"/>
  <c r="A1215" i="85" s="1"/>
  <c r="A1216" i="85" s="1"/>
  <c r="A1217" i="85" s="1"/>
  <c r="A1218" i="85" s="1"/>
  <c r="A1219" i="85" s="1"/>
  <c r="A1220" i="85" s="1"/>
  <c r="A1221" i="85" s="1"/>
  <c r="A1222" i="85" s="1"/>
  <c r="A1223" i="85" s="1"/>
  <c r="A1224" i="85" s="1"/>
  <c r="A1225" i="85" s="1"/>
  <c r="A1226" i="85" s="1"/>
  <c r="A1227" i="85" s="1"/>
  <c r="A1228" i="85" s="1"/>
  <c r="A1229" i="85" s="1"/>
  <c r="A1230" i="85" s="1"/>
  <c r="A1231" i="85" s="1"/>
  <c r="A1232" i="85" s="1"/>
  <c r="A1233" i="85" s="1"/>
  <c r="A1234" i="85" s="1"/>
  <c r="A1235" i="85" s="1"/>
  <c r="A1236" i="85" s="1"/>
  <c r="A1237" i="85" s="1"/>
  <c r="A1238" i="85" s="1"/>
  <c r="A1239" i="85" s="1"/>
  <c r="A1240" i="85" s="1"/>
  <c r="A1241" i="85" s="1"/>
  <c r="A1242" i="85" s="1"/>
  <c r="A1243" i="85" s="1"/>
  <c r="A1244" i="85" s="1"/>
  <c r="A1245" i="85" s="1"/>
  <c r="A1246" i="85" s="1"/>
  <c r="A1247" i="85" s="1"/>
  <c r="A1248" i="85" s="1"/>
  <c r="A1249" i="85" s="1"/>
  <c r="A1250" i="85" s="1"/>
  <c r="A1251" i="85" s="1"/>
  <c r="A1252" i="85" s="1"/>
  <c r="A1253" i="85" s="1"/>
  <c r="A1254" i="85" s="1"/>
  <c r="A1255" i="85" s="1"/>
  <c r="A1256" i="85" s="1"/>
  <c r="A1257" i="85" s="1"/>
  <c r="A1258" i="85" s="1"/>
  <c r="A1259" i="85" s="1"/>
  <c r="A1260" i="85" s="1"/>
  <c r="A1261" i="85" s="1"/>
  <c r="A1262" i="85" s="1"/>
  <c r="A1263" i="85" s="1"/>
  <c r="A1264" i="85" s="1"/>
  <c r="A1265" i="85" s="1"/>
  <c r="A1266" i="85" s="1"/>
  <c r="A1267" i="85" s="1"/>
  <c r="A1268" i="85" s="1"/>
  <c r="A1269" i="85" s="1"/>
  <c r="A1270" i="85" s="1"/>
  <c r="A1271" i="85" s="1"/>
  <c r="A1272" i="85" s="1"/>
  <c r="A1273" i="85" s="1"/>
  <c r="A1274" i="85" s="1"/>
  <c r="A1275" i="85" s="1"/>
  <c r="A1276" i="85" s="1"/>
  <c r="A1277" i="85" s="1"/>
  <c r="A1278" i="85" s="1"/>
  <c r="A1279" i="85" s="1"/>
  <c r="A1280" i="85" s="1"/>
  <c r="A1281" i="85" s="1"/>
  <c r="A1282" i="85" s="1"/>
  <c r="A1283" i="85" s="1"/>
  <c r="A1284" i="85" s="1"/>
  <c r="A1285" i="85" s="1"/>
  <c r="A1286" i="85" s="1"/>
  <c r="A1287" i="85" s="1"/>
  <c r="A1288" i="85" s="1"/>
  <c r="A1289" i="85" s="1"/>
  <c r="A1290" i="85" s="1"/>
  <c r="A1291" i="85" s="1"/>
  <c r="A1292" i="85" s="1"/>
  <c r="A1293" i="85" s="1"/>
  <c r="A1294" i="85" s="1"/>
  <c r="A1295" i="85" s="1"/>
  <c r="A1296" i="85" s="1"/>
  <c r="A1297" i="85" s="1"/>
  <c r="A1298" i="85" s="1"/>
  <c r="A1299" i="85" s="1"/>
  <c r="A1300" i="85" s="1"/>
  <c r="A1301" i="85" s="1"/>
  <c r="A1302" i="85" s="1"/>
  <c r="A1303" i="85" s="1"/>
  <c r="A1304" i="85" s="1"/>
  <c r="A1305" i="85" s="1"/>
  <c r="A1306" i="85" s="1"/>
  <c r="A1307" i="85" s="1"/>
  <c r="A1308" i="85" s="1"/>
  <c r="A1309" i="85" s="1"/>
  <c r="A1310" i="85" s="1"/>
  <c r="A1311" i="85" s="1"/>
  <c r="A1312" i="85" s="1"/>
  <c r="A1313" i="85" s="1"/>
  <c r="A1314" i="85" s="1"/>
  <c r="A1315" i="85" s="1"/>
  <c r="A1316" i="85" s="1"/>
  <c r="A1317" i="85" s="1"/>
  <c r="A1318" i="85" s="1"/>
  <c r="A1319" i="85" s="1"/>
  <c r="A1320" i="85" s="1"/>
  <c r="A1321" i="85" s="1"/>
  <c r="A1322" i="85" s="1"/>
  <c r="A1323" i="85" s="1"/>
  <c r="A1324" i="85" s="1"/>
  <c r="A1325" i="85" s="1"/>
  <c r="A1326" i="85" s="1"/>
  <c r="A1327" i="85" s="1"/>
  <c r="A1328" i="85" s="1"/>
  <c r="A1329" i="85" s="1"/>
  <c r="A1330" i="85" s="1"/>
  <c r="A1331" i="85" s="1"/>
  <c r="A1332" i="85" s="1"/>
  <c r="A1333" i="85" s="1"/>
  <c r="A1334" i="85" s="1"/>
  <c r="A1335" i="85" s="1"/>
  <c r="A1336" i="85" s="1"/>
  <c r="A1337" i="85" s="1"/>
  <c r="A1338" i="85" s="1"/>
  <c r="A1339" i="85" s="1"/>
  <c r="A1340" i="85" s="1"/>
  <c r="A1341" i="85" s="1"/>
  <c r="A1342" i="85" s="1"/>
  <c r="A1343" i="85" s="1"/>
  <c r="A1344" i="85" s="1"/>
  <c r="A1345" i="85" s="1"/>
  <c r="A1346" i="85" s="1"/>
  <c r="A1347" i="85" s="1"/>
  <c r="A1348" i="85" s="1"/>
  <c r="A1349" i="85" s="1"/>
  <c r="A1350" i="85" s="1"/>
  <c r="A1351" i="85" s="1"/>
  <c r="A1352" i="85" s="1"/>
  <c r="A1353" i="85" s="1"/>
  <c r="A1354" i="85" s="1"/>
  <c r="A1355" i="85" s="1"/>
  <c r="A1356" i="85" s="1"/>
  <c r="A1357" i="85" s="1"/>
  <c r="A1358" i="85" s="1"/>
  <c r="A1359" i="85" s="1"/>
  <c r="A1360" i="85" s="1"/>
  <c r="A1361" i="85" s="1"/>
  <c r="A1362" i="85" s="1"/>
  <c r="A1363" i="85" s="1"/>
  <c r="A1364" i="85" s="1"/>
  <c r="A1365" i="85" s="1"/>
  <c r="A1366" i="85" s="1"/>
  <c r="A1367" i="85" s="1"/>
  <c r="A1368" i="85" s="1"/>
  <c r="A1369" i="85" s="1"/>
  <c r="A1370" i="85" s="1"/>
  <c r="A1371" i="85" s="1"/>
  <c r="A1372" i="85" s="1"/>
  <c r="A1373" i="85" s="1"/>
  <c r="A1374" i="85" s="1"/>
  <c r="A1375" i="85" s="1"/>
  <c r="A1376" i="85" s="1"/>
  <c r="A1377" i="85" s="1"/>
  <c r="A1378" i="85" s="1"/>
  <c r="A1379" i="85" s="1"/>
  <c r="A1380" i="85" s="1"/>
  <c r="A1381" i="85" s="1"/>
  <c r="A1382" i="85" s="1"/>
  <c r="A1383" i="85" s="1"/>
  <c r="A1384" i="85" s="1"/>
  <c r="A1385" i="85" s="1"/>
  <c r="A1386" i="85" s="1"/>
  <c r="A1387" i="85" s="1"/>
  <c r="A1388" i="85" s="1"/>
  <c r="A1389" i="85" s="1"/>
  <c r="A1390" i="85" s="1"/>
  <c r="A1391" i="85" s="1"/>
  <c r="A1392" i="85" s="1"/>
  <c r="A1393" i="85" s="1"/>
  <c r="A1394" i="85" s="1"/>
  <c r="A1395" i="85" s="1"/>
  <c r="A1396" i="85" s="1"/>
  <c r="A1397" i="85" s="1"/>
  <c r="A1398" i="85" s="1"/>
  <c r="A1399" i="85" s="1"/>
  <c r="A1400" i="85" s="1"/>
  <c r="A1401" i="85" s="1"/>
  <c r="A1402" i="85" s="1"/>
  <c r="A1403" i="85" s="1"/>
  <c r="A1404" i="85" s="1"/>
  <c r="A1405" i="85" s="1"/>
  <c r="A1406" i="85" s="1"/>
  <c r="A1407" i="85" s="1"/>
  <c r="A1408" i="85" s="1"/>
  <c r="A1409" i="85" s="1"/>
  <c r="A1410" i="85" s="1"/>
  <c r="A1411" i="85" s="1"/>
  <c r="A1412" i="85" s="1"/>
  <c r="A1413" i="85" s="1"/>
  <c r="A1414" i="85" s="1"/>
  <c r="A1415" i="85" s="1"/>
  <c r="A1416" i="85" s="1"/>
  <c r="A1417" i="85" s="1"/>
  <c r="A1418" i="85" s="1"/>
  <c r="A1419" i="85" s="1"/>
  <c r="A1420" i="85" s="1"/>
  <c r="A1421" i="85" s="1"/>
  <c r="A1422" i="85" s="1"/>
  <c r="A1423" i="85" s="1"/>
  <c r="A1424" i="85" s="1"/>
  <c r="A1425" i="85" s="1"/>
  <c r="A1426" i="85" s="1"/>
  <c r="A1427" i="85" s="1"/>
  <c r="A1428" i="85" s="1"/>
  <c r="A1429" i="85" s="1"/>
  <c r="A1430" i="85" s="1"/>
  <c r="A1431" i="85" s="1"/>
  <c r="A1432" i="85" s="1"/>
  <c r="A1433" i="85" s="1"/>
  <c r="A1434" i="85" s="1"/>
  <c r="A1435" i="85" s="1"/>
  <c r="A1436" i="85" s="1"/>
  <c r="A1437" i="85" s="1"/>
  <c r="A1438" i="85" s="1"/>
  <c r="A1439" i="85" s="1"/>
  <c r="A1440" i="85" s="1"/>
  <c r="A1441" i="85" s="1"/>
  <c r="A1442" i="85" s="1"/>
  <c r="A1443" i="85" s="1"/>
  <c r="A1444" i="85" s="1"/>
  <c r="A1445" i="85" s="1"/>
  <c r="A1446" i="85" s="1"/>
  <c r="A1447" i="85" s="1"/>
  <c r="A1448" i="85" s="1"/>
  <c r="A1449" i="85" s="1"/>
  <c r="A1450" i="85" s="1"/>
  <c r="A1451" i="85" s="1"/>
  <c r="A1452" i="85" s="1"/>
  <c r="A1453" i="85" s="1"/>
  <c r="A1454" i="85" s="1"/>
  <c r="A1455" i="85" s="1"/>
  <c r="A1456" i="85" s="1"/>
  <c r="A1457" i="85" s="1"/>
  <c r="A1458" i="85" s="1"/>
  <c r="A1459" i="85" s="1"/>
  <c r="A1460" i="85" s="1"/>
  <c r="A1461" i="85" s="1"/>
  <c r="A1462" i="85" s="1"/>
  <c r="A1463" i="85" s="1"/>
  <c r="A1464" i="85" s="1"/>
  <c r="A1465" i="85" s="1"/>
  <c r="A1466" i="85" s="1"/>
  <c r="A1467" i="85" s="1"/>
  <c r="A1468" i="85" s="1"/>
  <c r="A1469" i="85" s="1"/>
  <c r="A1470" i="85" s="1"/>
  <c r="A1471" i="85" s="1"/>
  <c r="A1472" i="85" s="1"/>
  <c r="A1473" i="85" s="1"/>
  <c r="A1474" i="85" s="1"/>
  <c r="A1475" i="85" s="1"/>
  <c r="A1476" i="85" s="1"/>
  <c r="A1477" i="85" s="1"/>
  <c r="A1478" i="85" s="1"/>
  <c r="A1479" i="85" s="1"/>
  <c r="A1480" i="85" s="1"/>
  <c r="A1481" i="85" s="1"/>
  <c r="A1482" i="85" s="1"/>
  <c r="A1483" i="85" s="1"/>
  <c r="A1484" i="85" s="1"/>
  <c r="A1485" i="85" s="1"/>
  <c r="A1486" i="85" s="1"/>
  <c r="A1487" i="85" s="1"/>
  <c r="A1488" i="85" s="1"/>
  <c r="A1489" i="85" s="1"/>
  <c r="A1490" i="85" s="1"/>
  <c r="A1491" i="85" s="1"/>
  <c r="A1492" i="85" s="1"/>
  <c r="A1493" i="85" s="1"/>
  <c r="A1494" i="85" s="1"/>
  <c r="A1495" i="85" s="1"/>
  <c r="A1496" i="85" s="1"/>
  <c r="A1497" i="85" s="1"/>
  <c r="A1498" i="8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L19" authorId="0" shapeId="0" xr:uid="{00000000-0006-0000-0800-000001000000}">
      <text>
        <r>
          <rPr>
            <b/>
            <sz val="9"/>
            <color indexed="81"/>
            <rFont val="Tahoma"/>
            <family val="2"/>
          </rPr>
          <t>Hasta 7 MW, la potencia varía dependiendo de la cogeneración.</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<sst xmlns="http://schemas.openxmlformats.org/spreadsheetml/2006/main" count="48525" uniqueCount="7533">
  <si>
    <t>EMPRESA</t>
  </si>
  <si>
    <t>FECHA DE REPORTE</t>
  </si>
  <si>
    <t>OBSERVACIONES</t>
  </si>
  <si>
    <t>AGRO INDUSTRIAL PARAMONGA</t>
  </si>
  <si>
    <t>AGROAURORA S.A.C.</t>
  </si>
  <si>
    <t>AGUAS Y ENERGIA PERU</t>
  </si>
  <si>
    <t>CELEPSA</t>
  </si>
  <si>
    <t>CERRO DEL AGUILA S.A.</t>
  </si>
  <si>
    <t>CHINANGO S.A.C.</t>
  </si>
  <si>
    <t>EGASA</t>
  </si>
  <si>
    <t>EGEMSA</t>
  </si>
  <si>
    <t>EGENOR</t>
  </si>
  <si>
    <t>EGESUR</t>
  </si>
  <si>
    <t>ELECTRICA SANTA ROSA</t>
  </si>
  <si>
    <t>ELECTRICA YANAPAMPA SAC</t>
  </si>
  <si>
    <t>ELECTROPERU</t>
  </si>
  <si>
    <t>EMPRESA CONCESIONARIA ENERGIA LIMPIA SAC</t>
  </si>
  <si>
    <t>EMPRESA DE GENERACION ELECTRICA CANCHAYLLO SAC</t>
  </si>
  <si>
    <t>EMPRESA DE GENERACION ELECTRICA DE JUNIN</t>
  </si>
  <si>
    <t>EMPRESA DE GENERACION ELECTRICA RIO BAÑOS S.A.C.</t>
  </si>
  <si>
    <t>EMPRESA DE GENERACION HUALLAGA</t>
  </si>
  <si>
    <t>EMPRESA DE GENERACION HUANZA</t>
  </si>
  <si>
    <t>EMPRESA ELECTRICA RIO DOBLE</t>
  </si>
  <si>
    <t>ENERGÍA EÓLICA S.A.</t>
  </si>
  <si>
    <t>ENGIE</t>
  </si>
  <si>
    <t>FENIX POWER PERÚ</t>
  </si>
  <si>
    <t>GENERADORA ENERGÍA DEL PERÚ</t>
  </si>
  <si>
    <t>GTS MAJES S.A.C</t>
  </si>
  <si>
    <t>GTS REPARTICION S.A.C.</t>
  </si>
  <si>
    <t>HIDROCAÑETE S.A.</t>
  </si>
  <si>
    <t>HIDROELECTRICA HUANCHOR S.A.C.</t>
  </si>
  <si>
    <t>HIDROELECTRICA SANTA CRUZ</t>
  </si>
  <si>
    <t>INFRAESTRUCTURA Y ENERGIAS DEL PERU</t>
  </si>
  <si>
    <t>KALLPA GENERACION</t>
  </si>
  <si>
    <t>LUZ DEL SUR</t>
  </si>
  <si>
    <t>MAJA ENERGIA S.A.C.</t>
  </si>
  <si>
    <t>MINERA CERRO VERDE</t>
  </si>
  <si>
    <t>MOQUEGUA FV S.A.C.</t>
  </si>
  <si>
    <t>PANAMERICANA  SOLAR SAC.</t>
  </si>
  <si>
    <t>PARQUE EOLICO MARCONA S.R.L.</t>
  </si>
  <si>
    <t>PARQUE EOLICO TRES HERMANAS S.A.C.</t>
  </si>
  <si>
    <t>PETRAMAS</t>
  </si>
  <si>
    <t>PLANTA DE RESERVA FRIA DE GENERACION  DE ETEN S.A.</t>
  </si>
  <si>
    <t>SAMAY I S.A.</t>
  </si>
  <si>
    <t>SAN GABAN</t>
  </si>
  <si>
    <t>SDF ENERGIA</t>
  </si>
  <si>
    <t>SHOUGESA</t>
  </si>
  <si>
    <t>SINERSA</t>
  </si>
  <si>
    <t>STATKRAFT</t>
  </si>
  <si>
    <t>TACNA SOLAR SAC.</t>
  </si>
  <si>
    <t>TERMOCHILCA</t>
  </si>
  <si>
    <t>TERMOSELVA</t>
  </si>
  <si>
    <t>Cliente</t>
  </si>
  <si>
    <t>MINERA HORIZONTE</t>
  </si>
  <si>
    <t>Fecha de Inicio</t>
  </si>
  <si>
    <t>Red MT 10 - SSEE 30021</t>
  </si>
  <si>
    <t>Red MT 22.9</t>
  </si>
  <si>
    <t>Malacas 13.2</t>
  </si>
  <si>
    <t>MEPSA</t>
  </si>
  <si>
    <t>ELECTRO NOR OESTE</t>
  </si>
  <si>
    <t>Piura Oeste 60 kV</t>
  </si>
  <si>
    <t>Contrato de Suministro con Electroperú (Proinversión)</t>
  </si>
  <si>
    <t>Piura Oeste 10 kV</t>
  </si>
  <si>
    <t>Puerto Rico 22,9 kV</t>
  </si>
  <si>
    <t>Malacas 13.2 kV</t>
  </si>
  <si>
    <t>Máncora 22.9 kV</t>
  </si>
  <si>
    <t>Máncora 10 kV</t>
  </si>
  <si>
    <t>Zorritos 33 kV</t>
  </si>
  <si>
    <t>HIDRANDINA</t>
  </si>
  <si>
    <t>Guadalupe 60 kV</t>
  </si>
  <si>
    <t>Guadalupe 10 kV</t>
  </si>
  <si>
    <t>Trujillo Norte 138 kV</t>
  </si>
  <si>
    <t>Trujillo Norte 10 kV</t>
  </si>
  <si>
    <t>Chimbote 1 138 kV</t>
  </si>
  <si>
    <t>Chimbote 1 13.8 kV</t>
  </si>
  <si>
    <t>Chimbote 2 138 kV</t>
  </si>
  <si>
    <t>Huallanca 138 kV</t>
  </si>
  <si>
    <t>Huallanca 66 kV</t>
  </si>
  <si>
    <t>Paramonga Nueva 60 kV</t>
  </si>
  <si>
    <t>Cajamarca Norte 60 kV</t>
  </si>
  <si>
    <t>Huaraz Oeste 138 kV</t>
  </si>
  <si>
    <t>ELECTRO CENTRO</t>
  </si>
  <si>
    <t>Oroya Nueva 50 kV</t>
  </si>
  <si>
    <t>Carhuamayo 138 kV</t>
  </si>
  <si>
    <t>Yaupi 13.8 kV</t>
  </si>
  <si>
    <t>Paragsha 138 kV</t>
  </si>
  <si>
    <t>Condorcocha 44 kV</t>
  </si>
  <si>
    <t>Huancavelica 60 kV</t>
  </si>
  <si>
    <t>Huancavelica 10 kV</t>
  </si>
  <si>
    <t>Pachachaca 220 kV</t>
  </si>
  <si>
    <t>Pomacocha 220 kV</t>
  </si>
  <si>
    <t>Tingo María 10 kV</t>
  </si>
  <si>
    <t>Aucayacu 22.9 kV</t>
  </si>
  <si>
    <t>Huallanca Nueva 60 kV</t>
  </si>
  <si>
    <t>ELECTRO UCAYALI</t>
  </si>
  <si>
    <t>Aguaytía 22.9 kV</t>
  </si>
  <si>
    <t>Parque Industrial - Pucallpa 60 kV</t>
  </si>
  <si>
    <t>SEAL</t>
  </si>
  <si>
    <t>Chilina 33 kV</t>
  </si>
  <si>
    <t>Mollendo 138 kV</t>
  </si>
  <si>
    <t>Repartición 138 kV</t>
  </si>
  <si>
    <t>Marcona 60 kV</t>
  </si>
  <si>
    <t>ELECTRO PUNO</t>
  </si>
  <si>
    <t>Puno 60 kV</t>
  </si>
  <si>
    <t>ELECTRO ORIENTE</t>
  </si>
  <si>
    <t>Cutervo 138 kV</t>
  </si>
  <si>
    <t>MINERA VOLCAN</t>
  </si>
  <si>
    <t>ELECTRO NORTE</t>
  </si>
  <si>
    <t>Chiclayo Oeste 60 kV</t>
  </si>
  <si>
    <t>Carhuaquero 220 kV</t>
  </si>
  <si>
    <t>Cerro Corona 220 kV</t>
  </si>
  <si>
    <t>ELECTRO SUR ESTE</t>
  </si>
  <si>
    <t>San Gabán 138 kV</t>
  </si>
  <si>
    <t>Tintaya 10 kV</t>
  </si>
  <si>
    <t>EDELNOR</t>
  </si>
  <si>
    <t>Chavarría 212 kV</t>
  </si>
  <si>
    <t>Santa Rosa 212 kV</t>
  </si>
  <si>
    <t>Santa Rosa 60 kV</t>
  </si>
  <si>
    <t>Ventanilla 213 kV</t>
  </si>
  <si>
    <t>Paramonga Nueva 66 kV</t>
  </si>
  <si>
    <t>Huacho 66 kV</t>
  </si>
  <si>
    <t>Zapallal 220 kV</t>
  </si>
  <si>
    <t>Carabayllo 220 kV</t>
  </si>
  <si>
    <t>Lomera 60 kV</t>
  </si>
  <si>
    <t>San Juan 212 kV</t>
  </si>
  <si>
    <t>Chilca 218 kV</t>
  </si>
  <si>
    <t>Huachipa 60 kV</t>
  </si>
  <si>
    <t>Salamanca 60 kV</t>
  </si>
  <si>
    <t>Callahuanca 10 kV</t>
  </si>
  <si>
    <t>EMPRESA ADMINISTRADORA CERRO S.A.C.</t>
  </si>
  <si>
    <t>OXIDOS DE PASCO S.A.C.</t>
  </si>
  <si>
    <t>EMPRESA ADMINISTRADORA CHUNGAR SAC</t>
  </si>
  <si>
    <t>ENEL GENERACIÓN PERÚ</t>
  </si>
  <si>
    <t>CAMPOSOL S.A.</t>
  </si>
  <si>
    <t>VITAPRO S.A.</t>
  </si>
  <si>
    <t>TIENDAS POR DEPARTAMENTO RIPLEY S.A.</t>
  </si>
  <si>
    <t>MINERA SHOUXIN PERU S.A.</t>
  </si>
  <si>
    <t>San Juan 220 kV</t>
  </si>
  <si>
    <t>CÍA. MINERA CASAPALCA S.A.</t>
  </si>
  <si>
    <t>LA ARENA S.A.</t>
  </si>
  <si>
    <t>MINERA CHINALCO PERÚ S.A.</t>
  </si>
  <si>
    <t>ENEL GENERACIÓN PIURA</t>
  </si>
  <si>
    <t>Talara 220 kV</t>
  </si>
  <si>
    <t>EDE CAÑETE</t>
  </si>
  <si>
    <t>ELECTRO DUNAS</t>
  </si>
  <si>
    <t>AZANGARO IV (C.H. SAN GABAN)  13.8kV</t>
  </si>
  <si>
    <t>ELECTRO SUR</t>
  </si>
  <si>
    <t>MICHELL Y CIA S.A.</t>
  </si>
  <si>
    <t>COELVISAC</t>
  </si>
  <si>
    <t>Independencia 60 kV</t>
  </si>
  <si>
    <t>ILLIMO 22.9 kV</t>
  </si>
  <si>
    <t>Kiman Ayllu 10 kV</t>
  </si>
  <si>
    <t>Nueva Zorritos 60 kV</t>
  </si>
  <si>
    <t>Paragsha II 138 kV</t>
  </si>
  <si>
    <t>Huayucachi 60 kV</t>
  </si>
  <si>
    <t>Huayucachi 10 kV</t>
  </si>
  <si>
    <t>INDUSTRIA CACHIMAYO</t>
  </si>
  <si>
    <t>Independencia 220 kV</t>
  </si>
  <si>
    <t>Tocache 138 kV</t>
  </si>
  <si>
    <t>Callalli 138 kV</t>
  </si>
  <si>
    <t>Zapallal 210 kV</t>
  </si>
  <si>
    <t>Industriales 220 kV</t>
  </si>
  <si>
    <t>Cantera 220 kV</t>
  </si>
  <si>
    <t>Caudalosa 22 kV</t>
  </si>
  <si>
    <t>Malacas 13,2 kV</t>
  </si>
  <si>
    <t>Chimbote 1  13,8 kV</t>
  </si>
  <si>
    <t>Huallanca 13,8 kV</t>
  </si>
  <si>
    <t>Yaupi 13,8 kV</t>
  </si>
  <si>
    <t>Aucayacu 22,9 kV</t>
  </si>
  <si>
    <t>MINERA BARRICK MISQUICHILCA</t>
  </si>
  <si>
    <t>Trujillo Norte 220 kV</t>
  </si>
  <si>
    <t>TECNOFIL</t>
  </si>
  <si>
    <t>Chavarría 220 kV</t>
  </si>
  <si>
    <t>AGRICOLA LA CHIRA</t>
  </si>
  <si>
    <t>Piura Oeste 220 kV</t>
  </si>
  <si>
    <t>SURPACK S.A.</t>
  </si>
  <si>
    <t>NICOLL PERU</t>
  </si>
  <si>
    <t>FERROSALT</t>
  </si>
  <si>
    <t>INDUSTRIAS PLASTICAS REUNIDAS S.A.C.</t>
  </si>
  <si>
    <t>FILTROS LYS</t>
  </si>
  <si>
    <t>SELVA INDUSTRIAL</t>
  </si>
  <si>
    <t>Santa Rosa 220 kV</t>
  </si>
  <si>
    <t>ENVOLTURAS FLEXIBLES HUACHIPA S.A.C.</t>
  </si>
  <si>
    <t>PRECOTEX</t>
  </si>
  <si>
    <t>ITICSA</t>
  </si>
  <si>
    <t>TEXTIL DEL VALLE S.A</t>
  </si>
  <si>
    <t>Ica 220 kV</t>
  </si>
  <si>
    <t>Chiclayo Oeste 220 kV</t>
  </si>
  <si>
    <t>TECNICA AVICOLA</t>
  </si>
  <si>
    <t>CETUS</t>
  </si>
  <si>
    <t>DEXIM</t>
  </si>
  <si>
    <t>Tocache 138</t>
  </si>
  <si>
    <t>Cantera 220</t>
  </si>
  <si>
    <t>Chavarria 220</t>
  </si>
  <si>
    <t>Ventanilla 220</t>
  </si>
  <si>
    <t>Zapallal 220</t>
  </si>
  <si>
    <t>Paramonga Nueva 66</t>
  </si>
  <si>
    <t>Huacho 66</t>
  </si>
  <si>
    <t>Lomera 60</t>
  </si>
  <si>
    <t>Carabayllo 220</t>
  </si>
  <si>
    <t>San Juan 220</t>
  </si>
  <si>
    <t>Chilca 220</t>
  </si>
  <si>
    <t>Callahuanca 10</t>
  </si>
  <si>
    <t>Los Industriales 220</t>
  </si>
  <si>
    <t>ADINELSA ADN</t>
  </si>
  <si>
    <t>EGEPSA</t>
  </si>
  <si>
    <t>Tacna 66 kV</t>
  </si>
  <si>
    <t>ACEROS AREQUIPA</t>
  </si>
  <si>
    <t>PRAXAIR</t>
  </si>
  <si>
    <t>VINCHOS</t>
  </si>
  <si>
    <t>MINERA SAN IGNACIO DE MOROCOCHA</t>
  </si>
  <si>
    <t>CEMENTOS PACASMAYO</t>
  </si>
  <si>
    <t>FOSFATOS DEL PACIFICO S.A.</t>
  </si>
  <si>
    <t>FABRICA DE TEJIDOS PISCO</t>
  </si>
  <si>
    <t>CORPORACIÓN MIYASATO</t>
  </si>
  <si>
    <t>TRUPAL S.A.</t>
  </si>
  <si>
    <t/>
  </si>
  <si>
    <t>MINERA BUENAVENTURA</t>
  </si>
  <si>
    <t>PROCESADORA INDUSTRIAL RIO SECO</t>
  </si>
  <si>
    <t>EL BROCAL .S.A.</t>
  </si>
  <si>
    <t>Cinco Manantiales 138 kV</t>
  </si>
  <si>
    <t>Smelter 50 kV</t>
  </si>
  <si>
    <t>CENTINELA</t>
  </si>
  <si>
    <t>MINERA LA ZANJA E.I.R.L</t>
  </si>
  <si>
    <t>San Miguel 22 kV</t>
  </si>
  <si>
    <t>MINERA COIMOLACHE S.A.</t>
  </si>
  <si>
    <t>INDUSTRIAL PAPELERA ATLAS</t>
  </si>
  <si>
    <t>MINERA BATEAS</t>
  </si>
  <si>
    <t>LINDE GAS PERU S.A.</t>
  </si>
  <si>
    <t>PAPELERA NACIONAL S.A.</t>
  </si>
  <si>
    <t>PAPELERA DEL SUR</t>
  </si>
  <si>
    <t>QUIMPAC : QUIMICA PACIFICO</t>
  </si>
  <si>
    <t>I. RECORD (MANUFACTURAS DE METALES Y ALU</t>
  </si>
  <si>
    <t>NYRSTAR</t>
  </si>
  <si>
    <t>MINERA SANTA LUISA</t>
  </si>
  <si>
    <t>UNIVERSIDAD DE LIMA</t>
  </si>
  <si>
    <t>SOUTHERN PERU CC</t>
  </si>
  <si>
    <t>Ilo 138</t>
  </si>
  <si>
    <t>MINERA LAS BAMBAS S.A.</t>
  </si>
  <si>
    <t>MINERA ANTAMINA</t>
  </si>
  <si>
    <t>ESMERALDA CORP</t>
  </si>
  <si>
    <t>BANCO DE CREDITO</t>
  </si>
  <si>
    <t>MINERA ANABI</t>
  </si>
  <si>
    <t>Independencia 220</t>
  </si>
  <si>
    <t>VOTORANTIM METAIS</t>
  </si>
  <si>
    <t>CELEC EP</t>
  </si>
  <si>
    <t>MINERA YANACOCHA</t>
  </si>
  <si>
    <t>Socabaya 33</t>
  </si>
  <si>
    <t>Montalvo 138</t>
  </si>
  <si>
    <t>Chimbote 1 13,8 kV</t>
  </si>
  <si>
    <t>Porcon 10 kV</t>
  </si>
  <si>
    <t>Pajuela 22.9 kV</t>
  </si>
  <si>
    <t>ELECTRONOROESTE</t>
  </si>
  <si>
    <t>ELECTRONORTE</t>
  </si>
  <si>
    <t>ELECTROCENTRO</t>
  </si>
  <si>
    <t>Huanuco 22,9 kV</t>
  </si>
  <si>
    <t>Huanuco 10 kV</t>
  </si>
  <si>
    <t>Cobriza II  10 KV</t>
  </si>
  <si>
    <t>Cobriza I 66 KV</t>
  </si>
  <si>
    <t>Cobriza II 69 KV</t>
  </si>
  <si>
    <t>Oroya Nueva 50 KV</t>
  </si>
  <si>
    <t>S. Rosa 220 kV</t>
  </si>
  <si>
    <t>S. Juan 220 kV</t>
  </si>
  <si>
    <t>Chilca 220 kV</t>
  </si>
  <si>
    <t>Chosica 60 kV</t>
  </si>
  <si>
    <t>Ñaña 60 kV</t>
  </si>
  <si>
    <t>ENEL DISTRIBUCIÓN PERÚ</t>
  </si>
  <si>
    <t>Chavarria 220 kV</t>
  </si>
  <si>
    <t>Ventanilla 220 kV</t>
  </si>
  <si>
    <t>Lomera 20 kV</t>
  </si>
  <si>
    <t>Cantera 218 kV</t>
  </si>
  <si>
    <t>HIDRANDINA (Mercado Libre)</t>
  </si>
  <si>
    <t>ELECTRONOROESTE (Mercado Libre)</t>
  </si>
  <si>
    <t>ELECTRONORTE (Mercado Libre)</t>
  </si>
  <si>
    <t>ELECTROCENTRO (Mercado Libre)</t>
  </si>
  <si>
    <t>Santuario 13.8 kV</t>
  </si>
  <si>
    <t>MINERA GOLD FIELDS</t>
  </si>
  <si>
    <t>Cajamarca 220 kV</t>
  </si>
  <si>
    <t>MINERA MISKY MAYO</t>
  </si>
  <si>
    <t>La Niña 220 kV</t>
  </si>
  <si>
    <t>CARVIMSA</t>
  </si>
  <si>
    <t>GLORIA</t>
  </si>
  <si>
    <t>ARUNTANI SAC</t>
  </si>
  <si>
    <t>CEMENTO SUR PERU</t>
  </si>
  <si>
    <t>Juliaca 138 kV</t>
  </si>
  <si>
    <t>Ayaviri 22.9 kV</t>
  </si>
  <si>
    <t>Tintaya 138 kV</t>
  </si>
  <si>
    <t>IEQSA (INDUSTRIAS ELECTROQUIMICAS)</t>
  </si>
  <si>
    <t>SAN MIGUEL INDUSTRIAS PET S.A.</t>
  </si>
  <si>
    <t>AMCOR RIGID PLASTICS DEL PERU S.A.</t>
  </si>
  <si>
    <t>BACKUS</t>
  </si>
  <si>
    <t>S.E.P. Motupe - Planta 22,9 kV (ENSA)</t>
  </si>
  <si>
    <t>S.E. DO-211  10.5 kV (ELSE)</t>
  </si>
  <si>
    <t>S.E. Parque Indutrial (SEAL)</t>
  </si>
  <si>
    <t>MOLITALIA S.A.</t>
  </si>
  <si>
    <t>MINERA MARSA</t>
  </si>
  <si>
    <t xml:space="preserve">Hulallaca 138 kV </t>
  </si>
  <si>
    <t>Chillón 10 kV</t>
  </si>
  <si>
    <t>SED 1519 10 KV (Pucallpa)</t>
  </si>
  <si>
    <t>REAL PLAZA</t>
  </si>
  <si>
    <t>CINEPLEX S.A.</t>
  </si>
  <si>
    <t>HOMECENTERS PERUANOS</t>
  </si>
  <si>
    <t>HOMECENTERS PERUANOS ORIENTE</t>
  </si>
  <si>
    <t>Pucallpa 60 Kv</t>
  </si>
  <si>
    <t>Huaytire 138</t>
  </si>
  <si>
    <t>Chilina 33.5 kV</t>
  </si>
  <si>
    <t>LOGÍSTICA Y DISTRIBUCIÓN S.A.C.</t>
  </si>
  <si>
    <t>IDEAS TEXTILES S.A.C.</t>
  </si>
  <si>
    <t>MNG TEXTILES S.A.C.</t>
  </si>
  <si>
    <t>CRP MEDIOS Y ENTRETENIMIENTO S.A.C.</t>
  </si>
  <si>
    <t>HPD CONTRATISTAS GENERALES S.A.C.</t>
  </si>
  <si>
    <t>MEDIC SER S.A.C.</t>
  </si>
  <si>
    <t>LABORATORIOS AC FARMA S.A.</t>
  </si>
  <si>
    <t>TECNICAS METALICAS INGENIEROS S.A.C.</t>
  </si>
  <si>
    <t>ELECTRO TOCACHE</t>
  </si>
  <si>
    <t>ELECTRO PANGOA S.A.</t>
  </si>
  <si>
    <t>MINSUR</t>
  </si>
  <si>
    <t>TECNOLOGICA DE ALIMENTOS</t>
  </si>
  <si>
    <t>MINERA IRL</t>
  </si>
  <si>
    <t>MINERA ARES</t>
  </si>
  <si>
    <t>SHOUGANG HIERRO PERU</t>
  </si>
  <si>
    <t>CT. SAN NICOLÁS 13.8 kV</t>
  </si>
  <si>
    <t>S.E. MINA SHOUGANG 60.0 kV</t>
  </si>
  <si>
    <t>S.E. JAHUAY 10.0 kV</t>
  </si>
  <si>
    <t>MUNICIPALIDAD DE MARCONA</t>
  </si>
  <si>
    <t>SE MUNICIPIO 34.5 kV</t>
  </si>
  <si>
    <t>RED DE ENERGIA DEL PERU</t>
  </si>
  <si>
    <t>CT. SAN NICOLÁS 0.44 kV</t>
  </si>
  <si>
    <t>S.E. MARCONA 10.0 kV</t>
  </si>
  <si>
    <t>DOE RUN PERU</t>
  </si>
  <si>
    <t>MINERA MILPO</t>
  </si>
  <si>
    <t>MINERA ATACOCHA</t>
  </si>
  <si>
    <t>TREVALI PERU S.A.C.</t>
  </si>
  <si>
    <t>MINERA LOS QUENUALES</t>
  </si>
  <si>
    <t>Bujama 22.9 kV</t>
  </si>
  <si>
    <t>MINERA CORONA</t>
  </si>
  <si>
    <t>Chumpe 2.4 kV y 12 kV</t>
  </si>
  <si>
    <t>BANCO CONTINENTAL</t>
  </si>
  <si>
    <t>PODER PANADERO</t>
  </si>
  <si>
    <t>PERUBAR S.A.</t>
  </si>
  <si>
    <t>ESEMPAT</t>
  </si>
  <si>
    <t>Sepaex 13.8 kV</t>
  </si>
  <si>
    <t>HUANCHAY</t>
  </si>
  <si>
    <t>Cahua 10 kV</t>
  </si>
  <si>
    <t>Piura Oeste 60 y 10 kV, Malacas 13.2 kV, Nueva Zorritos 60 kV, Mancora 22.9 kV, Mancora 10 kV, Zorritos 33 kV, Puerto Rico 22.9 kV</t>
  </si>
  <si>
    <t>Guadalupe 60 y 10 kV, Trujillo Norte 138 y 10 kV, Chimbote 138kV y 13.8 kV, Huallanca 138, 66 y 13.8 kV, Paramonga Nueva 66 kV, La Pajuela 22.9 kV, Porcon 10 kV, Cajamarca Norte 60 kV, Kiman Ayllu 10 kV y Huaraz Oeste 138 kV.</t>
  </si>
  <si>
    <t>Chiclayo Oeste 60 kV, Carhuaquero 220 kV, Cerro Corona 220 kV</t>
  </si>
  <si>
    <t>Puno 60 kV, Puno 22.9 kV, Juliaca 10 kV, Ayaviri 22.9, Ayaviri 10 kV, Azángaro 22.9 kV, Azángaro 10 kV , San Gabán 13.8 kV</t>
  </si>
  <si>
    <t>Cusco 10kV, Quencoro 33 kV, Combapata 22.9 kV, Combapata 60 kV, Tintaya 10.6 kV Cachimayo 10.6 kV, Cachimayo 33 kV, Cachimayo 60 kV, Machupicchu 10.6 kV, Machupicchu 60 kV, Abancay 138 kV, San Gabán 138 kV</t>
  </si>
  <si>
    <t>Toquepala 138 kV, Aricota I 10.5 kV, Aricota II 10.5 kV, Socabaya 33 kV, Tomasiri 66 kV, Sarita 33 kV, Montalvo 138 kV, Ilo ELP 138 kV y Tacna 66 kV</t>
  </si>
  <si>
    <t>EXSA</t>
  </si>
  <si>
    <t>MINERA CASTROVIRREYNA</t>
  </si>
  <si>
    <t>CONTICOPLAS SAC</t>
  </si>
  <si>
    <t>CATALINA HUANCA SOCIEDA MINERA</t>
  </si>
  <si>
    <t>LADRILLERA MAXX</t>
  </si>
  <si>
    <t>INVERSIONES SAN BORJA</t>
  </si>
  <si>
    <t>PRODUCTO DE ACERO CASSADO (PRODAC)</t>
  </si>
  <si>
    <t>SOCIEDAD AGRICOLA VIRU S.A.</t>
  </si>
  <si>
    <t>ALICORP</t>
  </si>
  <si>
    <t>TEXTIL PIURA</t>
  </si>
  <si>
    <t>INDUSTRIA DEL ESPINO</t>
  </si>
  <si>
    <t>COTEXSUR S.A.C.</t>
  </si>
  <si>
    <t>MAKRO SUPERMAYORISTA S.A.</t>
  </si>
  <si>
    <t>ENOTRIA S.A.</t>
  </si>
  <si>
    <t>NORSAC S.A.</t>
  </si>
  <si>
    <t>GLOBAL ALIMENTOS S.A.C.</t>
  </si>
  <si>
    <t>INMOBILIARIA DOMEL S.A.C.</t>
  </si>
  <si>
    <t>SAGA FALABELLA ORIENTE S.A.C.</t>
  </si>
  <si>
    <t>MARINAZUL S.A.</t>
  </si>
  <si>
    <t>INTURSA</t>
  </si>
  <si>
    <t>SANTA ROSA 220</t>
  </si>
  <si>
    <t>PERUANA DE MOLDEADOS S.A.</t>
  </si>
  <si>
    <t>S.E. N° 1563 10kV (Enel Distribución)</t>
  </si>
  <si>
    <t>MULTIMERCADOS ZONALES S.A.</t>
  </si>
  <si>
    <t>SED 4096B 10kV (Electrodunas)</t>
  </si>
  <si>
    <t>SED 4096D 11kV (Electrodunas)</t>
  </si>
  <si>
    <t>Según Carta GCC-130-2016 y GCC-221-2016, emitidos por DISTRILUZ.</t>
  </si>
  <si>
    <t>Según Cartas GCC-133-2016, GCC-154-2016, C-1397-2016, GCC-221-2016 y GCC-222-2016, emitidos por DISTRILUZ.</t>
  </si>
  <si>
    <t>Según Carta GCC-131-2016, GCC-203-2016 y GCC-221-2016, emitidos por DISTRILUZ.</t>
  </si>
  <si>
    <t>Según Carta GCC-223-2016, emitido por DISTRILUZ.</t>
  </si>
  <si>
    <t>BRYSON HILLS PERÚ S.A.</t>
  </si>
  <si>
    <t>CONFECCIONES LANCASTER S.A.</t>
  </si>
  <si>
    <t>INMOBIDEAS S.A.C.</t>
  </si>
  <si>
    <t>TEJIDOS JORGITO S.A.C.</t>
  </si>
  <si>
    <t>DROKASA</t>
  </si>
  <si>
    <t>SALES Y DERIVADOS DE COBRE</t>
  </si>
  <si>
    <t>AJEPER</t>
  </si>
  <si>
    <t>FRIO DEL NORTE</t>
  </si>
  <si>
    <t>Pucallpa 60 kV</t>
  </si>
  <si>
    <t>Huánuco 138 kV</t>
  </si>
  <si>
    <t>INFORMACION DE EMPRESAS GENERADORAS SOBRE LAS POTENCIAS CONTRATADAS CON SUS CLIENTES</t>
  </si>
  <si>
    <t>FECHA REMISIÓN</t>
  </si>
  <si>
    <t>Mes de declaración</t>
  </si>
  <si>
    <t>Datos de los Contratos Vigentes</t>
  </si>
  <si>
    <t>Vigencia del Contrato</t>
  </si>
  <si>
    <t>Datos de la Potencia Contratada Fija [MW]</t>
  </si>
  <si>
    <t>Datos de la Potencia Contratada  Variable [MW]</t>
  </si>
  <si>
    <t>Comentario / Observación</t>
  </si>
  <si>
    <t>#</t>
  </si>
  <si>
    <t>Código de Retiro</t>
  </si>
  <si>
    <t xml:space="preserve">Suministrador </t>
  </si>
  <si>
    <t>Cliente (1)</t>
  </si>
  <si>
    <t>Tipo de Contrato</t>
  </si>
  <si>
    <t>Tipo de Usuario</t>
  </si>
  <si>
    <t>Barra de Transferencia (2)</t>
  </si>
  <si>
    <t>Fecha Inicio</t>
  </si>
  <si>
    <t>Fecha Fin</t>
  </si>
  <si>
    <t>Punto(s) de Suministro (3)</t>
  </si>
  <si>
    <t>Total [MW]</t>
  </si>
  <si>
    <t>H.P. [MW]</t>
  </si>
  <si>
    <t>H.F.P. [MW]</t>
  </si>
  <si>
    <t>NOTAS :</t>
  </si>
  <si>
    <t>(1) :  Para el caso de nuevos clientes, ingresar los datos al final de la fila.</t>
  </si>
  <si>
    <r>
      <t xml:space="preserve">(2) : Ingresar </t>
    </r>
    <r>
      <rPr>
        <b/>
        <sz val="9"/>
        <rFont val="Arial"/>
        <family val="2"/>
      </rPr>
      <t xml:space="preserve">únicamente barras de transferencias </t>
    </r>
    <r>
      <rPr>
        <sz val="9"/>
        <rFont val="Arial"/>
        <family val="2"/>
      </rPr>
      <t>asociados al punto de suministro, dicha barra de trasferencia debe estar señalada en el listado de Barras de Referencia de Generación del Estudio de Fijación tarifaria vigente.</t>
    </r>
  </si>
  <si>
    <t>(3) :  Ingrese el nombre del punto o puntos de Suministro asociados al retiro del cliente.</t>
  </si>
  <si>
    <t>CL00041CDA</t>
  </si>
  <si>
    <t>BILATERAL</t>
  </si>
  <si>
    <t>REGULADO</t>
  </si>
  <si>
    <t>CARABAYLLO 220</t>
  </si>
  <si>
    <t>01/10/2016</t>
  </si>
  <si>
    <t>02/08/2031</t>
  </si>
  <si>
    <t>CL00042CDA</t>
  </si>
  <si>
    <t>CHAVARRIA 220</t>
  </si>
  <si>
    <t>CL00043CDA</t>
  </si>
  <si>
    <t>HUACHO 220</t>
  </si>
  <si>
    <t>CL00044CDA</t>
  </si>
  <si>
    <t>LOMERA 220</t>
  </si>
  <si>
    <t>CL00045CDA</t>
  </si>
  <si>
    <t>PARAMONGA NUEVA 220</t>
  </si>
  <si>
    <t>CL00046CDA</t>
  </si>
  <si>
    <t>CL00047CDA</t>
  </si>
  <si>
    <t>VENTANILLA 220</t>
  </si>
  <si>
    <t>CL00048CDA</t>
  </si>
  <si>
    <t>ZAPALLAL 220</t>
  </si>
  <si>
    <t>CL00001CDA</t>
  </si>
  <si>
    <t>LICITACION</t>
  </si>
  <si>
    <t>AUCAYACU 138</t>
  </si>
  <si>
    <t>03/08/2016</t>
  </si>
  <si>
    <t>CL00002CDA</t>
  </si>
  <si>
    <t>CAMPO ARMIÑO 220</t>
  </si>
  <si>
    <t>CL00003CDA</t>
  </si>
  <si>
    <t>CARHUAMAYO 138</t>
  </si>
  <si>
    <t>CL00004CDA</t>
  </si>
  <si>
    <t>CONDORCOCHA 44</t>
  </si>
  <si>
    <t>CL00005CDA</t>
  </si>
  <si>
    <t>HUANCAVELICA 220</t>
  </si>
  <si>
    <t>Huancavelica 10 kV / Huancavelica 60 kV</t>
  </si>
  <si>
    <t>CL00006CDA</t>
  </si>
  <si>
    <t>HUANUCO 138</t>
  </si>
  <si>
    <t>Huánuco 10 kV / Huánuco 22.9 kV</t>
  </si>
  <si>
    <t>CL00007CDA</t>
  </si>
  <si>
    <t>HUAYUCACHI 220</t>
  </si>
  <si>
    <t>Huallucachi 10 kV / Huallucachi 60 kV</t>
  </si>
  <si>
    <t>CL00008CDA</t>
  </si>
  <si>
    <t>OROYA NUEVA 50</t>
  </si>
  <si>
    <t>CL00009CDA</t>
  </si>
  <si>
    <t>PACHACHACA 220</t>
  </si>
  <si>
    <t>CL00010CDA</t>
  </si>
  <si>
    <t>PARAGSHA2 138</t>
  </si>
  <si>
    <t>CL00011CDA</t>
  </si>
  <si>
    <t>POMACOCHA 220</t>
  </si>
  <si>
    <t>CL00012CDA</t>
  </si>
  <si>
    <t>TINGO MARIA 138</t>
  </si>
  <si>
    <t>CL00013CDA</t>
  </si>
  <si>
    <t>VIZCARRA 220</t>
  </si>
  <si>
    <t>CL00014CDA</t>
  </si>
  <si>
    <t>YAUPI138</t>
  </si>
  <si>
    <t>CL00015CDA</t>
  </si>
  <si>
    <t>LA NIÑA 220</t>
  </si>
  <si>
    <t>CL00016CDA</t>
  </si>
  <si>
    <t>PIURA OESTE 220</t>
  </si>
  <si>
    <t>Piura Oeste 10 kV / Piura Oeste 60 kV</t>
  </si>
  <si>
    <t>CL00017CDA</t>
  </si>
  <si>
    <t>TALARA 220</t>
  </si>
  <si>
    <t>CL00018CDA</t>
  </si>
  <si>
    <t>ZORRITOS 220</t>
  </si>
  <si>
    <t>Zorritos 33 kV / Nuevos Zorritos 60 kV / Máncora 10 kV / Máncora 22.9 kV</t>
  </si>
  <si>
    <t>CL00061CDA</t>
  </si>
  <si>
    <t>CAJAMARCA 220</t>
  </si>
  <si>
    <t>01/11/2016</t>
  </si>
  <si>
    <t>31/10/2031</t>
  </si>
  <si>
    <t>CL00062CDA</t>
  </si>
  <si>
    <t>CARHUAQUERO 220</t>
  </si>
  <si>
    <t>CL00063CDA</t>
  </si>
  <si>
    <t>CHICLAYO 220</t>
  </si>
  <si>
    <t>CL00019CDA</t>
  </si>
  <si>
    <t>AYAVIRI 138</t>
  </si>
  <si>
    <t>Ayavarí 10 kV / Ayavarí 22.9 kV</t>
  </si>
  <si>
    <t>CL00020CDA</t>
  </si>
  <si>
    <t>AZANGARO 138</t>
  </si>
  <si>
    <t>Azángaro 22.9 kV / Azángaro 60 kV</t>
  </si>
  <si>
    <t>CL00021CDA</t>
  </si>
  <si>
    <t>JULIACA 138</t>
  </si>
  <si>
    <t>Juliaca 10 kV / Juliaca 22.9 kV</t>
  </si>
  <si>
    <t>CL00022CDA</t>
  </si>
  <si>
    <t>PUNO 138</t>
  </si>
  <si>
    <t>Puno 22.9 kV / Puno 60 kV</t>
  </si>
  <si>
    <t>CL00023CDA</t>
  </si>
  <si>
    <t>SAN GABAN 138</t>
  </si>
  <si>
    <t>CB00003CDA</t>
  </si>
  <si>
    <t>CUTERVO 138</t>
  </si>
  <si>
    <t>CL00026CDA</t>
  </si>
  <si>
    <t>Cajamarca Norte 60 kV / Porcón 10 kV</t>
  </si>
  <si>
    <t>CL00027CDA</t>
  </si>
  <si>
    <t>CHIMBOTE1 138</t>
  </si>
  <si>
    <t>Chimbote 1 138 kV / Chimbote 2 138 kV</t>
  </si>
  <si>
    <t>CL00028CDA</t>
  </si>
  <si>
    <t>CHIMBOTE1 220</t>
  </si>
  <si>
    <t>CL00029CDA</t>
  </si>
  <si>
    <t>GUADALUPE 220</t>
  </si>
  <si>
    <t>CL00030CDA</t>
  </si>
  <si>
    <t>GUADALUPE 60</t>
  </si>
  <si>
    <t>CL00031CDA</t>
  </si>
  <si>
    <t>HUALLANCA 138</t>
  </si>
  <si>
    <t>Huallanca 138 kV / Huallanca 66 kV / Huallanca 13.8 kV / Huaraz Oeste 138 kV</t>
  </si>
  <si>
    <t>CL00032CDA</t>
  </si>
  <si>
    <t>CL00033CDA</t>
  </si>
  <si>
    <t>TRUJILLO 220</t>
  </si>
  <si>
    <t>Trujillo Norte 10 kV / Trujillo Norte 138 kV</t>
  </si>
  <si>
    <t>CL00035CDA</t>
  </si>
  <si>
    <t>CHILINA 138</t>
  </si>
  <si>
    <t>CL00036CDA</t>
  </si>
  <si>
    <t>MARCONA 220</t>
  </si>
  <si>
    <t>CL00037CDA</t>
  </si>
  <si>
    <t>MOLLENDO 138</t>
  </si>
  <si>
    <t>CL00038CDA</t>
  </si>
  <si>
    <t>REPARTICIÓN 138</t>
  </si>
  <si>
    <t>CL00039CDA</t>
  </si>
  <si>
    <t>SANTUARIO 138</t>
  </si>
  <si>
    <t>Santuario 138 kV</t>
  </si>
  <si>
    <t>CL00040CDA</t>
  </si>
  <si>
    <t>SOCABAYA 138</t>
  </si>
  <si>
    <t>Socabaya 34.5 kV / Socabaya 138 Kv</t>
  </si>
  <si>
    <t>CL00034CDA</t>
  </si>
  <si>
    <t>CALLALLI 138</t>
  </si>
  <si>
    <t>CL00024CDA</t>
  </si>
  <si>
    <t>AGUAYTIA 22.9</t>
  </si>
  <si>
    <t>CL00025CDA</t>
  </si>
  <si>
    <t>PUCALLPA 60</t>
  </si>
  <si>
    <t>CL00054CDA</t>
  </si>
  <si>
    <t>CACHIMAYO 138</t>
  </si>
  <si>
    <t>Cachimayo 10 kV / Cachimayo 23 kV / Cachimayo 60 kV</t>
  </si>
  <si>
    <t>CL00055CDA</t>
  </si>
  <si>
    <t>COMBAPATA 138</t>
  </si>
  <si>
    <t>Combapata 22.9 kV / Combapata 60 kV</t>
  </si>
  <si>
    <t>CL00056CDA</t>
  </si>
  <si>
    <t>DOLORESPATA 138</t>
  </si>
  <si>
    <t>Dolorespata 10 kV</t>
  </si>
  <si>
    <t>CL00057CDA</t>
  </si>
  <si>
    <t>MACHUPICCHU 138</t>
  </si>
  <si>
    <t>Machupicchu 10 kV / Machupicchu 60 kV / Abancay 138 kV</t>
  </si>
  <si>
    <t>CL00058CDA</t>
  </si>
  <si>
    <t>QUENCORO 138</t>
  </si>
  <si>
    <t>Quencoro 33 kV / Quencoro 10 kV</t>
  </si>
  <si>
    <t>CL00059CDA</t>
  </si>
  <si>
    <t>CL00060CDA</t>
  </si>
  <si>
    <t>TINTAYA EXISTENTE 138</t>
  </si>
  <si>
    <t>CB00001CDA</t>
  </si>
  <si>
    <t>LIBRE</t>
  </si>
  <si>
    <t>CB00002CDA</t>
  </si>
  <si>
    <t>CB00009CDA</t>
  </si>
  <si>
    <t>SOCABAYA 220</t>
  </si>
  <si>
    <t>ICA 220</t>
  </si>
  <si>
    <t>(3) :  Ingrese el nombre del punto o puntos de Suministro asociados al retiro del cliente y que a su vez son usados en las Valorizaciones de Potencia.</t>
  </si>
  <si>
    <t>CL00032CLP</t>
  </si>
  <si>
    <t>01/01/2013</t>
  </si>
  <si>
    <t>31/12/2022</t>
  </si>
  <si>
    <t>CL00030CLP</t>
  </si>
  <si>
    <t>GUADALUPE 10</t>
  </si>
  <si>
    <t>CL00077CLP</t>
  </si>
  <si>
    <t>TRUJILLO 138</t>
  </si>
  <si>
    <t>CL00081CLP</t>
  </si>
  <si>
    <t>CHIMBOTE 13.8</t>
  </si>
  <si>
    <t>CL00035CLP</t>
  </si>
  <si>
    <t>HUALLANCA 66</t>
  </si>
  <si>
    <t>01/02/2014</t>
  </si>
  <si>
    <t>01/10/2014</t>
  </si>
  <si>
    <t>CL00005CLP</t>
  </si>
  <si>
    <t>CL00056CLP</t>
  </si>
  <si>
    <t>PARAMONGA NUEVA 66</t>
  </si>
  <si>
    <t>CL00051CLP</t>
  </si>
  <si>
    <t>CL00009CLP</t>
  </si>
  <si>
    <t>CL00103CLP</t>
  </si>
  <si>
    <t>YAUPI 13.8</t>
  </si>
  <si>
    <t>CL00053CLP</t>
  </si>
  <si>
    <t>CL00025CLP</t>
  </si>
  <si>
    <t>CL00007CLP</t>
  </si>
  <si>
    <t>CL00039CLP</t>
  </si>
  <si>
    <t>CL00036CLP</t>
  </si>
  <si>
    <t>CL00074CLP</t>
  </si>
  <si>
    <t>TINGO MARIA 10</t>
  </si>
  <si>
    <t>CL00002CLP</t>
  </si>
  <si>
    <t>AUCAYACU 22.9</t>
  </si>
  <si>
    <t>CL00038CLP</t>
  </si>
  <si>
    <t>CL00100CLP</t>
  </si>
  <si>
    <t>01/01/2015</t>
  </si>
  <si>
    <t>CL00063CLP</t>
  </si>
  <si>
    <t>CL00097CLP</t>
  </si>
  <si>
    <t>CL00017CLP</t>
  </si>
  <si>
    <t>CHICLAYO 60</t>
  </si>
  <si>
    <t>CL00014CLP</t>
  </si>
  <si>
    <t>CL00101CLP</t>
  </si>
  <si>
    <t>CERRO CORONA 220</t>
  </si>
  <si>
    <t>CL00058CLP</t>
  </si>
  <si>
    <t>CL00073CLP</t>
  </si>
  <si>
    <t>CL00080CLP</t>
  </si>
  <si>
    <t>ZORRITOS 60</t>
  </si>
  <si>
    <t>CB00042CLP</t>
  </si>
  <si>
    <t>INDEPENDENCIA 220</t>
  </si>
  <si>
    <t>01/01/2016</t>
  </si>
  <si>
    <t>31/12/2040</t>
  </si>
  <si>
    <t>INDEPENDENCIA 60</t>
  </si>
  <si>
    <t>CB00041CLP</t>
  </si>
  <si>
    <t>CB00049CLP</t>
  </si>
  <si>
    <t>MARCONA 60</t>
  </si>
  <si>
    <t>CL00043CLP</t>
  </si>
  <si>
    <t>CB00016CLP</t>
  </si>
  <si>
    <t>APM TERMINALS CALLAO</t>
  </si>
  <si>
    <t>01/08/2014</t>
  </si>
  <si>
    <t>31/07/2017</t>
  </si>
  <si>
    <t>CB00024CLP</t>
  </si>
  <si>
    <t>UNACEM S.A.A.</t>
  </si>
  <si>
    <t>CONDORCOCHA 138</t>
  </si>
  <si>
    <t>01/01/2010</t>
  </si>
  <si>
    <t>31/12/2025</t>
  </si>
  <si>
    <t>CB00027CLP</t>
  </si>
  <si>
    <t>COTARUSE 220</t>
  </si>
  <si>
    <t>01/05/2014</t>
  </si>
  <si>
    <t>31/12/2024</t>
  </si>
  <si>
    <t>CB00044CLP</t>
  </si>
  <si>
    <t>SACOS PISCO</t>
  </si>
  <si>
    <t>01/05/2012</t>
  </si>
  <si>
    <t>CB00066CLP</t>
  </si>
  <si>
    <t>OPP FILM</t>
  </si>
  <si>
    <t>SAN JUAN 220</t>
  </si>
  <si>
    <t>01/04/2012</t>
  </si>
  <si>
    <t>CB00067CLP</t>
  </si>
  <si>
    <t>ATOCONGO 60</t>
  </si>
  <si>
    <t>CB00084CLP</t>
  </si>
  <si>
    <t>01/05/2015</t>
  </si>
  <si>
    <t>30/04/2017</t>
  </si>
  <si>
    <t>CB00140CLP</t>
  </si>
  <si>
    <t>01/12/2015</t>
  </si>
  <si>
    <t>31/12/2019</t>
  </si>
  <si>
    <t>CB00141CLP</t>
  </si>
  <si>
    <t>PAN AMERICAN SILVER</t>
  </si>
  <si>
    <t>PARAGSHA2 220</t>
  </si>
  <si>
    <t>05/03/2016</t>
  </si>
  <si>
    <t>CALLALLI 138 KV</t>
  </si>
  <si>
    <t>-</t>
  </si>
  <si>
    <t>CHILINA 33.5 KV</t>
  </si>
  <si>
    <t>MARCONA 60 KV</t>
  </si>
  <si>
    <t>MOLLENDO 138 KV</t>
  </si>
  <si>
    <t>SANTUARIO 13.8 KV</t>
  </si>
  <si>
    <t>SOCABAYA 34.5 KV</t>
  </si>
  <si>
    <t>ZAPALLAL 220 KV</t>
  </si>
  <si>
    <t>CARABAYLLO 220 KV</t>
  </si>
  <si>
    <t>TOCACHE 138 KV</t>
  </si>
  <si>
    <t>CAUDALOSA 22 KV</t>
  </si>
  <si>
    <t>CACHIMAYO 60 KV, CACHIMAYO 33 KV, CACHIMAYO 22.9 KV, CACHIMAYO 10.6 KV</t>
  </si>
  <si>
    <t>COMBAPATA 60 KV, COMBAPATA 22.9 KV</t>
  </si>
  <si>
    <t>CUSCO 10.6 KV</t>
  </si>
  <si>
    <t>MACHUPICCHU 60 KV, MACHUPICCHU 10.6 KV, ABANCAY 138 KV</t>
  </si>
  <si>
    <t>QUENCORO 33 KV</t>
  </si>
  <si>
    <t>SAN GABAN 138 KV</t>
  </si>
  <si>
    <t>TINTAYA 10.6 KV</t>
  </si>
  <si>
    <t>AYAVIRI 22.9 KV, AYAVIRI 10 KV</t>
  </si>
  <si>
    <t>AZANGARO I 60 KV, AZANGARO II 60 KV, AZANGARO III 22.9 KV</t>
  </si>
  <si>
    <t>JULIACA 10 KV</t>
  </si>
  <si>
    <t>PUNO 60 KV, PUNO 22.9 KV</t>
  </si>
  <si>
    <t>ARICOTA 1 10.5 KV, ARICOTA 2 10.5 KV, SARITA 33 KV</t>
  </si>
  <si>
    <t>ILO 138 KV</t>
  </si>
  <si>
    <t>TOMASIRI 66 KV, TACNA 66 KV</t>
  </si>
  <si>
    <t>MONTALVO 138 KV</t>
  </si>
  <si>
    <t>SOCABAYA 33 KV</t>
  </si>
  <si>
    <t>HUAYTIRE 138 KV</t>
  </si>
  <si>
    <t>SSEE -  Parque Industrial 10 KV y Porongoche 10 KV</t>
  </si>
  <si>
    <t>INDEPENDENCIA 60 kV</t>
  </si>
  <si>
    <t>CHIMBOTE1 13.8 kV</t>
  </si>
  <si>
    <t>CAJAMARCA NORTE 60 kV, PORCON 10 kV, KIMAN AYLLU 10 kV y  LA PAJUELA 22.9 kV</t>
  </si>
  <si>
    <t>CHIMBOTE1 138 kV y CHIMBOTE2 138 kV</t>
  </si>
  <si>
    <t>GUADALUPE 10 kV</t>
  </si>
  <si>
    <t>GUADALUPE 60 kV</t>
  </si>
  <si>
    <t>HUARAZ OESTE 138 kV, HUALLANCA 138 kV, HUALLANCA 66 kV y HUALLANCA 13.8 kV</t>
  </si>
  <si>
    <t>PARAMONGA NUEVA 60 kV</t>
  </si>
  <si>
    <t>TRUJILLO NORTE 138 kV y TRUJILLO NORTE 10 kV</t>
  </si>
  <si>
    <t>CARHUAQUERO 220 kV</t>
  </si>
  <si>
    <t>CHICLAYO OESTE 60 kV</t>
  </si>
  <si>
    <t>CERRO CORONA 220 kV</t>
  </si>
  <si>
    <t>PIURA OESTE 60 kV y PIURA OESTE 10 kV</t>
  </si>
  <si>
    <t>MALACAS 13.2 kV</t>
  </si>
  <si>
    <t>NUEVA ZORRITOS 60 kV, ZORRITOS 33 kV, MANCORA 10 kV y MANCORA 22.9 kV</t>
  </si>
  <si>
    <t>AUCAYACU 22.9 kV</t>
  </si>
  <si>
    <t>CARHUAMAYO 138 kV</t>
  </si>
  <si>
    <t>CONDORCOCHA 44 kV</t>
  </si>
  <si>
    <t>HUANCAVELICA 10 kV, HUANCAVELICA 60 kV</t>
  </si>
  <si>
    <t>HUANUCO 10 kV, HUANUCO 22.9 kV</t>
  </si>
  <si>
    <t>HUAYUCACHI 10 kV, HUAYUCACHI 60 kV</t>
  </si>
  <si>
    <t>OROYA NUEVA 50 kV</t>
  </si>
  <si>
    <t>PARAGSHA II 138 kV</t>
  </si>
  <si>
    <t>POMACOCHA 138 kV</t>
  </si>
  <si>
    <t>TINGO MARIA 10 kV</t>
  </si>
  <si>
    <t>PACHACHACA 220 kV</t>
  </si>
  <si>
    <t>HUALLANCA NUEVA 60 kV</t>
  </si>
  <si>
    <t>YAUPI 13.8 kV</t>
  </si>
  <si>
    <t>QUENCORO 138 kV</t>
  </si>
  <si>
    <t>Caudalosa 22</t>
  </si>
  <si>
    <t>Santa Rosa 220 / Santa Rosa 60</t>
  </si>
  <si>
    <t>Santa Rosa 220 - Chosica 60 - Huachipa 60 - Ñaña 60 - Salamanca 60</t>
  </si>
  <si>
    <t>Antes EDECAÑETE ahora LDS</t>
  </si>
  <si>
    <t>CHILINA 33</t>
  </si>
  <si>
    <t>REPARTICION 138</t>
  </si>
  <si>
    <t>SANTUARIO 13.8</t>
  </si>
  <si>
    <t>DOLORESPATA 10.5</t>
  </si>
  <si>
    <t>TINTAYA 10</t>
  </si>
  <si>
    <t>SAN GABAN 13.8</t>
  </si>
  <si>
    <t>HUACHO 66</t>
  </si>
  <si>
    <t>LOMERA 60</t>
  </si>
  <si>
    <t>CHOSICA 60</t>
  </si>
  <si>
    <t>CHILCA REP 220</t>
  </si>
  <si>
    <t>CHILCA 220</t>
  </si>
  <si>
    <t>Ares 60 kV / Talta 138 kV</t>
  </si>
  <si>
    <t>MEGAPLAZA - ALAMEDA SUR</t>
  </si>
  <si>
    <t>MEGAPLAZA - BOTAFOGO</t>
  </si>
  <si>
    <t>MEGAPLAZA - KANDOO</t>
  </si>
  <si>
    <t>MEGAPLAZA - VILLA EL SALVADOR</t>
  </si>
  <si>
    <t>PARQUE ARAUCO - LARCOMAR</t>
  </si>
  <si>
    <t>PARQUE ARAUCO - LAMBRAMANI</t>
  </si>
  <si>
    <t>PARQUE ARAUCO - EL QUINDE</t>
  </si>
  <si>
    <t>MEGAPLAZA - PISAC</t>
  </si>
  <si>
    <t>CANTERA 220</t>
  </si>
  <si>
    <t>CL00033FPP</t>
  </si>
  <si>
    <t>CL00001FPP</t>
  </si>
  <si>
    <t>CL00013FPP</t>
  </si>
  <si>
    <t>CL00042FPP</t>
  </si>
  <si>
    <t>CL00018FPP</t>
  </si>
  <si>
    <t>CL00017FPP</t>
  </si>
  <si>
    <t>CL00003FPP</t>
  </si>
  <si>
    <t>CL00020FPP</t>
  </si>
  <si>
    <t>CL00034FPP</t>
  </si>
  <si>
    <t>CL00039FPP</t>
  </si>
  <si>
    <t>CL00045FPP</t>
  </si>
  <si>
    <t>CL00011FPP</t>
  </si>
  <si>
    <t>CL00009FPP</t>
  </si>
  <si>
    <t>CL00101FPP</t>
  </si>
  <si>
    <t>CL00024FPP</t>
  </si>
  <si>
    <t>CL00021FPP</t>
  </si>
  <si>
    <t>CL00023FPP</t>
  </si>
  <si>
    <t>CL00040FPP</t>
  </si>
  <si>
    <t>CL00002FPP</t>
  </si>
  <si>
    <t>CL00004FPP</t>
  </si>
  <si>
    <t>CL00030FPP</t>
  </si>
  <si>
    <t>CL00007FPP</t>
  </si>
  <si>
    <t>CL00140FPP</t>
  </si>
  <si>
    <t>CL00031FPP</t>
  </si>
  <si>
    <t>CL00014FPP</t>
  </si>
  <si>
    <t>CL00100FPP</t>
  </si>
  <si>
    <t>CL00035FPP</t>
  </si>
  <si>
    <t>CL00097FPP</t>
  </si>
  <si>
    <t>CL00027FPP</t>
  </si>
  <si>
    <t>CL00037FPP</t>
  </si>
  <si>
    <t>Informarles que a partir del 1 de mayo 2016, el cliente Luz del sur esta solicitando mediante una adenda la incorporación de nuevas barras de entrega y medición, a apartir del 1 de mayo 2016, las barras son Asia 220 kV y Las Praderas 220 kV.  Esta solicitud esta en revisión.</t>
  </si>
  <si>
    <t>CL00036FPP</t>
  </si>
  <si>
    <t>CL00012FPP</t>
  </si>
  <si>
    <t>CL00139FPP</t>
  </si>
  <si>
    <t>CALLAHUANCA EDEGEL 220</t>
  </si>
  <si>
    <t>CL00028FPP</t>
  </si>
  <si>
    <t>INDUSTRIALES 220</t>
  </si>
  <si>
    <t>CL00010FPP</t>
  </si>
  <si>
    <t>CL00038FPP</t>
  </si>
  <si>
    <t>CL00043FPP</t>
  </si>
  <si>
    <t>CL00044FPP</t>
  </si>
  <si>
    <t>CL00032FPP</t>
  </si>
  <si>
    <t>CL00019FPP</t>
  </si>
  <si>
    <t>CL00006FPP</t>
  </si>
  <si>
    <t>CL00142FPP</t>
  </si>
  <si>
    <t>CL00141FPP</t>
  </si>
  <si>
    <t>CL00022FPP</t>
  </si>
  <si>
    <t>CL00041FPP</t>
  </si>
  <si>
    <t>TOCACHE 138</t>
  </si>
  <si>
    <t>CB00095FPP</t>
  </si>
  <si>
    <t>CB00101FPP</t>
  </si>
  <si>
    <t>CB00102FPP</t>
  </si>
  <si>
    <t>CB00103FPP</t>
  </si>
  <si>
    <t>CB00105FPP</t>
  </si>
  <si>
    <t>CB00106FPP</t>
  </si>
  <si>
    <t>CB00104FPP</t>
  </si>
  <si>
    <t>CB00094FPP</t>
  </si>
  <si>
    <t>CB00100FPP</t>
  </si>
  <si>
    <t>CB00092FPP</t>
  </si>
  <si>
    <t>CB00098FPP</t>
  </si>
  <si>
    <t>CB00093FPP</t>
  </si>
  <si>
    <t>CB00096FPP</t>
  </si>
  <si>
    <t>CL00011KAL</t>
  </si>
  <si>
    <t>01/01/2014</t>
  </si>
  <si>
    <t>31/12/2027</t>
  </si>
  <si>
    <t>CL00012KAL</t>
  </si>
  <si>
    <t>CL00029KAL</t>
  </si>
  <si>
    <t>CL00051KAL</t>
  </si>
  <si>
    <t>CL00065KAL</t>
  </si>
  <si>
    <t>Santa Rosa 60 kV / Santa Rosa 220 kV</t>
  </si>
  <si>
    <t>CL00085KAL</t>
  </si>
  <si>
    <t>CL00086KAL</t>
  </si>
  <si>
    <t>CL00141KAL</t>
  </si>
  <si>
    <t>CL00002KAL</t>
  </si>
  <si>
    <t>ARICOTA66</t>
  </si>
  <si>
    <t>31/12/2023</t>
  </si>
  <si>
    <t>Aricota 1 10.5 / Aricota 2 10.5 / Sarita 33</t>
  </si>
  <si>
    <t>CL00034KAL</t>
  </si>
  <si>
    <t>ILO ELP 138</t>
  </si>
  <si>
    <t>CL00042KAL</t>
  </si>
  <si>
    <t>LOS HEROES 66</t>
  </si>
  <si>
    <t xml:space="preserve">Tacna 66 / Tomasiri 66 </t>
  </si>
  <si>
    <t>CL00048KAL</t>
  </si>
  <si>
    <t>MOQUEGUA 138</t>
  </si>
  <si>
    <t>CL00074KAL</t>
  </si>
  <si>
    <t>CL00081KAL</t>
  </si>
  <si>
    <t>TOQUEPALA 138</t>
  </si>
  <si>
    <t>CL00023KAL</t>
  </si>
  <si>
    <t>31/12/2021</t>
  </si>
  <si>
    <t>CL00024KAL</t>
  </si>
  <si>
    <t>CL00043KAL</t>
  </si>
  <si>
    <t>CL00056KAL</t>
  </si>
  <si>
    <t>CL00059KAL</t>
  </si>
  <si>
    <t>CL00080KAL</t>
  </si>
  <si>
    <t>CL00004KAL</t>
  </si>
  <si>
    <t>CL00001KAL</t>
  </si>
  <si>
    <t>CL00007KAL</t>
  </si>
  <si>
    <t>01/11/2014</t>
  </si>
  <si>
    <t>Cajamarca Norte 60 kV / Porcón 10 kV / Pajuela 22.9 Kv</t>
  </si>
  <si>
    <t>CL00022KAL</t>
  </si>
  <si>
    <t>CL00026KAL</t>
  </si>
  <si>
    <t>CL00028KAL</t>
  </si>
  <si>
    <t>CL00032KAL</t>
  </si>
  <si>
    <t>CL00053KAL</t>
  </si>
  <si>
    <t>CL00084KAL</t>
  </si>
  <si>
    <t>CL00016KAL</t>
  </si>
  <si>
    <t>CL00036KAL</t>
  </si>
  <si>
    <t>CL00062KAL</t>
  </si>
  <si>
    <t>CL00064KAL</t>
  </si>
  <si>
    <t>S. Rosa 220 kV / Chosica 60 kV / Huachipa 60 kV / Ñaña 60 kV / Salamanca 60 kV</t>
  </si>
  <si>
    <t>CL00139KAL</t>
  </si>
  <si>
    <t>CL00140KAL</t>
  </si>
  <si>
    <t>01/11/2015</t>
  </si>
  <si>
    <t>CB00009KAL</t>
  </si>
  <si>
    <t>31/12/2018</t>
  </si>
  <si>
    <t>CB00020KAL</t>
  </si>
  <si>
    <t>CB00045KAL</t>
  </si>
  <si>
    <t>CB00047KAL</t>
  </si>
  <si>
    <t>CB00058KAL</t>
  </si>
  <si>
    <t>CB00073KAL</t>
  </si>
  <si>
    <t>CB00076KAL</t>
  </si>
  <si>
    <t>CL00008KAL</t>
  </si>
  <si>
    <t>CL00019KAL</t>
  </si>
  <si>
    <t>CL00044KAL</t>
  </si>
  <si>
    <t>CL00046KAL</t>
  </si>
  <si>
    <t>CL00057KAL</t>
  </si>
  <si>
    <t>CL00072KAL</t>
  </si>
  <si>
    <t>CL00075KAL</t>
  </si>
  <si>
    <t>CB00115KAL</t>
  </si>
  <si>
    <t>CB00116KAL</t>
  </si>
  <si>
    <t>CB00117KAL</t>
  </si>
  <si>
    <t>08/12/2015</t>
  </si>
  <si>
    <t>S.E. N° 1506  22.9 kV (LDS) / SED 1755 10 KV (LDS) / Suministro 1299168 10 Kv (LDS)</t>
  </si>
  <si>
    <t>CB00118KAL</t>
  </si>
  <si>
    <t>CB00003KAL</t>
  </si>
  <si>
    <t>CB00005KAL</t>
  </si>
  <si>
    <t>01/03/2008</t>
  </si>
  <si>
    <t>30/04/2027</t>
  </si>
  <si>
    <t>CB00013KAL</t>
  </si>
  <si>
    <t>01/10/2013</t>
  </si>
  <si>
    <t>30/09/2028</t>
  </si>
  <si>
    <t>CB00014KAL</t>
  </si>
  <si>
    <t>30/04/2018</t>
  </si>
  <si>
    <t>CB00017KAL</t>
  </si>
  <si>
    <t>FUNDICION CHILCA S.A.</t>
  </si>
  <si>
    <t>01/04/2013</t>
  </si>
  <si>
    <t>31/01/2021</t>
  </si>
  <si>
    <t>CB00018KAL</t>
  </si>
  <si>
    <t>YURA</t>
  </si>
  <si>
    <t>01/09/2010</t>
  </si>
  <si>
    <t>30/04/2019</t>
  </si>
  <si>
    <t>CB00037KAL</t>
  </si>
  <si>
    <t>01/10/2008</t>
  </si>
  <si>
    <t>31/12/2017</t>
  </si>
  <si>
    <t>CB00038KAL</t>
  </si>
  <si>
    <t>01/05/2013</t>
  </si>
  <si>
    <t>31/03/2026</t>
  </si>
  <si>
    <t>CB00055KAL</t>
  </si>
  <si>
    <t>CB00060KAL</t>
  </si>
  <si>
    <t>CERAMICA SAN LORENZO S.A.C.</t>
  </si>
  <si>
    <t>31/10/2017</t>
  </si>
  <si>
    <t>CB00066KAL</t>
  </si>
  <si>
    <t>30/09/2019</t>
  </si>
  <si>
    <t>CB00068KAL</t>
  </si>
  <si>
    <t>01/07/2009</t>
  </si>
  <si>
    <t>CB00069KAL</t>
  </si>
  <si>
    <t>CENTRO PAPELERO</t>
  </si>
  <si>
    <t>01/01/2011</t>
  </si>
  <si>
    <t>CB00070KAL</t>
  </si>
  <si>
    <t>CB00071KAL</t>
  </si>
  <si>
    <t>CB00077KAL</t>
  </si>
  <si>
    <t>01/01/2012</t>
  </si>
  <si>
    <t>31/12/2020</t>
  </si>
  <si>
    <t>CB00079KAL</t>
  </si>
  <si>
    <t>XSTRATA TINTAYA S.A.</t>
  </si>
  <si>
    <t>31/08/2021</t>
  </si>
  <si>
    <t>CB00082KAL</t>
  </si>
  <si>
    <t>01/11/2008</t>
  </si>
  <si>
    <t>CB00093KAL</t>
  </si>
  <si>
    <t>CB00109KAL</t>
  </si>
  <si>
    <t>01/02/2015</t>
  </si>
  <si>
    <t>CB00112KAL</t>
  </si>
  <si>
    <t>01/08/2015</t>
  </si>
  <si>
    <t>31/07/2020</t>
  </si>
  <si>
    <t>CB00113KAL</t>
  </si>
  <si>
    <t>JOCKEY PLAZA</t>
  </si>
  <si>
    <t>30/10/2020</t>
  </si>
  <si>
    <t>CB00119KAL</t>
  </si>
  <si>
    <t>CB00120KAL</t>
  </si>
  <si>
    <t>MINERA AURIFERA RETAMAS</t>
  </si>
  <si>
    <t>01/06/2016</t>
  </si>
  <si>
    <t>31/05/2021</t>
  </si>
  <si>
    <t>CB00121KAL</t>
  </si>
  <si>
    <t>REFINERÍA LA PAMPILLA</t>
  </si>
  <si>
    <t>01/08/2016</t>
  </si>
  <si>
    <t>CB00122KAL</t>
  </si>
  <si>
    <t>CERVECERÍA SAN JUAN</t>
  </si>
  <si>
    <t>01/09/2016</t>
  </si>
  <si>
    <t>CB00123KAL</t>
  </si>
  <si>
    <t>CB00124KAL</t>
  </si>
  <si>
    <t>CB00125KAL</t>
  </si>
  <si>
    <t>CB00126KAL</t>
  </si>
  <si>
    <t>CB00127KAL</t>
  </si>
  <si>
    <t>ECKERD PERU</t>
  </si>
  <si>
    <t>CB00128KAL</t>
  </si>
  <si>
    <t>MINERA XSTRATA</t>
  </si>
  <si>
    <t>TINTAYA NUEVA 220</t>
  </si>
  <si>
    <t>Tintaya Nueva 220 kV</t>
  </si>
  <si>
    <t>CB00129KAL</t>
  </si>
  <si>
    <t>CB00130KAL</t>
  </si>
  <si>
    <t>Huanuco 138 kV</t>
  </si>
  <si>
    <t>CB00131KAL</t>
  </si>
  <si>
    <t>CB00132KAL</t>
  </si>
  <si>
    <t>CB00133KAL</t>
  </si>
  <si>
    <t>Cusco 138 kV</t>
  </si>
  <si>
    <t>CB00134KAL</t>
  </si>
  <si>
    <t>Huayucachi 220 kV</t>
  </si>
  <si>
    <t>CB00135KAL</t>
  </si>
  <si>
    <t>Juliaca 138kV</t>
  </si>
  <si>
    <t>CB00136KAL</t>
  </si>
  <si>
    <t>CB00137KAL</t>
  </si>
  <si>
    <t xml:space="preserve"> Pucallpa 60 kV</t>
  </si>
  <si>
    <t>CB00138KAL</t>
  </si>
  <si>
    <t>CB00139KAL</t>
  </si>
  <si>
    <t>CB00140KAL</t>
  </si>
  <si>
    <t>Arequipa 138 kV</t>
  </si>
  <si>
    <t>CB00141KAL</t>
  </si>
  <si>
    <t>CB00142KAL</t>
  </si>
  <si>
    <t>SUPERMERCADOS PERUANOS SOCIEDAD ANONIMA O  S.P.S.A.</t>
  </si>
  <si>
    <t>CB00143KAL</t>
  </si>
  <si>
    <t>CB00144KAL</t>
  </si>
  <si>
    <t>CB00145KAL</t>
  </si>
  <si>
    <t>CB00146KAL</t>
  </si>
  <si>
    <t>Chimbote 138 kV</t>
  </si>
  <si>
    <t>CB00147KAL</t>
  </si>
  <si>
    <t>CB00148KAL</t>
  </si>
  <si>
    <t>Huacho 220 kV</t>
  </si>
  <si>
    <t>CB00149KAL</t>
  </si>
  <si>
    <t>CB00150KAL</t>
  </si>
  <si>
    <t>CB00151KAL</t>
  </si>
  <si>
    <t>CB00152KAL</t>
  </si>
  <si>
    <t>CB00153KAL</t>
  </si>
  <si>
    <t>CB00154KAL</t>
  </si>
  <si>
    <t>CB00155KAL</t>
  </si>
  <si>
    <t>CB00156KAL</t>
  </si>
  <si>
    <t>Puno 138 kV</t>
  </si>
  <si>
    <t>CB00157KAL</t>
  </si>
  <si>
    <t>CB00158KAL</t>
  </si>
  <si>
    <t>Santa Rosa 220 Kv</t>
  </si>
  <si>
    <t>CB00159KAL</t>
  </si>
  <si>
    <t>CB00161KAL</t>
  </si>
  <si>
    <t>CB00162KAL</t>
  </si>
  <si>
    <t>CB00163KAL</t>
  </si>
  <si>
    <t>CB00174KAL</t>
  </si>
  <si>
    <t>CB00164KAL</t>
  </si>
  <si>
    <t>TIENDAS PERUANAS SA</t>
  </si>
  <si>
    <t>CB00165KAL</t>
  </si>
  <si>
    <t>CB00166KAL</t>
  </si>
  <si>
    <t>CB00167KAL</t>
  </si>
  <si>
    <t>CB00168KAL</t>
  </si>
  <si>
    <t>CB00169KAL</t>
  </si>
  <si>
    <t>CB00170KAL</t>
  </si>
  <si>
    <t>CB00171KAL</t>
  </si>
  <si>
    <t>CB00172KAL</t>
  </si>
  <si>
    <t>CB00173KAL</t>
  </si>
  <si>
    <t>CB00175KAL</t>
  </si>
  <si>
    <t>CB00176KAL</t>
  </si>
  <si>
    <t>CB00177KAL</t>
  </si>
  <si>
    <t>CB00178KAL</t>
  </si>
  <si>
    <t xml:space="preserve"> Trujillo 220 kV</t>
  </si>
  <si>
    <t>CB00179KAL</t>
  </si>
  <si>
    <t>CB00180KAL</t>
  </si>
  <si>
    <t>ENEL DISTRIBUCION PERU</t>
  </si>
  <si>
    <t>01/01/2017</t>
  </si>
  <si>
    <t>CB00181KAL</t>
  </si>
  <si>
    <t>CB00182KAL</t>
  </si>
  <si>
    <t>CB00183KAL</t>
  </si>
  <si>
    <t>CB00184KAL</t>
  </si>
  <si>
    <t>CB00185KAL</t>
  </si>
  <si>
    <t>CB00186KAL</t>
  </si>
  <si>
    <t>CB00187KAL</t>
  </si>
  <si>
    <t>CB00188KAL</t>
  </si>
  <si>
    <t>INVERSIONES MAMAY E.I.R.L.</t>
  </si>
  <si>
    <t>SPCC_Fundicion 138 / SPCC_Q. Honda 138</t>
  </si>
  <si>
    <t>SPCC_Fundicion 138 / SPCC_Refineria 138 / SPCC_Q. Honda 138 / SPCC_LIXIVIACION 138</t>
  </si>
  <si>
    <t>SPCC_MILL_SITE 138 / SPCC_LIXIVIACION 138 / SPCC_P.BACK 138</t>
  </si>
  <si>
    <t>BOTIFLACA 138</t>
  </si>
  <si>
    <t>SPCC_P.BACK 138 / SPCC_CUAJONE 138</t>
  </si>
  <si>
    <t>CB00002SGB</t>
  </si>
  <si>
    <t>CB00006SGB</t>
  </si>
  <si>
    <t>CB00016SGB</t>
  </si>
  <si>
    <t>JULIACA 10</t>
  </si>
  <si>
    <t>CB00022SGB</t>
  </si>
  <si>
    <t>CB00027SGB</t>
  </si>
  <si>
    <t>CB00012SGB</t>
  </si>
  <si>
    <t>CB00032SGB</t>
  </si>
  <si>
    <t>CL00031SGB</t>
  </si>
  <si>
    <t>CB00033SGB</t>
  </si>
  <si>
    <t>CB00040SGB</t>
  </si>
  <si>
    <t>CB00005SGB</t>
  </si>
  <si>
    <t>CB00017SGB</t>
  </si>
  <si>
    <t>CB00018SGB</t>
  </si>
  <si>
    <t>CB00034SGB</t>
  </si>
  <si>
    <t>CB00035SGB</t>
  </si>
  <si>
    <t>CB00042SGB</t>
  </si>
  <si>
    <t>01/07/2016</t>
  </si>
  <si>
    <t>CB00043SGB</t>
  </si>
  <si>
    <t>CB00044SGB</t>
  </si>
  <si>
    <t>CL00001SGB</t>
  </si>
  <si>
    <t>CL00008SGB</t>
  </si>
  <si>
    <t>CL00010SGB</t>
  </si>
  <si>
    <t>CL00013SGB</t>
  </si>
  <si>
    <t>CL00021SGB</t>
  </si>
  <si>
    <t>CL00030SGB</t>
  </si>
  <si>
    <t>CL00034SGB</t>
  </si>
  <si>
    <t>CL00141SGB</t>
  </si>
  <si>
    <t>CL00011SGB</t>
  </si>
  <si>
    <t>CL00015SGB</t>
  </si>
  <si>
    <t>CL00028SGB</t>
  </si>
  <si>
    <t>CL00029SGB</t>
  </si>
  <si>
    <t>CL00139SGB</t>
  </si>
  <si>
    <t>CALLAHUANCA 10</t>
  </si>
  <si>
    <t>CL00140SGB</t>
  </si>
  <si>
    <t>CL00014SGB</t>
  </si>
  <si>
    <t>CB00039SGB</t>
  </si>
  <si>
    <t>CB00002SHO</t>
  </si>
  <si>
    <t>CB00004SHO</t>
  </si>
  <si>
    <t>Socabaya 180 kV, Socabaya 34.5 kV, Callalli 138 kV, Repartición 138 kV, Mollendo 138 kV y Marcona 60 kV</t>
  </si>
  <si>
    <t>PUNO 60, PUNO 22.9</t>
  </si>
  <si>
    <t>SOCABAYA 33</t>
  </si>
  <si>
    <t>LURIN 10 KV</t>
  </si>
  <si>
    <t>PARAMONGA EXISTENTE 13.8</t>
  </si>
  <si>
    <t>ANDAHUAYLAS 60 KV</t>
  </si>
  <si>
    <t>TACNA 10 KV</t>
  </si>
  <si>
    <t>LIMATAMBO 22.9 KV</t>
  </si>
  <si>
    <t>UCHUCCHACUA 33 KV</t>
  </si>
  <si>
    <t>OQUENDO 10 KV</t>
  </si>
  <si>
    <t>SALAMANCA 10 KV, MIRONES 10 KV</t>
  </si>
  <si>
    <t>MIRONES 10 KV</t>
  </si>
  <si>
    <t>PARAMONGA EXISTENTE 13.8 KV</t>
  </si>
  <si>
    <t>VIRU 22.9 KV</t>
  </si>
  <si>
    <t>SAN ISIDRO 22.9 KV, PANDO 10 KV</t>
  </si>
  <si>
    <t>PUEBLO NUEVO 10 KV</t>
  </si>
  <si>
    <t>OROYA NUEVA 50 KV</t>
  </si>
  <si>
    <t>Santa Rosa 212 kV/Ñaña 61kV/Huachipa 60kV/Salamanca 61kV/Chosica 63kV</t>
  </si>
  <si>
    <t>Piura Oeste 60 kV/ Piura Oeste 10 kV</t>
  </si>
  <si>
    <t>Zorritos 33 kV/Mancora22,9 kV/Mancora 10kV/Nva Zorritos 60kV</t>
  </si>
  <si>
    <t>Cajamarca Norte 60 kV/Porcon 10 kV</t>
  </si>
  <si>
    <t>Chimbote 1 138 kV/Chimbote2 138 kV</t>
  </si>
  <si>
    <t>Huallanca 138 kV/Huallanca 66 kV/Huallanca13,8 kV/Huaraz Oeste 138 kV</t>
  </si>
  <si>
    <t>Trujillo Norte 138 kV/ Trujillo Norte 10 kV</t>
  </si>
  <si>
    <t>Etiquetas de fila</t>
  </si>
  <si>
    <t>ORAZUL ENERGY</t>
  </si>
  <si>
    <t>ENEL GENERACION PERU S.A.A.</t>
  </si>
  <si>
    <t>ENEL GENERACION PIURA S.A.</t>
  </si>
  <si>
    <t>CB00002ENG</t>
  </si>
  <si>
    <t>CÓDIGO_Retiro</t>
  </si>
  <si>
    <t>CB00001AGR</t>
  </si>
  <si>
    <t>CB00002AYE</t>
  </si>
  <si>
    <t>CL00011CHI</t>
  </si>
  <si>
    <t>CL00006EGA</t>
  </si>
  <si>
    <t>CB00023EGM</t>
  </si>
  <si>
    <t>CB00123ORA</t>
  </si>
  <si>
    <t>CL00032EGS</t>
  </si>
  <si>
    <t>CB00002ELP</t>
  </si>
  <si>
    <t>CB00002EGJ</t>
  </si>
  <si>
    <t>CL00023ODE</t>
  </si>
  <si>
    <t>CB00003EGH</t>
  </si>
  <si>
    <t>CB00189EPE</t>
  </si>
  <si>
    <t>CB00042EPI</t>
  </si>
  <si>
    <t>CL00061ENG</t>
  </si>
  <si>
    <t>CL00001HHU</t>
  </si>
  <si>
    <t>CB00002SCR</t>
  </si>
  <si>
    <t>CB00003LDS</t>
  </si>
  <si>
    <t>CL00027SDF</t>
  </si>
  <si>
    <t>CB00014SKP</t>
  </si>
  <si>
    <t>CL00140TCH</t>
  </si>
  <si>
    <t>CL00007TER</t>
  </si>
  <si>
    <t>Barra de Transferencia</t>
  </si>
  <si>
    <t>CLUB REGATAS LIMA</t>
  </si>
  <si>
    <t>IMPALA PERU</t>
  </si>
  <si>
    <t>Fecha de Fin</t>
  </si>
  <si>
    <t>08/08/2032</t>
  </si>
  <si>
    <t>31/12/2016</t>
  </si>
  <si>
    <t>31/01/2027</t>
  </si>
  <si>
    <t>01/04/2018</t>
  </si>
  <si>
    <t>01/03/2016</t>
  </si>
  <si>
    <t>01/02/2012</t>
  </si>
  <si>
    <t>08/09/2002</t>
  </si>
  <si>
    <t>01/02/2017</t>
  </si>
  <si>
    <t>01/12/2016</t>
  </si>
  <si>
    <t>01/09/2015</t>
  </si>
  <si>
    <t>01/04/2014</t>
  </si>
  <si>
    <t>01/07/2014</t>
  </si>
  <si>
    <t>CB00009ENG</t>
  </si>
  <si>
    <t>CL00023CLP</t>
  </si>
  <si>
    <t>CL00023CHI</t>
  </si>
  <si>
    <t>CL00022EGA</t>
  </si>
  <si>
    <t>CB00087EGM</t>
  </si>
  <si>
    <t>CB00124ORA</t>
  </si>
  <si>
    <t>CL00016EGS</t>
  </si>
  <si>
    <t>CB00069ELP</t>
  </si>
  <si>
    <t>CB00003EGJ</t>
  </si>
  <si>
    <t>CL00024ODE</t>
  </si>
  <si>
    <t>CB00006EGH</t>
  </si>
  <si>
    <t>CB00188EPE</t>
  </si>
  <si>
    <t>CB00010EPI</t>
  </si>
  <si>
    <t>CB00014ENG</t>
  </si>
  <si>
    <t>CB00099FPP</t>
  </si>
  <si>
    <t>CL00003HHU</t>
  </si>
  <si>
    <t>CB00003SCR</t>
  </si>
  <si>
    <t>CB00016LDS</t>
  </si>
  <si>
    <t>CL00030SDF</t>
  </si>
  <si>
    <t>CB00005SHO</t>
  </si>
  <si>
    <t>CB00016SKP</t>
  </si>
  <si>
    <t>CL00010TCH</t>
  </si>
  <si>
    <t>CL00011TER</t>
  </si>
  <si>
    <t>ASIA 220</t>
  </si>
  <si>
    <t>TRANSPORTADORA CALLAO</t>
  </si>
  <si>
    <t>31/01/2022</t>
  </si>
  <si>
    <t>31/08/2018</t>
  </si>
  <si>
    <t>01/10/2015</t>
  </si>
  <si>
    <t>01/07/2015</t>
  </si>
  <si>
    <t>CB00011ENG</t>
  </si>
  <si>
    <t>CL00037CHI</t>
  </si>
  <si>
    <t>CL00039EGA</t>
  </si>
  <si>
    <t>CB00088EGM</t>
  </si>
  <si>
    <t>CB00125ORA</t>
  </si>
  <si>
    <t>CB00046EGS</t>
  </si>
  <si>
    <t>CB00011ELP</t>
  </si>
  <si>
    <t>CB00004EGJ</t>
  </si>
  <si>
    <t>CL00025ODE</t>
  </si>
  <si>
    <t>CB00009EGH</t>
  </si>
  <si>
    <t>CB00187EPE</t>
  </si>
  <si>
    <t>CB00040EPI</t>
  </si>
  <si>
    <t>CB00015ENG</t>
  </si>
  <si>
    <t>CL00005HHU</t>
  </si>
  <si>
    <t>CB00004SCR</t>
  </si>
  <si>
    <t>CB00057LDS</t>
  </si>
  <si>
    <t>CL00033SDF</t>
  </si>
  <si>
    <t>CB00003SHO</t>
  </si>
  <si>
    <t>CB00020SKP</t>
  </si>
  <si>
    <t>CL00016TCH</t>
  </si>
  <si>
    <t>CL00020TER</t>
  </si>
  <si>
    <t>ALTO PRADERAS 220kV</t>
  </si>
  <si>
    <t>DESIERTO 220</t>
  </si>
  <si>
    <t>MINERA QUIRUVILCA</t>
  </si>
  <si>
    <t>28/02/2017</t>
  </si>
  <si>
    <t>01/12/2017</t>
  </si>
  <si>
    <t>30/09/2018</t>
  </si>
  <si>
    <t>01/05/2016</t>
  </si>
  <si>
    <t>CL00038CHI</t>
  </si>
  <si>
    <t>CL00042EGA</t>
  </si>
  <si>
    <t>CL00032EGM</t>
  </si>
  <si>
    <t>CB00126ORA</t>
  </si>
  <si>
    <t>CB00047EGS</t>
  </si>
  <si>
    <t>CL00004ELP</t>
  </si>
  <si>
    <t>CB00005EGJ</t>
  </si>
  <si>
    <t>CL00026ODE</t>
  </si>
  <si>
    <t>CB00013EGH</t>
  </si>
  <si>
    <t>CB00195EPE</t>
  </si>
  <si>
    <t>CB00044EPI</t>
  </si>
  <si>
    <t>CB00021ENG</t>
  </si>
  <si>
    <t>CL00015HHU</t>
  </si>
  <si>
    <t>CB00058LDS</t>
  </si>
  <si>
    <t>CL00008SDF</t>
  </si>
  <si>
    <t>CB00013SKP</t>
  </si>
  <si>
    <t>CL00031TCH</t>
  </si>
  <si>
    <t>CL00032TER</t>
  </si>
  <si>
    <t>GYM FERROVIAS</t>
  </si>
  <si>
    <t>22/02/2027</t>
  </si>
  <si>
    <t>23/02/2017</t>
  </si>
  <si>
    <t>01/01/2007</t>
  </si>
  <si>
    <t>CL00139CHI</t>
  </si>
  <si>
    <t>CL00047EGA</t>
  </si>
  <si>
    <t>CB00033EGM</t>
  </si>
  <si>
    <t>CB00127ORA</t>
  </si>
  <si>
    <t>CB00048EGS</t>
  </si>
  <si>
    <t>CL00010ELP</t>
  </si>
  <si>
    <t>CB00006EGJ</t>
  </si>
  <si>
    <t>CL00044ODE</t>
  </si>
  <si>
    <t>CB00013EGHX</t>
  </si>
  <si>
    <t>CB00194EPE</t>
  </si>
  <si>
    <t>CL00001EPI</t>
  </si>
  <si>
    <t>CB00022ENG</t>
  </si>
  <si>
    <t>CL00017HHU</t>
  </si>
  <si>
    <t>CB00007LDS</t>
  </si>
  <si>
    <t>CL00011SDF</t>
  </si>
  <si>
    <t>CB00022SKP</t>
  </si>
  <si>
    <t>CL00032TCH</t>
  </si>
  <si>
    <t>CL00041TER</t>
  </si>
  <si>
    <t>01/12/2025</t>
  </si>
  <si>
    <t>CL00140CHI</t>
  </si>
  <si>
    <t>CL00056EGA</t>
  </si>
  <si>
    <t>CB00089EGM</t>
  </si>
  <si>
    <t>CB00128ORA</t>
  </si>
  <si>
    <t>CB00049EGS</t>
  </si>
  <si>
    <t>CL00016ELP</t>
  </si>
  <si>
    <t>CB00007EGJ</t>
  </si>
  <si>
    <t>CL00045ODE</t>
  </si>
  <si>
    <t>CB00004EGH</t>
  </si>
  <si>
    <t>CB00193EPE</t>
  </si>
  <si>
    <t>CL00008EPI</t>
  </si>
  <si>
    <t>CB00042ENG</t>
  </si>
  <si>
    <t>CL00018HHU</t>
  </si>
  <si>
    <t>CB00022LDS</t>
  </si>
  <si>
    <t>CL00101SDF</t>
  </si>
  <si>
    <t>CB00017SKP</t>
  </si>
  <si>
    <t>CL00139TCH</t>
  </si>
  <si>
    <t>CL00048TER</t>
  </si>
  <si>
    <t>LAIVE S.A</t>
  </si>
  <si>
    <t>01/11/2010</t>
  </si>
  <si>
    <t>CL00009CHI</t>
  </si>
  <si>
    <t>CL00058EGA</t>
  </si>
  <si>
    <t>CB00090EGM</t>
  </si>
  <si>
    <t>CB00129ORA</t>
  </si>
  <si>
    <t>CB00050EGS</t>
  </si>
  <si>
    <t>CL00029ELP</t>
  </si>
  <si>
    <t>CB00008EGJ</t>
  </si>
  <si>
    <t>CL00046ODE</t>
  </si>
  <si>
    <t>CB00010EGH</t>
  </si>
  <si>
    <t>CB00192EPE</t>
  </si>
  <si>
    <t>CL00009EPI</t>
  </si>
  <si>
    <t>CB00084ENG</t>
  </si>
  <si>
    <t>CL00019HHU</t>
  </si>
  <si>
    <t>CB00023LDS</t>
  </si>
  <si>
    <t>CL00002SDF</t>
  </si>
  <si>
    <t>CB00018SKP</t>
  </si>
  <si>
    <t>CL00001TCH</t>
  </si>
  <si>
    <t>CL00049TER</t>
  </si>
  <si>
    <t>CB00024ENG</t>
  </si>
  <si>
    <t>CL00010CHI</t>
  </si>
  <si>
    <t>CL00020EGA</t>
  </si>
  <si>
    <t>CB00091EGM</t>
  </si>
  <si>
    <t>CB00130ORA</t>
  </si>
  <si>
    <t>CB00051EGS</t>
  </si>
  <si>
    <t>CL00037ELP</t>
  </si>
  <si>
    <t>CB00009EGJ</t>
  </si>
  <si>
    <t>CL00047ODE</t>
  </si>
  <si>
    <t>CB00008EGH</t>
  </si>
  <si>
    <t>CB00191EPE</t>
  </si>
  <si>
    <t>CL00015EPI</t>
  </si>
  <si>
    <t>CB00102ENG</t>
  </si>
  <si>
    <t>CL00141HHU</t>
  </si>
  <si>
    <t>CB00029LDS</t>
  </si>
  <si>
    <t>CL00005SDF</t>
  </si>
  <si>
    <t>CB00019SKP</t>
  </si>
  <si>
    <t>CL00008TCH</t>
  </si>
  <si>
    <t>CL00146TER</t>
  </si>
  <si>
    <t>OWENS-ILLINOIS PERÚ S.A.</t>
  </si>
  <si>
    <t>COMPAÑIA CERVECERA AMBEV PERU</t>
  </si>
  <si>
    <t>CB00026ENG</t>
  </si>
  <si>
    <t>CL00020CHI</t>
  </si>
  <si>
    <t>CL00035EGA</t>
  </si>
  <si>
    <t>CB00092EGM</t>
  </si>
  <si>
    <t>CL00007ORA</t>
  </si>
  <si>
    <t>CB00052EGS</t>
  </si>
  <si>
    <t>CL00039ELP</t>
  </si>
  <si>
    <t>CB00001EGJ</t>
  </si>
  <si>
    <t>CL00048ODE</t>
  </si>
  <si>
    <t>CL00001EGH</t>
  </si>
  <si>
    <t>CB00201EPE</t>
  </si>
  <si>
    <t>CL00024EPI</t>
  </si>
  <si>
    <t>CB00103ENG</t>
  </si>
  <si>
    <t>CL00006HHU</t>
  </si>
  <si>
    <t>CB00036LDS</t>
  </si>
  <si>
    <t>CL00006SDF</t>
  </si>
  <si>
    <t>CB00003SKP</t>
  </si>
  <si>
    <t>CL00009TCH</t>
  </si>
  <si>
    <t>CL00015TER</t>
  </si>
  <si>
    <t>COMPAÑIA MINERA LUREN S A</t>
  </si>
  <si>
    <t>COMPAÑIA MINERA CONDESTABLE S.A.</t>
  </si>
  <si>
    <t>31/05/2019</t>
  </si>
  <si>
    <t>31/10/2016</t>
  </si>
  <si>
    <t>28/02/2019</t>
  </si>
  <si>
    <t>CB00027ENG</t>
  </si>
  <si>
    <t>CL00030CHI</t>
  </si>
  <si>
    <t>CL00050EGA</t>
  </si>
  <si>
    <t>CB00093EGM</t>
  </si>
  <si>
    <t>CL00015ORA</t>
  </si>
  <si>
    <t>CB00054EGS</t>
  </si>
  <si>
    <t>CL00040ELP</t>
  </si>
  <si>
    <t>CL00049ODE</t>
  </si>
  <si>
    <t>CB00005EGH</t>
  </si>
  <si>
    <t>CB00199EPE</t>
  </si>
  <si>
    <t>CL00032EPI</t>
  </si>
  <si>
    <t>CB00125ENG</t>
  </si>
  <si>
    <t>CL00011HHU</t>
  </si>
  <si>
    <t>CB00037LDS</t>
  </si>
  <si>
    <t>CL00013SDF</t>
  </si>
  <si>
    <t>CB00015SKP</t>
  </si>
  <si>
    <t>CL00014TCH</t>
  </si>
  <si>
    <t>CL00027TER</t>
  </si>
  <si>
    <t>FITESA</t>
  </si>
  <si>
    <t>30/06/2020</t>
  </si>
  <si>
    <t>20/02/2027</t>
  </si>
  <si>
    <t>31/10/2023</t>
  </si>
  <si>
    <t>01/02/2016</t>
  </si>
  <si>
    <t>22/02/2017</t>
  </si>
  <si>
    <t>CB00034ENG</t>
  </si>
  <si>
    <t>CL00039CHI</t>
  </si>
  <si>
    <t>CL00051EGA</t>
  </si>
  <si>
    <t>CB00094EGM</t>
  </si>
  <si>
    <t>CL00030ORA</t>
  </si>
  <si>
    <t>CL00001EGS</t>
  </si>
  <si>
    <t>CL00057ELP</t>
  </si>
  <si>
    <t>CL00050ODE</t>
  </si>
  <si>
    <t>CB00002EGH</t>
  </si>
  <si>
    <t>CB00151EPE</t>
  </si>
  <si>
    <t>CL00041EPI</t>
  </si>
  <si>
    <t>CB00126ENG</t>
  </si>
  <si>
    <t>CL00013HHU</t>
  </si>
  <si>
    <t>CB00041LDS</t>
  </si>
  <si>
    <t>CB00041SGB</t>
  </si>
  <si>
    <t>CL00018SDF</t>
  </si>
  <si>
    <t>CB00002SKP</t>
  </si>
  <si>
    <t>CL00025TCH</t>
  </si>
  <si>
    <t>CL00039TER</t>
  </si>
  <si>
    <t>MEXICHEM</t>
  </si>
  <si>
    <t>31/12/2034</t>
  </si>
  <si>
    <t>30/11/2021</t>
  </si>
  <si>
    <t>31/03/2019</t>
  </si>
  <si>
    <t>01/04/2016</t>
  </si>
  <si>
    <t>CL00046CHI</t>
  </si>
  <si>
    <t>CL00139EGA</t>
  </si>
  <si>
    <t>CB00095EGM</t>
  </si>
  <si>
    <t>CL00045ORA</t>
  </si>
  <si>
    <t>CL00010EGS</t>
  </si>
  <si>
    <t>CL00060ELP</t>
  </si>
  <si>
    <t>CL00051ODE</t>
  </si>
  <si>
    <t>CB00198EPE</t>
  </si>
  <si>
    <t>CL00141EPI</t>
  </si>
  <si>
    <t>CB00130ENG</t>
  </si>
  <si>
    <t>CL00014HHU</t>
  </si>
  <si>
    <t>CB00042LDS</t>
  </si>
  <si>
    <t>CL00019SDF</t>
  </si>
  <si>
    <t>CB00102SKP</t>
  </si>
  <si>
    <t>CL00033TCH</t>
  </si>
  <si>
    <t>CL00040TER</t>
  </si>
  <si>
    <t>TAMICORP</t>
  </si>
  <si>
    <t>19/08/2018</t>
  </si>
  <si>
    <t>31/10/2018</t>
  </si>
  <si>
    <t>20/08/2012</t>
  </si>
  <si>
    <t>CB00052ENG</t>
  </si>
  <si>
    <t>CL00049CHI</t>
  </si>
  <si>
    <t>CL00140EGA</t>
  </si>
  <si>
    <t>CB00096EGM</t>
  </si>
  <si>
    <t>CL00051ORA</t>
  </si>
  <si>
    <t>CL00011EGS</t>
  </si>
  <si>
    <t>CL00068ELP</t>
  </si>
  <si>
    <t>CL00027ODE</t>
  </si>
  <si>
    <t>CB00200EPE</t>
  </si>
  <si>
    <t>CL00011EPI</t>
  </si>
  <si>
    <t>CB00131ENG</t>
  </si>
  <si>
    <t>CB00097FPP</t>
  </si>
  <si>
    <t>CL00139HHU</t>
  </si>
  <si>
    <t>CB00043LDS</t>
  </si>
  <si>
    <t>CL00020SDF</t>
  </si>
  <si>
    <t>CB00103SKP</t>
  </si>
  <si>
    <t>CL00039TCH</t>
  </si>
  <si>
    <t>CL00139TER</t>
  </si>
  <si>
    <t>OPEN PLAZA</t>
  </si>
  <si>
    <t>CENCOSUD RETAIL PERU</t>
  </si>
  <si>
    <t>17/04/2017</t>
  </si>
  <si>
    <t>30/06/2019</t>
  </si>
  <si>
    <t>CB00062ENG</t>
  </si>
  <si>
    <t>CL00141CHI</t>
  </si>
  <si>
    <t>CL00001EGA</t>
  </si>
  <si>
    <t>CB00097EGM</t>
  </si>
  <si>
    <t>CL00057ORA</t>
  </si>
  <si>
    <t>CL00015EGS</t>
  </si>
  <si>
    <t>CL00069ELP</t>
  </si>
  <si>
    <t>CL00028ODE</t>
  </si>
  <si>
    <t>CB00128EPE</t>
  </si>
  <si>
    <t>CL00017EPI</t>
  </si>
  <si>
    <t>CB00136ENG</t>
  </si>
  <si>
    <t>CL00140HHU</t>
  </si>
  <si>
    <t>CB00044LDS</t>
  </si>
  <si>
    <t>CB00026SGB</t>
  </si>
  <si>
    <t>CL00024SDF</t>
  </si>
  <si>
    <t>CB00104SKP</t>
  </si>
  <si>
    <t>CL00141TCH</t>
  </si>
  <si>
    <t>CL00145TER</t>
  </si>
  <si>
    <t>PRODUCTOS TISSUE DEL PERU S.A.</t>
  </si>
  <si>
    <t>HOTELERA COSTA DEL PACIFICO</t>
  </si>
  <si>
    <t>CB00067ENG</t>
  </si>
  <si>
    <t>CL00007CHI</t>
  </si>
  <si>
    <t>CL00008EGA</t>
  </si>
  <si>
    <t>CB00098EGM</t>
  </si>
  <si>
    <t>CL00058ORA</t>
  </si>
  <si>
    <t>CL00028EGS</t>
  </si>
  <si>
    <t>CL00088ELP</t>
  </si>
  <si>
    <t>CL00029ODE</t>
  </si>
  <si>
    <t>CB00136EPE</t>
  </si>
  <si>
    <t>CL00030EPI</t>
  </si>
  <si>
    <t>CB00137ENG</t>
  </si>
  <si>
    <t>CL00007HHU</t>
  </si>
  <si>
    <t>CB00049LDS</t>
  </si>
  <si>
    <t>CL00025SDF</t>
  </si>
  <si>
    <t>CB00105SKP</t>
  </si>
  <si>
    <t>CL00045TER</t>
  </si>
  <si>
    <t>HOTELES SHERATON DEL PERU S.A.C.</t>
  </si>
  <si>
    <t>01/03/2014</t>
  </si>
  <si>
    <t>CB00070ENG</t>
  </si>
  <si>
    <t>CL00012CHI</t>
  </si>
  <si>
    <t>CL00019EGA</t>
  </si>
  <si>
    <t>CB00099EGM</t>
  </si>
  <si>
    <t>CL00146ORA</t>
  </si>
  <si>
    <t>CL00031EGS</t>
  </si>
  <si>
    <t>CL00100ELP</t>
  </si>
  <si>
    <t>CL00009ODE</t>
  </si>
  <si>
    <t>CB00167EPE</t>
  </si>
  <si>
    <t>CL00031EPI</t>
  </si>
  <si>
    <t>CB00154ENG</t>
  </si>
  <si>
    <t>CL00016HHU</t>
  </si>
  <si>
    <t>CB00050LDS</t>
  </si>
  <si>
    <t>CL00028SDF</t>
  </si>
  <si>
    <t>CB00106SKP</t>
  </si>
  <si>
    <t>CL00003TCH</t>
  </si>
  <si>
    <t>CL00023TER</t>
  </si>
  <si>
    <t>MINERA APUMAYO</t>
  </si>
  <si>
    <t>INGREDION PERU</t>
  </si>
  <si>
    <t>ELECTRODUNAS</t>
  </si>
  <si>
    <t>01/03/2015</t>
  </si>
  <si>
    <t>CB00072ENG</t>
  </si>
  <si>
    <t>CL00027CHI</t>
  </si>
  <si>
    <t>CL00032EGA</t>
  </si>
  <si>
    <t>CB00101EGM</t>
  </si>
  <si>
    <t>CL00019ORA</t>
  </si>
  <si>
    <t>CL00033EGS</t>
  </si>
  <si>
    <t>CL00140ELP</t>
  </si>
  <si>
    <t>CL00010ODE</t>
  </si>
  <si>
    <t>CB00168EPE</t>
  </si>
  <si>
    <t>CL00139EPI</t>
  </si>
  <si>
    <t>CB00155ENG</t>
  </si>
  <si>
    <t>CB00004HHU</t>
  </si>
  <si>
    <t>CB00051LDS</t>
  </si>
  <si>
    <t>CL00031SDF</t>
  </si>
  <si>
    <t>CB00107SKP</t>
  </si>
  <si>
    <t>CL00004TCH</t>
  </si>
  <si>
    <t>CL00036TER</t>
  </si>
  <si>
    <t>TEXTIL SAN RAMON S A</t>
  </si>
  <si>
    <t>01/04/2009</t>
  </si>
  <si>
    <t>CB00076ENG</t>
  </si>
  <si>
    <t>CL00028CHI</t>
  </si>
  <si>
    <t>CL00044EGA</t>
  </si>
  <si>
    <t>CB00104EGM</t>
  </si>
  <si>
    <t>CL00042ORA</t>
  </si>
  <si>
    <t>CL00141EGS</t>
  </si>
  <si>
    <t>CL00019ELP</t>
  </si>
  <si>
    <t>CL00011ODE</t>
  </si>
  <si>
    <t>CB00169EPE</t>
  </si>
  <si>
    <t>CL00140EPI</t>
  </si>
  <si>
    <t>CL00016ENG</t>
  </si>
  <si>
    <t>CB00013HHU</t>
  </si>
  <si>
    <t>CB00052LDS</t>
  </si>
  <si>
    <t>CL00097SDF</t>
  </si>
  <si>
    <t>CB00108SKP</t>
  </si>
  <si>
    <t>CL00017TCH</t>
  </si>
  <si>
    <t>CL00042TER</t>
  </si>
  <si>
    <t>ANITA FOOD</t>
  </si>
  <si>
    <t>28/10/2016</t>
  </si>
  <si>
    <t>CB00078ENG</t>
  </si>
  <si>
    <t>CL00034CHI</t>
  </si>
  <si>
    <t>CL00052EGA</t>
  </si>
  <si>
    <t>CL00001EGM</t>
  </si>
  <si>
    <t>CL00049ORA</t>
  </si>
  <si>
    <t>CL00012EGS</t>
  </si>
  <si>
    <t>CL00023ELP</t>
  </si>
  <si>
    <t>CL00012ODE</t>
  </si>
  <si>
    <t>CB00170EPE</t>
  </si>
  <si>
    <t>CL00012EPI</t>
  </si>
  <si>
    <t>CL00023ENG</t>
  </si>
  <si>
    <t>CB00008HHU</t>
  </si>
  <si>
    <t>CB00053LDS</t>
  </si>
  <si>
    <t>CL00100SDF</t>
  </si>
  <si>
    <t>CB00109SKP</t>
  </si>
  <si>
    <t>CL00026TCH</t>
  </si>
  <si>
    <t>CL00050TER</t>
  </si>
  <si>
    <t>COMPAÑIA MINERA CAUDALOSA</t>
  </si>
  <si>
    <t>ARTESCO</t>
  </si>
  <si>
    <t>31/03/2017</t>
  </si>
  <si>
    <t>01/01/2008</t>
  </si>
  <si>
    <t>CB00081ENG</t>
  </si>
  <si>
    <t>CL00040CHI</t>
  </si>
  <si>
    <t>CL00062EGA</t>
  </si>
  <si>
    <t>CL00007EGM</t>
  </si>
  <si>
    <t>CL00050ORA</t>
  </si>
  <si>
    <t>CL00023EGS</t>
  </si>
  <si>
    <t>CL00099ELP</t>
  </si>
  <si>
    <t>CL00013ODE</t>
  </si>
  <si>
    <t>CB00171EPE</t>
  </si>
  <si>
    <t>CL00021EPI</t>
  </si>
  <si>
    <t>CL00041ENG</t>
  </si>
  <si>
    <t>CB00012HHU</t>
  </si>
  <si>
    <t>CB00054LDS</t>
  </si>
  <si>
    <t>CL00103SDF</t>
  </si>
  <si>
    <t>CB00110SKP</t>
  </si>
  <si>
    <t>CL00029TCH</t>
  </si>
  <si>
    <t>CL00010TER</t>
  </si>
  <si>
    <t>PARAMONGA EXISTENTE 138</t>
  </si>
  <si>
    <t>SAGA FALABELLA</t>
  </si>
  <si>
    <t>MINERA ARGENTUM</t>
  </si>
  <si>
    <t>AVENTURA PLAZA</t>
  </si>
  <si>
    <t>01/09/2011</t>
  </si>
  <si>
    <t>CB00082ENG</t>
  </si>
  <si>
    <t>CL00042CHI</t>
  </si>
  <si>
    <t>CL00141EGA</t>
  </si>
  <si>
    <t>CL00015EGM</t>
  </si>
  <si>
    <t>CL00139ORA</t>
  </si>
  <si>
    <t>CL00029EGS</t>
  </si>
  <si>
    <t>CL00001ELP</t>
  </si>
  <si>
    <t>CL00014ODE</t>
  </si>
  <si>
    <t>CB00172EPE</t>
  </si>
  <si>
    <t>CL00022EPI</t>
  </si>
  <si>
    <t>CL00083ENG</t>
  </si>
  <si>
    <t>CB00055LDS</t>
  </si>
  <si>
    <t>CL00001SDF</t>
  </si>
  <si>
    <t>CB00111SKP</t>
  </si>
  <si>
    <t>CL00002TCH</t>
  </si>
  <si>
    <t>CL00014TER</t>
  </si>
  <si>
    <t>BOLPERTEX S.A.C</t>
  </si>
  <si>
    <t>CB00083ENG</t>
  </si>
  <si>
    <t>CL00003CHI</t>
  </si>
  <si>
    <t>CL00060EGA</t>
  </si>
  <si>
    <t>CL00024EGM</t>
  </si>
  <si>
    <t>CL00145ORA</t>
  </si>
  <si>
    <t>CL00030EGS</t>
  </si>
  <si>
    <t>CL00008ELP</t>
  </si>
  <si>
    <t>CL00015ODE</t>
  </si>
  <si>
    <t>CB00173EPE</t>
  </si>
  <si>
    <t>CL00027EPI</t>
  </si>
  <si>
    <t>CL00104ENG</t>
  </si>
  <si>
    <t>CB00088KAL</t>
  </si>
  <si>
    <t>CB00056LDS</t>
  </si>
  <si>
    <t>CL00003SDF</t>
  </si>
  <si>
    <t>CB00112SKP</t>
  </si>
  <si>
    <t>CL00015TCH</t>
  </si>
  <si>
    <t>CL00140TER</t>
  </si>
  <si>
    <t>FUNDICION CENTRAL S A</t>
  </si>
  <si>
    <t>31/12/2029</t>
  </si>
  <si>
    <t>CL00004CHI</t>
  </si>
  <si>
    <t>CL00033EGA</t>
  </si>
  <si>
    <t>CL00025EGM</t>
  </si>
  <si>
    <t>CL00054ORA</t>
  </si>
  <si>
    <t>CL00139EGS</t>
  </si>
  <si>
    <t>CL00027ELP</t>
  </si>
  <si>
    <t>CL00016ODE</t>
  </si>
  <si>
    <t>CB00174EPE</t>
  </si>
  <si>
    <t>CL00033EPI</t>
  </si>
  <si>
    <t>CL00127ENG</t>
  </si>
  <si>
    <t>CB00059LDS</t>
  </si>
  <si>
    <t>CL00012SDF</t>
  </si>
  <si>
    <t>CB00113SKP</t>
  </si>
  <si>
    <t>CL00018TCH</t>
  </si>
  <si>
    <t>CL00001TER</t>
  </si>
  <si>
    <t>INVERSIONES SAN GABRIEL S A</t>
  </si>
  <si>
    <t>CB00086ENG</t>
  </si>
  <si>
    <t>CL00024CHI</t>
  </si>
  <si>
    <t>CL00005EGA</t>
  </si>
  <si>
    <t>CL00026EGM</t>
  </si>
  <si>
    <t>CL00038ORA</t>
  </si>
  <si>
    <t>CL00140EGS</t>
  </si>
  <si>
    <t>CL00032ELP</t>
  </si>
  <si>
    <t>CL00017ODE</t>
  </si>
  <si>
    <t>CB00175EPE</t>
  </si>
  <si>
    <t>CL00035EPI</t>
  </si>
  <si>
    <t>CL00132ENG</t>
  </si>
  <si>
    <t>CB00060LDS</t>
  </si>
  <si>
    <t>CL00015SDF</t>
  </si>
  <si>
    <t>CB00125SKP</t>
  </si>
  <si>
    <t>CL00022TCH</t>
  </si>
  <si>
    <t>CL00004TER</t>
  </si>
  <si>
    <t>CB00089ENG</t>
  </si>
  <si>
    <t>CL00032CHI</t>
  </si>
  <si>
    <t>CL00028EGA</t>
  </si>
  <si>
    <t>CL00042EGM</t>
  </si>
  <si>
    <t>CL00047ORA</t>
  </si>
  <si>
    <t>CB00019EGS</t>
  </si>
  <si>
    <t>CL00034ELP</t>
  </si>
  <si>
    <t>CL00018ODE</t>
  </si>
  <si>
    <t>CB00176EPE</t>
  </si>
  <si>
    <t>CL00013EPI</t>
  </si>
  <si>
    <t>CL00143ENG</t>
  </si>
  <si>
    <t>CB00061LDS</t>
  </si>
  <si>
    <t>CL00016SDF</t>
  </si>
  <si>
    <t>CB00126SKP</t>
  </si>
  <si>
    <t>CL00035TCH</t>
  </si>
  <si>
    <t>CL00016TER</t>
  </si>
  <si>
    <t>MOVA INDUSTRIAL</t>
  </si>
  <si>
    <t>CB00094ENG</t>
  </si>
  <si>
    <t>CL00035CHI</t>
  </si>
  <si>
    <t>CL00031EGA</t>
  </si>
  <si>
    <t>CL00051EGM</t>
  </si>
  <si>
    <t>CL00052ORA</t>
  </si>
  <si>
    <t>CB00022EGS</t>
  </si>
  <si>
    <t>CL00036ELP</t>
  </si>
  <si>
    <t>CL00019ODE</t>
  </si>
  <si>
    <t>CB00184EPE</t>
  </si>
  <si>
    <t>CL00014EPI</t>
  </si>
  <si>
    <t>CL00007ENG</t>
  </si>
  <si>
    <t>CB00062LDS</t>
  </si>
  <si>
    <t>CL00017SDF</t>
  </si>
  <si>
    <t>CB00119SKP</t>
  </si>
  <si>
    <t>CL00038TCH</t>
  </si>
  <si>
    <t>CL00018TER</t>
  </si>
  <si>
    <t>PERUPLAST</t>
  </si>
  <si>
    <t>TRES PALMERAS S A</t>
  </si>
  <si>
    <t>CL00002CHI</t>
  </si>
  <si>
    <t>CL00038EGA</t>
  </si>
  <si>
    <t>CL00011EGM</t>
  </si>
  <si>
    <t>CL00059ORA</t>
  </si>
  <si>
    <t>CB00027EGS</t>
  </si>
  <si>
    <t>CL00064ELP</t>
  </si>
  <si>
    <t>CL00020ODE</t>
  </si>
  <si>
    <t>CB00185EPE</t>
  </si>
  <si>
    <t>CL00020EPI</t>
  </si>
  <si>
    <t>CL00036ENG</t>
  </si>
  <si>
    <t>CB00063LDS</t>
  </si>
  <si>
    <t>CL00026SDF</t>
  </si>
  <si>
    <t>CB00120SKP</t>
  </si>
  <si>
    <t>CL00005TCH</t>
  </si>
  <si>
    <t>CL00019TER</t>
  </si>
  <si>
    <t>AMERICAN MOVIL PERÚ</t>
  </si>
  <si>
    <t>CL00022CHI</t>
  </si>
  <si>
    <t>CL00046EGA</t>
  </si>
  <si>
    <t>CL00013EGM</t>
  </si>
  <si>
    <t>CL00014ORA</t>
  </si>
  <si>
    <t>CB00028EGS</t>
  </si>
  <si>
    <t>CL00092ELP</t>
  </si>
  <si>
    <t>CL00021ODE</t>
  </si>
  <si>
    <t>CB00177EPE</t>
  </si>
  <si>
    <t>CL00026EPI</t>
  </si>
  <si>
    <t>CL00038ENG</t>
  </si>
  <si>
    <t>CB00064LDS</t>
  </si>
  <si>
    <t>CL00032SDF</t>
  </si>
  <si>
    <t>CB00121SKP</t>
  </si>
  <si>
    <t>CL00012TCH</t>
  </si>
  <si>
    <t>CL00021TER</t>
  </si>
  <si>
    <t>CONGELADOS BUJAMA</t>
  </si>
  <si>
    <t>CB00105ENG</t>
  </si>
  <si>
    <t>CL00025CHI</t>
  </si>
  <si>
    <t>CL00049EGA</t>
  </si>
  <si>
    <t>CL00101EGM</t>
  </si>
  <si>
    <t>CL00018ORA</t>
  </si>
  <si>
    <t>CB00034EGS</t>
  </si>
  <si>
    <t>CB00144ELP</t>
  </si>
  <si>
    <t>CL00022ODE</t>
  </si>
  <si>
    <t>CB00179EPE</t>
  </si>
  <si>
    <t>CL00029EPI</t>
  </si>
  <si>
    <t>CL00066ENG</t>
  </si>
  <si>
    <t>CB00065LDS</t>
  </si>
  <si>
    <t>CB00009SDF</t>
  </si>
  <si>
    <t>CB00122SKP</t>
  </si>
  <si>
    <t>CL00013TCH</t>
  </si>
  <si>
    <t>CL00033TER</t>
  </si>
  <si>
    <t>SODIMAC PERU S.A.</t>
  </si>
  <si>
    <t>ENTEL PERU</t>
  </si>
  <si>
    <t>01/12/2014</t>
  </si>
  <si>
    <t>CB00107ENG</t>
  </si>
  <si>
    <t>CL00029CHI</t>
  </si>
  <si>
    <t>CL00059EGA</t>
  </si>
  <si>
    <t>CL00043EGM</t>
  </si>
  <si>
    <t>CL00140ORA</t>
  </si>
  <si>
    <t>CB00035EGS</t>
  </si>
  <si>
    <t>CL00066ELP</t>
  </si>
  <si>
    <t>CL00042ODE</t>
  </si>
  <si>
    <t>CB00180EPE</t>
  </si>
  <si>
    <t>CL00038EPI</t>
  </si>
  <si>
    <t>CL00092ENG</t>
  </si>
  <si>
    <t>CB00066LDS</t>
  </si>
  <si>
    <t>CB00014SDF</t>
  </si>
  <si>
    <t>CB00123SKP</t>
  </si>
  <si>
    <t>CL00019TCH</t>
  </si>
  <si>
    <t>CL00047TER</t>
  </si>
  <si>
    <t>INVERSIONES NUEVA METROPOLI</t>
  </si>
  <si>
    <t>CB00108ENG</t>
  </si>
  <si>
    <t>CL00041CHI</t>
  </si>
  <si>
    <t>CL00003EGA</t>
  </si>
  <si>
    <t>CL00049EGM</t>
  </si>
  <si>
    <t>CB00061ORA</t>
  </si>
  <si>
    <t>CB00040EGS</t>
  </si>
  <si>
    <t>CL00086ELP</t>
  </si>
  <si>
    <t>CL00043ODE</t>
  </si>
  <si>
    <t>CB00181EPE</t>
  </si>
  <si>
    <t>CL00016EPI</t>
  </si>
  <si>
    <t>CL00096ENG</t>
  </si>
  <si>
    <t>CB00067LDS</t>
  </si>
  <si>
    <t>CB00015SDF</t>
  </si>
  <si>
    <t>CB00124SKP</t>
  </si>
  <si>
    <t>CL00027TCH</t>
  </si>
  <si>
    <t>CL00003TER</t>
  </si>
  <si>
    <t>QUAD/GRAPHICS PERU S.A.</t>
  </si>
  <si>
    <t>30/04/2020</t>
  </si>
  <si>
    <t>CB00109ENG</t>
  </si>
  <si>
    <t>CL00044CHI</t>
  </si>
  <si>
    <t>CL00004EGA</t>
  </si>
  <si>
    <t>CL00052EGM</t>
  </si>
  <si>
    <t>CL00001ORA</t>
  </si>
  <si>
    <t>CB00045EGS</t>
  </si>
  <si>
    <t>CL00097ELP</t>
  </si>
  <si>
    <t>CL00057ODE</t>
  </si>
  <si>
    <t>CB00182EPE</t>
  </si>
  <si>
    <t>CL00019EPI</t>
  </si>
  <si>
    <t>CL00121ENG</t>
  </si>
  <si>
    <t>CB00068LDS</t>
  </si>
  <si>
    <t>CL00021SDF</t>
  </si>
  <si>
    <t>CB00128SKP</t>
  </si>
  <si>
    <t>CL00030TCH</t>
  </si>
  <si>
    <t>CL00005TER</t>
  </si>
  <si>
    <t>B.BRAUN MEDICAL PERU S.A.</t>
  </si>
  <si>
    <t>31/07/2019</t>
  </si>
  <si>
    <t>CB00112ENG</t>
  </si>
  <si>
    <t>CB00011CLP</t>
  </si>
  <si>
    <t>CL00016CHI</t>
  </si>
  <si>
    <t>CL00036EGA</t>
  </si>
  <si>
    <t>CL00002EGM</t>
  </si>
  <si>
    <t>CL00004ORA</t>
  </si>
  <si>
    <t>CB00055EGS</t>
  </si>
  <si>
    <t>CB00022ELP</t>
  </si>
  <si>
    <t>CL00058ODE</t>
  </si>
  <si>
    <t>CB00186EPE</t>
  </si>
  <si>
    <t>CL00023EPI</t>
  </si>
  <si>
    <t>CL00004ENG</t>
  </si>
  <si>
    <t>CB00069LDS</t>
  </si>
  <si>
    <t>CB00016SDF</t>
  </si>
  <si>
    <t>CB00129SKP</t>
  </si>
  <si>
    <t>CL00037TCH</t>
  </si>
  <si>
    <t>CL00008TER</t>
  </si>
  <si>
    <t>ACEROS CHILCA S.A.C.</t>
  </si>
  <si>
    <t>31/07/2021</t>
  </si>
  <si>
    <t>31/01/2019</t>
  </si>
  <si>
    <t>01/06/2014</t>
  </si>
  <si>
    <t>CB00115ENG</t>
  </si>
  <si>
    <t>CL00017CHI</t>
  </si>
  <si>
    <t>CL00045EGA</t>
  </si>
  <si>
    <t>CL00008EGM</t>
  </si>
  <si>
    <t>CL00026ORA</t>
  </si>
  <si>
    <t>CB00053EGS</t>
  </si>
  <si>
    <t>CB00039ELP</t>
  </si>
  <si>
    <t>CL00059ODE</t>
  </si>
  <si>
    <t>CB00178EPE</t>
  </si>
  <si>
    <t>CL00034EPI</t>
  </si>
  <si>
    <t>CL00012ENG</t>
  </si>
  <si>
    <t>CB00070LDS</t>
  </si>
  <si>
    <t>CB00130SKP</t>
  </si>
  <si>
    <t>CB00002TCH</t>
  </si>
  <si>
    <t>CL00017TER</t>
  </si>
  <si>
    <t>SODIMAC PERU ORIENTE S.A.C.</t>
  </si>
  <si>
    <t>31/03/2020</t>
  </si>
  <si>
    <t>31/08/2019</t>
  </si>
  <si>
    <t>CB00117ENG</t>
  </si>
  <si>
    <t>CL00026CHI</t>
  </si>
  <si>
    <t>CL00048EGA</t>
  </si>
  <si>
    <t>CL00009EGM</t>
  </si>
  <si>
    <t>CL00028ORA</t>
  </si>
  <si>
    <t>CB00056EGS</t>
  </si>
  <si>
    <t>CB00147ELP</t>
  </si>
  <si>
    <t>CL00060ODE</t>
  </si>
  <si>
    <t>CB00166EPE</t>
  </si>
  <si>
    <t>CL00039EPI</t>
  </si>
  <si>
    <t>CL00017ENG</t>
  </si>
  <si>
    <t>CB00071LDS</t>
  </si>
  <si>
    <t>CB00036SGB</t>
  </si>
  <si>
    <t>CB00131SKP</t>
  </si>
  <si>
    <t>CB00003TCH</t>
  </si>
  <si>
    <t>CL00022TER</t>
  </si>
  <si>
    <t>MUNICIPALIDAD DEL CENTRO POBLADO DE UNIÓN CHACHAS</t>
  </si>
  <si>
    <t>PESQUERA ABC S.A.C</t>
  </si>
  <si>
    <t>COMERCIAL DEL ACERO S A</t>
  </si>
  <si>
    <t>31/01/2017</t>
  </si>
  <si>
    <t>31/10/2019</t>
  </si>
  <si>
    <t>CB00119ENG</t>
  </si>
  <si>
    <t>CL00033CHI</t>
  </si>
  <si>
    <t>CL00002EGA</t>
  </si>
  <si>
    <t>CL00016EGM</t>
  </si>
  <si>
    <t>CL00029ORA</t>
  </si>
  <si>
    <t>CL00042ELP</t>
  </si>
  <si>
    <t>CL00061ODE</t>
  </si>
  <si>
    <t>CB00126EPE</t>
  </si>
  <si>
    <t>CL00018EPI</t>
  </si>
  <si>
    <t>CL00037ENG</t>
  </si>
  <si>
    <t>CB00072LDS</t>
  </si>
  <si>
    <t>CB00037SGB</t>
  </si>
  <si>
    <t>CB00132SKP</t>
  </si>
  <si>
    <t>CB00004TCH</t>
  </si>
  <si>
    <t>CL00024TER</t>
  </si>
  <si>
    <t>CORPORACION PRIMAX S.A.</t>
  </si>
  <si>
    <t>30/11/2025</t>
  </si>
  <si>
    <t>CB00120ENG</t>
  </si>
  <si>
    <t>CL00036CHI</t>
  </si>
  <si>
    <t>CL00034EGA</t>
  </si>
  <si>
    <t>CL00027EGM</t>
  </si>
  <si>
    <t>CL00036ORA</t>
  </si>
  <si>
    <t>CL00015ELP</t>
  </si>
  <si>
    <t>CL00062ODE</t>
  </si>
  <si>
    <t>CB00145EPE</t>
  </si>
  <si>
    <t>CL00025EPI</t>
  </si>
  <si>
    <t>CL00044ENG</t>
  </si>
  <si>
    <t>CB00073LDS</t>
  </si>
  <si>
    <t>CB00038SGB</t>
  </si>
  <si>
    <t>CB00133SKP</t>
  </si>
  <si>
    <t>CB00005TCH</t>
  </si>
  <si>
    <t>CL00025TER</t>
  </si>
  <si>
    <t>CB00122ENG</t>
  </si>
  <si>
    <t>CL00043CHI</t>
  </si>
  <si>
    <t>CL00037EGA</t>
  </si>
  <si>
    <t>CL00028EGM</t>
  </si>
  <si>
    <t>CL00046ORA</t>
  </si>
  <si>
    <t>CL00020ELP</t>
  </si>
  <si>
    <t>CL00063ODE</t>
  </si>
  <si>
    <t>CB00148EPE</t>
  </si>
  <si>
    <t>CL00028EPI</t>
  </si>
  <si>
    <t>CL00045ENG</t>
  </si>
  <si>
    <t>CB00074LDS</t>
  </si>
  <si>
    <t>CB00134SKP</t>
  </si>
  <si>
    <t>CB00006TCH</t>
  </si>
  <si>
    <t>CL00029TER</t>
  </si>
  <si>
    <t>Congelados y Frescos</t>
  </si>
  <si>
    <t>INVERSIONES LAMBORE S.A.C.</t>
  </si>
  <si>
    <t>CL00006CHI</t>
  </si>
  <si>
    <t>CL00043EGA</t>
  </si>
  <si>
    <t>CL00029EGM</t>
  </si>
  <si>
    <t>CL00056ORA</t>
  </si>
  <si>
    <t>CL00035ELP</t>
  </si>
  <si>
    <t>CB00002ODE</t>
  </si>
  <si>
    <t>CB00147EPE</t>
  </si>
  <si>
    <t>CB00011EPI</t>
  </si>
  <si>
    <t>CL00046ENG</t>
  </si>
  <si>
    <t>CB00075LDS</t>
  </si>
  <si>
    <t>CB00135SKP</t>
  </si>
  <si>
    <t>CB00007TCH</t>
  </si>
  <si>
    <t>CL00030TER</t>
  </si>
  <si>
    <t>CORPORACION REFRIGERADOS INY SA</t>
  </si>
  <si>
    <t>30/11/2019</t>
  </si>
  <si>
    <t>30/11/2018</t>
  </si>
  <si>
    <t>CL00015CHI</t>
  </si>
  <si>
    <t>CL00057EGA</t>
  </si>
  <si>
    <t>CL00040EGM</t>
  </si>
  <si>
    <t>CL00002ORA</t>
  </si>
  <si>
    <t>CL00063ELP</t>
  </si>
  <si>
    <t>CL00035ODE</t>
  </si>
  <si>
    <t>CB00149EPE</t>
  </si>
  <si>
    <t>CB00012EPI</t>
  </si>
  <si>
    <t>CL00079ENG</t>
  </si>
  <si>
    <t>CB00076LDS</t>
  </si>
  <si>
    <t>CL00161SKP</t>
  </si>
  <si>
    <t>CB00009TCH</t>
  </si>
  <si>
    <t>CL00037TER</t>
  </si>
  <si>
    <t>LOS HEROES 220</t>
  </si>
  <si>
    <t>LATERCER S.A.C.</t>
  </si>
  <si>
    <t>31/08/2030</t>
  </si>
  <si>
    <t>CB00128ENG</t>
  </si>
  <si>
    <t>CL00018CHI</t>
  </si>
  <si>
    <t>CL00061EGA</t>
  </si>
  <si>
    <t>CL00041EGM</t>
  </si>
  <si>
    <t>CL00005ORA</t>
  </si>
  <si>
    <t>CL00079ELP</t>
  </si>
  <si>
    <t>CL00036ODE</t>
  </si>
  <si>
    <t>CB00150EPE</t>
  </si>
  <si>
    <t>CB00013EPI</t>
  </si>
  <si>
    <t>CL00080ENG</t>
  </si>
  <si>
    <t>CB00077LDS</t>
  </si>
  <si>
    <t>CL00162SKP</t>
  </si>
  <si>
    <t>CB00010TCH</t>
  </si>
  <si>
    <t>CL00043TER</t>
  </si>
  <si>
    <t>MEGAPACK GROUP SOCIEDAD ANONIMA CERRADA</t>
  </si>
  <si>
    <t>LIMA CAUCHO S A</t>
  </si>
  <si>
    <t>31/05/2026</t>
  </si>
  <si>
    <t>CL00019CHI</t>
  </si>
  <si>
    <t>CB00050EGA</t>
  </si>
  <si>
    <t>CL00044EGM</t>
  </si>
  <si>
    <t>CL00008ORA</t>
  </si>
  <si>
    <t>CL00095ELP</t>
  </si>
  <si>
    <t>CL00037ODE</t>
  </si>
  <si>
    <t>CB00165EPE</t>
  </si>
  <si>
    <t>CB00014EPI</t>
  </si>
  <si>
    <t>CL00088ENG</t>
  </si>
  <si>
    <t>CB00078LDS</t>
  </si>
  <si>
    <t>CL00163SKP</t>
  </si>
  <si>
    <t>CB00008TCH</t>
  </si>
  <si>
    <t>CL00141TER</t>
  </si>
  <si>
    <t>TERMINAL INTERNACIONAL DEL SUR</t>
  </si>
  <si>
    <t>CIA MINERA RAURA S A</t>
  </si>
  <si>
    <t>31/10/2021</t>
  </si>
  <si>
    <t>CL00021CHI</t>
  </si>
  <si>
    <t>CB00051EGA</t>
  </si>
  <si>
    <t>CL00050EGM</t>
  </si>
  <si>
    <t>CL00027ORA</t>
  </si>
  <si>
    <t>CL00096ELP</t>
  </si>
  <si>
    <t>CL00038ODE</t>
  </si>
  <si>
    <t>CB00144EPE</t>
  </si>
  <si>
    <t>CB00015EPI</t>
  </si>
  <si>
    <t>CL00100ENG</t>
  </si>
  <si>
    <t>CB00079LDS</t>
  </si>
  <si>
    <t>CL00164SKP</t>
  </si>
  <si>
    <t>CB00014TCH</t>
  </si>
  <si>
    <t>CL00142TER</t>
  </si>
  <si>
    <t>BANCO RIPLEY PERU S.A.</t>
  </si>
  <si>
    <t>31/07/2026</t>
  </si>
  <si>
    <t>CB00133ENG</t>
  </si>
  <si>
    <t>CL00031CHI</t>
  </si>
  <si>
    <t>CL00097EGM</t>
  </si>
  <si>
    <t>CL00037ORA</t>
  </si>
  <si>
    <t>CL00142ELP</t>
  </si>
  <si>
    <t>CL00039ODE</t>
  </si>
  <si>
    <t>CB00152EPE</t>
  </si>
  <si>
    <t>CB00016EPI</t>
  </si>
  <si>
    <t>CL00105ENG</t>
  </si>
  <si>
    <t>CB00080LDS</t>
  </si>
  <si>
    <t>CL00165SKP</t>
  </si>
  <si>
    <t>CB00013TCH</t>
  </si>
  <si>
    <t>CL00144TER</t>
  </si>
  <si>
    <t>AGUAYTIA 138</t>
  </si>
  <si>
    <t>ONCOCENTER PERU S.A.C.</t>
  </si>
  <si>
    <t>MEDIFARMA S A</t>
  </si>
  <si>
    <t>CB00135ENG</t>
  </si>
  <si>
    <t>CL00045CHI</t>
  </si>
  <si>
    <t>CL00100EGM</t>
  </si>
  <si>
    <t>CL00039ORA</t>
  </si>
  <si>
    <t>CL00003ELP</t>
  </si>
  <si>
    <t>CL00040ODE</t>
  </si>
  <si>
    <t>CB00153EPE</t>
  </si>
  <si>
    <t>CB00017EPI</t>
  </si>
  <si>
    <t>CL00119ENG</t>
  </si>
  <si>
    <t>CB00081LDS</t>
  </si>
  <si>
    <t>CL00166SKP</t>
  </si>
  <si>
    <t>CB00011TCH</t>
  </si>
  <si>
    <t>CB00012TER</t>
  </si>
  <si>
    <t>CL00103EGM</t>
  </si>
  <si>
    <t>CL00040ORA</t>
  </si>
  <si>
    <t>CL00041ELP</t>
  </si>
  <si>
    <t>CL00041ODE</t>
  </si>
  <si>
    <t>CB00154EPE</t>
  </si>
  <si>
    <t>CB00018EPI</t>
  </si>
  <si>
    <t>CL00141ENG</t>
  </si>
  <si>
    <t>CB00082LDS</t>
  </si>
  <si>
    <t>CL00167SKP</t>
  </si>
  <si>
    <t>CB00051TCH</t>
  </si>
  <si>
    <t>CB00013TER</t>
  </si>
  <si>
    <t>TM GESTION INMOBILIARIA S.A.C.</t>
  </si>
  <si>
    <t>AGROEMPAQUES</t>
  </si>
  <si>
    <t>COMPAÑIA UNIVERSAL TEXTIL S.A</t>
  </si>
  <si>
    <t>30/06/2026</t>
  </si>
  <si>
    <t>CB00030EGM</t>
  </si>
  <si>
    <t>CL00043ORA</t>
  </si>
  <si>
    <t>CL00047ELP</t>
  </si>
  <si>
    <t>CL00030ODE</t>
  </si>
  <si>
    <t>CB00155EPE</t>
  </si>
  <si>
    <t>CB00019EPI</t>
  </si>
  <si>
    <t>CL00005ENG</t>
  </si>
  <si>
    <t>CB00083LDS</t>
  </si>
  <si>
    <t>CL00168SKP</t>
  </si>
  <si>
    <t>CB00052TCH</t>
  </si>
  <si>
    <t>CB00028TER</t>
  </si>
  <si>
    <t>1818 S.A.C.1</t>
  </si>
  <si>
    <t>EMP. MUNICIPAL PARAMONGA</t>
  </si>
  <si>
    <t>SOCIEDAD MINERA AUSTRIA DUVAZ S.A.C</t>
  </si>
  <si>
    <t>CB00142ENG</t>
  </si>
  <si>
    <t>CB00031EGM</t>
  </si>
  <si>
    <t>CL00044ORA</t>
  </si>
  <si>
    <t>CL00055ELP</t>
  </si>
  <si>
    <t>CL00031ODE</t>
  </si>
  <si>
    <t>CB00156EPE</t>
  </si>
  <si>
    <t>CB00020EPI</t>
  </si>
  <si>
    <t>CL00006ENG</t>
  </si>
  <si>
    <t>CB00084LDS</t>
  </si>
  <si>
    <t>CL00169SKP</t>
  </si>
  <si>
    <t>CB00053TCH</t>
  </si>
  <si>
    <t>CB00035TER</t>
  </si>
  <si>
    <t>31/08/2022</t>
  </si>
  <si>
    <t>CB00143ENG</t>
  </si>
  <si>
    <t>CB00038EGM</t>
  </si>
  <si>
    <t>CL00048ORA</t>
  </si>
  <si>
    <t>CL00084ELP</t>
  </si>
  <si>
    <t>CL00032ODE</t>
  </si>
  <si>
    <t>CB00157EPE</t>
  </si>
  <si>
    <t>CB00021EPI</t>
  </si>
  <si>
    <t>CL00064ENG</t>
  </si>
  <si>
    <t>CB00085LDS</t>
  </si>
  <si>
    <t>CL00170SKP</t>
  </si>
  <si>
    <t>CB00054TCH</t>
  </si>
  <si>
    <t>CB00044TER</t>
  </si>
  <si>
    <t>ELECTROPUNO</t>
  </si>
  <si>
    <t>INMUEBLES LIMATAMBO S.A.</t>
  </si>
  <si>
    <t>ETESELVA</t>
  </si>
  <si>
    <t>28/02/2025</t>
  </si>
  <si>
    <t>31/12/2043</t>
  </si>
  <si>
    <t>CB00144ENG</t>
  </si>
  <si>
    <t>CL00006EGM</t>
  </si>
  <si>
    <t>CL00053ORA</t>
  </si>
  <si>
    <t>CL00090ELP</t>
  </si>
  <si>
    <t>CL00033ODE</t>
  </si>
  <si>
    <t>CB00158EPE</t>
  </si>
  <si>
    <t>CB00022EPI</t>
  </si>
  <si>
    <t>CL00091ENG</t>
  </si>
  <si>
    <t>CB00086LDS</t>
  </si>
  <si>
    <t>CL00171SKP</t>
  </si>
  <si>
    <t>CB00055TCH</t>
  </si>
  <si>
    <t>CB00046TER</t>
  </si>
  <si>
    <t>16/12/2011</t>
  </si>
  <si>
    <t>CB00145ENG</t>
  </si>
  <si>
    <t>CB00100EGM</t>
  </si>
  <si>
    <t>CL00141ORA</t>
  </si>
  <si>
    <t>CL00007ELP</t>
  </si>
  <si>
    <t>CL00034ODE</t>
  </si>
  <si>
    <t>CB00159EPE</t>
  </si>
  <si>
    <t>CB00023EPI</t>
  </si>
  <si>
    <t>CL00095ENG</t>
  </si>
  <si>
    <t>CB00087LDS</t>
  </si>
  <si>
    <t>CL00172SKP</t>
  </si>
  <si>
    <t>CB00056TCH</t>
  </si>
  <si>
    <t>CL00026TER</t>
  </si>
  <si>
    <t>IBM DEL PERU S.A.C.</t>
  </si>
  <si>
    <t>URBANIZADORA JARDIN S A</t>
  </si>
  <si>
    <t>31/10/2025</t>
  </si>
  <si>
    <t>31/03/2021</t>
  </si>
  <si>
    <t>18/04/2016</t>
  </si>
  <si>
    <t>CB00146ENG</t>
  </si>
  <si>
    <t>CB00103EGM</t>
  </si>
  <si>
    <t>CL00142ORA</t>
  </si>
  <si>
    <t>CL00028ELP</t>
  </si>
  <si>
    <t>CL00001ODE</t>
  </si>
  <si>
    <t>CB00160EPE</t>
  </si>
  <si>
    <t>CB00024EPI</t>
  </si>
  <si>
    <t>CL00003ENG</t>
  </si>
  <si>
    <t>CB00088LDS</t>
  </si>
  <si>
    <t>CL00173SKP</t>
  </si>
  <si>
    <t>CB00057TCH</t>
  </si>
  <si>
    <t>CERAMICA LIMA S A</t>
  </si>
  <si>
    <t>31/10/2020</t>
  </si>
  <si>
    <t>CB00147ENG</t>
  </si>
  <si>
    <t>CL00049CDA</t>
  </si>
  <si>
    <t>CB00106EGM</t>
  </si>
  <si>
    <t>CL00144ORA</t>
  </si>
  <si>
    <t>CL00031ELP</t>
  </si>
  <si>
    <t>CL00002ODE</t>
  </si>
  <si>
    <t>CB00162EPE</t>
  </si>
  <si>
    <t>CB00025EPI</t>
  </si>
  <si>
    <t>CL00053ENG</t>
  </si>
  <si>
    <t>CB00048FPP</t>
  </si>
  <si>
    <t>CB00089LDS</t>
  </si>
  <si>
    <t>CL00174SKP</t>
  </si>
  <si>
    <t>CB00058TCH</t>
  </si>
  <si>
    <t>METROCOLOR</t>
  </si>
  <si>
    <t>31/03/2016</t>
  </si>
  <si>
    <t>CB00148ENG</t>
  </si>
  <si>
    <t>CL00050CDA</t>
  </si>
  <si>
    <t>CB00105EGM</t>
  </si>
  <si>
    <t>CL00041ORA</t>
  </si>
  <si>
    <t>CL00048ELP</t>
  </si>
  <si>
    <t>CL00003ODE</t>
  </si>
  <si>
    <t>CB00163EPE</t>
  </si>
  <si>
    <t>CB00027EPI</t>
  </si>
  <si>
    <t>CL00065ENG</t>
  </si>
  <si>
    <t>CB00049FPP</t>
  </si>
  <si>
    <t>CB00090LDS</t>
  </si>
  <si>
    <t>CL00175SKP</t>
  </si>
  <si>
    <t>CL00006TCH</t>
  </si>
  <si>
    <t>MIXERCON S.A.</t>
  </si>
  <si>
    <t>28/02/2018</t>
  </si>
  <si>
    <t>CB00150ENG</t>
  </si>
  <si>
    <t>CL00051CDA</t>
  </si>
  <si>
    <t>CL00104EGM</t>
  </si>
  <si>
    <t>CB00016ORA</t>
  </si>
  <si>
    <t>CL00071ELP</t>
  </si>
  <si>
    <t>CL00004ODE</t>
  </si>
  <si>
    <t>CB00164EPE</t>
  </si>
  <si>
    <t>CB00028EPI</t>
  </si>
  <si>
    <t>CL00077ENG</t>
  </si>
  <si>
    <t>CB00050FPP</t>
  </si>
  <si>
    <t>CB00091LDS</t>
  </si>
  <si>
    <t>CL00176SKP</t>
  </si>
  <si>
    <t>CL00011TCH</t>
  </si>
  <si>
    <t>MOLINERA DEL CENTRO</t>
  </si>
  <si>
    <t>12/05/2014</t>
  </si>
  <si>
    <t>CB00151ENG</t>
  </si>
  <si>
    <t>CL00052CDA</t>
  </si>
  <si>
    <t>CL00105EGM</t>
  </si>
  <si>
    <t>CB00035ORA</t>
  </si>
  <si>
    <t>CL00076ELP</t>
  </si>
  <si>
    <t>CL00005ODE</t>
  </si>
  <si>
    <t>CB00142EPE</t>
  </si>
  <si>
    <t>CB00029EPI</t>
  </si>
  <si>
    <t>CL00113ENG</t>
  </si>
  <si>
    <t>CB00092LDS</t>
  </si>
  <si>
    <t>CB00136SKP</t>
  </si>
  <si>
    <t>CL00020TCH</t>
  </si>
  <si>
    <t>CERRO VERDE 138</t>
  </si>
  <si>
    <t>MARCONA60</t>
  </si>
  <si>
    <t>MINERA PIERINA</t>
  </si>
  <si>
    <t>INDUSTRIAS TEAL S A</t>
  </si>
  <si>
    <t>09/02/2017</t>
  </si>
  <si>
    <t>CB00152ENG</t>
  </si>
  <si>
    <t>CL00053CDA</t>
  </si>
  <si>
    <t>CL00106EGM</t>
  </si>
  <si>
    <t>CB00055ORA</t>
  </si>
  <si>
    <t>CL00089ELP</t>
  </si>
  <si>
    <t>CL00006ODE</t>
  </si>
  <si>
    <t>CB00141EPE</t>
  </si>
  <si>
    <t>CB00030EPI</t>
  </si>
  <si>
    <t>CL00123ENG</t>
  </si>
  <si>
    <t>CB00093LDS</t>
  </si>
  <si>
    <t>CL00101SKP</t>
  </si>
  <si>
    <t>CL00021TCH</t>
  </si>
  <si>
    <t>PERUANA DE MOLDEADOS</t>
  </si>
  <si>
    <t>31/12/2026</t>
  </si>
  <si>
    <t>31/08/2020</t>
  </si>
  <si>
    <t>CB00153ENG</t>
  </si>
  <si>
    <t>CL00107EGM</t>
  </si>
  <si>
    <t>CB00096ORA</t>
  </si>
  <si>
    <t>CL00005ELP</t>
  </si>
  <si>
    <t>CL00007ODE</t>
  </si>
  <si>
    <t>CB00143EPE</t>
  </si>
  <si>
    <t>CB00031EPI</t>
  </si>
  <si>
    <t>CB00094LDS</t>
  </si>
  <si>
    <t>CL00102SKP</t>
  </si>
  <si>
    <t>CL00028TCH</t>
  </si>
  <si>
    <t>CAJAMARQUILLA 220</t>
  </si>
  <si>
    <t>XIMESA S.A.C.</t>
  </si>
  <si>
    <t>FRIGORIFICO SAN JORGE S.A.C.</t>
  </si>
  <si>
    <t>30/09/2026</t>
  </si>
  <si>
    <t>CL00108EGM</t>
  </si>
  <si>
    <t>CB00097ORA</t>
  </si>
  <si>
    <t>CL00006ELP</t>
  </si>
  <si>
    <t>CL00008ODE</t>
  </si>
  <si>
    <t>CB00139EPE</t>
  </si>
  <si>
    <t>CB00032EPI</t>
  </si>
  <si>
    <t>CL00103SKP</t>
  </si>
  <si>
    <t>CL00034TCH</t>
  </si>
  <si>
    <t>TIGRE PERÚ</t>
  </si>
  <si>
    <t>FRUITXCHANGE S.A.C</t>
  </si>
  <si>
    <t>30/11/2017</t>
  </si>
  <si>
    <t>CL00109EGM</t>
  </si>
  <si>
    <t>CB00098ORA</t>
  </si>
  <si>
    <t>CL00046ELP</t>
  </si>
  <si>
    <t>CL00052ODE</t>
  </si>
  <si>
    <t>CB00140EPE</t>
  </si>
  <si>
    <t>CB00033EPI</t>
  </si>
  <si>
    <t>CL00104SKP</t>
  </si>
  <si>
    <t>CL00036TCH</t>
  </si>
  <si>
    <t>REPRIND S.A.C.</t>
  </si>
  <si>
    <t>CB00156ENG</t>
  </si>
  <si>
    <t>CL00110EGM</t>
  </si>
  <si>
    <t>CB00099ORA</t>
  </si>
  <si>
    <t>CL00070ELP</t>
  </si>
  <si>
    <t>CL00053ODE</t>
  </si>
  <si>
    <t>CB00138EPE</t>
  </si>
  <si>
    <t>CB00034EPI</t>
  </si>
  <si>
    <t>CL00087ENG</t>
  </si>
  <si>
    <t>CL00105SKP</t>
  </si>
  <si>
    <t>INDUSTRIAL CROMOTEX S A</t>
  </si>
  <si>
    <t>CB00157ENG</t>
  </si>
  <si>
    <t>CB00046EGM</t>
  </si>
  <si>
    <t>CB00100ORA</t>
  </si>
  <si>
    <t>CL00075ELP</t>
  </si>
  <si>
    <t>CL00054ODE</t>
  </si>
  <si>
    <t>CB00137EPE</t>
  </si>
  <si>
    <t>CB00035EPI</t>
  </si>
  <si>
    <t>CL00118ENG</t>
  </si>
  <si>
    <t>CL00106SKP</t>
  </si>
  <si>
    <t>SEDACUSCO</t>
  </si>
  <si>
    <t>EMPRESA ALGODONERA S A</t>
  </si>
  <si>
    <t>31/08/2016</t>
  </si>
  <si>
    <t>CB00158ENG</t>
  </si>
  <si>
    <t>CB00047EGM</t>
  </si>
  <si>
    <t>CB00101ORA</t>
  </si>
  <si>
    <t>CL00009ELP</t>
  </si>
  <si>
    <t>CL00055ODE</t>
  </si>
  <si>
    <t>CL00140EPE</t>
  </si>
  <si>
    <t>CB00038EPI</t>
  </si>
  <si>
    <t>CL00134ENG</t>
  </si>
  <si>
    <t>CL00107SKP</t>
  </si>
  <si>
    <t>AGROLMOS</t>
  </si>
  <si>
    <t>MODAS DIVERSAS DEL PERU SAC</t>
  </si>
  <si>
    <t>30/09/2017</t>
  </si>
  <si>
    <t>30/06/2017</t>
  </si>
  <si>
    <t>01/06/2015</t>
  </si>
  <si>
    <t>CB00159ENG</t>
  </si>
  <si>
    <t>CB00053EGM</t>
  </si>
  <si>
    <t>CB00102ORA</t>
  </si>
  <si>
    <t>CL00026ELP</t>
  </si>
  <si>
    <t>CL00056ODE</t>
  </si>
  <si>
    <t>CL00004EPE</t>
  </si>
  <si>
    <t>CB00041EPI</t>
  </si>
  <si>
    <t>CL00020ENG</t>
  </si>
  <si>
    <t>CL00108SKP</t>
  </si>
  <si>
    <t>GMP S.A.</t>
  </si>
  <si>
    <t>30/11/2020</t>
  </si>
  <si>
    <t>CB00160ENG</t>
  </si>
  <si>
    <t>CB00054EGM</t>
  </si>
  <si>
    <t>CB00103ORA</t>
  </si>
  <si>
    <t>CL00053ELP</t>
  </si>
  <si>
    <t>CB00007ODE</t>
  </si>
  <si>
    <t>CL00005EPE</t>
  </si>
  <si>
    <t>CB00043EPI</t>
  </si>
  <si>
    <t>CL00028ENG</t>
  </si>
  <si>
    <t>CL00109SKP</t>
  </si>
  <si>
    <t>REFINERIA TALARA</t>
  </si>
  <si>
    <t>31/12/2030</t>
  </si>
  <si>
    <t>CB00161ENG</t>
  </si>
  <si>
    <t>CB00086EGM</t>
  </si>
  <si>
    <t>CB00104ORA</t>
  </si>
  <si>
    <t>CL00054ELP</t>
  </si>
  <si>
    <t>CB00008ODE</t>
  </si>
  <si>
    <t>CL00063EPE</t>
  </si>
  <si>
    <t>CL00140ENG</t>
  </si>
  <si>
    <t>CL00110SKP</t>
  </si>
  <si>
    <t>PROYECTO ESPECIAL OLMOS TINAJONES</t>
  </si>
  <si>
    <t>CB00162ENG</t>
  </si>
  <si>
    <t>CB00004CDA</t>
  </si>
  <si>
    <t>CB00105ORA</t>
  </si>
  <si>
    <t>CL00072ELP</t>
  </si>
  <si>
    <t>CB00003ODE</t>
  </si>
  <si>
    <t>CL00089EPE</t>
  </si>
  <si>
    <t>CL00111SKP</t>
  </si>
  <si>
    <t>01/08/2018</t>
  </si>
  <si>
    <t>CB00163ENG</t>
  </si>
  <si>
    <t>CB00005CDA</t>
  </si>
  <si>
    <t>CB00106ORA</t>
  </si>
  <si>
    <t>CL00082ELP</t>
  </si>
  <si>
    <t>CB00004ODE</t>
  </si>
  <si>
    <t>CL00092EPE</t>
  </si>
  <si>
    <t>CL00001ENG</t>
  </si>
  <si>
    <t>CL00112SKP</t>
  </si>
  <si>
    <t>CB00164ENG</t>
  </si>
  <si>
    <t>CB00006CDA</t>
  </si>
  <si>
    <t>CB00107ORA</t>
  </si>
  <si>
    <t>CL00085ELP</t>
  </si>
  <si>
    <t>CB00009ODE</t>
  </si>
  <si>
    <t>CL00002EPE</t>
  </si>
  <si>
    <t>CL00008ENG</t>
  </si>
  <si>
    <t>CL00113SKP</t>
  </si>
  <si>
    <t>GRUPO REYES (EX TECNOLOGÍA PAPELERA)</t>
  </si>
  <si>
    <t>CB00165ENG</t>
  </si>
  <si>
    <t>CB00007CDA</t>
  </si>
  <si>
    <t>CB00108ORA</t>
  </si>
  <si>
    <t>CL00024ELP</t>
  </si>
  <si>
    <t>CB00010ODE</t>
  </si>
  <si>
    <t>CL00060EPE</t>
  </si>
  <si>
    <t>CL00035ENG</t>
  </si>
  <si>
    <t>CL00114SKP</t>
  </si>
  <si>
    <t>30/06/2021</t>
  </si>
  <si>
    <t>CB00166ENG</t>
  </si>
  <si>
    <t>CB00008CDA</t>
  </si>
  <si>
    <t>CB00109ORA</t>
  </si>
  <si>
    <t>CL00045ELP</t>
  </si>
  <si>
    <t>CB00005ODE</t>
  </si>
  <si>
    <t>CL00065EPE</t>
  </si>
  <si>
    <t>CL00039ENG</t>
  </si>
  <si>
    <t>CL00115SKP</t>
  </si>
  <si>
    <t>CB00167ENG</t>
  </si>
  <si>
    <t>CB00110ORA</t>
  </si>
  <si>
    <t>CL00077ELP</t>
  </si>
  <si>
    <t>CB00006ODE</t>
  </si>
  <si>
    <t>CL00071EPE</t>
  </si>
  <si>
    <t>CL00040ENG</t>
  </si>
  <si>
    <t>CL00116SKP</t>
  </si>
  <si>
    <t>SULFATO DE COBRE S A</t>
  </si>
  <si>
    <t>CB00168ENG</t>
  </si>
  <si>
    <t>CB00111ORA</t>
  </si>
  <si>
    <t>CL00078ELP</t>
  </si>
  <si>
    <t>CL00107EPE</t>
  </si>
  <si>
    <t>CL00043ENG</t>
  </si>
  <si>
    <t>CL00117SKP</t>
  </si>
  <si>
    <t>COTTON KNIT S.A.C.</t>
  </si>
  <si>
    <t>31/08/2031</t>
  </si>
  <si>
    <t>CB00169ENG</t>
  </si>
  <si>
    <t>CB00112ORA</t>
  </si>
  <si>
    <t>CL00139ELP</t>
  </si>
  <si>
    <t>CL00113EPE</t>
  </si>
  <si>
    <t>CL00085ENG</t>
  </si>
  <si>
    <t>CL00118SKP</t>
  </si>
  <si>
    <t>TRANSFORMACIONES MULTIPLES S.A.C.</t>
  </si>
  <si>
    <t>CB00170ENG</t>
  </si>
  <si>
    <t>CB00113ORA</t>
  </si>
  <si>
    <t>CL00141ELP</t>
  </si>
  <si>
    <t>CL00006EPE</t>
  </si>
  <si>
    <t>CL00124ENG</t>
  </si>
  <si>
    <t>CL00119SKP</t>
  </si>
  <si>
    <t>CB00171ENG</t>
  </si>
  <si>
    <t>CB00114ORA</t>
  </si>
  <si>
    <t>CB00017ELP</t>
  </si>
  <si>
    <t>CL00041EPE</t>
  </si>
  <si>
    <t>CL00029ENG</t>
  </si>
  <si>
    <t>CL00120SKP</t>
  </si>
  <si>
    <t>01/02/2011</t>
  </si>
  <si>
    <t>CB00172ENG</t>
  </si>
  <si>
    <t>CB00115ORA</t>
  </si>
  <si>
    <t>CB00059ELP</t>
  </si>
  <si>
    <t>CL00043EPE</t>
  </si>
  <si>
    <t>CL00063ENG</t>
  </si>
  <si>
    <t>CL00121SKP</t>
  </si>
  <si>
    <t>CB00173ENG</t>
  </si>
  <si>
    <t>CB00116ORA</t>
  </si>
  <si>
    <t>CB00056ELP</t>
  </si>
  <si>
    <t>CL00066EPE</t>
  </si>
  <si>
    <t>CL00097ENG</t>
  </si>
  <si>
    <t>CL00122SKP</t>
  </si>
  <si>
    <t>CB00174ENG</t>
  </si>
  <si>
    <t>CB00117ORA</t>
  </si>
  <si>
    <t>CB00067ELP</t>
  </si>
  <si>
    <t>CL00090EPE</t>
  </si>
  <si>
    <t>CL00101ENG</t>
  </si>
  <si>
    <t>CL00123SKP</t>
  </si>
  <si>
    <t>CB00175ENG</t>
  </si>
  <si>
    <t>CB00119ORA</t>
  </si>
  <si>
    <t>CB00021ELP</t>
  </si>
  <si>
    <t>CL00093EPE</t>
  </si>
  <si>
    <t>CL00139ENG</t>
  </si>
  <si>
    <t>CL00124SKP</t>
  </si>
  <si>
    <t>01/06/2010</t>
  </si>
  <si>
    <t>CB00176ENG</t>
  </si>
  <si>
    <t>CB00120ORA</t>
  </si>
  <si>
    <t>CB00030ELP</t>
  </si>
  <si>
    <t>CL00112EPE</t>
  </si>
  <si>
    <t>CL00142ENG</t>
  </si>
  <si>
    <t>CL00125SKP</t>
  </si>
  <si>
    <t>01/05/2008</t>
  </si>
  <si>
    <t>CB00177ENG</t>
  </si>
  <si>
    <t>CB00121ORA</t>
  </si>
  <si>
    <t>CB00033ELP</t>
  </si>
  <si>
    <t>CB00009EPE</t>
  </si>
  <si>
    <t>CL00126SKP</t>
  </si>
  <si>
    <t>COMPAÑIA MINERA LINCUNA S.A.</t>
  </si>
  <si>
    <t>CB00178ENG</t>
  </si>
  <si>
    <t>CB00122ORA</t>
  </si>
  <si>
    <t>CB00043ELP</t>
  </si>
  <si>
    <t>CB00039EPE</t>
  </si>
  <si>
    <t>CL00127SKP</t>
  </si>
  <si>
    <t>COMPAñIA MINERA CARAVELI S.A.C.</t>
  </si>
  <si>
    <t>31/08/2025</t>
  </si>
  <si>
    <t>CB00179ENG</t>
  </si>
  <si>
    <t>CB00131ORA</t>
  </si>
  <si>
    <t>CB00044ELP</t>
  </si>
  <si>
    <t>CB00044EPE</t>
  </si>
  <si>
    <t>CL00128SKP</t>
  </si>
  <si>
    <t>ENERJET S.A.</t>
  </si>
  <si>
    <t>CB00180ENG</t>
  </si>
  <si>
    <t>CB00132ORA</t>
  </si>
  <si>
    <t>CB00058ELP</t>
  </si>
  <si>
    <t>CB00046EPE</t>
  </si>
  <si>
    <t>CB00005SKP</t>
  </si>
  <si>
    <t>MOLPACK DEL PERU S.A.</t>
  </si>
  <si>
    <t>CB00181ENG</t>
  </si>
  <si>
    <t>CB00133ORA</t>
  </si>
  <si>
    <t>CB00061ELP</t>
  </si>
  <si>
    <t>CB00049EPE</t>
  </si>
  <si>
    <t>CB00006SKP</t>
  </si>
  <si>
    <t>CB00182ENG</t>
  </si>
  <si>
    <t>CB00118ORA</t>
  </si>
  <si>
    <t>CB00065ELP</t>
  </si>
  <si>
    <t>CB00084EPE</t>
  </si>
  <si>
    <t>CB00007SKP</t>
  </si>
  <si>
    <t>30/06/2022</t>
  </si>
  <si>
    <t>CB00183ENG</t>
  </si>
  <si>
    <t>CB00080ELP</t>
  </si>
  <si>
    <t>CB00115EPE</t>
  </si>
  <si>
    <t>CB00012SKP</t>
  </si>
  <si>
    <t>CB00184ENG</t>
  </si>
  <si>
    <t>CB00098ELP</t>
  </si>
  <si>
    <t>CB00122EPE</t>
  </si>
  <si>
    <t>CL00010ENG</t>
  </si>
  <si>
    <t>CL00129SKP</t>
  </si>
  <si>
    <t>CB00185ENG</t>
  </si>
  <si>
    <t>CB00140ELP</t>
  </si>
  <si>
    <t>CL00001EPE</t>
  </si>
  <si>
    <t>CL00033ENG</t>
  </si>
  <si>
    <t>CL00130SKP</t>
  </si>
  <si>
    <t>CB00186ENG</t>
  </si>
  <si>
    <t>CB00143ELP</t>
  </si>
  <si>
    <t>CL00010EPE</t>
  </si>
  <si>
    <t>CL00068ENG</t>
  </si>
  <si>
    <t>CL00131SKP</t>
  </si>
  <si>
    <t>30/09/2029</t>
  </si>
  <si>
    <t>CB00187ENG</t>
  </si>
  <si>
    <t>CB00145ELP</t>
  </si>
  <si>
    <t>CL00040EPE</t>
  </si>
  <si>
    <t>CL00071ENG</t>
  </si>
  <si>
    <t>CL00132SKP</t>
  </si>
  <si>
    <t>CB00188ENG</t>
  </si>
  <si>
    <t>CB00146ELP</t>
  </si>
  <si>
    <t>CL00045EPE</t>
  </si>
  <si>
    <t>CL00093ENG</t>
  </si>
  <si>
    <t>CL00133SKP</t>
  </si>
  <si>
    <t>CB00189ENG</t>
  </si>
  <si>
    <t>CL00047EPE</t>
  </si>
  <si>
    <t>CL00111ENG</t>
  </si>
  <si>
    <t>CL00134SKP</t>
  </si>
  <si>
    <t>CB00190ENG</t>
  </si>
  <si>
    <t>CL00050EPE</t>
  </si>
  <si>
    <t>CL00114ENG</t>
  </si>
  <si>
    <t>CL00135SKP</t>
  </si>
  <si>
    <t>CB00191ENG</t>
  </si>
  <si>
    <t>CL00085EPE</t>
  </si>
  <si>
    <t>CB00137SKP</t>
  </si>
  <si>
    <t>CB00192ENG</t>
  </si>
  <si>
    <t>CL00116EPE</t>
  </si>
  <si>
    <t>CL00100SKP</t>
  </si>
  <si>
    <t>CB00193ENG</t>
  </si>
  <si>
    <t>CL00036EPE</t>
  </si>
  <si>
    <t>CL00136SKP</t>
  </si>
  <si>
    <t>CB00194ENG</t>
  </si>
  <si>
    <t>CL00062EPE</t>
  </si>
  <si>
    <t>CL00137SKP</t>
  </si>
  <si>
    <t>CB00195ENG</t>
  </si>
  <si>
    <t>CL00097EPE</t>
  </si>
  <si>
    <t>CL00138SKP</t>
  </si>
  <si>
    <t>CB00196ENG</t>
  </si>
  <si>
    <t>CL00098EPE</t>
  </si>
  <si>
    <t>CL00139SKP</t>
  </si>
  <si>
    <t>CB00197ENG</t>
  </si>
  <si>
    <t>CL00139EPE</t>
  </si>
  <si>
    <t>CL00140SKP</t>
  </si>
  <si>
    <t>CB00198ENG</t>
  </si>
  <si>
    <t>CL00026EPE</t>
  </si>
  <si>
    <t>CL00141SKP</t>
  </si>
  <si>
    <t>CB00199ENG</t>
  </si>
  <si>
    <t>CL00037EPE</t>
  </si>
  <si>
    <t>CL00142SKP</t>
  </si>
  <si>
    <t>CB00200ENG</t>
  </si>
  <si>
    <t>CL00067EPE</t>
  </si>
  <si>
    <t>CL00143SKP</t>
  </si>
  <si>
    <t>ORIGAN</t>
  </si>
  <si>
    <t>CB00201ENG</t>
  </si>
  <si>
    <t>CL00070EPE</t>
  </si>
  <si>
    <t>CL00144SKP</t>
  </si>
  <si>
    <t>CB00202ENG</t>
  </si>
  <si>
    <t>CL00091EPE</t>
  </si>
  <si>
    <t>CL00145SKP</t>
  </si>
  <si>
    <t>ALGODONERA PERUANA S.A.C.</t>
  </si>
  <si>
    <t>CB00203ENG</t>
  </si>
  <si>
    <t>CL00105EPE</t>
  </si>
  <si>
    <t>CL00146SKP</t>
  </si>
  <si>
    <t>AUSTRAL GROUP (ICA)</t>
  </si>
  <si>
    <t>CB00204ENG</t>
  </si>
  <si>
    <t>CL00108EPE</t>
  </si>
  <si>
    <t>CL00147SKP</t>
  </si>
  <si>
    <t>CASA GRANDE</t>
  </si>
  <si>
    <t>CB00205ENG</t>
  </si>
  <si>
    <t>CB00088EPE</t>
  </si>
  <si>
    <t>CL00148SKP</t>
  </si>
  <si>
    <t>COMPAÑÍA MINERA CHUNGAR SAC</t>
  </si>
  <si>
    <t>CB00206ENG</t>
  </si>
  <si>
    <t>CB00135EPE</t>
  </si>
  <si>
    <t>CL00149SKP</t>
  </si>
  <si>
    <t>INDUSTRIAS FIBRAFORTE S A</t>
  </si>
  <si>
    <t>INMOBILIARIA AMERICAN GROUP</t>
  </si>
  <si>
    <t>CB00207ENG</t>
  </si>
  <si>
    <t>CB00131EPE</t>
  </si>
  <si>
    <t>CL00150SKP</t>
  </si>
  <si>
    <t>MOLINERA KUENNEN Y DUANNE S A</t>
  </si>
  <si>
    <t>VIDRIERIA 28 DE JULIO S.A.C.</t>
  </si>
  <si>
    <t>CB00208ENG</t>
  </si>
  <si>
    <t>CB00196EPE</t>
  </si>
  <si>
    <t>CL00151SKP</t>
  </si>
  <si>
    <t>17/02/2017</t>
  </si>
  <si>
    <t>CB00127EPE</t>
  </si>
  <si>
    <t>CL00152SKP</t>
  </si>
  <si>
    <t>CORPORACIÓN LINDLEY S.A.</t>
  </si>
  <si>
    <t>CB00129EPE</t>
  </si>
  <si>
    <t>CL00153SKP</t>
  </si>
  <si>
    <t>CB00061EPE</t>
  </si>
  <si>
    <t>CL00154SKP</t>
  </si>
  <si>
    <t>CREDITEX: CIA IND.TEXTIL CREDISA</t>
  </si>
  <si>
    <t>CB00095EPE</t>
  </si>
  <si>
    <t>CL00155SKP</t>
  </si>
  <si>
    <t>CB00114EPE</t>
  </si>
  <si>
    <t>CL00156SKP</t>
  </si>
  <si>
    <t>CB00101EPE</t>
  </si>
  <si>
    <t>CL00157SKP</t>
  </si>
  <si>
    <t>MOLYCOP-ADESUR</t>
  </si>
  <si>
    <t>CB00106EPE</t>
  </si>
  <si>
    <t>CL00158SKP</t>
  </si>
  <si>
    <t>CB00011EPE</t>
  </si>
  <si>
    <t>CL00159SKP</t>
  </si>
  <si>
    <t>CB00012EPE</t>
  </si>
  <si>
    <t>CL00178SKP</t>
  </si>
  <si>
    <t>REFINERIA ZINC CAJAMARQUILLA</t>
  </si>
  <si>
    <t>CB00087EPE</t>
  </si>
  <si>
    <t>CL00179SKP</t>
  </si>
  <si>
    <t>CB00096EPE</t>
  </si>
  <si>
    <t>CL00180SKP</t>
  </si>
  <si>
    <t>INTERBANK</t>
  </si>
  <si>
    <t>CL00019ENG</t>
  </si>
  <si>
    <t>CB00100EPE</t>
  </si>
  <si>
    <t>CL00181SKP</t>
  </si>
  <si>
    <t>CARHUAMAYO NUEVA 220</t>
  </si>
  <si>
    <t>TEJIDOS SAN JACINTO</t>
  </si>
  <si>
    <t>30/04/2026</t>
  </si>
  <si>
    <t>CB00130EPE</t>
  </si>
  <si>
    <t>CL00182SKP</t>
  </si>
  <si>
    <t>16/04/2019</t>
  </si>
  <si>
    <t>CB00132EPE</t>
  </si>
  <si>
    <t>CL00183SKP</t>
  </si>
  <si>
    <t>HUDBAY PERU S.A.C.</t>
  </si>
  <si>
    <t>CB00133EPE</t>
  </si>
  <si>
    <t>CL00184SKP</t>
  </si>
  <si>
    <t>LA RAMADA 220</t>
  </si>
  <si>
    <t>M+S TTM S.A.C</t>
  </si>
  <si>
    <t>CB00190EPE</t>
  </si>
  <si>
    <t>CB00114SKP</t>
  </si>
  <si>
    <t>CINCO ROBLES</t>
  </si>
  <si>
    <t>25/02/2027</t>
  </si>
  <si>
    <t>26/02/2017</t>
  </si>
  <si>
    <t>CB00115SKP</t>
  </si>
  <si>
    <t>CB00116SKP</t>
  </si>
  <si>
    <t>CB00117SKP</t>
  </si>
  <si>
    <t>CB00118SKP</t>
  </si>
  <si>
    <t>INDUSTRIAS DEL PAPEL S A</t>
  </si>
  <si>
    <t>CB00127SKP</t>
  </si>
  <si>
    <t>CL00160SKP</t>
  </si>
  <si>
    <t>CL00177SKP</t>
  </si>
  <si>
    <t>CB00210ENG</t>
  </si>
  <si>
    <t>12/02/2017</t>
  </si>
  <si>
    <t>CB00211ENG</t>
  </si>
  <si>
    <t>CB00212ENG</t>
  </si>
  <si>
    <t>CB00213ENG</t>
  </si>
  <si>
    <t>08/02/2017</t>
  </si>
  <si>
    <t>CB00214ENG</t>
  </si>
  <si>
    <t>AGRICOLA HUARMEY S.A.</t>
  </si>
  <si>
    <t>01/07/2017</t>
  </si>
  <si>
    <t>01/03/2017</t>
  </si>
  <si>
    <t>CB00030KAL</t>
  </si>
  <si>
    <t>31/01/2015</t>
  </si>
  <si>
    <t>CB00033KAL</t>
  </si>
  <si>
    <t>CB00035KAL</t>
  </si>
  <si>
    <t>31/12/2015</t>
  </si>
  <si>
    <t>01/12/2013</t>
  </si>
  <si>
    <t>CB00039KAL</t>
  </si>
  <si>
    <t>CB00049KAL</t>
  </si>
  <si>
    <t>CB00050KAL</t>
  </si>
  <si>
    <t>31/01/2016</t>
  </si>
  <si>
    <t>CB00054KAL</t>
  </si>
  <si>
    <t>CB00061KAL</t>
  </si>
  <si>
    <t>30/11/2015</t>
  </si>
  <si>
    <t>01/09/2012</t>
  </si>
  <si>
    <t>CB00063KAL</t>
  </si>
  <si>
    <t>30/04/2015</t>
  </si>
  <si>
    <t>CB00067KAL</t>
  </si>
  <si>
    <t>31/12/2014</t>
  </si>
  <si>
    <t>CB00078KAL</t>
  </si>
  <si>
    <t>CB00087KAL</t>
  </si>
  <si>
    <t>CB00094KAL</t>
  </si>
  <si>
    <t>CB00095KAL</t>
  </si>
  <si>
    <t>CB00097KAL</t>
  </si>
  <si>
    <t>CB00098KAL</t>
  </si>
  <si>
    <t>CB00099KAL</t>
  </si>
  <si>
    <t>CB00100KAL</t>
  </si>
  <si>
    <t>CB00101KAL</t>
  </si>
  <si>
    <t>CB00102KAL</t>
  </si>
  <si>
    <t>CB00103KAL</t>
  </si>
  <si>
    <t>CB00104KAL</t>
  </si>
  <si>
    <t>CB00105KAL</t>
  </si>
  <si>
    <t>CB00106KAL</t>
  </si>
  <si>
    <t>CB00107KAL</t>
  </si>
  <si>
    <t>CB00108KAL</t>
  </si>
  <si>
    <t>CB00111KAL</t>
  </si>
  <si>
    <t>CB00114KAL</t>
  </si>
  <si>
    <t>29/02/2016</t>
  </si>
  <si>
    <t>CL00010KAL</t>
  </si>
  <si>
    <t>31/10/2015</t>
  </si>
  <si>
    <t>Total general</t>
  </si>
  <si>
    <t>DATOS DE Códigos vencidos o No vigentes</t>
  </si>
  <si>
    <t>todo</t>
  </si>
  <si>
    <t>CB00001CLP</t>
  </si>
  <si>
    <t>CL00008CHI</t>
  </si>
  <si>
    <t>CL00007EGA</t>
  </si>
  <si>
    <t>CB00085EGM</t>
  </si>
  <si>
    <t>CL00006EGN</t>
  </si>
  <si>
    <t>CB00017EGS</t>
  </si>
  <si>
    <t>CL00018ELP</t>
  </si>
  <si>
    <t>CB00001ODE</t>
  </si>
  <si>
    <t>CB00012EGH</t>
  </si>
  <si>
    <t>CB00146EPE</t>
  </si>
  <si>
    <t>CB00001FPP</t>
  </si>
  <si>
    <t>CL00002HHU</t>
  </si>
  <si>
    <t>CB00005SCR</t>
  </si>
  <si>
    <t>CB00006KAL</t>
  </si>
  <si>
    <t>CB00001LDS</t>
  </si>
  <si>
    <t>CB00019SGB</t>
  </si>
  <si>
    <t>CL00007SDF</t>
  </si>
  <si>
    <t>CB00040SHO</t>
  </si>
  <si>
    <t>CB00004SKP</t>
  </si>
  <si>
    <t>CB00012TCH</t>
  </si>
  <si>
    <t>CL00006TER</t>
  </si>
  <si>
    <t>CONSORCIO EMPRESARIAL AGNAV S.A.</t>
  </si>
  <si>
    <t>30/06/2015</t>
  </si>
  <si>
    <t>30/11/2016</t>
  </si>
  <si>
    <t>30/04/2016</t>
  </si>
  <si>
    <t>CB00004CLP</t>
  </si>
  <si>
    <t>CB00009EGA</t>
  </si>
  <si>
    <t>CB00012EGM</t>
  </si>
  <si>
    <t>CL00009EGN</t>
  </si>
  <si>
    <t>CB00018EGS</t>
  </si>
  <si>
    <t>CB00025ELP</t>
  </si>
  <si>
    <t>CB00161EPE</t>
  </si>
  <si>
    <t>CB00002FPP</t>
  </si>
  <si>
    <t>CB00006SCR</t>
  </si>
  <si>
    <t>CB00021KAL</t>
  </si>
  <si>
    <t>CB00002LDS</t>
  </si>
  <si>
    <t>CL00007SGB</t>
  </si>
  <si>
    <t>CB00004SDF</t>
  </si>
  <si>
    <t>CB00008SKP</t>
  </si>
  <si>
    <t>CB00050TCH</t>
  </si>
  <si>
    <t>CL00009TER</t>
  </si>
  <si>
    <t>31/05/2016</t>
  </si>
  <si>
    <t>01/07/2007</t>
  </si>
  <si>
    <t>CB00022CLP</t>
  </si>
  <si>
    <t>CB00014EGM</t>
  </si>
  <si>
    <t>CB00003EGN</t>
  </si>
  <si>
    <t>CB00020EGS</t>
  </si>
  <si>
    <t>CB00081ELP</t>
  </si>
  <si>
    <t>CL00029EPE</t>
  </si>
  <si>
    <t>CB00003FPP</t>
  </si>
  <si>
    <t>CB00007SCR</t>
  </si>
  <si>
    <t>CB00025KAL</t>
  </si>
  <si>
    <t>CB00004LDS</t>
  </si>
  <si>
    <t>CB00009SGB</t>
  </si>
  <si>
    <t>CB00010SDF</t>
  </si>
  <si>
    <t>CB00010SKP</t>
  </si>
  <si>
    <t>CL00007TCH</t>
  </si>
  <si>
    <t>CB00031TER</t>
  </si>
  <si>
    <t>01/11/2009</t>
  </si>
  <si>
    <t>CB00029CLP</t>
  </si>
  <si>
    <t>CB00102EGM</t>
  </si>
  <si>
    <t>CB00025EGN</t>
  </si>
  <si>
    <t>CB00021EGS</t>
  </si>
  <si>
    <t>CB00087ELP</t>
  </si>
  <si>
    <t>CL00032EPE</t>
  </si>
  <si>
    <t>CB00004FPP</t>
  </si>
  <si>
    <t>CB00008SCR</t>
  </si>
  <si>
    <t>CB00027KAL</t>
  </si>
  <si>
    <t>CB00005LDS</t>
  </si>
  <si>
    <t>CB00020SGB</t>
  </si>
  <si>
    <t>CB00029SDF</t>
  </si>
  <si>
    <t>CB00011SKP</t>
  </si>
  <si>
    <t>CL00040TCH</t>
  </si>
  <si>
    <t>CB00034TER</t>
  </si>
  <si>
    <t>MESSER GASES DEL PERU</t>
  </si>
  <si>
    <t>31/07/2016</t>
  </si>
  <si>
    <t>01/02/2013</t>
  </si>
  <si>
    <t>CB00031CLP</t>
  </si>
  <si>
    <t>CB00048EGM</t>
  </si>
  <si>
    <t>CB00062EGN</t>
  </si>
  <si>
    <t>CB00025EGS</t>
  </si>
  <si>
    <t>CB00012ELP</t>
  </si>
  <si>
    <t>CL00048EPE</t>
  </si>
  <si>
    <t>CB00005FPP</t>
  </si>
  <si>
    <t>CB00009SCR</t>
  </si>
  <si>
    <t>CB00031KAL</t>
  </si>
  <si>
    <t>CB00015LDS</t>
  </si>
  <si>
    <t>CB00021SKP</t>
  </si>
  <si>
    <t>CL00042TCH</t>
  </si>
  <si>
    <t>CB00038TER</t>
  </si>
  <si>
    <t>CONSORCIO RIO MANTARO</t>
  </si>
  <si>
    <t>31/08/2015</t>
  </si>
  <si>
    <t>30/09/2016</t>
  </si>
  <si>
    <t>30/11/2014</t>
  </si>
  <si>
    <t>01/08/2013</t>
  </si>
  <si>
    <t>09/02/2014</t>
  </si>
  <si>
    <t>CB00034CLP</t>
  </si>
  <si>
    <t>CB00049EGM</t>
  </si>
  <si>
    <t>CB00063EGN</t>
  </si>
  <si>
    <t>CB00026EGS</t>
  </si>
  <si>
    <t>CB00038ELP</t>
  </si>
  <si>
    <t>CL00082EPE</t>
  </si>
  <si>
    <t>CB00006FPP</t>
  </si>
  <si>
    <t>CB00001SCR</t>
  </si>
  <si>
    <t>CB00052KAL</t>
  </si>
  <si>
    <t>CB00017LDS</t>
  </si>
  <si>
    <t>CB00026SKP</t>
  </si>
  <si>
    <t>CL00043TCH</t>
  </si>
  <si>
    <t>31/01/2014</t>
  </si>
  <si>
    <t>CB00055CLP</t>
  </si>
  <si>
    <t>CB00050EGM</t>
  </si>
  <si>
    <t>CB00095EGN</t>
  </si>
  <si>
    <t>CL00009EGS</t>
  </si>
  <si>
    <t>CB00062ELP</t>
  </si>
  <si>
    <t>CL00099EPE</t>
  </si>
  <si>
    <t>CB00007FPP</t>
  </si>
  <si>
    <t>CB00083KAL</t>
  </si>
  <si>
    <t>CB00006LDS</t>
  </si>
  <si>
    <t>CB00051SKP</t>
  </si>
  <si>
    <t>CL00044TCH</t>
  </si>
  <si>
    <t>COMPAÑIA MINERA ALPAMARCA S.A.C.</t>
  </si>
  <si>
    <t>A.W. FABER CASTELL PERUANA S.A.</t>
  </si>
  <si>
    <t>CB00076CLP</t>
  </si>
  <si>
    <t>CB00051EGM</t>
  </si>
  <si>
    <t>CB00083ELP</t>
  </si>
  <si>
    <t>CL00118EPE</t>
  </si>
  <si>
    <t>CB00008FPP</t>
  </si>
  <si>
    <t>CB00160KAL</t>
  </si>
  <si>
    <t>CB00008LDS</t>
  </si>
  <si>
    <t>CB00052SKP</t>
  </si>
  <si>
    <t>CL00045TCH</t>
  </si>
  <si>
    <t>TACNA66</t>
  </si>
  <si>
    <t>CB00019CLP</t>
  </si>
  <si>
    <t>CB00052EGM</t>
  </si>
  <si>
    <t>CB00091ELP</t>
  </si>
  <si>
    <t>CL00120EPE</t>
  </si>
  <si>
    <t>CB00084FPP</t>
  </si>
  <si>
    <t>CB00009LDS</t>
  </si>
  <si>
    <t>CB00053SKP</t>
  </si>
  <si>
    <t>CL00046TCH</t>
  </si>
  <si>
    <t>CORPORACION TURISTICA PERUANA S.A.C.</t>
  </si>
  <si>
    <t>30/06/2016</t>
  </si>
  <si>
    <t>15/09/2005</t>
  </si>
  <si>
    <t>CB00045CLP</t>
  </si>
  <si>
    <t>CB00055EGM</t>
  </si>
  <si>
    <t>CB00099ELP</t>
  </si>
  <si>
    <t>CL00141EPE</t>
  </si>
  <si>
    <t>CB00085FPP</t>
  </si>
  <si>
    <t>CB00010LDS</t>
  </si>
  <si>
    <t>CB00065SKP</t>
  </si>
  <si>
    <t>CL00048TCH</t>
  </si>
  <si>
    <t>PERUANA DE RADIODIFUSION</t>
  </si>
  <si>
    <t>AZULCOCHA MINING</t>
  </si>
  <si>
    <t>CB00047CLP</t>
  </si>
  <si>
    <t>CB00060EGM</t>
  </si>
  <si>
    <t>CB00100ELP</t>
  </si>
  <si>
    <t>CB00134EPE</t>
  </si>
  <si>
    <t>CB00086FPP</t>
  </si>
  <si>
    <t>CB00011LDS</t>
  </si>
  <si>
    <t>CB00066SKP</t>
  </si>
  <si>
    <t>CL00049TCH</t>
  </si>
  <si>
    <t>ANDEAN POWER S.A.</t>
  </si>
  <si>
    <t>01/09/2014</t>
  </si>
  <si>
    <t>01/11/2013</t>
  </si>
  <si>
    <t>CB00068CLP</t>
  </si>
  <si>
    <t>CB00061EGM</t>
  </si>
  <si>
    <t>CB00141ELP</t>
  </si>
  <si>
    <t>CB00038EPE</t>
  </si>
  <si>
    <t>CB00087FPP</t>
  </si>
  <si>
    <t>CB00012LDS</t>
  </si>
  <si>
    <t>CB00068SKP</t>
  </si>
  <si>
    <t>TABLEROS PERUANOS</t>
  </si>
  <si>
    <t>SIDER PERU</t>
  </si>
  <si>
    <t>CB00069CLP</t>
  </si>
  <si>
    <t>CB00071EGM</t>
  </si>
  <si>
    <t>CL00014ELP</t>
  </si>
  <si>
    <t>CB00079EPE</t>
  </si>
  <si>
    <t>CB00088FPP</t>
  </si>
  <si>
    <t>CB00013LDS</t>
  </si>
  <si>
    <t>CB00069SKP</t>
  </si>
  <si>
    <t>MINERA CASAPALCA</t>
  </si>
  <si>
    <t>IBM</t>
  </si>
  <si>
    <t>CB00139CLP</t>
  </si>
  <si>
    <t>CB00072EGM</t>
  </si>
  <si>
    <t>CB00089FPP</t>
  </si>
  <si>
    <t>CB00014LDS</t>
  </si>
  <si>
    <t>CB00070SKP</t>
  </si>
  <si>
    <t>01/09/2009</t>
  </si>
  <si>
    <t>CB00008CLP</t>
  </si>
  <si>
    <t>CB00073EGM</t>
  </si>
  <si>
    <t>CB00090FPP</t>
  </si>
  <si>
    <t>CB00018LDS</t>
  </si>
  <si>
    <t>CB00071SKP</t>
  </si>
  <si>
    <t>INDUSTRIA GRAFICA CIMAGRAF S.A.C.</t>
  </si>
  <si>
    <t>CB00010CLP</t>
  </si>
  <si>
    <t>CB00074EGM</t>
  </si>
  <si>
    <t>CB00091FPP</t>
  </si>
  <si>
    <t>CB00019LDS</t>
  </si>
  <si>
    <t>CB00100SKP</t>
  </si>
  <si>
    <t>INDUSTRIAL HILANDERA S.A.C.</t>
  </si>
  <si>
    <t>CB00013CLP</t>
  </si>
  <si>
    <t>CB00075EGM</t>
  </si>
  <si>
    <t>CB00030FPP</t>
  </si>
  <si>
    <t>CB00020LDS</t>
  </si>
  <si>
    <t>CB00101SKP</t>
  </si>
  <si>
    <t>INDUSTRIAS NETTALCO S.A.</t>
  </si>
  <si>
    <t>CB00037CLP</t>
  </si>
  <si>
    <t>CB00076EGM</t>
  </si>
  <si>
    <t>CB00031FPP</t>
  </si>
  <si>
    <t>CB00021LDS</t>
  </si>
  <si>
    <t>CL00001SKP</t>
  </si>
  <si>
    <t>CB00040CLP</t>
  </si>
  <si>
    <t>CB00077EGM</t>
  </si>
  <si>
    <t>CB00032FPP</t>
  </si>
  <si>
    <t>CB00024LDS</t>
  </si>
  <si>
    <t>CL00002SKP</t>
  </si>
  <si>
    <t>CB00052CLP</t>
  </si>
  <si>
    <t>CB00078EGM</t>
  </si>
  <si>
    <t>CB00033FPP</t>
  </si>
  <si>
    <t>CB00025LDS</t>
  </si>
  <si>
    <t>CL00005SKP</t>
  </si>
  <si>
    <t>TRASTIENDAS INTEGRADAS S.A.C.</t>
  </si>
  <si>
    <t>CB00054CLP</t>
  </si>
  <si>
    <t>CB00079EGM</t>
  </si>
  <si>
    <t>CB00080FPP</t>
  </si>
  <si>
    <t>CB00026LDS</t>
  </si>
  <si>
    <t>CL00007SKP</t>
  </si>
  <si>
    <t>UNIVERSIDAD PERUANA CIENCIAS APLICADAS S.A.C.</t>
  </si>
  <si>
    <t>CB00064CLP</t>
  </si>
  <si>
    <t>CB00080EGM</t>
  </si>
  <si>
    <t>CB00081FPP</t>
  </si>
  <si>
    <t>CB00027LDS</t>
  </si>
  <si>
    <t>CL00010SKP</t>
  </si>
  <si>
    <t>CB00075CLP</t>
  </si>
  <si>
    <t>CB00081EGM</t>
  </si>
  <si>
    <t>CB00082FPP</t>
  </si>
  <si>
    <t>CB00028LDS</t>
  </si>
  <si>
    <t>CL00015SKP</t>
  </si>
  <si>
    <t>CB00078CLP</t>
  </si>
  <si>
    <t>CB00082EGM</t>
  </si>
  <si>
    <t>CB00083FPP</t>
  </si>
  <si>
    <t>CB00030LDS</t>
  </si>
  <si>
    <t>CL00017SKP</t>
  </si>
  <si>
    <t>01/08/2012</t>
  </si>
  <si>
    <t>CL00012CLP</t>
  </si>
  <si>
    <t>CB00083EGM</t>
  </si>
  <si>
    <t>CB00034FPP</t>
  </si>
  <si>
    <t>CB00031LDS</t>
  </si>
  <si>
    <t>CL00019SKP</t>
  </si>
  <si>
    <t>CB00003CLP</t>
  </si>
  <si>
    <t>CB00084EGM</t>
  </si>
  <si>
    <t>CB00035FPP</t>
  </si>
  <si>
    <t>CB00032LDS</t>
  </si>
  <si>
    <t>CL00023SKP</t>
  </si>
  <si>
    <t>01/06/2013</t>
  </si>
  <si>
    <t>CB00006CLP</t>
  </si>
  <si>
    <t>CL00010EGM</t>
  </si>
  <si>
    <t>CB00036FPP</t>
  </si>
  <si>
    <t>CB00033LDS</t>
  </si>
  <si>
    <t>CL00025SKP</t>
  </si>
  <si>
    <t>28/02/2015</t>
  </si>
  <si>
    <t>CB00021CLP</t>
  </si>
  <si>
    <t>CB00070EGM</t>
  </si>
  <si>
    <t>CB00038FPP</t>
  </si>
  <si>
    <t>CB00034LDS</t>
  </si>
  <si>
    <t>CL00032SKP</t>
  </si>
  <si>
    <t>CB00048CLP</t>
  </si>
  <si>
    <t>CB00037EGM</t>
  </si>
  <si>
    <t>CB00039FPP</t>
  </si>
  <si>
    <t>CB00035LDS</t>
  </si>
  <si>
    <t>CL00035SKP</t>
  </si>
  <si>
    <t>26/01/2015</t>
  </si>
  <si>
    <t>28/10/2009</t>
  </si>
  <si>
    <t>CB00050CLP</t>
  </si>
  <si>
    <t>CB00039EGM</t>
  </si>
  <si>
    <t>CB00040FPP</t>
  </si>
  <si>
    <t>CB00038LDS</t>
  </si>
  <si>
    <t>CL00037SKP</t>
  </si>
  <si>
    <t>CB00065CLP</t>
  </si>
  <si>
    <t>CB00041FPP</t>
  </si>
  <si>
    <t>CB00039LDS</t>
  </si>
  <si>
    <t>CL00038SKP</t>
  </si>
  <si>
    <t>CB00070CLP</t>
  </si>
  <si>
    <t>CB00042FPP</t>
  </si>
  <si>
    <t>CB00040LDS</t>
  </si>
  <si>
    <t>CL00039SKP</t>
  </si>
  <si>
    <t>CB00071CLP</t>
  </si>
  <si>
    <t>CB00043FPP</t>
  </si>
  <si>
    <t>CB00045LDS</t>
  </si>
  <si>
    <t>CL00042SKP</t>
  </si>
  <si>
    <t>03/02/2016</t>
  </si>
  <si>
    <t>01/10/2012</t>
  </si>
  <si>
    <t>CB00046CLP</t>
  </si>
  <si>
    <t>CB00044FPP</t>
  </si>
  <si>
    <t>CB00046LDS</t>
  </si>
  <si>
    <t>CL00045SKP</t>
  </si>
  <si>
    <t>CB00057CLP</t>
  </si>
  <si>
    <t>CB00045FPP</t>
  </si>
  <si>
    <t>CB00047LDS</t>
  </si>
  <si>
    <t>CL00054SKP</t>
  </si>
  <si>
    <t>19/01/2016</t>
  </si>
  <si>
    <t>CB00072CLP</t>
  </si>
  <si>
    <t>CB00046FPP</t>
  </si>
  <si>
    <t>CB00048LDS</t>
  </si>
  <si>
    <t>CL00067SKP</t>
  </si>
  <si>
    <t>CB00079CLP</t>
  </si>
  <si>
    <t>CB00047FPP</t>
  </si>
  <si>
    <t>CL00076SKP</t>
  </si>
  <si>
    <t>CB00015CLP</t>
  </si>
  <si>
    <t>CB00051FPP</t>
  </si>
  <si>
    <t>CL00079SKP</t>
  </si>
  <si>
    <t>FUNDICIÓN CALLAO</t>
  </si>
  <si>
    <t>01/05/2011</t>
  </si>
  <si>
    <t>CB00018CLP</t>
  </si>
  <si>
    <t>CB00066FPP</t>
  </si>
  <si>
    <t>CL00080SKP</t>
  </si>
  <si>
    <t>15/12/2009</t>
  </si>
  <si>
    <t>CB00026CLP</t>
  </si>
  <si>
    <t>CB00067FPP</t>
  </si>
  <si>
    <t>CL00090SKP</t>
  </si>
  <si>
    <t>CB00033CLP</t>
  </si>
  <si>
    <t>CB00068FPP</t>
  </si>
  <si>
    <t>CL00091SKP</t>
  </si>
  <si>
    <t>01/06/2011</t>
  </si>
  <si>
    <t>CB00081CLP</t>
  </si>
  <si>
    <t>CB00069FPP</t>
  </si>
  <si>
    <t>CL00092SKP</t>
  </si>
  <si>
    <t>CB00083CLP</t>
  </si>
  <si>
    <t>CB00070FPP</t>
  </si>
  <si>
    <t>CL00099SKP</t>
  </si>
  <si>
    <t>01/07/2012</t>
  </si>
  <si>
    <t>CB00071FPP</t>
  </si>
  <si>
    <t>CB00072FPP</t>
  </si>
  <si>
    <t>CB00073FPP</t>
  </si>
  <si>
    <t>CB00074FPP</t>
  </si>
  <si>
    <t>CB00075FPP</t>
  </si>
  <si>
    <t>CB00076FPP</t>
  </si>
  <si>
    <t>CB00077FPP</t>
  </si>
  <si>
    <t>CB00078FPP</t>
  </si>
  <si>
    <t>CB00079FPP</t>
  </si>
  <si>
    <t>CL00008FPP</t>
  </si>
  <si>
    <t>CB00025FPP</t>
  </si>
  <si>
    <t>CB00026FPP</t>
  </si>
  <si>
    <t>CB00029FPP</t>
  </si>
  <si>
    <t>CL00005FPP</t>
  </si>
  <si>
    <t>CB00052FPP</t>
  </si>
  <si>
    <t>CB00053FPP</t>
  </si>
  <si>
    <t>CB00054FPP</t>
  </si>
  <si>
    <t>CB00055FPP</t>
  </si>
  <si>
    <t>CB00057FPP</t>
  </si>
  <si>
    <t>CB00058FPP</t>
  </si>
  <si>
    <t>CB00059FPP</t>
  </si>
  <si>
    <t>CB00056FPP</t>
  </si>
  <si>
    <t>CB00060FPP</t>
  </si>
  <si>
    <t>CB00061FPP</t>
  </si>
  <si>
    <t>CB00062FPP</t>
  </si>
  <si>
    <t>CB00063FPP</t>
  </si>
  <si>
    <t>CB00064FPP</t>
  </si>
  <si>
    <t>CB00065FPP</t>
  </si>
  <si>
    <t>HUALLANCA NUEVA 60</t>
  </si>
  <si>
    <t>SANTA ROSA 60</t>
  </si>
  <si>
    <t>QUENCORO 33</t>
  </si>
  <si>
    <t>HUACHIPA 60</t>
  </si>
  <si>
    <t>SALAMANCA 60</t>
  </si>
  <si>
    <t>ALTO LA LUNA 10</t>
  </si>
  <si>
    <t>PISCO 10</t>
  </si>
  <si>
    <t>SANTA CLARA 22.9</t>
  </si>
  <si>
    <t>SAN JOSE 500</t>
  </si>
  <si>
    <t>CB00215ENG</t>
  </si>
  <si>
    <t>CB00216ENG</t>
  </si>
  <si>
    <t>CB00217ENG</t>
  </si>
  <si>
    <t>CB00220ENG</t>
  </si>
  <si>
    <t>CB00221ENG</t>
  </si>
  <si>
    <t>CHICLAYO OESTE 220</t>
  </si>
  <si>
    <t>REPORTE DE ENTREGA DE INFORMACIÓN SOBRE POTENCIAS CONTRATADAS</t>
  </si>
  <si>
    <t>EMPRESA ELECTRICA AGUA AZUL</t>
  </si>
  <si>
    <t>CB00225EPE</t>
  </si>
  <si>
    <t>CAL &amp; CEMENTO SUR S.A.</t>
  </si>
  <si>
    <t>CARACOTO 60 kV</t>
  </si>
  <si>
    <t>CB00223ENG</t>
  </si>
  <si>
    <t>CB00222ENG</t>
  </si>
  <si>
    <t>CIPSA</t>
  </si>
  <si>
    <t>CB00107FPP</t>
  </si>
  <si>
    <t>CB00108FPP</t>
  </si>
  <si>
    <t>SED Luz del Sur 10 kV</t>
  </si>
  <si>
    <t>PROVEEDORA DE PRODUCTOS MARINOS S.A.C.</t>
  </si>
  <si>
    <t>PAITA 10</t>
  </si>
  <si>
    <t>HIDROMARAÑON</t>
  </si>
  <si>
    <t>San Gabán 13.8 Kv/San Rafael 60 Kv</t>
  </si>
  <si>
    <t>Callalli 13.8 kV / Jesús 138 Kv</t>
  </si>
  <si>
    <t>CORPORACION SANTA MARGARITA S.A.C.</t>
  </si>
  <si>
    <t>CB00228EPE</t>
  </si>
  <si>
    <t>ANDALUCITA S.A.</t>
  </si>
  <si>
    <t>CB00235EPE</t>
  </si>
  <si>
    <t>T &amp; T INGENIERIA Y CONSTRUCCION S.A</t>
  </si>
  <si>
    <t>SOLUCIONES CONSTRUCTIVAS VOLCÁN S.A.C.</t>
  </si>
  <si>
    <t>CB00108EGM</t>
  </si>
  <si>
    <t>MINSUR - FUNSUR</t>
  </si>
  <si>
    <t>CB00234ENG</t>
  </si>
  <si>
    <t>CB00233ENG</t>
  </si>
  <si>
    <t>CB00227ENG</t>
  </si>
  <si>
    <t>CB00228ENG</t>
  </si>
  <si>
    <t>CB00229ENG</t>
  </si>
  <si>
    <t>CB00230ENG</t>
  </si>
  <si>
    <t>CB00231ENG</t>
  </si>
  <si>
    <t>CB00232ENG</t>
  </si>
  <si>
    <t>Contrato de Respaldo al cliente libre de Eléctrica Santa Rosa</t>
  </si>
  <si>
    <t>FRUITXCHANGE S.A.C.</t>
  </si>
  <si>
    <t>AJEPER S.A.</t>
  </si>
  <si>
    <t>RESINPLAST S.A.</t>
  </si>
  <si>
    <t>COSTA MIRA S.A.C.</t>
  </si>
  <si>
    <t>PLASTICOS AGRICOLAS Y GEOMEMBRANAS SAC</t>
  </si>
  <si>
    <t>CB00109FPP</t>
  </si>
  <si>
    <t>CLEAN ENERGY DEL PERU S.R.L.</t>
  </si>
  <si>
    <t>CB00110FPP</t>
  </si>
  <si>
    <t>GCZ INGENIEROS S.A.C.</t>
  </si>
  <si>
    <t>CB00112FPP</t>
  </si>
  <si>
    <t>EL PEDREGAL S.A.</t>
  </si>
  <si>
    <t>CB00111FPP</t>
  </si>
  <si>
    <t>FILTROS LYS S.A.</t>
  </si>
  <si>
    <t>TECNICA AVICOLA S.A.</t>
  </si>
  <si>
    <t>EXPORTADORA CETUS S.A.C.</t>
  </si>
  <si>
    <t>DEXIM SRL</t>
  </si>
  <si>
    <t>INVERSIONES LA RIOJA S.A.</t>
  </si>
  <si>
    <t>CB00057EGS</t>
  </si>
  <si>
    <t>AVOCADO PACKING COMPANY S.A.C.</t>
  </si>
  <si>
    <t>VIRU S.A</t>
  </si>
  <si>
    <t>NICOLL PERU S.A.</t>
  </si>
  <si>
    <t>MODAS DIVERSAS DEL PERÚ S.A.C.</t>
  </si>
  <si>
    <t>AREQUIPA 220</t>
  </si>
  <si>
    <t>Arequipa 220 kV</t>
  </si>
  <si>
    <t>FRIO DEL NORTE S.A.C.</t>
  </si>
  <si>
    <t>S.E. N° 00823S 20kV (Enel Distribución)</t>
  </si>
  <si>
    <t>LIMA 220</t>
  </si>
  <si>
    <t>Lima 220 kV</t>
  </si>
  <si>
    <t>PLASTICOS DEL CENTRO S.A.C.</t>
  </si>
  <si>
    <t>NORTHING S.A.C.</t>
  </si>
  <si>
    <t>PROFUTURO AFP</t>
  </si>
  <si>
    <t>CREDISCOTIA FINANCIERA S.A.</t>
  </si>
  <si>
    <t>GOLDEN GAMING S.A.</t>
  </si>
  <si>
    <t>NEWPORT CAPITAL S.A.C.</t>
  </si>
  <si>
    <t>CB00246EPE</t>
  </si>
  <si>
    <t>CB00244EPE</t>
  </si>
  <si>
    <t>CB00242EPE</t>
  </si>
  <si>
    <t>CB00247EPE</t>
  </si>
  <si>
    <t>MINERA HUINAC S.A.C.</t>
  </si>
  <si>
    <t>CB00258EPE</t>
  </si>
  <si>
    <t>CB00261EPE</t>
  </si>
  <si>
    <t>CB00262EPE</t>
  </si>
  <si>
    <t>CB00148ELP</t>
  </si>
  <si>
    <t>CB00149ELP</t>
  </si>
  <si>
    <t>CB00150ELP</t>
  </si>
  <si>
    <t>CB00151ELP</t>
  </si>
  <si>
    <t>CB00236ENG</t>
  </si>
  <si>
    <t>AYAVIRI 10 y AYAVIRI 22.9</t>
  </si>
  <si>
    <t>AZANGARO 22.9 y AZANGARO 60</t>
  </si>
  <si>
    <t>PUNO 60 y PUNO 22.9</t>
  </si>
  <si>
    <t>JULIACA 22.9</t>
  </si>
  <si>
    <t>TOCACHE 138 y TARAPOTO 22.9</t>
  </si>
  <si>
    <t>YAUPI 138</t>
  </si>
  <si>
    <t>AGUA LIMA 33</t>
  </si>
  <si>
    <t>PARACAS 10</t>
  </si>
  <si>
    <t>OQUENDO 10</t>
  </si>
  <si>
    <t>VEGUETA 10</t>
  </si>
  <si>
    <t>MALABRIGO 10</t>
  </si>
  <si>
    <t>SANTA ROSA 220 y SANTA ROSA 220</t>
  </si>
  <si>
    <t>SANTA ROSA 220, CHOSICA 60, HUACHIPA 60, SALAMANCA 60 y ÑAÑA 60</t>
  </si>
  <si>
    <t>CAUDALOSA 22</t>
  </si>
  <si>
    <t>CHUMPE 12</t>
  </si>
  <si>
    <t>CB00279EPE</t>
  </si>
  <si>
    <t>CB00277EPE</t>
  </si>
  <si>
    <t>CB00289EPE</t>
  </si>
  <si>
    <t>CB00281EPE</t>
  </si>
  <si>
    <t>CB00280EPE</t>
  </si>
  <si>
    <t>CB00282EPE</t>
  </si>
  <si>
    <t>CB00288EPE</t>
  </si>
  <si>
    <t>CB00238ENG</t>
  </si>
  <si>
    <t>CB00239ENG</t>
  </si>
  <si>
    <t>INDUSTRIAL EL SOL S.A.C.</t>
  </si>
  <si>
    <t>REENCAUCHADORA EL SOL S.A.C.</t>
  </si>
  <si>
    <t>CB00146SKP</t>
  </si>
  <si>
    <t>EUROGROUP S.A.C.</t>
  </si>
  <si>
    <t>KALLPA</t>
  </si>
  <si>
    <t>KALLPA GENERACIÓN S.A.</t>
  </si>
  <si>
    <t>CL00001KLL</t>
  </si>
  <si>
    <t>CL00002KLL</t>
  </si>
  <si>
    <t>CL00003KLL</t>
  </si>
  <si>
    <t>CL00004KLL</t>
  </si>
  <si>
    <t>CL00005KLL</t>
  </si>
  <si>
    <t>CL00006KLL</t>
  </si>
  <si>
    <t>CL00007KLL</t>
  </si>
  <si>
    <t>CL00008KLL</t>
  </si>
  <si>
    <t>CL00009KLL</t>
  </si>
  <si>
    <t>CL00010KLL</t>
  </si>
  <si>
    <t>CL00011KLL</t>
  </si>
  <si>
    <t>CL00012KLL</t>
  </si>
  <si>
    <t>CL00013KLL</t>
  </si>
  <si>
    <t>CL00014KLL</t>
  </si>
  <si>
    <t>CL00015KLL</t>
  </si>
  <si>
    <t>CL00016KLL</t>
  </si>
  <si>
    <t>CL00017KLL</t>
  </si>
  <si>
    <t>CL00018KLL</t>
  </si>
  <si>
    <t>CL00056KLL</t>
  </si>
  <si>
    <t>CL00057KLL</t>
  </si>
  <si>
    <t>CL00058KLL</t>
  </si>
  <si>
    <t>CL00019KLL</t>
  </si>
  <si>
    <t>CL00020KLL</t>
  </si>
  <si>
    <t>CL00021KLL</t>
  </si>
  <si>
    <t>CL00022KLL</t>
  </si>
  <si>
    <t>CL00023KLL</t>
  </si>
  <si>
    <t>CB00003KLL</t>
  </si>
  <si>
    <t>CL00026KLL</t>
  </si>
  <si>
    <t>CL00027KLL</t>
  </si>
  <si>
    <t>CL00028KLL</t>
  </si>
  <si>
    <t>CL00029KLL</t>
  </si>
  <si>
    <t>CL00030KLL</t>
  </si>
  <si>
    <t>CL00031KLL</t>
  </si>
  <si>
    <t>CL00032KLL</t>
  </si>
  <si>
    <t>CL00033KLL</t>
  </si>
  <si>
    <t>CL00035KLL</t>
  </si>
  <si>
    <t>CL00036KLL</t>
  </si>
  <si>
    <t>CL00037KLL</t>
  </si>
  <si>
    <t>CL00038KLL</t>
  </si>
  <si>
    <t>CL00039KLL</t>
  </si>
  <si>
    <t>CL00040KLL</t>
  </si>
  <si>
    <t>CL00034KLL</t>
  </si>
  <si>
    <t>CL00024KLL</t>
  </si>
  <si>
    <t>CL00025KLL</t>
  </si>
  <si>
    <t>CL00049KLL</t>
  </si>
  <si>
    <t>CL00050KLL</t>
  </si>
  <si>
    <t>CL00051KLL</t>
  </si>
  <si>
    <t>CL00052KLL</t>
  </si>
  <si>
    <t>CL00053KLL</t>
  </si>
  <si>
    <t>CL00054KLL</t>
  </si>
  <si>
    <t>CL00055KLL</t>
  </si>
  <si>
    <t>CL00072KLL</t>
  </si>
  <si>
    <t>CL00073KLL</t>
  </si>
  <si>
    <t>CL00074KLL</t>
  </si>
  <si>
    <t>CL00076KLL</t>
  </si>
  <si>
    <t>CL00077KLL</t>
  </si>
  <si>
    <t>CL00078KLL</t>
  </si>
  <si>
    <t>CL00079KLL</t>
  </si>
  <si>
    <t>CL00075KLL</t>
  </si>
  <si>
    <t>CL00059KLL</t>
  </si>
  <si>
    <t>CL00060KLL</t>
  </si>
  <si>
    <t>CL00061KLL</t>
  </si>
  <si>
    <t>CL00062KLL</t>
  </si>
  <si>
    <t>CL00063KLL</t>
  </si>
  <si>
    <t>CL00064KLL</t>
  </si>
  <si>
    <t>CL00066KLL</t>
  </si>
  <si>
    <t>CL00067KLL</t>
  </si>
  <si>
    <t>CL00068KLL</t>
  </si>
  <si>
    <t>CL00069KLL</t>
  </si>
  <si>
    <t>CL00070KLL</t>
  </si>
  <si>
    <t>CL00071KLL</t>
  </si>
  <si>
    <t>CL00065KLL</t>
  </si>
  <si>
    <t>CL00082KLL</t>
  </si>
  <si>
    <t>CL00080KLL</t>
  </si>
  <si>
    <t>CL00081KLL</t>
  </si>
  <si>
    <t>CL00083KLL</t>
  </si>
  <si>
    <t>CL00084KLL</t>
  </si>
  <si>
    <t>CL00085KLL</t>
  </si>
  <si>
    <t>CL00086KLL</t>
  </si>
  <si>
    <t>CL00087KLL</t>
  </si>
  <si>
    <t>CL00090KLL</t>
  </si>
  <si>
    <t>CL00091KLL</t>
  </si>
  <si>
    <t>CL00092KLL</t>
  </si>
  <si>
    <t>CL00093KLL</t>
  </si>
  <si>
    <t>CL00088KLL</t>
  </si>
  <si>
    <t>CL00094KLL</t>
  </si>
  <si>
    <t>CL00095KLL</t>
  </si>
  <si>
    <t>CL00096KLL</t>
  </si>
  <si>
    <t>CL00097KLL</t>
  </si>
  <si>
    <t>CL00098KLL</t>
  </si>
  <si>
    <t>CL00099KLL</t>
  </si>
  <si>
    <t>CL00100KLL</t>
  </si>
  <si>
    <t>CB00015KLL</t>
  </si>
  <si>
    <t>CB00016KLL</t>
  </si>
  <si>
    <t>CB00017KLL</t>
  </si>
  <si>
    <t>CB00018KLL</t>
  </si>
  <si>
    <t>CB00013KLL</t>
  </si>
  <si>
    <t>CB00050KLL</t>
  </si>
  <si>
    <t>CB00055KLL</t>
  </si>
  <si>
    <t>CB00051KLL</t>
  </si>
  <si>
    <t>CB00014KLL</t>
  </si>
  <si>
    <t>CB00020KLL</t>
  </si>
  <si>
    <t>CB00019KLL</t>
  </si>
  <si>
    <t>CB00028KLL</t>
  </si>
  <si>
    <t>CB00045KLL</t>
  </si>
  <si>
    <t>CB00070KLL</t>
  </si>
  <si>
    <t>CB00120KLL</t>
  </si>
  <si>
    <t>CB00052KLL</t>
  </si>
  <si>
    <t>CB00048KLL</t>
  </si>
  <si>
    <t>CB00069KLL</t>
  </si>
  <si>
    <t>CB00021KLL</t>
  </si>
  <si>
    <t>CB00025KLL</t>
  </si>
  <si>
    <t>CB00022KLL</t>
  </si>
  <si>
    <t>CB00023KLL</t>
  </si>
  <si>
    <t>CB00024KLL</t>
  </si>
  <si>
    <t>CB00029KLL</t>
  </si>
  <si>
    <t>CB00056KLL</t>
  </si>
  <si>
    <t>CB00060KLL</t>
  </si>
  <si>
    <t>CB00057KLL</t>
  </si>
  <si>
    <t>CB00058KLL</t>
  </si>
  <si>
    <t>CB00059KLL</t>
  </si>
  <si>
    <t>CB00061KLL</t>
  </si>
  <si>
    <t>CB00062KLL</t>
  </si>
  <si>
    <t>CB00063KLL</t>
  </si>
  <si>
    <t>CB00064KLL</t>
  </si>
  <si>
    <t>CB00065KLL</t>
  </si>
  <si>
    <t>CB00066KLL</t>
  </si>
  <si>
    <t>CB00067KLL</t>
  </si>
  <si>
    <t>CB00068KLL</t>
  </si>
  <si>
    <t>CB00086KLL</t>
  </si>
  <si>
    <t>CB00087KLL</t>
  </si>
  <si>
    <t>CB00088KLL</t>
  </si>
  <si>
    <t>CB00089KLL</t>
  </si>
  <si>
    <t>CB00090KLL</t>
  </si>
  <si>
    <t>CB00091KLL</t>
  </si>
  <si>
    <t>CB00092KLL</t>
  </si>
  <si>
    <t>CB00093KLL</t>
  </si>
  <si>
    <t>CB00094KLL</t>
  </si>
  <si>
    <t>CB00095KLL</t>
  </si>
  <si>
    <t>CB00096KLL</t>
  </si>
  <si>
    <t>CB00097KLL</t>
  </si>
  <si>
    <t>CB00099KLL</t>
  </si>
  <si>
    <t>CB00101KLL</t>
  </si>
  <si>
    <t>CB00102KLL</t>
  </si>
  <si>
    <t>CB00103KLL</t>
  </si>
  <si>
    <t>CB00104KLL</t>
  </si>
  <si>
    <t>CB00105KLL</t>
  </si>
  <si>
    <t>CB00106KLL</t>
  </si>
  <si>
    <t>CB00107KLL</t>
  </si>
  <si>
    <t>CB00098KLL</t>
  </si>
  <si>
    <t>CB00108KLL</t>
  </si>
  <si>
    <t>CB00109KLL</t>
  </si>
  <si>
    <t>CB00110KLL</t>
  </si>
  <si>
    <t>CB00111KLL</t>
  </si>
  <si>
    <t>CB00112KLL</t>
  </si>
  <si>
    <t>CB00113KLL</t>
  </si>
  <si>
    <t>CB00114KLL</t>
  </si>
  <si>
    <t>CB00115KLL</t>
  </si>
  <si>
    <t>CB00116KLL</t>
  </si>
  <si>
    <t>CB00117KLL</t>
  </si>
  <si>
    <t>CB00040KLL</t>
  </si>
  <si>
    <t>CB00041KLL</t>
  </si>
  <si>
    <t>CB00043KLL</t>
  </si>
  <si>
    <t>CB00044KLL</t>
  </si>
  <si>
    <t>CB00046KLL</t>
  </si>
  <si>
    <t>CB00080KLL</t>
  </si>
  <si>
    <t>CB00082KLL</t>
  </si>
  <si>
    <t>CB00084KLL</t>
  </si>
  <si>
    <t>CB00078KLL</t>
  </si>
  <si>
    <t>CB00081KLL</t>
  </si>
  <si>
    <t>CB00083KLL</t>
  </si>
  <si>
    <t>CB00085KLL</t>
  </si>
  <si>
    <t>CB00079KLL</t>
  </si>
  <si>
    <t>CB00054KLL</t>
  </si>
  <si>
    <t>Ingenio 22 kV</t>
  </si>
  <si>
    <t>ELECTRO CONDUCTORES PERUANOS S.A.C.</t>
  </si>
  <si>
    <t>CB00290EPE</t>
  </si>
  <si>
    <t>MINERA CONFIANZA S.A.C.</t>
  </si>
  <si>
    <t>CB00291EPE</t>
  </si>
  <si>
    <t>CB00293EPE</t>
  </si>
  <si>
    <t>CALIZA CEMENTO INCA S.A.</t>
  </si>
  <si>
    <t>MINSUR - SAN RAFAEL</t>
  </si>
  <si>
    <t>ITAL GRES INDUSTRIAL S.A.C.</t>
  </si>
  <si>
    <t>REGULADO Y LIBRE</t>
  </si>
  <si>
    <t>CUTERVO 138 (*)</t>
  </si>
  <si>
    <t>TOCACHE 138  (*)</t>
  </si>
  <si>
    <t>MOYOBAMBA 138  y CACLIC 138  (*)</t>
  </si>
  <si>
    <t>POR ASIGNAR</t>
  </si>
  <si>
    <t>CHIMBOTE 13.2</t>
  </si>
  <si>
    <t>SAMANCO 13.2</t>
  </si>
  <si>
    <t>SUPE 10</t>
  </si>
  <si>
    <t>PLANTA OMEGA CHILCA  22.9</t>
  </si>
  <si>
    <t>(*) Distribución de potencia sujeto a modificación, por lo que la  potencia es preliminar.</t>
  </si>
  <si>
    <t xml:space="preserve">SAN GABAN 138 </t>
  </si>
  <si>
    <t>CB00294EPE</t>
  </si>
  <si>
    <t>COMPLEJO AGROINDUSTRIAL BETA S.A.</t>
  </si>
  <si>
    <t>PEVISA AUTO PARTS S.A.</t>
  </si>
  <si>
    <t>ORAZUL ENERGY PERÚ</t>
  </si>
  <si>
    <t>GRAFIPAPEL</t>
  </si>
  <si>
    <t>GLORIA - Trupal S.A. (Lima)</t>
  </si>
  <si>
    <t>CB00244ENG</t>
  </si>
  <si>
    <t>PARQUE ARAUCO - INOUTLET LURIN</t>
  </si>
  <si>
    <t xml:space="preserve">PISOPAK PERU </t>
  </si>
  <si>
    <t>AMERICATEL PERU</t>
  </si>
  <si>
    <t>GLORIA - Trupal S.A. (Trujillo)</t>
  </si>
  <si>
    <t>GLORIA (Lima)</t>
  </si>
  <si>
    <t>GLORIA (Arequipa)</t>
  </si>
  <si>
    <t>GLORIA - Cartavio S.A.A.</t>
  </si>
  <si>
    <t>GLORIA - Agroindustrias San Jacinto S.A.A.</t>
  </si>
  <si>
    <t>FARMEX</t>
  </si>
  <si>
    <t>FERREYROS</t>
  </si>
  <si>
    <t>CTM DEL SUR</t>
  </si>
  <si>
    <t>CLINICA INTERNACIONAL</t>
  </si>
  <si>
    <t>FIBRAFIL S.A.</t>
  </si>
  <si>
    <t>FABRILCO S.A.C.</t>
  </si>
  <si>
    <t>CB00147SKP</t>
  </si>
  <si>
    <t>SED Edelnor 10 kV</t>
  </si>
  <si>
    <t>TDM GEOSINTETICOS S.A.</t>
  </si>
  <si>
    <t>ALIMENTADOR PUENTE 10 Kv (S.E LDS 1975)</t>
  </si>
  <si>
    <t>SHELBY 50</t>
  </si>
  <si>
    <t>VSI INDUSTRIAL S.A.C.</t>
  </si>
  <si>
    <t>CB00150SKP</t>
  </si>
  <si>
    <t>CONSTRUCTORA EL ROBLE S.A.C.</t>
  </si>
  <si>
    <t>07.02.2018</t>
  </si>
  <si>
    <t>CL00104CLP</t>
  </si>
  <si>
    <t>CL00105CLP</t>
  </si>
  <si>
    <t>CL00106CLP</t>
  </si>
  <si>
    <t>CL00107CLP</t>
  </si>
  <si>
    <t>CL00108CLP</t>
  </si>
  <si>
    <t>ALTO PRADERA 220</t>
  </si>
  <si>
    <t>CB00298EPE</t>
  </si>
  <si>
    <t>CB00297EPE</t>
  </si>
  <si>
    <t>CB00301EPE</t>
  </si>
  <si>
    <t>CB00304EPE</t>
  </si>
  <si>
    <t>LDS-01-2010-LP</t>
  </si>
  <si>
    <t>LDS-01-2011-LP y LDS-01-2010-LP</t>
  </si>
  <si>
    <t>CARIPA 138</t>
  </si>
  <si>
    <t>CL00144ELP</t>
  </si>
  <si>
    <t>ALTO PRADERAS 220</t>
  </si>
  <si>
    <t>CL00146ELP</t>
  </si>
  <si>
    <t>CB00269ENG</t>
  </si>
  <si>
    <t>CB00267ENG</t>
  </si>
  <si>
    <t>CB00268ENG</t>
  </si>
  <si>
    <t>CB00270ENG</t>
  </si>
  <si>
    <t>CB00271ENG</t>
  </si>
  <si>
    <t>CB00272ENG</t>
  </si>
  <si>
    <t>CB00273ENG</t>
  </si>
  <si>
    <t>CB00274ENG</t>
  </si>
  <si>
    <t>CB00260ENG</t>
  </si>
  <si>
    <t>CB00261ENG</t>
  </si>
  <si>
    <t>CB00262ENG</t>
  </si>
  <si>
    <t>CB00259ENG</t>
  </si>
  <si>
    <t>CB00264ENG</t>
  </si>
  <si>
    <t>CB00265ENG</t>
  </si>
  <si>
    <t>CB00263ENG</t>
  </si>
  <si>
    <t>CB00245ENG</t>
  </si>
  <si>
    <t>CB00246ENG</t>
  </si>
  <si>
    <t>CB00247ENG</t>
  </si>
  <si>
    <t>CB00248ENG</t>
  </si>
  <si>
    <t>CB00249ENG</t>
  </si>
  <si>
    <t>CB00250ENG</t>
  </si>
  <si>
    <t>CB00251ENG</t>
  </si>
  <si>
    <t>CB00252ENG</t>
  </si>
  <si>
    <t>CB00254ENG</t>
  </si>
  <si>
    <t>CB00255ENG</t>
  </si>
  <si>
    <t>CB00257ENG</t>
  </si>
  <si>
    <t>CB00253ENG</t>
  </si>
  <si>
    <t>CB00256ENG</t>
  </si>
  <si>
    <t>CB00258ENG</t>
  </si>
  <si>
    <t xml:space="preserve">VOLCAN COMPANIA MINERA S.A.A </t>
  </si>
  <si>
    <t>Pomacocha 220</t>
  </si>
  <si>
    <t xml:space="preserve">Oroya Nueva 50 </t>
  </si>
  <si>
    <t xml:space="preserve">EMPRESA ADMINISTRADORA CERRO S.A.C </t>
  </si>
  <si>
    <t xml:space="preserve">OXIDOS DE PASCO S.A.C </t>
  </si>
  <si>
    <t>EMPRESA EXPLOTADORA DE VINCHOS LTDA S.A.C</t>
  </si>
  <si>
    <t>AGROLMOS S.A.</t>
  </si>
  <si>
    <t>TECNOFIL S.A.</t>
  </si>
  <si>
    <t>COMPAÑÍA MINERA MILPO S.A.A.</t>
  </si>
  <si>
    <t>MILPO ANDINA PERÚ S.A.C.</t>
  </si>
  <si>
    <t>COMPAÑÍA MINERA ATACOCHA S.A.A.</t>
  </si>
  <si>
    <t>Asia 220 kV</t>
  </si>
  <si>
    <t>Alto Praderas 220 kV</t>
  </si>
  <si>
    <t>PLANICIE 220</t>
  </si>
  <si>
    <t>Planicie 220 kV</t>
  </si>
  <si>
    <t>CARAPONGO 220</t>
  </si>
  <si>
    <t>Carapongo 220 kV</t>
  </si>
  <si>
    <t>Licitación N° LDS-01-2011-LP</t>
  </si>
  <si>
    <t>CL00107KLL</t>
  </si>
  <si>
    <t>Caripa 138 Kv</t>
  </si>
  <si>
    <t>CL00119KLL</t>
  </si>
  <si>
    <t>Asia 220 Kv</t>
  </si>
  <si>
    <t>CL00116KLL</t>
  </si>
  <si>
    <t>Alto Praderas 220 Kv</t>
  </si>
  <si>
    <t>CL00108KLL</t>
  </si>
  <si>
    <t>CL00109KLL</t>
  </si>
  <si>
    <t>CL00110KLL</t>
  </si>
  <si>
    <t>CL00112KLL</t>
  </si>
  <si>
    <t>CL00113KLL</t>
  </si>
  <si>
    <t>CL00114KLL</t>
  </si>
  <si>
    <t>CL00115KLL</t>
  </si>
  <si>
    <t>CL00111KLL</t>
  </si>
  <si>
    <t>CL00122KLL</t>
  </si>
  <si>
    <t>CL00123KLL</t>
  </si>
  <si>
    <t>CL00124KLL</t>
  </si>
  <si>
    <t>CL00125KLL</t>
  </si>
  <si>
    <t>CL00120KLL</t>
  </si>
  <si>
    <t>CL00118KLL</t>
  </si>
  <si>
    <t>CL00117KLL</t>
  </si>
  <si>
    <t>CL00121KLL</t>
  </si>
  <si>
    <t>CL00047OEP</t>
  </si>
  <si>
    <t>CL00046OEP</t>
  </si>
  <si>
    <t>COMPAÑIA MINERA SAN IGNACIO DE MOROCOCHA S.A.A.</t>
  </si>
  <si>
    <t>Puntayacu 44 kV</t>
  </si>
  <si>
    <t>LA CALERA S.A.C</t>
  </si>
  <si>
    <t>381000151, 381001493 y 381000361</t>
  </si>
  <si>
    <t>08.02.2018</t>
  </si>
  <si>
    <t>CL00143CHI</t>
  </si>
  <si>
    <t>CL00142CHI</t>
  </si>
  <si>
    <t>CL00143EPE</t>
  </si>
  <si>
    <t>CL00142EPE</t>
  </si>
  <si>
    <t>CL00143EPI</t>
  </si>
  <si>
    <t>CL00142EPI</t>
  </si>
  <si>
    <t>PARQUE ARAUCO - EL QUINDE XXX</t>
  </si>
  <si>
    <t>05.03.2018</t>
  </si>
  <si>
    <t>HUAURA POWER GROUP S.A.</t>
  </si>
  <si>
    <t>LOS RETIROS DE ENERGIA CORRESPONDIENTES AL MES DE FEBRERO LOS ASUMIRA HUAURA POWER GROUP SA</t>
  </si>
  <si>
    <t>HPG</t>
  </si>
  <si>
    <t>INLAND ENERGY</t>
  </si>
  <si>
    <t>Contrato de cobertura compartido con Termochilca</t>
  </si>
  <si>
    <t>ORAZUL ENERGY PERU</t>
  </si>
  <si>
    <t>CL00149TER</t>
  </si>
  <si>
    <t>CL00148TER</t>
  </si>
  <si>
    <t>MACHUPICHU 138</t>
  </si>
  <si>
    <t>Eléctrica SANTA ROSA</t>
  </si>
  <si>
    <t>RESINPLAST</t>
  </si>
  <si>
    <t>Santa Rosa 220</t>
  </si>
  <si>
    <t>Contrato de cobertura compartido con E SANTA ROSA</t>
  </si>
  <si>
    <t>Contrato de cobertura compartido con HSC</t>
  </si>
  <si>
    <t>CL00142SGB</t>
  </si>
  <si>
    <t>CL00143SGB</t>
  </si>
  <si>
    <t>CUADRO 1</t>
  </si>
  <si>
    <t>REPORTE DE INCUMPLIMIENTOS EN LA ENTREGA DE INFORMACIÓN SOBRE POTENCIAS CONTRATADAS</t>
  </si>
  <si>
    <t>Nuevos contratos o modificación de contratos en el mes.</t>
  </si>
  <si>
    <t xml:space="preserve">Fechas de entrega de la Información                                                [A]         </t>
  </si>
  <si>
    <t xml:space="preserve"> fecha de inicio de nuevos contratos o modificación de contratos          [B]</t>
  </si>
  <si>
    <r>
      <t>fecha en la que debió ser comunicada (</t>
    </r>
    <r>
      <rPr>
        <sz val="10"/>
        <rFont val="Arial Narrow"/>
        <family val="2"/>
      </rPr>
      <t>Referido en [B]</t>
    </r>
    <r>
      <rPr>
        <b/>
        <sz val="10"/>
        <rFont val="Arial Narrow"/>
        <family val="2"/>
      </rPr>
      <t>)                                 [C]</t>
    </r>
  </si>
  <si>
    <t>Numero máximo de días de Incumplimiento        [C] - [A]</t>
  </si>
  <si>
    <t>No</t>
  </si>
  <si>
    <t>Si</t>
  </si>
  <si>
    <t>NOTA : Empresa de Genercación Eólica retiró su declaración de potencias contratadas para la valorización del mes de Febrero 2018.</t>
  </si>
  <si>
    <t>MARZO 2018</t>
  </si>
  <si>
    <t>CL00111CLP</t>
  </si>
  <si>
    <t>RIO SECO 60</t>
  </si>
  <si>
    <t>CL00112CLP</t>
  </si>
  <si>
    <t>CL00143EGA</t>
  </si>
  <si>
    <t>CL00142EGA</t>
  </si>
  <si>
    <t>CB00282ENG</t>
  </si>
  <si>
    <t>CB00281ENG</t>
  </si>
  <si>
    <t>CB00277ENG</t>
  </si>
  <si>
    <t>CB00289ENG</t>
  </si>
  <si>
    <t>CB00286ENG</t>
  </si>
  <si>
    <t>CB00284ENG</t>
  </si>
  <si>
    <t>CB00283ENG</t>
  </si>
  <si>
    <t>CB00154SKP</t>
  </si>
  <si>
    <t>Oroya Nueva 50kV, Carhuamayo 138kV, Yaupi 13.8kV, Paragsha II 138kV, Condorcocha 44kV, Cobriza II 69 y 10 Cobriza I 66 kV, Huayucachi 60 y 10 kV, Huancavelica 60 y 10 kV, Tingo María 10 kV, Aucayacu 22.9 kV, Huánuco 10 y 22.9 kV, Huallanca Nueva 60 kV, Pomacocha 220 kV, Pachachaca 220 kV, Caripa 138 kV y Mollepata 60 kV</t>
  </si>
  <si>
    <t>CL00186SKP</t>
  </si>
  <si>
    <t>SE LDS</t>
  </si>
  <si>
    <t>Pangoa 22.9</t>
  </si>
  <si>
    <t>FERREYCORP S.A.A.</t>
  </si>
  <si>
    <t>Socabaya 138 kV</t>
  </si>
  <si>
    <t>GRANJA RINCONADA DEL SUR S.A.</t>
  </si>
  <si>
    <t>CL00144FPP</t>
  </si>
  <si>
    <t>CL00143FPP</t>
  </si>
  <si>
    <t>CB00328EPE</t>
  </si>
  <si>
    <t>CB00326EPE</t>
  </si>
  <si>
    <t>CB00315ENG</t>
  </si>
  <si>
    <t>CB00316ENG</t>
  </si>
  <si>
    <t>CB00314ENG</t>
  </si>
  <si>
    <t>CB00313ENG</t>
  </si>
  <si>
    <t>INDUAMERICA CHICLAYO SAC</t>
  </si>
  <si>
    <t>BELAUNDE 138</t>
  </si>
  <si>
    <t>CB00155SKP</t>
  </si>
  <si>
    <t>Alto Pradera 220</t>
  </si>
  <si>
    <t>Planicie 220 Kv</t>
  </si>
  <si>
    <t>CL00129KLL</t>
  </si>
  <si>
    <t>Planicie220kV</t>
  </si>
  <si>
    <t>SUPERMERCADOS PERUANOS S.A.</t>
  </si>
  <si>
    <t>CL00130KLL</t>
  </si>
  <si>
    <t>CB00060SGB</t>
  </si>
  <si>
    <t>CB00063TCH</t>
  </si>
  <si>
    <t>CL00144CHI</t>
  </si>
  <si>
    <t>CL00144EPI</t>
  </si>
  <si>
    <t>CL00144EPE</t>
  </si>
  <si>
    <t>LIMA GOLF CLUB</t>
  </si>
  <si>
    <t>Suministro 595387  LdS - San Isidro</t>
  </si>
  <si>
    <t>CL00143EGS</t>
  </si>
  <si>
    <t>Asia 220</t>
  </si>
  <si>
    <t>CL00142EGS</t>
  </si>
  <si>
    <t>CL00145EGS</t>
  </si>
  <si>
    <t>Planice 220</t>
  </si>
  <si>
    <t>CB00060EGS</t>
  </si>
  <si>
    <t>CL00147FPP</t>
  </si>
  <si>
    <t>CL00145SGB</t>
  </si>
  <si>
    <t>PLANICIE220</t>
  </si>
  <si>
    <t>CL00144ENG</t>
  </si>
  <si>
    <t>CL00150ENG</t>
  </si>
  <si>
    <t>CL00145ENG</t>
  </si>
  <si>
    <t>CB00308ENG</t>
  </si>
  <si>
    <t>CB00310ENG</t>
  </si>
  <si>
    <t>CB00304ENG</t>
  </si>
  <si>
    <t>CB00319ENG</t>
  </si>
  <si>
    <t>ALGODONERA CONTINENTAL S.A.C.</t>
  </si>
  <si>
    <t>SOCIEDAD DE DESARROLLO DE HOTELES PERUANOS S.A.</t>
  </si>
  <si>
    <t>VIJOGAS S.A.C.</t>
  </si>
  <si>
    <t>CB00157SKP</t>
  </si>
  <si>
    <t>Contrato de cobertura compartido con Enel Genración Perú</t>
  </si>
  <si>
    <t>EMPRESA DE GENERACION ELECTRICA SANTA ANA</t>
  </si>
  <si>
    <t>CB00323ENG</t>
  </si>
  <si>
    <t>CB00322ENG</t>
  </si>
  <si>
    <t>CB00162SKP</t>
  </si>
  <si>
    <t>CB00161SKP</t>
  </si>
  <si>
    <t>CB00164SKP</t>
  </si>
  <si>
    <t>CB00159SKP</t>
  </si>
  <si>
    <t>CB00163SKP</t>
  </si>
  <si>
    <t>CB00061SGB</t>
  </si>
  <si>
    <t>CB00062SGB</t>
  </si>
  <si>
    <t>Marcona 220</t>
  </si>
  <si>
    <t>SAN FERNANDO</t>
  </si>
  <si>
    <t>CB00126KLL</t>
  </si>
  <si>
    <t>MALACAS 13.2kV</t>
  </si>
  <si>
    <t>PUERTO RICO 22.9</t>
  </si>
  <si>
    <t>PORCON 10 CAJAMARCA NORTE 60</t>
  </si>
  <si>
    <t>CHIMBOTE1 138 CHIMBOTE2 138</t>
  </si>
  <si>
    <t>HUALLANCA 13.8 HUALLANCA 138 HUALLANCA 66 HUARAZ OESTE 138</t>
  </si>
  <si>
    <t>CL00065ODE</t>
  </si>
  <si>
    <t>HUANCAVE 60 HUANCAVE 10 MOLLEPATA 66</t>
  </si>
  <si>
    <t>HUANUCO 10 HUANUCO 22.9</t>
  </si>
  <si>
    <t>HUAYUCACH 60 HUAYUCACH 10</t>
  </si>
  <si>
    <t>CACHIMAYO 60 CACHIMAYO 23 CACHIMAYO 10  CACHIMAYO 33</t>
  </si>
  <si>
    <t>COMBAPATA 60 COMBAPATA 24</t>
  </si>
  <si>
    <t>MACHUPICCHU 60 MACHUPICCHU 10 ABANCAY 138</t>
  </si>
  <si>
    <t>AZANGARO 60 AZANGARO 22.9</t>
  </si>
  <si>
    <t>JULIACA 22.9 JULIACA 10</t>
  </si>
  <si>
    <t>CB00149EGM</t>
  </si>
  <si>
    <t>CB00161EGM</t>
  </si>
  <si>
    <t>Suministro 59655486  Hidrandina - Moche</t>
  </si>
  <si>
    <t>Piura Oeste 220</t>
  </si>
  <si>
    <t>CB00152FPP</t>
  </si>
  <si>
    <t xml:space="preserve">SED Luz del Sur </t>
  </si>
  <si>
    <t>CB00071TCH</t>
  </si>
  <si>
    <t>SE LURIN 22.9 kv</t>
  </si>
  <si>
    <t>CB00179EGM</t>
  </si>
  <si>
    <t xml:space="preserve">Suministro 1471514  LdS - Lurin </t>
  </si>
  <si>
    <t>BELAUNDE TERRY 138</t>
  </si>
  <si>
    <t>CB00338EPE</t>
  </si>
  <si>
    <t>SHAHUINDO S.A.C.</t>
  </si>
  <si>
    <t>SED Electrocentro</t>
  </si>
  <si>
    <t>CB00182EGM</t>
  </si>
  <si>
    <t>FOSFORERA PERUANA S.A.</t>
  </si>
  <si>
    <t>ENERGIGAS S.A.C.</t>
  </si>
  <si>
    <t>Suministro 688454 Javier Prado</t>
  </si>
  <si>
    <t>Suministro 1802317 Lurín</t>
  </si>
  <si>
    <t>CB00187EGM</t>
  </si>
  <si>
    <t>CB00188EGM</t>
  </si>
  <si>
    <t>SED Luz del Sur</t>
  </si>
  <si>
    <t>CB00053EGA</t>
  </si>
  <si>
    <t>TAHUAYCANI 10KV</t>
  </si>
  <si>
    <t>COMPAÑIA MINERA ANTAPACCAY S.A.</t>
  </si>
  <si>
    <t>CB00127KLL</t>
  </si>
  <si>
    <t>San Juan 220 KV</t>
  </si>
  <si>
    <t>Asia 220 KV</t>
  </si>
  <si>
    <t>CB00035OEP</t>
  </si>
  <si>
    <t>CB00340EPE</t>
  </si>
  <si>
    <t>NEXA RESOURCES PERÚ S.A.A.</t>
  </si>
  <si>
    <t>NEXA RESOURCES EL PORVENIR S.A.C.</t>
  </si>
  <si>
    <t>NEXA RESOURCES ATACOCHA S.A.A.</t>
  </si>
  <si>
    <t>CB00333ENG</t>
  </si>
  <si>
    <t>CB00332ENG</t>
  </si>
  <si>
    <t>CB00331ENG</t>
  </si>
  <si>
    <t>CB00075TCH</t>
  </si>
  <si>
    <t>Alto Praderas 220</t>
  </si>
  <si>
    <t>SALAMANCA 10</t>
  </si>
  <si>
    <t>INGENIEROS 22.9</t>
  </si>
  <si>
    <t>LAS PRADERAS 22.9</t>
  </si>
  <si>
    <t>PUENTE 10</t>
  </si>
  <si>
    <t>INGENIEROS 10</t>
  </si>
  <si>
    <t>SAN ISIDRO 22.9</t>
  </si>
  <si>
    <t>HUACHIPA 22.9</t>
  </si>
  <si>
    <t>GALVEZ 10</t>
  </si>
  <si>
    <t>VILLA MARIA 10</t>
  </si>
  <si>
    <t>LIMATAMBO 10</t>
  </si>
  <si>
    <t>BUJAMA 10</t>
  </si>
  <si>
    <t>MONTERRICO 22.9</t>
  </si>
  <si>
    <t>CHORRILLOS 10</t>
  </si>
  <si>
    <t>CHILCA 22.9</t>
  </si>
  <si>
    <t>CENTRAL 10</t>
  </si>
  <si>
    <t>CENTRAL 22.9</t>
  </si>
  <si>
    <t>SAN ISIDRO 10</t>
  </si>
  <si>
    <t>BARRANCO 10</t>
  </si>
  <si>
    <t>HUACHIPA 10</t>
  </si>
  <si>
    <t>LIMATAMBO 22.9</t>
  </si>
  <si>
    <t>LURIN 22.9</t>
  </si>
  <si>
    <t>SAN MIGUEL 22.9</t>
  </si>
  <si>
    <t>CB00080TCH</t>
  </si>
  <si>
    <t>CL00144EGA</t>
  </si>
  <si>
    <t>Carapongo 220</t>
  </si>
  <si>
    <t>CL00049OEP</t>
  </si>
  <si>
    <t>Carapongo 220 Kv</t>
  </si>
  <si>
    <t>CL00151TER</t>
  </si>
  <si>
    <t>CB00173SKP</t>
  </si>
  <si>
    <t>CB00172SKP</t>
  </si>
  <si>
    <t>SED Edelnor</t>
  </si>
  <si>
    <t>CB00174SKP</t>
  </si>
  <si>
    <t>SARPLAST PERU S.A.C.</t>
  </si>
  <si>
    <t>CL00132KLL</t>
  </si>
  <si>
    <t>CL00133KLL</t>
  </si>
  <si>
    <t>CL00050OEP</t>
  </si>
  <si>
    <t>CL00152TER</t>
  </si>
  <si>
    <t>CB00142CLP</t>
  </si>
  <si>
    <t xml:space="preserve">Av. Juan Vidaurrazaga Parque Industrial 10 kV </t>
  </si>
  <si>
    <t>CB00334ENG</t>
  </si>
  <si>
    <t>CL00145CHI</t>
  </si>
  <si>
    <t>CL00145EPE</t>
  </si>
  <si>
    <t>CL00145EPI</t>
  </si>
  <si>
    <t>CB00337ENG</t>
  </si>
  <si>
    <t>MARCOBRE S.A.C.</t>
  </si>
  <si>
    <t>01/01/2019</t>
  </si>
  <si>
    <t>Agricola Pampa Baja El Pedregal 10 kV</t>
  </si>
  <si>
    <t>CL00148FPP</t>
  </si>
  <si>
    <t>CB00175FPP</t>
  </si>
  <si>
    <t>S.E. N° 501883 22.9 kV (Luz del Sur)</t>
  </si>
  <si>
    <t>BELMOND PERU S.A.</t>
  </si>
  <si>
    <t>CERTIMIN S.A.</t>
  </si>
  <si>
    <t>CB00083TCH</t>
  </si>
  <si>
    <t>ZYL AGRO E.I.R.L.</t>
  </si>
  <si>
    <t>MEDIFARMA</t>
  </si>
  <si>
    <t>Alimentador M-33, SED N°592</t>
  </si>
  <si>
    <t>PUENTE 10 KV</t>
  </si>
  <si>
    <t>Alimentador A-24 SED N° 1442 y A-13 SED N° 1618</t>
  </si>
  <si>
    <t>CL00152ELP</t>
  </si>
  <si>
    <t>CL00153ELP</t>
  </si>
  <si>
    <t>CB00064SGB</t>
  </si>
  <si>
    <t>SED SEAL</t>
  </si>
  <si>
    <t>CB00179SKP</t>
  </si>
  <si>
    <t>PROCESADORA CAMPO VERDE S.A.C.</t>
  </si>
  <si>
    <t>CB00087TCH</t>
  </si>
  <si>
    <t>CL00011EGJ</t>
  </si>
  <si>
    <t>CL00015EGJ</t>
  </si>
  <si>
    <t>CL00016EGJ</t>
  </si>
  <si>
    <t>CL00017EGJ</t>
  </si>
  <si>
    <t>CL00010EGJ</t>
  </si>
  <si>
    <t>CL00014EGJ</t>
  </si>
  <si>
    <t>CL00012EGJ</t>
  </si>
  <si>
    <t>CL00013EGJ</t>
  </si>
  <si>
    <t>CL00147ENG</t>
  </si>
  <si>
    <t>CL00148ENG</t>
  </si>
  <si>
    <t>CL00149ENG</t>
  </si>
  <si>
    <t>CL00151ENG</t>
  </si>
  <si>
    <t>ALIMENTOS PROCESADOS SA</t>
  </si>
  <si>
    <t>CARTAVIO SOCIEDAD ANONIMA ABIERTA</t>
  </si>
  <si>
    <t>CORPORACION PERUANA DE PRODUCTOS QUIMICOS S.A. - C</t>
  </si>
  <si>
    <t>FARGOLINE SOCIEDAD ANONIMA - FARGOLINE S.A.</t>
  </si>
  <si>
    <t>FARMEX S A</t>
  </si>
  <si>
    <t>FERREYROS SOCIEDAD ANÓNIMA</t>
  </si>
  <si>
    <t>GRUPO SANTA ELENA S.A.</t>
  </si>
  <si>
    <t>GLOBAL PLASTIC SOCIEDAD ANONIMA CERRADA</t>
  </si>
  <si>
    <t>GRAFIPAPEL S.A.</t>
  </si>
  <si>
    <t>INVERSIONES NACIONALES DE TURISMO S.A.</t>
  </si>
  <si>
    <t>INVERSIONES ALAMEDA SUR S.A.C. - MEGAPLAZA</t>
  </si>
  <si>
    <t>INMOBILIARIA BOTAFOGO S.A.C.- MEGAPLAZA</t>
  </si>
  <si>
    <t>INVERSIONES KANDOO S.A.C.- MEGAPLAZA</t>
  </si>
  <si>
    <t>INMOBILIARIA PISAC S.A.C.</t>
  </si>
  <si>
    <t>CB00338ENG</t>
  </si>
  <si>
    <t>JOCKEY CLUB DEL PERU</t>
  </si>
  <si>
    <t>NESTLE PERU S A</t>
  </si>
  <si>
    <t>PISOPAK PERU S.A.C.</t>
  </si>
  <si>
    <t>PROCESOS AGROINDUSTRIALES SOCIEDAD ANONIMA</t>
  </si>
  <si>
    <t>NEXA RESOURCES CAJAMARQUILLA S.A.</t>
  </si>
  <si>
    <t>CB00339ENG</t>
  </si>
  <si>
    <t>CACLIC 22.9</t>
  </si>
  <si>
    <t>CB00340ENG</t>
  </si>
  <si>
    <t>CB00182SKP</t>
  </si>
  <si>
    <t>CB00183SKP</t>
  </si>
  <si>
    <t>TEXTIL EL AMAZONAS S.A.</t>
  </si>
  <si>
    <t>INDUSTRIAS LOGAREX S.A.C.</t>
  </si>
  <si>
    <t>COSTA DEL SOL S.A.</t>
  </si>
  <si>
    <t>GRAN HOTEL EL GOLF TRUJILLO S.A.</t>
  </si>
  <si>
    <t>CB00092TCH</t>
  </si>
  <si>
    <t>CB00089TCH</t>
  </si>
  <si>
    <t>ILKO PERU S.A.C.</t>
  </si>
  <si>
    <t>ATRIA ENERGIA S.A.C.</t>
  </si>
  <si>
    <t>EGEJUNIN</t>
  </si>
  <si>
    <t>PARQUE EOLICO MARCONA S.A.C.</t>
  </si>
  <si>
    <t>STATKRAFT S.A.</t>
  </si>
  <si>
    <t>CELEPSA RENOVABLES</t>
  </si>
  <si>
    <t>AGROINDUSTRIAS SAN JACINTO S.A.A.</t>
  </si>
  <si>
    <t>PLANTA SAN JACINTO 13.8</t>
  </si>
  <si>
    <t>ANDEAN POWER S.A.C.</t>
  </si>
  <si>
    <t>CB00188HSR</t>
  </si>
  <si>
    <t>POLINPLAST S.A.C.</t>
  </si>
  <si>
    <t>CB00155ELP</t>
  </si>
  <si>
    <t>CB00342ENG</t>
  </si>
  <si>
    <t>GARMENT TRADING S.A.C.</t>
  </si>
  <si>
    <t>S.E. N° 664467</t>
  </si>
  <si>
    <t>CL00005OEP</t>
  </si>
  <si>
    <t>CL00008OEP</t>
  </si>
  <si>
    <t>CL00015OEP</t>
  </si>
  <si>
    <t>CL00025OEP</t>
  </si>
  <si>
    <t>CL00031OEP</t>
  </si>
  <si>
    <t>CL00036OEP</t>
  </si>
  <si>
    <t>CL00037OEP</t>
  </si>
  <si>
    <t>CL00045OEP</t>
  </si>
  <si>
    <t>CL00010OEP</t>
  </si>
  <si>
    <t>CL00022OEP</t>
  </si>
  <si>
    <t>CL00029OEP</t>
  </si>
  <si>
    <t>CL00030OEP</t>
  </si>
  <si>
    <t>CL00039OEP</t>
  </si>
  <si>
    <t>CL00044OEP</t>
  </si>
  <si>
    <t>CL00034OEP</t>
  </si>
  <si>
    <t>CL00018OEP</t>
  </si>
  <si>
    <t>CL00027OEP</t>
  </si>
  <si>
    <t>CL00032OEP</t>
  </si>
  <si>
    <t>CL00038OEP</t>
  </si>
  <si>
    <t>CL00007OEP</t>
  </si>
  <si>
    <t>CL00009OEP</t>
  </si>
  <si>
    <t>CL00040OEP</t>
  </si>
  <si>
    <t>CL00016OEP</t>
  </si>
  <si>
    <t>CL00001OEP</t>
  </si>
  <si>
    <t>CL00011OEP</t>
  </si>
  <si>
    <t>CL00003OEP</t>
  </si>
  <si>
    <t>CL00013OEP</t>
  </si>
  <si>
    <t>CL00014OEP</t>
  </si>
  <si>
    <t>CL00026OEP</t>
  </si>
  <si>
    <t>CL00035OEP</t>
  </si>
  <si>
    <t>CL00147TER</t>
  </si>
  <si>
    <t>HITACHI RAIL STS S.P.A. SUCURSAL DEL PERU</t>
  </si>
  <si>
    <t>GLOBENATURAL INTERNACIONAL S.A.</t>
  </si>
  <si>
    <t>S.E. N° 1552679-3</t>
  </si>
  <si>
    <t>Alto Praderas 220 KV</t>
  </si>
  <si>
    <t>Quencoro 138 KV</t>
  </si>
  <si>
    <t>CB00190SKP</t>
  </si>
  <si>
    <t>CB00093TCH</t>
  </si>
  <si>
    <t>MARINASOL S.A.</t>
  </si>
  <si>
    <t>CACLIC 220</t>
  </si>
  <si>
    <t>CB00024ODE</t>
  </si>
  <si>
    <t>INMOBILIARIA YERBATEROS S.A.C.</t>
  </si>
  <si>
    <t>RESONANCIA MEDICA S.R.LTDA.</t>
  </si>
  <si>
    <t>PLASTICOS INDECOEL S.R.L</t>
  </si>
  <si>
    <t>CORPORACION MG SOCIEDAD ANONIMA CERRADA</t>
  </si>
  <si>
    <t>GRAFICA BIBLOS SA</t>
  </si>
  <si>
    <t>SERVICENTRO EL ASESOR SAC</t>
  </si>
  <si>
    <t>FRIO AGRO INDUSTRIAL S.R.L. - FRIAGRO S.R.L.</t>
  </si>
  <si>
    <t>VIMALCA E.I.R.L.</t>
  </si>
  <si>
    <t>OCEANO SEAFOOD S.A.</t>
  </si>
  <si>
    <t>TEXTIL MERCURIO E.I.R.L.</t>
  </si>
  <si>
    <t>HILADOS ANDINOS S.A.C.</t>
  </si>
  <si>
    <t>INDUSTRIAS MANRIQUE S.A.C.</t>
  </si>
  <si>
    <t>BRADE PARACAS S.A.</t>
  </si>
  <si>
    <t>EXPORTADORA ROMEX S.A.</t>
  </si>
  <si>
    <t>PROTEX S.A.C.</t>
  </si>
  <si>
    <t>BETHLEHEM ENTERPRISES S.A.C.</t>
  </si>
  <si>
    <t>RAMI TEXTILES S.A.C.</t>
  </si>
  <si>
    <t>SEGURINDUSTRIA SA</t>
  </si>
  <si>
    <t>01/09/2019</t>
  </si>
  <si>
    <t>31/08/2029</t>
  </si>
  <si>
    <t>HUACHO 10</t>
  </si>
  <si>
    <t>PEDREGAL 10</t>
  </si>
  <si>
    <t>CB00345ENG</t>
  </si>
  <si>
    <t>CB00344ENG</t>
  </si>
  <si>
    <t>CB00177FPP</t>
  </si>
  <si>
    <t>CL00137KLL</t>
  </si>
  <si>
    <t>Belaunde Terry 138 kV</t>
  </si>
  <si>
    <t>CL00138KLL</t>
  </si>
  <si>
    <t>Caclic 22.9 Kv</t>
  </si>
  <si>
    <t>CB00130KLL</t>
  </si>
  <si>
    <t>De may a nov 1.6 MW / De dic a abr 2.2 MW</t>
  </si>
  <si>
    <t>CB00067SGB</t>
  </si>
  <si>
    <t>CB00068SGB</t>
  </si>
  <si>
    <t>CB00370ENG</t>
  </si>
  <si>
    <t>CB00367ENG</t>
  </si>
  <si>
    <t>CB00369ENG</t>
  </si>
  <si>
    <t>CB00373ENG</t>
  </si>
  <si>
    <t>CB00363ENG</t>
  </si>
  <si>
    <t>CB00178FPP</t>
  </si>
  <si>
    <t>REAL PLAZA S.R.L.</t>
  </si>
  <si>
    <t>SANTA ANITA 22.9</t>
  </si>
  <si>
    <t>Huachipa 22.9 kV</t>
  </si>
  <si>
    <t>SE Luz del Sur 1709354</t>
  </si>
  <si>
    <t>LATEX Y PLASTICOS SRLTDA</t>
  </si>
  <si>
    <t>CB00199SKP</t>
  </si>
  <si>
    <t>BIOENERGÍA DEL CHIRA S.A</t>
  </si>
  <si>
    <t xml:space="preserve"> INFORME DE GASTOS</t>
  </si>
  <si>
    <t>FORMATO G02</t>
  </si>
  <si>
    <t>PROCEDIMIENTO TÉCNICO COES N° 02 numeral 4.1.2 Y PROCEDIMIENTO N°10, NUMERAL 6.2.2</t>
  </si>
  <si>
    <t>POTENCIAS CONTRATADAS</t>
  </si>
  <si>
    <t xml:space="preserve">DISTRIBUIDOR / GRAN USUARIO: </t>
  </si>
  <si>
    <t>FECHA DE REMISIÓN:</t>
  </si>
  <si>
    <t>CONTACTO:</t>
  </si>
  <si>
    <t>SUMINISTRADOR</t>
  </si>
  <si>
    <t>TIPO DE CONTRATO</t>
  </si>
  <si>
    <t>DATOS DE LA POTENCIA CONTRATADA FIJA (MW)</t>
  </si>
  <si>
    <t>DATOS DE LA POTENCIA CONTRATADA VARIABLE (MW)</t>
  </si>
  <si>
    <t>PUNTO O BARRA DE SUMINISTRO DONDE EMPIEZAN INSTALACIONES DEL PARTICIPANTE</t>
  </si>
  <si>
    <t>VIGENCIA DE CONTRATO</t>
  </si>
  <si>
    <t>TOTAL
(MW)</t>
  </si>
  <si>
    <t>H.P. 
(MW)</t>
  </si>
  <si>
    <t>H.F.P. 
(MW)</t>
  </si>
  <si>
    <t>Total 
(MW)</t>
  </si>
  <si>
    <t>FECHA DE INICIO</t>
  </si>
  <si>
    <t>FECHA DE FIN</t>
  </si>
  <si>
    <t>KALLPA GENERACION S.A</t>
  </si>
  <si>
    <t>PPA</t>
  </si>
  <si>
    <t>ELECTROPERU S.A.</t>
  </si>
  <si>
    <t>SOCABAYA 220
SAN JOSE 500</t>
  </si>
  <si>
    <t>CB00132KLL</t>
  </si>
  <si>
    <t>Contrato de respaldo (suministro de Atria Energía)</t>
  </si>
  <si>
    <t>CASA CHICA S.A.C.</t>
  </si>
  <si>
    <t>VILLACURI 22.9</t>
  </si>
  <si>
    <t>JUNTA DE PROP EDIF CENTRO EMP SAN ISIDRO</t>
  </si>
  <si>
    <t>CURTIEMBRE AUSTRAL S.R.L.</t>
  </si>
  <si>
    <t>INDUSTRIAS EIZAPLAST S.R.L.</t>
  </si>
  <si>
    <t>LBF TRADING S.A.</t>
  </si>
  <si>
    <t>PLASTICOS AGRICOLAS Y GEOMEMBRANAS S.A.C.</t>
  </si>
  <si>
    <t>UNIVERSIDAD NACIONAL SAN LUIS GONZAGA DE ICA</t>
  </si>
  <si>
    <t>CB00374ENG</t>
  </si>
  <si>
    <t>SEDs Edelnor</t>
  </si>
  <si>
    <t>ASOCIACION DEPORTIVA LOS INKAS GOLF CLUB</t>
  </si>
  <si>
    <t>ANALYTICA MINERAL SERVICES</t>
  </si>
  <si>
    <t>EMPRESA MINERA OTAPARA S.A.- EMOTSA</t>
  </si>
  <si>
    <t>CAMAL FRIGORIFICO DON GOYO S.A.C.</t>
  </si>
  <si>
    <t>ULITEX SOLE PERU SOCIEDAD ANONIMA CERRADA - ULITEX</t>
  </si>
  <si>
    <t>ASOCIACION DE USUARIOS DE AGUAS SUBTERRANEAS DEL S</t>
  </si>
  <si>
    <t>CONGELADOS DANA S.A.</t>
  </si>
  <si>
    <t>PROCESADORA &amp; COMERCIALIZADORA DELGADO S.A.C.</t>
  </si>
  <si>
    <t>ACUACULTURA Y PESCA S.A.C</t>
  </si>
  <si>
    <t>CORPORACION TEXTIL IMPERIO DEL SOL S.A.</t>
  </si>
  <si>
    <t>DON GEORGE S.A.</t>
  </si>
  <si>
    <t>FABRICA DE REDES Y CORDELES EL PESCADOR SRL</t>
  </si>
  <si>
    <t>INTERMINERA S.A.C.</t>
  </si>
  <si>
    <t>REICOLITE PERUANA S.A.</t>
  </si>
  <si>
    <t>TERPEL PERU S.A.C.</t>
  </si>
  <si>
    <t>INVERSIONES ALMET S.A.C.</t>
  </si>
  <si>
    <t>CB00002BCH</t>
  </si>
  <si>
    <t>CB00003BCH</t>
  </si>
  <si>
    <t>CB00049OEP</t>
  </si>
  <si>
    <t>CL00145EGA</t>
  </si>
  <si>
    <t>CB00213EGM</t>
  </si>
  <si>
    <t>CB00214EGM</t>
  </si>
  <si>
    <t>COMERCIAL MADERERA ANDINA S.R.LTDA</t>
  </si>
  <si>
    <t>SE PRADERAS</t>
  </si>
  <si>
    <t>MAPFRE PERU COMPAÑIA DE SEGUROS Y REASEGUROS S.A.</t>
  </si>
  <si>
    <t>TRANSFORMER RECURSOS S.A.</t>
  </si>
  <si>
    <t>INDUSTRIAS ELICAR S.A.C.</t>
  </si>
  <si>
    <t>CB00254HSR</t>
  </si>
  <si>
    <t>SISTEMAS DE ADMINISTRACION HOSPITALARIA S.A.C.</t>
  </si>
  <si>
    <t>BANCO DE CREDITO DEL PERU</t>
  </si>
  <si>
    <t>CASA GRANDE SOCIEDAD ANONIMA ABIERTA</t>
  </si>
  <si>
    <t>CLINICA SAN FELIPE S A</t>
  </si>
  <si>
    <t>ESMERALDA CORP S.A.C.</t>
  </si>
  <si>
    <t>MANUFACTURA DE METALES Y ALUMINIO RECORD</t>
  </si>
  <si>
    <t>JUNTA DE PROPIETARIOS DE LA TORRE 1</t>
  </si>
  <si>
    <t>CIA MINERA SANTA LUISA S A</t>
  </si>
  <si>
    <t>INMOBILIARIA EL QUINDE S.A.C.</t>
  </si>
  <si>
    <t>TECNOFIL S A</t>
  </si>
  <si>
    <t>EMP.EXPLOTADORA DE VINCHOS LTDA S.A.C.</t>
  </si>
  <si>
    <t>ASOCIACION PERUANA DE LA IGLESIA DE JESUCRISTO DE</t>
  </si>
  <si>
    <t>AJ GROUP INVERGAS S.A.C.</t>
  </si>
  <si>
    <t>EL PEDREGAL S.A</t>
  </si>
  <si>
    <t>INDUSTRIA PERUANA DEL ACERO S.A.</t>
  </si>
  <si>
    <t>PEAK QUALITY DEL PERU S.A.</t>
  </si>
  <si>
    <t>FUNDO SAN LUIS S.A.C.</t>
  </si>
  <si>
    <t>MIK CARPE S.A.C.</t>
  </si>
  <si>
    <t>EMPACADORA Y PROCESADORA HUAMANI SAC</t>
  </si>
  <si>
    <t>ACRICORP S.A.C.</t>
  </si>
  <si>
    <t>CORPORACION FRUTICOLA DE CHINCHA S.A.C.</t>
  </si>
  <si>
    <t>CB00133KLL</t>
  </si>
  <si>
    <t>REFINERIA LA PAMPILLA S.A.A</t>
  </si>
  <si>
    <t>CB00134KLL</t>
  </si>
  <si>
    <t>ACEROS DEL PERU SOCIEDAD ANONIMA CERRADA ACEPESAC</t>
  </si>
  <si>
    <t>CB00135KLL</t>
  </si>
  <si>
    <t>CB00139KLL</t>
  </si>
  <si>
    <t>CB00142KLL</t>
  </si>
  <si>
    <t>CB00143KLL</t>
  </si>
  <si>
    <t>CB00144KLL</t>
  </si>
  <si>
    <t>CB00145KLL</t>
  </si>
  <si>
    <t>CAMPOS DEL SUR S.A.</t>
  </si>
  <si>
    <t>CB00149KLL</t>
  </si>
  <si>
    <t>CB00148KLL</t>
  </si>
  <si>
    <t>CB00154KLL</t>
  </si>
  <si>
    <t>CB00159KLL</t>
  </si>
  <si>
    <t>CB00160KLL</t>
  </si>
  <si>
    <t>CB00161KLL</t>
  </si>
  <si>
    <t>CB00162KLL</t>
  </si>
  <si>
    <t>CB00164KLL</t>
  </si>
  <si>
    <t>CB00166KLL</t>
  </si>
  <si>
    <t>INDUSTRIA FORESTAL HUAYRURO S.A.C</t>
  </si>
  <si>
    <t>CB00168KLL</t>
  </si>
  <si>
    <t>CB00169KLL</t>
  </si>
  <si>
    <t>CB00170KLL</t>
  </si>
  <si>
    <t>CB00171KLL</t>
  </si>
  <si>
    <t>INVERSIONES BRADE S.A</t>
  </si>
  <si>
    <t>CB00173KLL</t>
  </si>
  <si>
    <t>INVERSIONES VALENTINA &amp; NATHALY S.A.C.</t>
  </si>
  <si>
    <t>CB00174KLL</t>
  </si>
  <si>
    <t>LADRILLERA INCA A &amp; J SOCIEDAD ANONIMA CERRADA-LAD</t>
  </si>
  <si>
    <t>LADRILLERA INCA PERU S.A.C.</t>
  </si>
  <si>
    <t>CB00176KLL</t>
  </si>
  <si>
    <t>CB00178KLL</t>
  </si>
  <si>
    <t>CB00179KLL</t>
  </si>
  <si>
    <t>CB00181KLL</t>
  </si>
  <si>
    <t>CB00186KLL</t>
  </si>
  <si>
    <t>CB00187KLL</t>
  </si>
  <si>
    <t>CB00188KLL</t>
  </si>
  <si>
    <t>POMICA PERU SOCIEDAD ANONIMA CERRADA</t>
  </si>
  <si>
    <t>PROCESADORA COMERCIALIZAD MONTENEGRO SAC</t>
  </si>
  <si>
    <t>CB00189KLL</t>
  </si>
  <si>
    <t>CB00191KLL</t>
  </si>
  <si>
    <t>CB00194KLL</t>
  </si>
  <si>
    <t>CB00196KLL</t>
  </si>
  <si>
    <t>CB00197KLL</t>
  </si>
  <si>
    <t>AGRICOLA DEL CHIRA S.A.</t>
  </si>
  <si>
    <t>F Y D INVERSIONES S.A.C.</t>
  </si>
  <si>
    <t>UNION ANDINA DE CEMENTO</t>
  </si>
  <si>
    <t>PAN AMERICAN SILVER HUARON S.A.</t>
  </si>
  <si>
    <t>AUSTRAL GROUP S.A.A.</t>
  </si>
  <si>
    <t>DEL ANDE ALIMENTOS S.A.C.</t>
  </si>
  <si>
    <t>Chancay 10kV</t>
  </si>
  <si>
    <t>CB00204KLL</t>
  </si>
  <si>
    <t>MARIBEL DE ORO A SOCIEDAD ANÓNIMA CERRADA - MARIBE</t>
  </si>
  <si>
    <t>CHINA INTERNATIONAL WATER &amp; ELECTRIC COR P.(PERU</t>
  </si>
  <si>
    <t>31/01/2025</t>
  </si>
  <si>
    <t>CB00202SKP</t>
  </si>
  <si>
    <t>CB00203SKP</t>
  </si>
  <si>
    <t>HYDRO PATAPO S.A.C.</t>
  </si>
  <si>
    <t>CB00159ELP</t>
  </si>
  <si>
    <t>CB00158ELP</t>
  </si>
  <si>
    <t>CB00160ELP</t>
  </si>
  <si>
    <t>CB00161ELP</t>
  </si>
  <si>
    <t>CB00007ASJ</t>
  </si>
  <si>
    <t>PESQUERA HERMANOS CORDOVA S.A.C.</t>
  </si>
  <si>
    <t>AGRICOLA COPACABANA DE CHINCHA S.A.</t>
  </si>
  <si>
    <t>AUREX S.A.</t>
  </si>
  <si>
    <t>SOCIEDAD INDUSTRIAL ANDINA S.A.</t>
  </si>
  <si>
    <t>SOLGAS S.A.</t>
  </si>
  <si>
    <t>Contrato de Suministro con Electroperú (Proinversión) - Potencia contratada has min. 0 MW</t>
  </si>
  <si>
    <t>CB00280HSR</t>
  </si>
  <si>
    <t>CB00275HSR</t>
  </si>
  <si>
    <t>CB00265HSR</t>
  </si>
  <si>
    <t>CB00268HSR</t>
  </si>
  <si>
    <t>CB00282HSR</t>
  </si>
  <si>
    <t>CB00287HSR</t>
  </si>
  <si>
    <t>CB00271HSR</t>
  </si>
  <si>
    <t>CB00269HSR</t>
  </si>
  <si>
    <t>CB00286HSR</t>
  </si>
  <si>
    <t>LOS PORTALES S.A.</t>
  </si>
  <si>
    <t>ADMINISTRADORA CLINICA RICARDO PALMA S.A.</t>
  </si>
  <si>
    <t>TISUR 10 KV</t>
  </si>
  <si>
    <t>SED 1575 DE SISTEMA DE DISTRIBUCIÓN DE LUZ DEL SUR 22,9 KV</t>
  </si>
  <si>
    <t>GREAT PANTHER CORICANCHA S.A.</t>
  </si>
  <si>
    <t>MINERA LA ZANJA S.R.L</t>
  </si>
  <si>
    <t>CB00211SKP</t>
  </si>
  <si>
    <t>CB00204SKP</t>
  </si>
  <si>
    <t>CB00102TCH</t>
  </si>
  <si>
    <t>CB00187FPP</t>
  </si>
  <si>
    <t>YOBEL SUPPLY CHAIN MANAGEMENT S.A.</t>
  </si>
  <si>
    <t>CB00243HSR</t>
  </si>
  <si>
    <t>ALTA VIDDA GAS S.A.C.</t>
  </si>
  <si>
    <t>INDUSTRIAS BERLIN S.A.C.</t>
  </si>
  <si>
    <t>CB00294HSR</t>
  </si>
  <si>
    <t>CB00301HSR</t>
  </si>
  <si>
    <t>CB00300HSR</t>
  </si>
  <si>
    <t>CB00288HSR</t>
  </si>
  <si>
    <t>CB00302HSR</t>
  </si>
  <si>
    <t>CB00289HSR</t>
  </si>
  <si>
    <t>CB00298HSR</t>
  </si>
  <si>
    <t>AJEPER DEL ORIENTE S.A</t>
  </si>
  <si>
    <t>PERUVIAN NATURE S &amp; S S.A.C.</t>
  </si>
  <si>
    <t>HILPLAST S.A.C.</t>
  </si>
  <si>
    <t>CB00402ENG</t>
  </si>
  <si>
    <t>CB00403ENG</t>
  </si>
  <si>
    <t>CB00386ENG</t>
  </si>
  <si>
    <t>CB00388ENG</t>
  </si>
  <si>
    <t>CB00401ENG</t>
  </si>
  <si>
    <t>CB00207KLL</t>
  </si>
  <si>
    <t>Chilina 33</t>
  </si>
  <si>
    <t>CB00212SKP</t>
  </si>
  <si>
    <t>CB00214SKP</t>
  </si>
  <si>
    <t>CB00213SKP</t>
  </si>
  <si>
    <t>CB00215SKP</t>
  </si>
  <si>
    <t>CB00218SKP</t>
  </si>
  <si>
    <t>CB00217SKP</t>
  </si>
  <si>
    <t>CB00216SKP</t>
  </si>
  <si>
    <t>CB00222SKP</t>
  </si>
  <si>
    <t>SE 01511S  - PANASA LIMA</t>
  </si>
  <si>
    <t>GANDULES INC SAC</t>
  </si>
  <si>
    <t>CB00313HSR</t>
  </si>
  <si>
    <t>CB00315HSR</t>
  </si>
  <si>
    <t>CB00312HSR</t>
  </si>
  <si>
    <t>CB00311HSR</t>
  </si>
  <si>
    <t>CB00314HSR</t>
  </si>
  <si>
    <t>CB00308HSR</t>
  </si>
  <si>
    <t>CB00309HSR</t>
  </si>
  <si>
    <t>CB00310HSR</t>
  </si>
  <si>
    <t>FIDEPLAST ASTO S.A.C.</t>
  </si>
  <si>
    <t>CHR HANSEN S.A.</t>
  </si>
  <si>
    <t>GEXIM S.A.C.</t>
  </si>
  <si>
    <t>LADRILLERA CUADROS S.A.C.</t>
  </si>
  <si>
    <t>CHAVEZ ALVAREZ MARTHA LIDIA</t>
  </si>
  <si>
    <t>AGROEX GROUP S.A.C.</t>
  </si>
  <si>
    <t>FARMACOLOGICOS VETERINARIOS S.A.C.</t>
  </si>
  <si>
    <t>CORPORACION GRAFICA UNIVERSAL S.A.C.</t>
  </si>
  <si>
    <t>GRUPO PATIO COMERCIAL S.A.C.</t>
  </si>
  <si>
    <t>ENVIÓ</t>
  </si>
  <si>
    <t>CB00164HSR</t>
  </si>
  <si>
    <t>CB00317HSR</t>
  </si>
  <si>
    <t>CB00321HSR</t>
  </si>
  <si>
    <t>CB00319HSR</t>
  </si>
  <si>
    <t>CB00322HSR</t>
  </si>
  <si>
    <t>CB00316HSR</t>
  </si>
  <si>
    <t>CORPORACION EL TRIGAL S.A.C.</t>
  </si>
  <si>
    <t>SAN AGUSTIN PARACAS S.A.C.</t>
  </si>
  <si>
    <t>GUILLERMO LI S.A.C.</t>
  </si>
  <si>
    <t>ID</t>
  </si>
  <si>
    <t>Suministrador</t>
  </si>
  <si>
    <t>Contrato de Suministro con Electroperú (Proinversión). 
La vigencia de estos contratos está sujeta a las modificaciones que pueda comunicar Electroperú S.A. respecto a las distribuidoras designadas de conformidad con los términos del contrato ELP - EGH.</t>
  </si>
  <si>
    <t>CARIPA138</t>
  </si>
  <si>
    <t>CL00080ODE</t>
  </si>
  <si>
    <t>CL00090ODE</t>
  </si>
  <si>
    <t>AYAVIRI 10
AYAVIRI 22.9</t>
  </si>
  <si>
    <t>PUNO 22.9
PUNO 60</t>
  </si>
  <si>
    <t>TRUJILLO 138
TRUJILLO NORTE 10</t>
  </si>
  <si>
    <t>SAN JOSÉ 500 kV</t>
  </si>
  <si>
    <t xml:space="preserve">SEAL                                              </t>
  </si>
  <si>
    <t>SOCABAYA 33 
SOCABAYA 138 
JESUS 138</t>
  </si>
  <si>
    <t>01/08/2017</t>
  </si>
  <si>
    <t>01/02/2019</t>
  </si>
  <si>
    <t>01/04/2017</t>
  </si>
  <si>
    <t>01/05/2017</t>
  </si>
  <si>
    <t>01/11/2017</t>
  </si>
  <si>
    <t>FITESA PERU S.A.C.</t>
  </si>
  <si>
    <t>01/07/2019</t>
  </si>
  <si>
    <t>01/09/2017</t>
  </si>
  <si>
    <t>01/10/2017</t>
  </si>
  <si>
    <t>INGREDION PERU S.A.</t>
  </si>
  <si>
    <t>01/01/2020</t>
  </si>
  <si>
    <t>01/10/2019</t>
  </si>
  <si>
    <t>TACNA 10</t>
  </si>
  <si>
    <t>SERVICIOS LOGISTICOS AUTOMOTRICES S.A.</t>
  </si>
  <si>
    <t>01/03/2018</t>
  </si>
  <si>
    <t>CB00208KLL</t>
  </si>
  <si>
    <t>CONSORCIO TEXTIL VIANNY S.A.C.</t>
  </si>
  <si>
    <t>SED 22.9 KV</t>
  </si>
  <si>
    <t>MIRONES 10 kV</t>
  </si>
  <si>
    <t>01/10/2018</t>
  </si>
  <si>
    <t>01/04/2019</t>
  </si>
  <si>
    <t xml:space="preserve">CATALINA HUANCA SOCIEDA MINERA                    </t>
  </si>
  <si>
    <t xml:space="preserve">COELVISAC                                         </t>
  </si>
  <si>
    <t>01/03/2019</t>
  </si>
  <si>
    <t>01/12/2019</t>
  </si>
  <si>
    <t>CONSORCIO TERMINALES</t>
  </si>
  <si>
    <t xml:space="preserve">ENEL DISTRIBUCION PERU </t>
  </si>
  <si>
    <t>01/05/2018</t>
  </si>
  <si>
    <t>INDUSTRIAL TEXTIL ACUARIO SA</t>
  </si>
  <si>
    <t>01/01/2018</t>
  </si>
  <si>
    <t>MEGACENTRO LURÍN S.A.C.</t>
  </si>
  <si>
    <t>01/11/2018</t>
  </si>
  <si>
    <t>01/06/2018</t>
  </si>
  <si>
    <t>TERMINALES DEL PERÚ</t>
  </si>
  <si>
    <t>HUAYUCACHI 60, HUAYUCACHI 10</t>
  </si>
  <si>
    <t xml:space="preserve">ELECTRO DUNAS                                     </t>
  </si>
  <si>
    <t>MALACAS 13.2</t>
  </si>
  <si>
    <t>Comentario / ObservaciÃ³n</t>
  </si>
  <si>
    <t>CÃ³digo de Retiro</t>
  </si>
  <si>
    <t>CL00005CHI</t>
  </si>
  <si>
    <t>CL00001CHI</t>
  </si>
  <si>
    <t>UNIVERSIDAD PERUANA UNION</t>
  </si>
  <si>
    <t>01/02/2020</t>
  </si>
  <si>
    <t>TIENDAS DEL MEJORAMIENTO DEL HOGAR S.A.</t>
  </si>
  <si>
    <t>THUNDERBIRD HOTELES LAS AMERICAS S.A.</t>
  </si>
  <si>
    <t xml:space="preserve">SHOUGANG HIERRO PERU                              </t>
  </si>
  <si>
    <t>PESQUERA EXALMAR S.A.A.</t>
  </si>
  <si>
    <t>01/06/2020</t>
  </si>
  <si>
    <t>01/07/2020</t>
  </si>
  <si>
    <t>31/12/2028</t>
  </si>
  <si>
    <t>01/06/2019</t>
  </si>
  <si>
    <t xml:space="preserve">HUDBAY PERU S.A.C. </t>
  </si>
  <si>
    <t>GRUPO PROFITEX S.A.C</t>
  </si>
  <si>
    <t>FUNDICION FERROSA SOCIEDAD ANONIMA CERRADA</t>
  </si>
  <si>
    <t>CB00362EPE</t>
  </si>
  <si>
    <t>31/07/2024</t>
  </si>
  <si>
    <t xml:space="preserve">CLINICA GOOD HOPE </t>
  </si>
  <si>
    <t>CFG INVESTMENT SAC</t>
  </si>
  <si>
    <t>CARLOS KOCH PRATTES S A</t>
  </si>
  <si>
    <t xml:space="preserve">BANCO PICHINCHA </t>
  </si>
  <si>
    <t>AGROINDUSTRIAS AIB S.A</t>
  </si>
  <si>
    <t>CL00006EPI</t>
  </si>
  <si>
    <t>CL00005EPI</t>
  </si>
  <si>
    <t>CL00002EPI</t>
  </si>
  <si>
    <t>CL00004EPI</t>
  </si>
  <si>
    <t>CL00003EPI</t>
  </si>
  <si>
    <t>KALLPA GENERACION S.A.</t>
  </si>
  <si>
    <t xml:space="preserve">T Y R CONSTRUCCIONES Y SERVICIOS SOCIEDAD ANONIMA </t>
  </si>
  <si>
    <t>CB00182KLL</t>
  </si>
  <si>
    <t xml:space="preserve">MINERA IRL                                        </t>
  </si>
  <si>
    <t xml:space="preserve">MINERA GOLD FIELDS                                </t>
  </si>
  <si>
    <t>CB00129KLL</t>
  </si>
  <si>
    <t xml:space="preserve">IEQSA (INDUSTRIAS ELECTROQUIMICAS) </t>
  </si>
  <si>
    <t>GLOBAL AGRO PERU S.A.C.</t>
  </si>
  <si>
    <t>FIEST  &amp;  RIVA SOCIEDAD COMERCIAL DE RESPONSABILID</t>
  </si>
  <si>
    <t>ECOPACKING CARTONES SOCIEDAD ANONIMA</t>
  </si>
  <si>
    <t>CB00155KLL</t>
  </si>
  <si>
    <t>CB00209KLL</t>
  </si>
  <si>
    <t>INKA TUBOS S.A.</t>
  </si>
  <si>
    <t>DEPOSITOS S.A.</t>
  </si>
  <si>
    <t>CB00188FPP</t>
  </si>
  <si>
    <t>CB00081SGB</t>
  </si>
  <si>
    <t>RED DE ENERGIA DEL PERU S.A.</t>
  </si>
  <si>
    <t>AGRICOLA INTERANDINA S.A.C.</t>
  </si>
  <si>
    <t>CB00333HSR</t>
  </si>
  <si>
    <t>CB00331HSR</t>
  </si>
  <si>
    <t>CB00332HSR</t>
  </si>
  <si>
    <t>NATURKOST PERU S.A.C.</t>
  </si>
  <si>
    <t>CB00329HSR</t>
  </si>
  <si>
    <t>CB00339HSR</t>
  </si>
  <si>
    <t>CB00349HSR</t>
  </si>
  <si>
    <t>CB00350HSR</t>
  </si>
  <si>
    <t>YOAAN EIRL</t>
  </si>
  <si>
    <t>CB00348HSR</t>
  </si>
  <si>
    <t>CB00343HSR</t>
  </si>
  <si>
    <t>CB00342HSR</t>
  </si>
  <si>
    <t>CB00344HSR</t>
  </si>
  <si>
    <t>CB00346HSR</t>
  </si>
  <si>
    <t>Contrato en Boque - Potencias Contratadas Estimadas.</t>
  </si>
  <si>
    <t>COBRIZA II 69 kV, COBRIZA II 10 kV, COBRIZA I 66 kV y MOLLEPATA 66 kV</t>
  </si>
  <si>
    <t>CL00111EGM</t>
  </si>
  <si>
    <t>CARIPA 138 KV</t>
  </si>
  <si>
    <t>SEABOARD OVERSEAS DEL PERU</t>
  </si>
  <si>
    <t xml:space="preserve">EMPRESA DE GENERACION HUANZA                      </t>
  </si>
  <si>
    <t>10.00 MW en Ares 60 kV y 7.50 MW en Talta 138 kV</t>
  </si>
  <si>
    <t>CB00015EGH</t>
  </si>
  <si>
    <t>ELECTRONORTE S.A.</t>
  </si>
  <si>
    <t>ELECTROSUR S.A.</t>
  </si>
  <si>
    <t>CB00365EPE</t>
  </si>
  <si>
    <t>IMPORTACIONES HIRAOKA S.A.C.</t>
  </si>
  <si>
    <t>CB00409ENG</t>
  </si>
  <si>
    <t>CB00412ENG</t>
  </si>
  <si>
    <t>PRODUCTOS DE ACERO CASSADO S.A.</t>
  </si>
  <si>
    <t>Licitación N° LDS-01-2011-LP. Por otra parte, se incorporan las nuevas barras de entrega y medición: Asia 220 kV, Las Praderas 220 kV, Planicie 220 kV y Carapongo 220 kV, según adenda firmada el 29 de diciembre de 2017 con Luz del Sur</t>
  </si>
  <si>
    <t>PROYECTO ESPECIAL CHAVIMOCHIC</t>
  </si>
  <si>
    <t>S.E. Virú 10 kV</t>
  </si>
  <si>
    <t>CB00210KLL</t>
  </si>
  <si>
    <t>SE MT Fundo San Telmo</t>
  </si>
  <si>
    <t>CB00212KLL</t>
  </si>
  <si>
    <t>CB00215KLL</t>
  </si>
  <si>
    <t>CB00216KLL</t>
  </si>
  <si>
    <t>CB00219KLL</t>
  </si>
  <si>
    <t>CB00220KLL</t>
  </si>
  <si>
    <t>CB00221KLL</t>
  </si>
  <si>
    <t>ASTUVILCA FLORES JESUS</t>
  </si>
  <si>
    <t>IMPRESIONES PLASTICAS S.A.C</t>
  </si>
  <si>
    <t>MOLINOS ASOCIADOS SOCIEDAD ANONIMA CERRADA</t>
  </si>
  <si>
    <t>NEGOCIOS GENERALES AGROSER SOCIEDAD ANONIMA CERRAD</t>
  </si>
  <si>
    <t>CB00051OEP</t>
  </si>
  <si>
    <t>CB00052OEP</t>
  </si>
  <si>
    <t>CB00053OEP</t>
  </si>
  <si>
    <t>CB00054OEP</t>
  </si>
  <si>
    <t>CB00055OEP</t>
  </si>
  <si>
    <t>CB00056OEP</t>
  </si>
  <si>
    <t>CB00057OEP</t>
  </si>
  <si>
    <t>CB00058OEP</t>
  </si>
  <si>
    <t>STATKRAFT S.A</t>
  </si>
  <si>
    <t>CB00001SKP</t>
  </si>
  <si>
    <t>BPO CONSULTING SOCIEDAD ANONIMA CERRADA</t>
  </si>
  <si>
    <t>CIA MINERA LAS CAMELIAS S.A.</t>
  </si>
  <si>
    <t xml:space="preserve">CIA. MINERA CONDESTABLE                           </t>
  </si>
  <si>
    <t>CONSTRUCCIONES A MAGGIOLO S.A.</t>
  </si>
  <si>
    <t>CORPORACION AGRICOLA VIÑASOL S.A.C.</t>
  </si>
  <si>
    <t>CORPORACION CERAMICA S.A.</t>
  </si>
  <si>
    <t>DIGITAL HOLDINGS PERU S.A.C.</t>
  </si>
  <si>
    <t>DPI DEL PERU S.A.</t>
  </si>
  <si>
    <t>FABRICA DE ENVASES DE LATA LUX S A</t>
  </si>
  <si>
    <t>HEINZ - GLAS PERU S.A.C.</t>
  </si>
  <si>
    <t>PANIFICADORA BIMBO DEL PERU S.A</t>
  </si>
  <si>
    <t>SAINT - GOBAIN MORTEROS S.A.C.</t>
  </si>
  <si>
    <t>TDM ASFALTOS SOCIEDAD ANONIMA CERRADA</t>
  </si>
  <si>
    <t>TECSUP</t>
  </si>
  <si>
    <t>TELEATENTO DEL PERU S.A.C.</t>
  </si>
  <si>
    <t>TELEFONICA DEL PERU SAA</t>
  </si>
  <si>
    <t>CB00160SKP</t>
  </si>
  <si>
    <t>TERMINAL PORTUARIO PARACAS S.A.</t>
  </si>
  <si>
    <t>TEVA PERU S.A.</t>
  </si>
  <si>
    <t>UNIVERSIDAD DE PIURA</t>
  </si>
  <si>
    <t>UNIVERSIDAD SAN IGNACIO DE LOYOLA S.A</t>
  </si>
  <si>
    <t>SNACKS AMÉRICA LATINA S.R.L.</t>
  </si>
  <si>
    <t>AGRO INVERSIONES LOS ABEDULES S.A.C.</t>
  </si>
  <si>
    <t>TRANSMARINA DEL PERU SOCIEDAD ANONIMA CERRADA - TR</t>
  </si>
  <si>
    <t>AGRICOLA GINOBETO S.A.C.</t>
  </si>
  <si>
    <t>SERVICIOS TEXTILES ASOCIADOS SOCIEDAD ANONIMA CERR</t>
  </si>
  <si>
    <t>PRODUCTOS PLASTOY E.I.R.L - PLASTOY E.I.R.L.</t>
  </si>
  <si>
    <t>TERMOENCOGIBLES DEL PERU S A</t>
  </si>
  <si>
    <t>CONSORCIO 3C PLAYA SAC</t>
  </si>
  <si>
    <t>METRO INDUSTRIAS PLASTICAS SOCIEDAD ANON</t>
  </si>
  <si>
    <t>ESTACION DE SERVICIOS PETRO WORLD S.A.C.</t>
  </si>
  <si>
    <t>COMISION DE USUARIOS PUERTO EL CURA</t>
  </si>
  <si>
    <t>GRUPO MARNIC S.A.C.</t>
  </si>
  <si>
    <t>INVERSIONES HANSON SOCIEDAD ANONIMA CERRADA</t>
  </si>
  <si>
    <t>MANUFACTURAS LA REAL S.A.</t>
  </si>
  <si>
    <t>SOCIEDAD AGRICOLA SATURNO SA</t>
  </si>
  <si>
    <t>RECIP. ENVASES Y ESTAMPAD. METALICOS SA</t>
  </si>
  <si>
    <t>SOCOSANI S A</t>
  </si>
  <si>
    <t>PLASTICOS ALSERSA S.R.LTDA</t>
  </si>
  <si>
    <t>REPRESENTACIONES E IMPORTACIONES MIJ SOCIEDAD COME</t>
  </si>
  <si>
    <t>COMPUESTOS SINTETICOS S A</t>
  </si>
  <si>
    <t>ORGINOR NATURAL S.A.</t>
  </si>
  <si>
    <t>ARIN S A</t>
  </si>
  <si>
    <t>INMOBILIARIA TRIBOÑA S.A.C.</t>
  </si>
  <si>
    <t>VISTONY S.A.C.</t>
  </si>
  <si>
    <t>TEXTIL LA MERCED S.A.C.</t>
  </si>
  <si>
    <t>CONSORCIO YCEK SOCIEDAD ANONIMA CERRADA</t>
  </si>
  <si>
    <t>CENTROGAS IQUITOS S.A.C.</t>
  </si>
  <si>
    <t>CORPORACION VISTA ALEGRE S.A.C.</t>
  </si>
  <si>
    <t>MINERA VENARD S.A.C.</t>
  </si>
  <si>
    <t>Cambio de cliente en el mismo punto de suministro.</t>
  </si>
  <si>
    <t>ELECTRONOROESTE S.A.</t>
  </si>
  <si>
    <t>CB00149CLP</t>
  </si>
  <si>
    <t>01/08/2020</t>
  </si>
  <si>
    <t>31/07/2023</t>
  </si>
  <si>
    <t>JR TEXTILES S.A.C.</t>
  </si>
  <si>
    <t>CB00415ENG</t>
  </si>
  <si>
    <t>CB00414ENG</t>
  </si>
  <si>
    <t>CB00416ENG</t>
  </si>
  <si>
    <t>LA VARESINA S.A.</t>
  </si>
  <si>
    <t>INSTITUTO QUIMIOTERAPICO S.A.</t>
  </si>
  <si>
    <t>CB00222KLL</t>
  </si>
  <si>
    <t>CB00223KLL</t>
  </si>
  <si>
    <t>CB00229KLL</t>
  </si>
  <si>
    <t>CB00226KLL</t>
  </si>
  <si>
    <t>CB00230KLL</t>
  </si>
  <si>
    <t>CB00231KLL</t>
  </si>
  <si>
    <t>CB00228KLL</t>
  </si>
  <si>
    <t>CB00232KLL</t>
  </si>
  <si>
    <t>MITOR INGENIEROS S.A.</t>
  </si>
  <si>
    <t>Mall Plaza Comas</t>
  </si>
  <si>
    <t>CB00057EGA</t>
  </si>
  <si>
    <t>AGRICOLA PAMPA BAJA S.A.C.</t>
  </si>
  <si>
    <t>CB00066EGA</t>
  </si>
  <si>
    <t>LIMA 220 kV</t>
  </si>
  <si>
    <t>CHAVARRIA 220 KV</t>
  </si>
  <si>
    <t>HUACHO 220 KV</t>
  </si>
  <si>
    <t>LOMERA 60 KV, LOMERA 220 KV</t>
  </si>
  <si>
    <t>SANTA ROSA 220 KV</t>
  </si>
  <si>
    <t>VENTANILLA 220 KV</t>
  </si>
  <si>
    <t>CB00056EGA</t>
  </si>
  <si>
    <t>FAB DE CHOCOLATES LA IBERICA S A</t>
  </si>
  <si>
    <t>CB00055EGA</t>
  </si>
  <si>
    <t>INCALPACA TEXTILES PERUANOS DE EXPORT SA</t>
  </si>
  <si>
    <t>CB00062EGA</t>
  </si>
  <si>
    <t>01/12/2024</t>
  </si>
  <si>
    <t>REPARTICIÓN 138 KV</t>
  </si>
  <si>
    <t>CB00064EGA</t>
  </si>
  <si>
    <t>CB00224SKP</t>
  </si>
  <si>
    <t>UTEC</t>
  </si>
  <si>
    <t>VIDRIERIA LIMATAMBO SAC</t>
  </si>
  <si>
    <t>PAPELERA REYES S.A.C</t>
  </si>
  <si>
    <t>CB00338HSR</t>
  </si>
  <si>
    <t>CB00347HSR</t>
  </si>
  <si>
    <t>CB00345HSR</t>
  </si>
  <si>
    <t>CB00353HSR</t>
  </si>
  <si>
    <t>CB00362HSR</t>
  </si>
  <si>
    <t>CB00358HSR</t>
  </si>
  <si>
    <t>CB00359HSR</t>
  </si>
  <si>
    <t>CB00361HSR</t>
  </si>
  <si>
    <t>CB00357HSR</t>
  </si>
  <si>
    <t>CB00281HSR</t>
  </si>
  <si>
    <t>CB00364HSR</t>
  </si>
  <si>
    <t>CB00068EGA</t>
  </si>
  <si>
    <t>CORPORACION PESQUERA INCA S.A.C.</t>
  </si>
  <si>
    <t>TAMBO DE MORA 10</t>
  </si>
  <si>
    <t>CB00419ENG</t>
  </si>
  <si>
    <t>CB00418ENG</t>
  </si>
  <si>
    <t>CB00417ENG</t>
  </si>
  <si>
    <t>DORMESON S.A.</t>
  </si>
  <si>
    <t>QUIDOR S.A.C.</t>
  </si>
  <si>
    <t>SERVICIOS E INVERSIONES FENPER S.A.</t>
  </si>
  <si>
    <t>UNIVERSIDAD ESAN</t>
  </si>
  <si>
    <t>CB00205FPP</t>
  </si>
  <si>
    <t>INRETAIL PHARMA S.A.</t>
  </si>
  <si>
    <t>CB00249KLL</t>
  </si>
  <si>
    <t>CB00236KLL</t>
  </si>
  <si>
    <t>CB00245KLL</t>
  </si>
  <si>
    <t>CB00242KLL</t>
  </si>
  <si>
    <t>CB00233KLL</t>
  </si>
  <si>
    <t>CB00241KLL</t>
  </si>
  <si>
    <t>CB00234KLL</t>
  </si>
  <si>
    <t>CB00243KLL</t>
  </si>
  <si>
    <t>CB00244KLL</t>
  </si>
  <si>
    <t>CB00252KLL</t>
  </si>
  <si>
    <t>CB00248KLL</t>
  </si>
  <si>
    <t>CB00250KLL</t>
  </si>
  <si>
    <t>SATIPO 22.9</t>
  </si>
  <si>
    <t xml:space="preserve">SANTA ROSA 220 </t>
  </si>
  <si>
    <t>LOMERA 60 / LOMERA 220</t>
  </si>
  <si>
    <t>ALTO PRADERA 218</t>
  </si>
  <si>
    <t xml:space="preserve">ASIA 218 </t>
  </si>
  <si>
    <t>SERVICIOS ELECTRICOS RIOJA S.A.</t>
  </si>
  <si>
    <t>RIOJA 20</t>
  </si>
  <si>
    <t>ANANEA 22.9</t>
  </si>
  <si>
    <t>SE TIERRAS NUEVAS 22.9</t>
  </si>
  <si>
    <t>SAN RAFAEL 138</t>
  </si>
  <si>
    <t>CONCESIONARIA DESALADORA DEL SUR S.A.</t>
  </si>
  <si>
    <t>SANTA MARIA DEL MAR 22.9</t>
  </si>
  <si>
    <t>PUEBLO NUEVO 10</t>
  </si>
  <si>
    <t>CB00009ASJ</t>
  </si>
  <si>
    <t>CB00002AGR</t>
  </si>
  <si>
    <t>CB00393HSR</t>
  </si>
  <si>
    <t>AGROPACKERS SOCIEDAD ANONIMA CERRADA</t>
  </si>
  <si>
    <t>CB00394HSR</t>
  </si>
  <si>
    <t>ALTERNATIVAS PROTEICAS DEL PACIFICO E.I.R.L.</t>
  </si>
  <si>
    <t>CB00396HSR</t>
  </si>
  <si>
    <t>E &amp; A INVERSIONES S.A</t>
  </si>
  <si>
    <t>EL MODELADOR S A</t>
  </si>
  <si>
    <t>CB00398HSR</t>
  </si>
  <si>
    <t>FLP DEL PERU SOCIEDAD ANONIMA CERRADA</t>
  </si>
  <si>
    <t>CB00399HSR</t>
  </si>
  <si>
    <t>GAM CORP S.A.</t>
  </si>
  <si>
    <t>I &amp; G HISPANIA S.A.C.</t>
  </si>
  <si>
    <t>CB00401HSR</t>
  </si>
  <si>
    <t>IMPORTACIONES SAVOY EIRL</t>
  </si>
  <si>
    <t>CB00402HSR</t>
  </si>
  <si>
    <t>MOSELTEX S.A.</t>
  </si>
  <si>
    <t>ORIUNDO AGRO S.A.C.</t>
  </si>
  <si>
    <t>PROGRESO PERU S.A.C.</t>
  </si>
  <si>
    <t>SEPTEM TRADE S.A.</t>
  </si>
  <si>
    <t>N° 469451 10 kV</t>
  </si>
  <si>
    <t>01/10/2020</t>
  </si>
  <si>
    <t>CB00351EPE</t>
  </si>
  <si>
    <t>SAN NICOLAS 13.8</t>
  </si>
  <si>
    <t>01/11/2019</t>
  </si>
  <si>
    <t>CB00423ENG</t>
  </si>
  <si>
    <t>CB00425ENG</t>
  </si>
  <si>
    <t>CB00426ENG</t>
  </si>
  <si>
    <t>ADMINISTRADORA JOCKEY PLAZA SHOPPING CENTER S.A.</t>
  </si>
  <si>
    <t>CB00225SKP</t>
  </si>
  <si>
    <t>CB00226SKP</t>
  </si>
  <si>
    <t>SED de Luz del Sur</t>
  </si>
  <si>
    <t>MT INDUSTRIAL S.A.C.</t>
  </si>
  <si>
    <t>SED Edelnor - 0114390</t>
  </si>
  <si>
    <t>Congestión</t>
  </si>
  <si>
    <t>ENEL GREEN PERÚ</t>
  </si>
  <si>
    <t>INDEPENDENCIA 10</t>
  </si>
  <si>
    <t>CB00253KLL</t>
  </si>
  <si>
    <t>CB00199KLL</t>
  </si>
  <si>
    <t>CB00200KLL</t>
  </si>
  <si>
    <t>CB00254KLL</t>
  </si>
  <si>
    <t>CB00201KLL</t>
  </si>
  <si>
    <t>CB00202KLL</t>
  </si>
  <si>
    <t>CB00257KLL</t>
  </si>
  <si>
    <t>CB00255KLL</t>
  </si>
  <si>
    <t>NAZCA 22.9</t>
  </si>
  <si>
    <t>CB00256KLL</t>
  </si>
  <si>
    <t>CL00135KLL</t>
  </si>
  <si>
    <t>CL00136KLL</t>
  </si>
  <si>
    <t>CB00131KLL</t>
  </si>
  <si>
    <t>CB00217KLL</t>
  </si>
  <si>
    <t>CB00203KLL</t>
  </si>
  <si>
    <t>CB00120EGM</t>
  </si>
  <si>
    <t>CB00428ENG</t>
  </si>
  <si>
    <t>ARIS INDUSTRIAL S.A.</t>
  </si>
  <si>
    <t>AFINMUEBLES S.A.C.</t>
  </si>
  <si>
    <t>PARA EL MERCADO LIBRE DE COELVISAC1</t>
  </si>
  <si>
    <t>PARA EL MERCADO LIBRE DE COELVISAC2</t>
  </si>
  <si>
    <t>OBRAS DE CABECERA C.H. SAN GABAN III</t>
  </si>
  <si>
    <t>CONTE GROUP S.A.C.</t>
  </si>
  <si>
    <t>CB00417HSR</t>
  </si>
  <si>
    <t>CB00416HSR</t>
  </si>
  <si>
    <t>SEMILLAS Y GRANOS DEL SUR S.A.C.</t>
  </si>
  <si>
    <t>CB00414HSR</t>
  </si>
  <si>
    <t>INDUSTRIA PLASTICIR E.I.R.L.</t>
  </si>
  <si>
    <t>IMPORT &amp; EXPORT FUNDO VALDEZ E.I.R.L.</t>
  </si>
  <si>
    <t>AGRICOLA LA CHACRA S.A.C.</t>
  </si>
  <si>
    <t>CB00418HSR</t>
  </si>
  <si>
    <t>MIKY PLAST S.A.C.</t>
  </si>
  <si>
    <t>CB00426HSR</t>
  </si>
  <si>
    <t>JESHUA ADONAI S.A.C.</t>
  </si>
  <si>
    <t>CB00425HSR</t>
  </si>
  <si>
    <t>CB00422HSR</t>
  </si>
  <si>
    <t>ESTACION EL OVALO E.I.R.L.</t>
  </si>
  <si>
    <t>CB00423HSR</t>
  </si>
  <si>
    <t>H &amp; E MADERAS S.A.C.</t>
  </si>
  <si>
    <t>CB00421HSR</t>
  </si>
  <si>
    <t>CARDSILPLAST S.A.C.</t>
  </si>
  <si>
    <t>CB00427HSR</t>
  </si>
  <si>
    <t>CB00432HSR</t>
  </si>
  <si>
    <t>BIOENERGIA DEL CHIRA S.A.</t>
  </si>
  <si>
    <t>Fin de contrato</t>
  </si>
  <si>
    <t>CB00004BCH</t>
  </si>
  <si>
    <t>Bioenergía 22.9 kV</t>
  </si>
  <si>
    <t>Contrato de Autoconsumo de proceso de cogeneración</t>
  </si>
  <si>
    <t>SUCROALCOLERA DEL CHIRA S.A.</t>
  </si>
  <si>
    <t>La Huaca 60 kV</t>
  </si>
  <si>
    <t>Contrato de Suministro</t>
  </si>
  <si>
    <t>Código nuevo</t>
  </si>
  <si>
    <t>San Vicente 22.9 kV</t>
  </si>
  <si>
    <t>INFORMACION DE EMPRESAS GENERADORAS SOBRE LAS POTENCIAS CONTRATADAS CON SUS CLIENTES - CELEPSA - 2020.Diciembre</t>
  </si>
  <si>
    <t>CB00150CLP</t>
  </si>
  <si>
    <t>01/12/2020</t>
  </si>
  <si>
    <t>CB00432ENG</t>
  </si>
  <si>
    <t>CB00431ENG</t>
  </si>
  <si>
    <t>MEDIO MUNDO 220</t>
  </si>
  <si>
    <t>Medio Mundo 220 kV</t>
  </si>
  <si>
    <t>CB00206FPP</t>
  </si>
  <si>
    <t>Cono Norte 10 kV</t>
  </si>
  <si>
    <t>N° 1573515 10 kV</t>
  </si>
  <si>
    <t>PARAMONGA 138</t>
  </si>
  <si>
    <t>SALAVERRY TERMINAL INTERNACIONAL S.A.</t>
  </si>
  <si>
    <t>HIPERMERCADOS TOTTUS S.A.</t>
  </si>
  <si>
    <t>SAGA FALABELLA S.A.</t>
  </si>
  <si>
    <t>CB00060OEP</t>
  </si>
  <si>
    <t>CB00083SGB</t>
  </si>
  <si>
    <t>SEDs de Luz del Sur, Enel, Hidrandina, Electronoroeste, Electronorte y Seal</t>
  </si>
  <si>
    <t>CL00114CLP</t>
  </si>
  <si>
    <t>CL00147EGS</t>
  </si>
  <si>
    <t>Medio Mundo 220</t>
  </si>
  <si>
    <t>CB00061OEP</t>
  </si>
  <si>
    <t>CB00258KLL</t>
  </si>
  <si>
    <t>CL00158ELP</t>
  </si>
  <si>
    <t>CB00162ELP</t>
  </si>
  <si>
    <t>DESTILERIA LA CARAVEDO S.R.L</t>
  </si>
  <si>
    <t>ARTE EXPRESS Y COMPAÑIA S.A.C.</t>
  </si>
  <si>
    <t>GOLDEN INVESTMENT S.A.</t>
  </si>
  <si>
    <t>THYSSENKRUPP INDUSTRIAL SOLUTIONS (PERU) S.A.</t>
  </si>
  <si>
    <t>HEAVEN PETROLEUM OPERATORS S.A.</t>
  </si>
  <si>
    <t>CB00153CLP</t>
  </si>
  <si>
    <t>01/01/2021</t>
  </si>
  <si>
    <t>CB00152CLP</t>
  </si>
  <si>
    <t>CHIMBOTE I 138</t>
  </si>
  <si>
    <t>CB00151CLP</t>
  </si>
  <si>
    <t>CORPORACION WAMA S.A.C.</t>
  </si>
  <si>
    <t>07/01/2021</t>
  </si>
  <si>
    <t>ZARATE 10</t>
  </si>
  <si>
    <t>PAREDES Y DEL CARPIO EUSTAQUIO OCTAVIO</t>
  </si>
  <si>
    <t>COESTI S.A.</t>
  </si>
  <si>
    <t>FRIGORÍFICO SAN JORGE S.A.C.</t>
  </si>
  <si>
    <t>CB00436ENG</t>
  </si>
  <si>
    <t>CL00150FPP</t>
  </si>
  <si>
    <t>CB00212FPP</t>
  </si>
  <si>
    <t>CB00211FPP</t>
  </si>
  <si>
    <t>CB00210FPP</t>
  </si>
  <si>
    <t>CB00209FPP</t>
  </si>
  <si>
    <t>CL00052OEP</t>
  </si>
  <si>
    <t>CB00062OEP</t>
  </si>
  <si>
    <t>CL00154TER</t>
  </si>
  <si>
    <t>CL00144KLL</t>
  </si>
  <si>
    <t>CL00143KLL</t>
  </si>
  <si>
    <t>EMPRESA MOLINERA DEL PERU SOCIEDAD ANONIMA CERRADA</t>
  </si>
  <si>
    <t>MOCHICA LADRILLOS Y AGREGADOS E.I.R.L.</t>
  </si>
  <si>
    <t>CURTIEMBRE GLOBAL S.A.C.</t>
  </si>
  <si>
    <t>ALGOSEMI S.A.C</t>
  </si>
  <si>
    <t>MOLINO LUKASE S.R.L.</t>
  </si>
  <si>
    <t>CORPORACION DE INDUSTRIAS PLASTICAS S.A.</t>
  </si>
  <si>
    <t>CB00105TCH</t>
  </si>
  <si>
    <t>CB00229SKP</t>
  </si>
  <si>
    <t>CB00228SKP</t>
  </si>
  <si>
    <t>CENTRO COMERCIAL PLAZA NORTE</t>
  </si>
  <si>
    <t xml:space="preserve">SED Edelnor </t>
  </si>
  <si>
    <t>CL00148EPE</t>
  </si>
  <si>
    <t>CL00155ENG</t>
  </si>
  <si>
    <t>CB00456HSR</t>
  </si>
  <si>
    <t>JUNTA DE PROPIETARIOS DEL CENTRO COMERCIAL CENTROLIMA</t>
  </si>
  <si>
    <t>CB00197HSR</t>
  </si>
  <si>
    <t>CB00439HSR</t>
  </si>
  <si>
    <t>MAZAL CORP S.A</t>
  </si>
  <si>
    <t>CB00452HSR</t>
  </si>
  <si>
    <t>TINTOR.DE ALG.SAN FRANCISCO DE ASIS SRL</t>
  </si>
  <si>
    <t>CB00445HSR</t>
  </si>
  <si>
    <t>FULL GLASS PERU S.A.C.</t>
  </si>
  <si>
    <t>CB00451HSR</t>
  </si>
  <si>
    <t>CB00449HSR</t>
  </si>
  <si>
    <t>CB00453HSR</t>
  </si>
  <si>
    <t>MINERA CRC SOCIEDAD ANONIMA CERRADA</t>
  </si>
  <si>
    <t>CB00447HSR</t>
  </si>
  <si>
    <t>FIBRAS QUIMICAS INDUSTRIALES S A</t>
  </si>
  <si>
    <t>CB00455HSR</t>
  </si>
  <si>
    <t>CAMAL FRIGORIFICO LURIN SOCIEDAD ANONIMA CERRADA</t>
  </si>
  <si>
    <t>GRUPO KLAUS SOCIEDAD ANONIMA CERRADA</t>
  </si>
  <si>
    <t>CB00457HSR</t>
  </si>
  <si>
    <t>ARIZONA HOLDING S.A.C.</t>
  </si>
  <si>
    <t>CB00442HSR</t>
  </si>
  <si>
    <t>INDUSTRIA DE ESTAMPADOS METALICOS S.A.C.</t>
  </si>
  <si>
    <t>MEGABUSINESS PERU S.A.C.</t>
  </si>
  <si>
    <t>INGENIERIA EN CARTONES Y PAPELES S.A.C</t>
  </si>
  <si>
    <t>EMPRESA DE TRANSPORTES Y SERVICIOS VIRGEN DE LA PUERTA S.A.</t>
  </si>
  <si>
    <t>INDUSTRIA ATUNERA S.A.C.</t>
  </si>
  <si>
    <t>JUNTA DE PROPIETARIOS TORRE TEKTON</t>
  </si>
  <si>
    <t>CB00368EPE</t>
  </si>
  <si>
    <t>CERÁMICOS PERUANOS</t>
  </si>
  <si>
    <t>FUNDICIÓN CHILCA S.A.</t>
  </si>
  <si>
    <t>LINDE PERU S.R.L.</t>
  </si>
  <si>
    <t>CONDOMINIO LA QUEBRADA CIENEGUILLA</t>
  </si>
  <si>
    <t>OVOSUR S.A</t>
  </si>
  <si>
    <t>UNION DE NEGOCIOS CORPORATIVOS S.A.C.</t>
  </si>
  <si>
    <t>CB00279KLL</t>
  </si>
  <si>
    <t>CB00276KLL</t>
  </si>
  <si>
    <t>CB00261KLL</t>
  </si>
  <si>
    <t>CB00283KLL</t>
  </si>
  <si>
    <t>CB00265KLL</t>
  </si>
  <si>
    <t>CB00266KLL</t>
  </si>
  <si>
    <t>CB00267KLL</t>
  </si>
  <si>
    <t>CB00268KLL</t>
  </si>
  <si>
    <t>CB00270KLL</t>
  </si>
  <si>
    <t>CB00272KLL</t>
  </si>
  <si>
    <t>CB00274KLL</t>
  </si>
  <si>
    <t>CB00275KLL</t>
  </si>
  <si>
    <t>CB00273KLL</t>
  </si>
  <si>
    <t>CB00264KLL</t>
  </si>
  <si>
    <t>CB00269KLL</t>
  </si>
  <si>
    <t>CB00271KLL</t>
  </si>
  <si>
    <t>CB00263KLL</t>
  </si>
  <si>
    <t>CB00280KLL</t>
  </si>
  <si>
    <t>CB00262KLL</t>
  </si>
  <si>
    <t>CB00260KLL</t>
  </si>
  <si>
    <t>CB00289KLL</t>
  </si>
  <si>
    <t>CB00284KLL</t>
  </si>
  <si>
    <t>CB00291KLL</t>
  </si>
  <si>
    <t>CB00286KLL</t>
  </si>
  <si>
    <t>CORPORACION CARNICA S.A.C.</t>
  </si>
  <si>
    <t>CB00287KLL</t>
  </si>
  <si>
    <t>CB00288KLL</t>
  </si>
  <si>
    <t>CB00297KLL</t>
  </si>
  <si>
    <t>EMBOTELLADORA SAN MIGUEL DEL SUR S.A.</t>
  </si>
  <si>
    <t xml:space="preserve">SOCABAYA 138 </t>
  </si>
  <si>
    <t>CB00470HSR</t>
  </si>
  <si>
    <t>CB00464HSR</t>
  </si>
  <si>
    <t>CB00462HSR</t>
  </si>
  <si>
    <t>CB00469HSR</t>
  </si>
  <si>
    <t>CB00465HSR</t>
  </si>
  <si>
    <t>CB00463HSR</t>
  </si>
  <si>
    <t>CB00468HSR</t>
  </si>
  <si>
    <t>CB00471HSR</t>
  </si>
  <si>
    <t>CB00270HSR</t>
  </si>
  <si>
    <t>INVERSIONES MAJE S.A.</t>
  </si>
  <si>
    <t>MERCURIO E.I.R.L.</t>
  </si>
  <si>
    <t>ALESE S.A.C.</t>
  </si>
  <si>
    <t>OVOPACK S.R.L.</t>
  </si>
  <si>
    <t>ALISUR S.A.C.</t>
  </si>
  <si>
    <t>TECNOPRESS S.A.C.</t>
  </si>
  <si>
    <t>AGRO ALIMENTOS ANDINOS S.A.C.</t>
  </si>
  <si>
    <t>GALLOS MARMOLERIA SA</t>
  </si>
  <si>
    <t>PLASTICOS BASICOS DE EXPORTACION S.A.C.</t>
  </si>
  <si>
    <t>CONS. ELECT. VILLACURI</t>
  </si>
  <si>
    <t>Cobriza I 66 kV / Cobriza II 10 kV / Cobriza II 69 kV/ Restitución 33 kV/ Huancayoccasa 33 kV/ Tablachaca 33 kV</t>
  </si>
  <si>
    <t>CB00303KLL</t>
  </si>
  <si>
    <t>CB00304KLL</t>
  </si>
  <si>
    <t>CB00302KLL</t>
  </si>
  <si>
    <t>CB00305KLL</t>
  </si>
  <si>
    <t>CB00299KLL</t>
  </si>
  <si>
    <t>CB00301KLL</t>
  </si>
  <si>
    <t>CB00308KLL</t>
  </si>
  <si>
    <t>CB00307KLL</t>
  </si>
  <si>
    <t>CB00300KLL</t>
  </si>
  <si>
    <t>CB00296KLL</t>
  </si>
  <si>
    <t>CB00063OEP</t>
  </si>
  <si>
    <t>CB00445ENG</t>
  </si>
  <si>
    <t>CB00446ENG</t>
  </si>
  <si>
    <t>CB00447ENG</t>
  </si>
  <si>
    <t>CB00449ENG</t>
  </si>
  <si>
    <t>CB00450ENG</t>
  </si>
  <si>
    <t>CB00458ENG</t>
  </si>
  <si>
    <t>CB00451ENG</t>
  </si>
  <si>
    <t>CB00452ENG</t>
  </si>
  <si>
    <t>CB00448ENG</t>
  </si>
  <si>
    <t>CB00462ENG</t>
  </si>
  <si>
    <t>CB00460ENG</t>
  </si>
  <si>
    <t>CB00461ENG</t>
  </si>
  <si>
    <t>CB00459ENG</t>
  </si>
  <si>
    <t>CB00453ENG</t>
  </si>
  <si>
    <t>CB00454ENG</t>
  </si>
  <si>
    <t>CB00456ENG</t>
  </si>
  <si>
    <t>CB00455ENG</t>
  </si>
  <si>
    <t>CB00457ENG</t>
  </si>
  <si>
    <t>ANGLO AMERICAN QUELLAVECO S.A.</t>
  </si>
  <si>
    <t>MOQUEGUA 220</t>
  </si>
  <si>
    <t>PUNO 220</t>
  </si>
  <si>
    <t>CB00231SKP</t>
  </si>
  <si>
    <t>CB00218FPP</t>
  </si>
  <si>
    <t>CB00222FPP</t>
  </si>
  <si>
    <t>N° 1151552 22.9 kV</t>
  </si>
  <si>
    <t>CB00221FPP</t>
  </si>
  <si>
    <t>CB00217FPP</t>
  </si>
  <si>
    <t>CB00214FPP</t>
  </si>
  <si>
    <t>CB00215FPP</t>
  </si>
  <si>
    <t>CB00219FPP</t>
  </si>
  <si>
    <t>N° 12548416 10 kV</t>
  </si>
  <si>
    <t>S.E.D. N°1710 22.9 kV</t>
  </si>
  <si>
    <t>SED E-202132 10 kV</t>
  </si>
  <si>
    <t>SED E-202256 10 kV</t>
  </si>
  <si>
    <t>CB00290HSR</t>
  </si>
  <si>
    <t>CB00293HSR</t>
  </si>
  <si>
    <t>CB00419HSR</t>
  </si>
  <si>
    <t>CENTRAL PARIACHI S.A.C.</t>
  </si>
  <si>
    <t>CB00274HSR</t>
  </si>
  <si>
    <t>CB00369HSR</t>
  </si>
  <si>
    <t>CB00440HSR</t>
  </si>
  <si>
    <t>CB00486HSR</t>
  </si>
  <si>
    <t>JM UCAYALI S A C</t>
  </si>
  <si>
    <t>CB00485HSR</t>
  </si>
  <si>
    <t>CERSUR S.A.</t>
  </si>
  <si>
    <t>CB00487HSR</t>
  </si>
  <si>
    <t>INCA FASHION SAC</t>
  </si>
  <si>
    <t>CB00473HSR</t>
  </si>
  <si>
    <t>CB00488HSR</t>
  </si>
  <si>
    <t>NIKKOPLAST S A</t>
  </si>
  <si>
    <t>CB00491HSR</t>
  </si>
  <si>
    <t>SERMARSU SOCIEDAD ANONIMA CERRADA</t>
  </si>
  <si>
    <t>CB00475HSR</t>
  </si>
  <si>
    <t>ANDECORP S.A.C.</t>
  </si>
  <si>
    <t>CB00476HSR</t>
  </si>
  <si>
    <t>CB00489HSR</t>
  </si>
  <si>
    <t>CB00478HSR</t>
  </si>
  <si>
    <t>CLASIFICADORA DE LANAS MACEDO SAC.</t>
  </si>
  <si>
    <t>COMISION DE USUARIOS BRUJAS ALTA</t>
  </si>
  <si>
    <t>CB00492HSR</t>
  </si>
  <si>
    <t>CENTRO MAR S.A.</t>
  </si>
  <si>
    <t>CONDOMINIO LAS BRISAS</t>
  </si>
  <si>
    <t>FABRITRADE S.A.C.</t>
  </si>
  <si>
    <t>LABORATORIOS GABBLAN S.A.C.</t>
  </si>
  <si>
    <t>LADRILLERA LA PIRAMIDE DEL SUR S.A.</t>
  </si>
  <si>
    <t>CB00369EPE</t>
  </si>
  <si>
    <t>HERMES TRANSPORTES BLINDADOS  S A</t>
  </si>
  <si>
    <t>01/04/2021</t>
  </si>
  <si>
    <t>ESTACION DE SERVICIOS H &amp; A SOCIEDAD ANONIMA CERRADA - ESTACION DE SERVICIOS H &amp; A S.A.C.</t>
  </si>
  <si>
    <t>PERU OFFSET DIGITAL S.A.C.</t>
  </si>
  <si>
    <t>LOGISTICA AQP S.A.C.</t>
  </si>
  <si>
    <t>LABORATORIOS PORTUGAL S R L</t>
  </si>
  <si>
    <t>UNIVERSIDAD TECNOLOGICA DEL PERU S.A.C. O UTP S.A.</t>
  </si>
  <si>
    <t>INSTITUTO SUPERIOR TECNOLOGICO IDAT</t>
  </si>
  <si>
    <t>CB00225FPP</t>
  </si>
  <si>
    <t>CB00224FPP</t>
  </si>
  <si>
    <t>CERAMICOS LAMBAYEQUE S.A.C.</t>
  </si>
  <si>
    <t>Huaral (Suministro 2550390)</t>
  </si>
  <si>
    <t>Cañete (Suministro 4008648)</t>
  </si>
  <si>
    <t>T&amp;T FRUITS S.A.</t>
  </si>
  <si>
    <t>Huaral (Suministro 2902099)</t>
  </si>
  <si>
    <t>MINERA YANACOCHA S.R.L.</t>
  </si>
  <si>
    <t>Cajamarca Norte 220</t>
  </si>
  <si>
    <t>CB00309KLL</t>
  </si>
  <si>
    <t>CB00065OEP</t>
  </si>
  <si>
    <t>CB00066OEP</t>
  </si>
  <si>
    <t>CB00064OEP</t>
  </si>
  <si>
    <t>CB00068OEP</t>
  </si>
  <si>
    <t>CB00512HSR</t>
  </si>
  <si>
    <t>CB00511HSR</t>
  </si>
  <si>
    <t>CB00509HSR</t>
  </si>
  <si>
    <t>CB00506HSR</t>
  </si>
  <si>
    <t>CB00505HSR</t>
  </si>
  <si>
    <t>CB00504HSR</t>
  </si>
  <si>
    <t>CB00499HSR</t>
  </si>
  <si>
    <t>CB00503HSR</t>
  </si>
  <si>
    <t>CB00507HSR</t>
  </si>
  <si>
    <t>CB00363HSR</t>
  </si>
  <si>
    <t>INMOBILIARIA AMERICAN GROUP S.A.</t>
  </si>
  <si>
    <t>SUR COLOR STAR S.A.</t>
  </si>
  <si>
    <t>ITNI INVESTMENTS S.A.C.</t>
  </si>
  <si>
    <t>DISTRIBUCIONES QUINTANA S.A.C.</t>
  </si>
  <si>
    <t>PROCESADORA AGROINDUSTRIAL LA JOYA S.A.C.</t>
  </si>
  <si>
    <t>MINERA BATEAS S.A.C.</t>
  </si>
  <si>
    <t>Respaldo de energía con ENGIE (24.05.2021)</t>
  </si>
  <si>
    <t>LANGOSTINERA LA BOCANA SA</t>
  </si>
  <si>
    <t>TURISMO COSTA DEL SOL SA</t>
  </si>
  <si>
    <t>INVERSIONES LA RIOJA S.A.C.</t>
  </si>
  <si>
    <t>AJ GROUP INVERGAS SOCIEDAD ANONIMA CERRADA</t>
  </si>
  <si>
    <t>CHINALCO S.A.</t>
  </si>
  <si>
    <t>Respaldo de energía con ENEL (24.05.2021)</t>
  </si>
  <si>
    <t>CB00466ENG</t>
  </si>
  <si>
    <t>CB00467ENG</t>
  </si>
  <si>
    <t>CB00468ENG</t>
  </si>
  <si>
    <t>CB00469ENG</t>
  </si>
  <si>
    <t>CB00470ENG</t>
  </si>
  <si>
    <t>CENTURY LINK PERÚ S.A.</t>
  </si>
  <si>
    <t>LA ESPERANZA DEL PERU S.A.</t>
  </si>
  <si>
    <t>CB00463ENG</t>
  </si>
  <si>
    <t>CB00464ENG</t>
  </si>
  <si>
    <t>CB00228FPP</t>
  </si>
  <si>
    <t>CB00313KLL</t>
  </si>
  <si>
    <t>CB00311KLL</t>
  </si>
  <si>
    <t>CB00314KLL</t>
  </si>
  <si>
    <t>CB00312KLL</t>
  </si>
  <si>
    <t>KIMBERLY-CLARK PERU</t>
  </si>
  <si>
    <t>Puente Piedra</t>
  </si>
  <si>
    <t>Santa Clara</t>
  </si>
  <si>
    <t>ALMACENES CENTRAL HUACHIPA S.A.C.</t>
  </si>
  <si>
    <t>Chilca</t>
  </si>
  <si>
    <t>CORPORACIÓN ACEROS AREQUIPA S.A.</t>
  </si>
  <si>
    <t>Nueva Acería Pisco</t>
  </si>
  <si>
    <t>PLASTICOS FENIX EIRL</t>
  </si>
  <si>
    <t>CB00310KLL</t>
  </si>
  <si>
    <t>1818 S.A.C.</t>
  </si>
  <si>
    <t>SCOTIABANK PERU S.A.A,</t>
  </si>
  <si>
    <t>SERVICIOS, COBRANZAS E INVERSIONES S.A.C.</t>
  </si>
  <si>
    <t>JTA. DE PROPIETARIOS DE EDIF. WIESE</t>
  </si>
  <si>
    <t>EMUSA PERÚ S.A.C.</t>
  </si>
  <si>
    <t>GRUPORPP S.A.C.</t>
  </si>
  <si>
    <t>KURESA S.A.</t>
  </si>
  <si>
    <t>PACÍFICO COMPAÑÍA DE SEGUROS Y REASEGUROS</t>
  </si>
  <si>
    <t>INDUSTRIAS TEXTILES ENZO S.A.</t>
  </si>
  <si>
    <t>ALIMENCORP S.A.C.</t>
  </si>
  <si>
    <t>CHILCA 10</t>
  </si>
  <si>
    <t>SOLDEX S.A.</t>
  </si>
  <si>
    <t>LA POSITIVA SEGUROS Y REASEGUROS S.A.</t>
  </si>
  <si>
    <t>UNIVERSIDAD PERUANA DE CIENCIAS APLICADAS</t>
  </si>
  <si>
    <t>ARES PERÚ S.A.C</t>
  </si>
  <si>
    <t>MANCHAY 22.9</t>
  </si>
  <si>
    <t>BANCO INTERAMERICANO DE FINANZAS S.A.</t>
  </si>
  <si>
    <t>REPRESENTACIONES DERCO INDUSTRIAL E.I.R.L.</t>
  </si>
  <si>
    <t>UNIONPLAST S.A.</t>
  </si>
  <si>
    <t>SOLPACK S.A.C.</t>
  </si>
  <si>
    <t>COMPAÑÍA PERUANA DE RADIODIFUSIÓN S.A.</t>
  </si>
  <si>
    <t>HERSIL S.A. LABORATORIOS INDUSTRIALES FARMACEUTICOS</t>
  </si>
  <si>
    <t>SIGNIA SOLUCIONES LOGÍSTICAS S.A.C.</t>
  </si>
  <si>
    <t>VITA PHARMA S.A.C.</t>
  </si>
  <si>
    <t>EL CARMEN 10</t>
  </si>
  <si>
    <t>TUBOS Y PERFILES METÁLICOS S.A.</t>
  </si>
  <si>
    <t>CANTO GRANDE 10</t>
  </si>
  <si>
    <t>COUNTRY CLUB DE VILLA</t>
  </si>
  <si>
    <t>LADRILLERA MAXX S.A.C.</t>
  </si>
  <si>
    <t>CONSORCIO FRAP S.A.C.</t>
  </si>
  <si>
    <t>CB00232SKP</t>
  </si>
  <si>
    <t>CONSORCIO MINERO HORIZONTE</t>
  </si>
  <si>
    <t>S.E. Llacuabamba</t>
  </si>
  <si>
    <t>Deacuerdo al contrato la potencia contratada depende de la demanda Coincidente en el mes de consumo.</t>
  </si>
  <si>
    <t>CB00086TCH</t>
  </si>
  <si>
    <t>CB00082TCH</t>
  </si>
  <si>
    <t>CB00516HSR</t>
  </si>
  <si>
    <t>CB00517HSR</t>
  </si>
  <si>
    <t>CB00514HSR</t>
  </si>
  <si>
    <t>AGRICOLA LA VENTA S.A.</t>
  </si>
  <si>
    <t>J.C.B. ESTRUCTURAS S.A.C.</t>
  </si>
  <si>
    <t>CB00155CLP</t>
  </si>
  <si>
    <t>CB00157CLP</t>
  </si>
  <si>
    <t>CB00159CLP</t>
  </si>
  <si>
    <t>CB00161CLP</t>
  </si>
  <si>
    <t>31/05/2024</t>
  </si>
  <si>
    <t>CB00154CLP</t>
  </si>
  <si>
    <t>14/06/2021</t>
  </si>
  <si>
    <t>CHOSICA 22.9</t>
  </si>
  <si>
    <t>CB00069EGA</t>
  </si>
  <si>
    <t>NEGOCIACIONES E INVERSIONES DORAL</t>
  </si>
  <si>
    <t xml:space="preserve">SSEE -  Calle Zela 741 -10 KV </t>
  </si>
  <si>
    <t>CL00148EPI</t>
  </si>
  <si>
    <t>01/06/2021</t>
  </si>
  <si>
    <t>CL00148CHI</t>
  </si>
  <si>
    <t>01/05/2021</t>
  </si>
  <si>
    <t>CB00473ENG</t>
  </si>
  <si>
    <t>CB00230FPP</t>
  </si>
  <si>
    <t>N° 2808583 10 kV</t>
  </si>
  <si>
    <t>LUZ DEL SUR S.A.A.</t>
  </si>
  <si>
    <t>SE Galvez 10.0 y Huachipa 22.9</t>
  </si>
  <si>
    <t>SE Lurin 10 y Alto Praderas 10KV</t>
  </si>
  <si>
    <t xml:space="preserve"> SE Puente 10 y 22.9</t>
  </si>
  <si>
    <t>SE Manchay 22.9</t>
  </si>
  <si>
    <t>SE San Vicente 10</t>
  </si>
  <si>
    <t>SE Chorrillos 10</t>
  </si>
  <si>
    <t>CB00365KLL</t>
  </si>
  <si>
    <t>CB00332KLL</t>
  </si>
  <si>
    <t>CB00333KLL</t>
  </si>
  <si>
    <t>CB00317KLL</t>
  </si>
  <si>
    <t>CB00323KLL</t>
  </si>
  <si>
    <t>CB00348KLL</t>
  </si>
  <si>
    <t>CB00360KLL</t>
  </si>
  <si>
    <t>CB00350KLL</t>
  </si>
  <si>
    <t>CB00351KLL</t>
  </si>
  <si>
    <t>CB00358KLL</t>
  </si>
  <si>
    <t>CB00356KLL</t>
  </si>
  <si>
    <t>CB00343KLL</t>
  </si>
  <si>
    <t>CB00353KLL</t>
  </si>
  <si>
    <t>CB00354KLL</t>
  </si>
  <si>
    <t>CB00337KLL</t>
  </si>
  <si>
    <t>CB00326KLL</t>
  </si>
  <si>
    <t>CB00345KLL</t>
  </si>
  <si>
    <t>CB00331KLL</t>
  </si>
  <si>
    <t>CB00352KLL</t>
  </si>
  <si>
    <t>CB00338KLL</t>
  </si>
  <si>
    <t>CB00325KLL</t>
  </si>
  <si>
    <t>CB00329KLL</t>
  </si>
  <si>
    <t>CB00346KLL</t>
  </si>
  <si>
    <t>CB00363KLL</t>
  </si>
  <si>
    <t>CB00342KLL</t>
  </si>
  <si>
    <t>CB00364KLL</t>
  </si>
  <si>
    <t>CB00357KLL</t>
  </si>
  <si>
    <t>CB00359KLL</t>
  </si>
  <si>
    <t>CB00362KLL</t>
  </si>
  <si>
    <t>CB00318KLL</t>
  </si>
  <si>
    <t>CB00355KLL</t>
  </si>
  <si>
    <t>INMOBILIARIA TRIBOÑA SAC</t>
  </si>
  <si>
    <t>VISTONY COMPAÑIA INDUSTRIAL DEL PERU SOCIEDAD ANONIMA CERRADA</t>
  </si>
  <si>
    <t>PGN GASUR S.A.C.</t>
  </si>
  <si>
    <t>CB00330KLL</t>
  </si>
  <si>
    <t>Huarmey 10</t>
  </si>
  <si>
    <t>LA VIRGEN</t>
  </si>
  <si>
    <t>PMI 7799</t>
  </si>
  <si>
    <t>Huachipa 22.9</t>
  </si>
  <si>
    <t>PMI 309</t>
  </si>
  <si>
    <t>Huachipa 10</t>
  </si>
  <si>
    <t>Catacaos 60 kV</t>
  </si>
  <si>
    <t>Pongo del Caynarachi 33</t>
  </si>
  <si>
    <t>Planta Palmawasi</t>
  </si>
  <si>
    <t>Tocache 22.9</t>
  </si>
  <si>
    <t>Planta Nuevo Horizonte</t>
  </si>
  <si>
    <t>LA VIRGEN S.A.C.</t>
  </si>
  <si>
    <t>GR PAINO S.A.C.</t>
  </si>
  <si>
    <t>GR TARUCA S.A.C</t>
  </si>
  <si>
    <t>GENERACIÓN ANDINA S.A.C.</t>
  </si>
  <si>
    <t>CB00162CLP</t>
  </si>
  <si>
    <t>30/04/2024</t>
  </si>
  <si>
    <t>CB00156CLP</t>
  </si>
  <si>
    <t>CB00158CLP</t>
  </si>
  <si>
    <t>CB00160CLP</t>
  </si>
  <si>
    <t>CB00165CLP</t>
  </si>
  <si>
    <t>CB00163CLP</t>
  </si>
  <si>
    <t>MALLAY 22.9</t>
  </si>
  <si>
    <t>CB00474ENG</t>
  </si>
  <si>
    <t>FERROSALT S.A.</t>
  </si>
  <si>
    <t>CB00231FPP</t>
  </si>
  <si>
    <t>N° 52292762</t>
  </si>
  <si>
    <t>CB00232FPP</t>
  </si>
  <si>
    <t>N° 12524808 10 kV</t>
  </si>
  <si>
    <t>N° 25840224</t>
  </si>
  <si>
    <t>CB00378EPE</t>
  </si>
  <si>
    <t>01/07/2021</t>
  </si>
  <si>
    <t>30/06/2023</t>
  </si>
  <si>
    <t>CB00350EPE</t>
  </si>
  <si>
    <t>Planta Ate/ Planta Cajamarquilla</t>
  </si>
  <si>
    <t>Tamborque 22.9 kV Suministro N° 1522897</t>
  </si>
  <si>
    <t>Huarochiri 22.9 kV suministro N° 1927949</t>
  </si>
  <si>
    <t>10 kV, 2812069</t>
  </si>
  <si>
    <t>10 kV, 0652193</t>
  </si>
  <si>
    <t>10 kV, 1581913</t>
  </si>
  <si>
    <t>INVERSIONES TORRECIUDAD S.A.C.</t>
  </si>
  <si>
    <t>10 kV, 1574651</t>
  </si>
  <si>
    <t>OPERACIONES INMOBILIARIAS Y PORTUARIAS S.A.C.</t>
  </si>
  <si>
    <t>10 kV, 2379462</t>
  </si>
  <si>
    <t>TERPEL COMERCIAL DEL PERU S.R.L</t>
  </si>
  <si>
    <t>10 kV, 1631718</t>
  </si>
  <si>
    <t>CB00371KLL</t>
  </si>
  <si>
    <t>CB00370KLL</t>
  </si>
  <si>
    <t>CB00374KLL</t>
  </si>
  <si>
    <t>CB00373KLL</t>
  </si>
  <si>
    <t>CB00366KLL</t>
  </si>
  <si>
    <t>CB00372KLL</t>
  </si>
  <si>
    <t>CB00368KLL</t>
  </si>
  <si>
    <t>CB00369KLL</t>
  </si>
  <si>
    <t>CB00377KLL</t>
  </si>
  <si>
    <t>SOLIER MIRANDA ORLANDO</t>
  </si>
  <si>
    <t>AGROPECUARIA RIO BRAVO HNOS S.A.C.</t>
  </si>
  <si>
    <t>CONSORCIO INDUSTRIAL EL PACIFICO SOCIEDAD ANONIMA CERRADA</t>
  </si>
  <si>
    <t>GASOCENTRO NORTE SOCIEDAD ANONIMA CERRADA</t>
  </si>
  <si>
    <t>ARISTON GROUP INC S.A.C.</t>
  </si>
  <si>
    <t>CONVERT FOOTWEAR CORP. EIRL</t>
  </si>
  <si>
    <t>PACKAGING PRODUCTS DEL PERU S.A.</t>
  </si>
  <si>
    <t>EUROPLAST S.A.C.</t>
  </si>
  <si>
    <t>INMOBILIARIA SWISS CAPITALS S.A.C.</t>
  </si>
  <si>
    <t>PROMOTORA MIRAFLORES S.A.C.</t>
  </si>
  <si>
    <t>FRIGORIFICO CAMAL SAN PEDRO S.A.C.</t>
  </si>
  <si>
    <t>LAVANDERIA INDUSTRIAL LANDEO S.A.C.</t>
  </si>
  <si>
    <t>ANDINA DE COMERCIO TRADING S.A.C.</t>
  </si>
  <si>
    <t>AGRILEZA S.A.C.</t>
  </si>
  <si>
    <t>AGRICOLA CUATRO VIENTOS S.A.C.</t>
  </si>
  <si>
    <t>POLI SHOES S.A.C.</t>
  </si>
  <si>
    <t>JUNTA DE PROPIETARIOS AVENIDA MANUEL OLGUIN</t>
  </si>
  <si>
    <t>SERVICIOS DE EXTRUSION S.A.C.</t>
  </si>
  <si>
    <t>FABRICA DE HIELO TAVARIN E.I.R.L.</t>
  </si>
  <si>
    <t>SAKANA DEL PERU S.A</t>
  </si>
  <si>
    <t>TROPICAL FRUIT TRADING PERU SOCIEDAD ANONIMA CERRA</t>
  </si>
  <si>
    <t>FAMILY FARMS PERÚ S.R.L.</t>
  </si>
  <si>
    <t>CB00069OEP</t>
  </si>
  <si>
    <t>PERFORACIÓN TUNEL C.H. SAN GABAN III</t>
  </si>
  <si>
    <t>SED 0133 10</t>
  </si>
  <si>
    <t>CB00233SKP</t>
  </si>
  <si>
    <t>REACTIVOS NACIONALES S.A.</t>
  </si>
  <si>
    <t>SED ENEL</t>
  </si>
  <si>
    <t>THE SAFE STORAGE COMPANY</t>
  </si>
  <si>
    <t>SED LDS</t>
  </si>
  <si>
    <t>CB00522HSR</t>
  </si>
  <si>
    <t>CB00524HSR</t>
  </si>
  <si>
    <t>CB00528HSR</t>
  </si>
  <si>
    <t>CB00525HSR</t>
  </si>
  <si>
    <t>CB00526HSR</t>
  </si>
  <si>
    <t>GREENEX S.A.C.</t>
  </si>
  <si>
    <t>CRIADOR EL GUAMITO S.A.C.</t>
  </si>
  <si>
    <t>CB00166CLP</t>
  </si>
  <si>
    <t>CB00167CLP</t>
  </si>
  <si>
    <t>CB00480ENG</t>
  </si>
  <si>
    <t>CB00477ENG</t>
  </si>
  <si>
    <t>CB00483ENG</t>
  </si>
  <si>
    <t>CB00479ENG</t>
  </si>
  <si>
    <t>AGRO EXPORT M.G.P. S.A.</t>
  </si>
  <si>
    <t>CB00381HSR</t>
  </si>
  <si>
    <t>CHALA ONE SOCIEDAD ANONIMA CERRADA - CHALA ONE S.A</t>
  </si>
  <si>
    <t>GLOBAL SALES SOLUTIONS LINE SL SUCURSAL EN PERU</t>
  </si>
  <si>
    <t>ESTACION DE SERVICIOS SAN JUANITO S.A.C.</t>
  </si>
  <si>
    <t>JUMAR PERU S.A.C.</t>
  </si>
  <si>
    <t>MOLIROJAS EMPRESA INDIVIDUAL DE RESPONSABILIDAD LI</t>
  </si>
  <si>
    <t>VIRAZON S A</t>
  </si>
  <si>
    <t>CONGELADOS PERUANA DEL PACIFICO SA</t>
  </si>
  <si>
    <t>EXPRESS JEAN'S C &amp; O S.A.</t>
  </si>
  <si>
    <t>PILADORA DOÑA CARMELA SAC</t>
  </si>
  <si>
    <t>INTERTEK TESTING SERVICES PERU S.A</t>
  </si>
  <si>
    <t>OPERACIONES Y SERVICIOS GENERALES S A</t>
  </si>
  <si>
    <t>PESQUERA OP7 &amp; BELL S.A.C. / OP7 &amp; BELL S.A.C.</t>
  </si>
  <si>
    <t>ACUACULTURA TECNICA INTEGRADA DEL PERU S.A.C</t>
  </si>
  <si>
    <t>LABORATORIOS INDUQUIMICA S.A</t>
  </si>
  <si>
    <t>ESTACION PACHACUTEC S.A.C</t>
  </si>
  <si>
    <t>CENTRO EDUCATIVO PARTICULAR SAN AGUSTIN</t>
  </si>
  <si>
    <t>CB00513HSR</t>
  </si>
  <si>
    <t>SANSHIN AMAZON HERBAL SCIENCE  S.R.L.</t>
  </si>
  <si>
    <t>E &amp; K ASOCIADOS S.A.C.</t>
  </si>
  <si>
    <t>CENTRO CARNES S.R.L.</t>
  </si>
  <si>
    <t>DISTRIBUIDORA PREMIUM S.A.</t>
  </si>
  <si>
    <t>ITALICA SOCIETA MINERARIA DEL PERU S.A.C.</t>
  </si>
  <si>
    <t>TOPY TOP S A</t>
  </si>
  <si>
    <t>FABRICA DE HIELO SAN ANTONIO S.R.L.</t>
  </si>
  <si>
    <t>GRIFO EL PACIFICO S.A.C.</t>
  </si>
  <si>
    <t>MADERAS Y TRIPLAYS DE EXPORTACION S.A.C.</t>
  </si>
  <si>
    <t>INVERSIONES PECUARIAS LURIN S A</t>
  </si>
  <si>
    <t>CB00532HSR</t>
  </si>
  <si>
    <t>LADRILLERAS UNIDAS S A</t>
  </si>
  <si>
    <t>CB00531HSR</t>
  </si>
  <si>
    <t>ESTACION DE SERVICIOS GIO S.A.C.</t>
  </si>
  <si>
    <t>SOCIEDAD AGRICOLA ARONA S.A.</t>
  </si>
  <si>
    <t>CB00169CLP</t>
  </si>
  <si>
    <t>VIETTEL PERU S.A.C.</t>
  </si>
  <si>
    <t>30/06/2031</t>
  </si>
  <si>
    <t>CB00395KLL</t>
  </si>
  <si>
    <t>CB00396KLL</t>
  </si>
  <si>
    <t>CB00423KLL</t>
  </si>
  <si>
    <t>CB00439KLL</t>
  </si>
  <si>
    <t>CB00407KLL</t>
  </si>
  <si>
    <t>CB00409KLL</t>
  </si>
  <si>
    <t>CB00431KLL</t>
  </si>
  <si>
    <t>CB00432KLL</t>
  </si>
  <si>
    <t>CB00422KLL</t>
  </si>
  <si>
    <t>CB00412KLL</t>
  </si>
  <si>
    <t>CB00440KLL</t>
  </si>
  <si>
    <t>CB00437KLL</t>
  </si>
  <si>
    <t>CLARIANT (PERU) S.A.</t>
  </si>
  <si>
    <t>CB00421KLL</t>
  </si>
  <si>
    <t>CB00383KLL</t>
  </si>
  <si>
    <t>CB00387KLL</t>
  </si>
  <si>
    <t>CB00391KLL</t>
  </si>
  <si>
    <t>CB00386KLL</t>
  </si>
  <si>
    <t>CB00405KLL</t>
  </si>
  <si>
    <t>CB00435KLL</t>
  </si>
  <si>
    <t>CB00436KLL</t>
  </si>
  <si>
    <t>CB00393KLL</t>
  </si>
  <si>
    <t>CB00397KLL</t>
  </si>
  <si>
    <t>CB00419KLL</t>
  </si>
  <si>
    <t>CB00390KLL</t>
  </si>
  <si>
    <t>CB00429KLL</t>
  </si>
  <si>
    <t>CB00420KLL</t>
  </si>
  <si>
    <t>CB00399KLL</t>
  </si>
  <si>
    <t>CB00411KLL</t>
  </si>
  <si>
    <t>CB00425KLL</t>
  </si>
  <si>
    <t>CB00403KLL</t>
  </si>
  <si>
    <t>CB00414KLL</t>
  </si>
  <si>
    <t>CB00416KLL</t>
  </si>
  <si>
    <t>CB00385KLL</t>
  </si>
  <si>
    <t>CB00382KLL</t>
  </si>
  <si>
    <t>CB00381KLL</t>
  </si>
  <si>
    <t>CB00415KLL</t>
  </si>
  <si>
    <t>CB00424KLL</t>
  </si>
  <si>
    <t>CB00398KLL</t>
  </si>
  <si>
    <t>CB00428KLL</t>
  </si>
  <si>
    <t>CB00406KLL</t>
  </si>
  <si>
    <t>CB00400KLL</t>
  </si>
  <si>
    <t>CB00426KLL</t>
  </si>
  <si>
    <t>CB00392KLL</t>
  </si>
  <si>
    <t>CB00434KLL</t>
  </si>
  <si>
    <t>CB00394KLL</t>
  </si>
  <si>
    <t>CB00410KLL</t>
  </si>
  <si>
    <t>CB00433KLL</t>
  </si>
  <si>
    <t>CB00408KLL</t>
  </si>
  <si>
    <t>CB00401KLL</t>
  </si>
  <si>
    <t>CB00404KLL</t>
  </si>
  <si>
    <t>CB00388KLL</t>
  </si>
  <si>
    <t>CB00384KLL</t>
  </si>
  <si>
    <t>CB00402KLL</t>
  </si>
  <si>
    <t>CB00106TCH</t>
  </si>
  <si>
    <t>CB00379EPE</t>
  </si>
  <si>
    <t>ESTILOS S.R.L.</t>
  </si>
  <si>
    <t>01/08/2021</t>
  </si>
  <si>
    <t>CB00546HSR</t>
  </si>
  <si>
    <t>CB00536HSR</t>
  </si>
  <si>
    <t>ARTESANIA LANERA ANDINA S A</t>
  </si>
  <si>
    <t>CB00538HSR</t>
  </si>
  <si>
    <t>CP PROYECTOS SAC</t>
  </si>
  <si>
    <t>CB00541HSR</t>
  </si>
  <si>
    <t>GOLF Y COUNTRY CLUB DE TRUJILLO</t>
  </si>
  <si>
    <t>CB00540HSR</t>
  </si>
  <si>
    <t>CB00539HSR</t>
  </si>
  <si>
    <t>CB00545HSR</t>
  </si>
  <si>
    <t>METALES INGENIERIA Y CONSTRUCCION S.A.C.</t>
  </si>
  <si>
    <t>CONSORCIO GRANALLADO AZOLER S.A.C</t>
  </si>
  <si>
    <t>AGROMIN LA BONITA SAC</t>
  </si>
  <si>
    <t>CB00551HSR</t>
  </si>
  <si>
    <t>CB00556HSR</t>
  </si>
  <si>
    <t>CB00555HSR</t>
  </si>
  <si>
    <t>CB00549HSR</t>
  </si>
  <si>
    <t>CB00548HSR</t>
  </si>
  <si>
    <t>SANTA VERENA S.A.C.</t>
  </si>
  <si>
    <t>CB00552HSR</t>
  </si>
  <si>
    <t>CB00557HSR</t>
  </si>
  <si>
    <t>CB00380EPE</t>
  </si>
  <si>
    <t>AGRONEGOCIOS LA GRAMA S.A.C.</t>
  </si>
  <si>
    <t>01/09/2021</t>
  </si>
  <si>
    <t>CB00381EPE</t>
  </si>
  <si>
    <t>CB00494ENG</t>
  </si>
  <si>
    <t>CB00420ENG</t>
  </si>
  <si>
    <t>CB00421ENG</t>
  </si>
  <si>
    <t>CB00486ENG</t>
  </si>
  <si>
    <t>INTERMEDIUM S.A.C.</t>
  </si>
  <si>
    <t>CB00487ENG</t>
  </si>
  <si>
    <t>CB00488ENG</t>
  </si>
  <si>
    <t>CB00491ENG</t>
  </si>
  <si>
    <t>CB00489ENG</t>
  </si>
  <si>
    <t>CB00490ENG</t>
  </si>
  <si>
    <t>CB00493ENG</t>
  </si>
  <si>
    <t>CB00492ENG</t>
  </si>
  <si>
    <t>CB00236FPP</t>
  </si>
  <si>
    <t>CB00233FPP</t>
  </si>
  <si>
    <t>CB00235FPP</t>
  </si>
  <si>
    <t>CB00442KLL</t>
  </si>
  <si>
    <t>CARTONES DEL PACIFICO S.A.C.</t>
  </si>
  <si>
    <t>Paramonga Existente 13.8</t>
  </si>
  <si>
    <t>CB00446KLL</t>
  </si>
  <si>
    <t>CB00441KLL</t>
  </si>
  <si>
    <t>CB00445KLL</t>
  </si>
  <si>
    <t>CB00444KLL</t>
  </si>
  <si>
    <t>CB00443KLL</t>
  </si>
  <si>
    <t>CB00086SGB</t>
  </si>
  <si>
    <t>CB00170CLP</t>
  </si>
  <si>
    <t>MALVINAS 10</t>
  </si>
  <si>
    <t>GASOCENTRO &amp; AUTOSERVICIOS REAL S.A.C.</t>
  </si>
  <si>
    <t>JICAMARCA 10</t>
  </si>
  <si>
    <t>LANGOSTINERA LA BOCANA S.A.C</t>
  </si>
  <si>
    <t xml:space="preserve">6635516 en 22.9/13.2 </t>
  </si>
  <si>
    <t>ASERRADERO ESTRELLA DEL ORIENTE S.A.C.</t>
  </si>
  <si>
    <t>AGUAYTIA 220</t>
  </si>
  <si>
    <t>CB00070OEP</t>
  </si>
  <si>
    <t>CB00071OEP</t>
  </si>
  <si>
    <t>CB00263HSR</t>
  </si>
  <si>
    <t>CB00433HSR</t>
  </si>
  <si>
    <t>CB00458HSR</t>
  </si>
  <si>
    <t>AGROINVERSIONES VALLE Y PAMPA PERU S.A.</t>
  </si>
  <si>
    <t>CB00467HSR</t>
  </si>
  <si>
    <t>CB00501HSR</t>
  </si>
  <si>
    <t>CB00547HSR</t>
  </si>
  <si>
    <t>PLASTICOS S-MAS E.I.R.L.</t>
  </si>
  <si>
    <t>CB00550HSR</t>
  </si>
  <si>
    <t>LAVANDERIA Y TINTORERIA DAJALL S.A.C.</t>
  </si>
  <si>
    <t>INVERSIONES LUMARCO SA</t>
  </si>
  <si>
    <t>IND.CALZADOS VERCO Y ART.DEPORT. S.R.L.</t>
  </si>
  <si>
    <t>EXPORTADORA INDUSTRIAL TEXTIL TUMBES SAC</t>
  </si>
  <si>
    <t>ESTACION SANTA MARGHERITA SOCIEDAD ANONIMA CERRADA</t>
  </si>
  <si>
    <t>ESTACION DE SERVICIOS ESTEL SOCIEDAD ANONIMA CERRADA</t>
  </si>
  <si>
    <t>3M PERU S A</t>
  </si>
  <si>
    <t>CB00558HSR</t>
  </si>
  <si>
    <t>ATHEGSUR PERU E.I.R.L.</t>
  </si>
  <si>
    <t>CB00559HSR</t>
  </si>
  <si>
    <t>FABRIREX S.A.C.</t>
  </si>
  <si>
    <t>CB00560HSR</t>
  </si>
  <si>
    <t>CB00561HSR</t>
  </si>
  <si>
    <t>INDUPARK S.A.C.</t>
  </si>
  <si>
    <t>CB00562HSR</t>
  </si>
  <si>
    <t>CB00564HSR</t>
  </si>
  <si>
    <t>LADRILLOS TYSON S.A.C.</t>
  </si>
  <si>
    <t>CB00565HSR</t>
  </si>
  <si>
    <t>CB00566HSR</t>
  </si>
  <si>
    <t>CB00499ENG</t>
  </si>
  <si>
    <t>COLCA SOLAR</t>
  </si>
  <si>
    <t>Comentario / Observacion</t>
  </si>
  <si>
    <t>CB00234SKP</t>
  </si>
  <si>
    <t>CB00235SKP</t>
  </si>
  <si>
    <t>PURATOS PERU S.A.</t>
  </si>
  <si>
    <t>CB00382EPE</t>
  </si>
  <si>
    <t>VOESTALPINE HIGH PERFORMANCE METALS DEL PERU</t>
  </si>
  <si>
    <t>01/10/2021</t>
  </si>
  <si>
    <t>30/09/2024</t>
  </si>
  <si>
    <t>CB00116HSR</t>
  </si>
  <si>
    <t>CB00125HSR</t>
  </si>
  <si>
    <t>MOLINERA DEL CENTRO S.C.R.LTDA.</t>
  </si>
  <si>
    <t>CB00134HSR</t>
  </si>
  <si>
    <t>CB00132HSR</t>
  </si>
  <si>
    <t>CB00133HSR</t>
  </si>
  <si>
    <t>CB00137HSR</t>
  </si>
  <si>
    <t>CB00158HSR</t>
  </si>
  <si>
    <t>CB00177HSR</t>
  </si>
  <si>
    <t>CB00175HSR</t>
  </si>
  <si>
    <t>CB00173HSR</t>
  </si>
  <si>
    <t>CB00181HSR</t>
  </si>
  <si>
    <t>CB00161HSR</t>
  </si>
  <si>
    <t>CB00201HSR</t>
  </si>
  <si>
    <t>CB00205HSR</t>
  </si>
  <si>
    <t>CB00206HSR</t>
  </si>
  <si>
    <t>CB00198HSR</t>
  </si>
  <si>
    <t>CB00214HSR</t>
  </si>
  <si>
    <t>CB00221HSR</t>
  </si>
  <si>
    <t>CB00225HSR</t>
  </si>
  <si>
    <t>CB00227HSR</t>
  </si>
  <si>
    <t>CB00229HSR</t>
  </si>
  <si>
    <t>CB00241HSR</t>
  </si>
  <si>
    <t>CB00246HSR</t>
  </si>
  <si>
    <t>CB00261HSR</t>
  </si>
  <si>
    <t>CB00255HSR</t>
  </si>
  <si>
    <t>CB00257HSR</t>
  </si>
  <si>
    <t>CB00256HSR</t>
  </si>
  <si>
    <t>INVERSIONES JOSE MANUEL E.I.R.L.</t>
  </si>
  <si>
    <t>PROMOTORA DE PROYECTOS BLUM S.A.C</t>
  </si>
  <si>
    <t>CB00356HSR</t>
  </si>
  <si>
    <t>CB00371HSR</t>
  </si>
  <si>
    <t>CB00370HSR</t>
  </si>
  <si>
    <t>LABORATORIOS SMA.SAC</t>
  </si>
  <si>
    <t>CB00366HSR</t>
  </si>
  <si>
    <t>CB00390HSR</t>
  </si>
  <si>
    <t>CB00389HSR</t>
  </si>
  <si>
    <t>CB00385HSR</t>
  </si>
  <si>
    <t>GASOCENTRO PUENTE NUEVO S.A.C.</t>
  </si>
  <si>
    <t>CB00383HSR</t>
  </si>
  <si>
    <t>CB00395HSR</t>
  </si>
  <si>
    <t>CB00397HSR</t>
  </si>
  <si>
    <t>CB00466HSR</t>
  </si>
  <si>
    <t>CB00510HSR</t>
  </si>
  <si>
    <t>COOPERATIVA AGRARIA NORANDINO LTDA.</t>
  </si>
  <si>
    <t>CB00544HSR</t>
  </si>
  <si>
    <t>HANALEI S.A.C</t>
  </si>
  <si>
    <t>SUMA INVERSIONES INMOBILIARIAS S.A.C.</t>
  </si>
  <si>
    <t>CB00568HSR</t>
  </si>
  <si>
    <t>CB00574HSR</t>
  </si>
  <si>
    <t>CB00577HSR</t>
  </si>
  <si>
    <t>CB00575HSR</t>
  </si>
  <si>
    <t>JUNTA DE PROPIETARIOS C.C.DE FABRICA</t>
  </si>
  <si>
    <t>CB00572HSR</t>
  </si>
  <si>
    <t>GRUPO ISAMISA S.A.C.</t>
  </si>
  <si>
    <t>CB00570HSR</t>
  </si>
  <si>
    <t>CONDUCTORES METALICOS S.A.C.</t>
  </si>
  <si>
    <t>CB00576HSR</t>
  </si>
  <si>
    <t>KANAY S.A.C.</t>
  </si>
  <si>
    <t>CB00580HSR</t>
  </si>
  <si>
    <t>VERDEFLOR S.A.C.</t>
  </si>
  <si>
    <t>CB00569HSR</t>
  </si>
  <si>
    <t>BAC PETROL S.A.C</t>
  </si>
  <si>
    <t>CB00579HSR</t>
  </si>
  <si>
    <t>CB00571HSR</t>
  </si>
  <si>
    <t>FRINOR S.A.C.</t>
  </si>
  <si>
    <t>PIURA OESTE  220 kV</t>
  </si>
  <si>
    <t>UNIVERSIDAD CATOLICA SAN PABLO</t>
  </si>
  <si>
    <t xml:space="preserve">SSEE -  Urb. Campiña Paisajista S/N Quinta Vivanco 10kV </t>
  </si>
  <si>
    <t>CB00500ENG</t>
  </si>
  <si>
    <t>N° 1656989</t>
  </si>
  <si>
    <t>N° 994520</t>
  </si>
  <si>
    <t>CB00383EPE</t>
  </si>
  <si>
    <t>01/11/2021</t>
  </si>
  <si>
    <t>CB00449KLL</t>
  </si>
  <si>
    <t>Contrato de Opción - Distriluz</t>
  </si>
  <si>
    <t>CB00447KLL</t>
  </si>
  <si>
    <t>CB00448KLL</t>
  </si>
  <si>
    <t>CL00145KLL</t>
  </si>
  <si>
    <t>IMPORTADORA TECNICA INDUSTRIAL Y COMERCIAL S.A.</t>
  </si>
  <si>
    <t>22.9 kV, 1694201</t>
  </si>
  <si>
    <t>AGROALTO S.A.C.</t>
  </si>
  <si>
    <t>10 kV, 2889528</t>
  </si>
  <si>
    <t>STROBBE HNOS S.R.L.</t>
  </si>
  <si>
    <t>10 kV, 1672669</t>
  </si>
  <si>
    <t>FUNDO CHICLAYITO S.A.C.</t>
  </si>
  <si>
    <t xml:space="preserve">MT SE 1081 CATACAOS </t>
  </si>
  <si>
    <t>Potencia total contratada por ELP = 284 MW</t>
  </si>
  <si>
    <t>COBRIZA II 69 COBRIZA II 10 COBRIZA I 69 RESTITUCIÓN 33 HUANCAYOCCASA 33 TABLACHACA 33</t>
  </si>
  <si>
    <t>PIURA OESTE 60 
PIURA OESTE 10</t>
  </si>
  <si>
    <t>ZORRITOS 60 
ZORRITOS 33 
MANCORA 10.5 MANCORA 22.9</t>
  </si>
  <si>
    <t>REDES DE MT DE LDS</t>
  </si>
  <si>
    <t>Calle Estrada Marthney N° 191 - Santa Anita</t>
  </si>
  <si>
    <t>Av. Nicolás Ayllón N° 3976, Mayorazgo - Ate</t>
  </si>
  <si>
    <t>Av. Huarochirí N° 151 – Sub Lt B-2 - Santa Anita</t>
  </si>
  <si>
    <t>AENZA S.A.A.</t>
  </si>
  <si>
    <t>UNNA ENERGIA S.A.</t>
  </si>
  <si>
    <t>CB00217HSR</t>
  </si>
  <si>
    <t>01/02/2021</t>
  </si>
  <si>
    <t>CB00372HSR</t>
  </si>
  <si>
    <t>CB00374HSR</t>
  </si>
  <si>
    <t>CB00240HSR</t>
  </si>
  <si>
    <t>CB00375HSR</t>
  </si>
  <si>
    <t>CB00407HSR</t>
  </si>
  <si>
    <t>01/11/2020</t>
  </si>
  <si>
    <t>CB00365HSR</t>
  </si>
  <si>
    <t>CB00472HSR</t>
  </si>
  <si>
    <t>01/03/2021</t>
  </si>
  <si>
    <t>29/02/2024</t>
  </si>
  <si>
    <t>01/04/2020</t>
  </si>
  <si>
    <t>AGROINDUSTRIAL ESTANISLAO DEL CHIMU S.A.C.</t>
  </si>
  <si>
    <t>CB00632HSR</t>
  </si>
  <si>
    <t>CB00459HSR</t>
  </si>
  <si>
    <t>CB00535HSR</t>
  </si>
  <si>
    <t>01/05/2020</t>
  </si>
  <si>
    <t>CB00354HSR</t>
  </si>
  <si>
    <t xml:space="preserve">ALFRIMAC PERU SOCIEDAD ANONIMA CERRADA - ALFRIMAC </t>
  </si>
  <si>
    <t xml:space="preserve">ALIMENTOS CIELO SOCIEDAD ANONIMA CERRADA - ALI CI </t>
  </si>
  <si>
    <t>CB00494HSR</t>
  </si>
  <si>
    <t>PARACAS 22</t>
  </si>
  <si>
    <t>CB00218HSR</t>
  </si>
  <si>
    <t>CB00235HSR</t>
  </si>
  <si>
    <t>CB00454HSR</t>
  </si>
  <si>
    <t>01/05/2019</t>
  </si>
  <si>
    <t>CB00633HSR</t>
  </si>
  <si>
    <t>CCORAL S.A</t>
  </si>
  <si>
    <t>CB00477HSR</t>
  </si>
  <si>
    <t>01/09/2020</t>
  </si>
  <si>
    <t>CHEN ZHILIN O, ZHI LIN</t>
  </si>
  <si>
    <t>CB00103HSR</t>
  </si>
  <si>
    <t>CB00479HSR</t>
  </si>
  <si>
    <t>31/03/2024</t>
  </si>
  <si>
    <t xml:space="preserve">CONGELADOS Y FRESCOS S.A.C. </t>
  </si>
  <si>
    <t>CB00291HSR</t>
  </si>
  <si>
    <t>CB00258HSR</t>
  </si>
  <si>
    <t>CB00537HSR</t>
  </si>
  <si>
    <t xml:space="preserve">CONSORCIO INDUSTRIAL EL PACIFICO SOCIEDAD ANONIMA </t>
  </si>
  <si>
    <t>CB00508HSR</t>
  </si>
  <si>
    <t>CORI PUNO</t>
  </si>
  <si>
    <t>CB00304HSR</t>
  </si>
  <si>
    <t>31/05/2023</t>
  </si>
  <si>
    <t>CB00480HSR</t>
  </si>
  <si>
    <t>CB00495HSR</t>
  </si>
  <si>
    <t>CB00171HSR</t>
  </si>
  <si>
    <t>01/08/2019</t>
  </si>
  <si>
    <t>COSTA MIRA SOCIEDAD ANONIMA CERRADA</t>
  </si>
  <si>
    <t>CB00154HSR</t>
  </si>
  <si>
    <t>CB00410HSR</t>
  </si>
  <si>
    <t>CB00174HSR</t>
  </si>
  <si>
    <t>CB00123HSR</t>
  </si>
  <si>
    <t>CB00305HSR</t>
  </si>
  <si>
    <t>CB00292HSR</t>
  </si>
  <si>
    <t>CB00554HSR</t>
  </si>
  <si>
    <t>CB00236HSR</t>
  </si>
  <si>
    <t>CB00411HSR</t>
  </si>
  <si>
    <t>CB00523HSR</t>
  </si>
  <si>
    <t>CB00384HSR</t>
  </si>
  <si>
    <t>CB00320HSR</t>
  </si>
  <si>
    <t>CB00355HSR</t>
  </si>
  <si>
    <t>CB00521HSR</t>
  </si>
  <si>
    <t xml:space="preserve">FILTROS LYS S.A. </t>
  </si>
  <si>
    <t>CB00367HSR</t>
  </si>
  <si>
    <t>CB00623HSR</t>
  </si>
  <si>
    <t>CB00446HSR</t>
  </si>
  <si>
    <t>CB00482HSR</t>
  </si>
  <si>
    <t>CB00272HSR</t>
  </si>
  <si>
    <t>CB00392HSR</t>
  </si>
  <si>
    <t>CB00200HSR</t>
  </si>
  <si>
    <t>CB00634HSR</t>
  </si>
  <si>
    <t>GRUPO CARITA FELIZ S.A.</t>
  </si>
  <si>
    <t>CB00444HSR</t>
  </si>
  <si>
    <t>CB00573HSR</t>
  </si>
  <si>
    <t>CB00443HSR</t>
  </si>
  <si>
    <t>CB00413HSR</t>
  </si>
  <si>
    <t>CB00157HSR</t>
  </si>
  <si>
    <t>CB00553HSR</t>
  </si>
  <si>
    <t>CB00212HSR</t>
  </si>
  <si>
    <t>CB00563HSR</t>
  </si>
  <si>
    <t>INDUSTRIA Y COMERCIALIZACION DE FRIO S.R.L.</t>
  </si>
  <si>
    <t>CB00424HSR</t>
  </si>
  <si>
    <t>INDUSTRIAS ALIMENTICIAS CUSCO S.A.</t>
  </si>
  <si>
    <t>CB00296HSR</t>
  </si>
  <si>
    <t>CB00297HSR</t>
  </si>
  <si>
    <t>INDUSTRIAS C &amp; M PLAST S.A.C.</t>
  </si>
  <si>
    <t>CB00190HSR</t>
  </si>
  <si>
    <t>CB00238HSR</t>
  </si>
  <si>
    <t>CB00299HSR</t>
  </si>
  <si>
    <t>CB00178HSR</t>
  </si>
  <si>
    <t>CB00379HSR</t>
  </si>
  <si>
    <t>CB00387HSR</t>
  </si>
  <si>
    <t>INVERLUR S.A.C.</t>
  </si>
  <si>
    <t>CB00224HSR</t>
  </si>
  <si>
    <t>CB00213HSR</t>
  </si>
  <si>
    <t>CB00500HSR</t>
  </si>
  <si>
    <t>CB00527HSR</t>
  </si>
  <si>
    <t>CB00179HSR</t>
  </si>
  <si>
    <t>CB00543HSR</t>
  </si>
  <si>
    <t>CB00368HSR</t>
  </si>
  <si>
    <t>LA GRANJA VILLA Y SU MUNDO MAGICO S.A.C. - GRAN VILLA SAC</t>
  </si>
  <si>
    <t>CB00202HSR</t>
  </si>
  <si>
    <t>CB00498HSR</t>
  </si>
  <si>
    <t>CB00497HSR</t>
  </si>
  <si>
    <t>CB00533HSR</t>
  </si>
  <si>
    <t>CB00180HSR</t>
  </si>
  <si>
    <t>CB00496HSR</t>
  </si>
  <si>
    <t>CB00138HSR</t>
  </si>
  <si>
    <t>CB00534HSR</t>
  </si>
  <si>
    <t>MINERA PERU SOL S.A.C.</t>
  </si>
  <si>
    <t>CB00306HSR</t>
  </si>
  <si>
    <t>CB00124HSR</t>
  </si>
  <si>
    <t>CB00578HSR</t>
  </si>
  <si>
    <t>CB00247HSR</t>
  </si>
  <si>
    <t>CB00380HSR</t>
  </si>
  <si>
    <t>CB00403HSR</t>
  </si>
  <si>
    <t>CB00429HSR</t>
  </si>
  <si>
    <t>CB00248HSR</t>
  </si>
  <si>
    <t>CB00430HSR</t>
  </si>
  <si>
    <t>CB00431HSR</t>
  </si>
  <si>
    <t>CB00490HSR</t>
  </si>
  <si>
    <t>CB00204HSR</t>
  </si>
  <si>
    <t>CB00146HSR</t>
  </si>
  <si>
    <t>CB00436HSR</t>
  </si>
  <si>
    <t>CB00518HSR</t>
  </si>
  <si>
    <t>CB00404HSR</t>
  </si>
  <si>
    <t>CB00226HSR</t>
  </si>
  <si>
    <t>CB00249HSR</t>
  </si>
  <si>
    <t>CB00630HSR</t>
  </si>
  <si>
    <t>CB00239HSR</t>
  </si>
  <si>
    <t>CB00406HSR</t>
  </si>
  <si>
    <t>CB00567HSR</t>
  </si>
  <si>
    <t>CB00519HSR</t>
  </si>
  <si>
    <t>CB00434HSR</t>
  </si>
  <si>
    <t>CB00635HSR</t>
  </si>
  <si>
    <t>TECNOFILM S.A.C</t>
  </si>
  <si>
    <t>CB00493HSR</t>
  </si>
  <si>
    <t>CB00262HSR</t>
  </si>
  <si>
    <t>CB00251HSR</t>
  </si>
  <si>
    <t>CB00102HSR</t>
  </si>
  <si>
    <t>CB00232HSR</t>
  </si>
  <si>
    <t>CB00520HSR</t>
  </si>
  <si>
    <t>CB00182HSR</t>
  </si>
  <si>
    <t>CB00139HSR</t>
  </si>
  <si>
    <t>CB00159HSR</t>
  </si>
  <si>
    <t>CB00207HSR</t>
  </si>
  <si>
    <t>CB00148HSR</t>
  </si>
  <si>
    <t>CB00636HSR</t>
  </si>
  <si>
    <t>31/12/2032</t>
  </si>
  <si>
    <t>SOCIEDAD AGRICOLA YOLANDA PATRICIA</t>
  </si>
  <si>
    <t>BALNEARIOS 22.9</t>
  </si>
  <si>
    <t>CB00171CLP</t>
  </si>
  <si>
    <t>Red MT SET N° 25494</t>
  </si>
  <si>
    <t>CB00501ENG</t>
  </si>
  <si>
    <t>PESQUERA DIAMANTE S.A.</t>
  </si>
  <si>
    <t>CB00239FPP</t>
  </si>
  <si>
    <t>CB00240FPP</t>
  </si>
  <si>
    <t>CB00238FPP</t>
  </si>
  <si>
    <t>SANTA ROSA 60-220</t>
  </si>
  <si>
    <t>LOMERA 60-220</t>
  </si>
  <si>
    <t>CL00146HHU</t>
  </si>
  <si>
    <t>CL00142HHU</t>
  </si>
  <si>
    <t>CL00144HHU</t>
  </si>
  <si>
    <t>CL00145HHU</t>
  </si>
  <si>
    <t>CL00143HHU</t>
  </si>
  <si>
    <t>CB00022HHU</t>
  </si>
  <si>
    <t>COMPAÑIA MINERA KOLPA</t>
  </si>
  <si>
    <t>CB00016HHU</t>
  </si>
  <si>
    <t>CB00021HHU</t>
  </si>
  <si>
    <t>Shelby 50 kV</t>
  </si>
  <si>
    <t>CB00500KLL</t>
  </si>
  <si>
    <t>ALSUR PERU S.A.C.</t>
  </si>
  <si>
    <t>282656 EN 10 Kv</t>
  </si>
  <si>
    <t>AGRICOLA ALSUR CUSCO S.A.C.</t>
  </si>
  <si>
    <t>007-0030809 EN 23 Kv</t>
  </si>
  <si>
    <t>MOTORES DIESEL ANDINOS S.A.</t>
  </si>
  <si>
    <t>1561808/1654817</t>
  </si>
  <si>
    <t>CB00521KLL</t>
  </si>
  <si>
    <t>CB00502KLL</t>
  </si>
  <si>
    <t>CB00516KLL</t>
  </si>
  <si>
    <t>CB00509KLL</t>
  </si>
  <si>
    <t>CB00517KLL</t>
  </si>
  <si>
    <t>CB00511KLL</t>
  </si>
  <si>
    <t>CB00518KLL</t>
  </si>
  <si>
    <t>CB00520KLL</t>
  </si>
  <si>
    <t>CB00513KLL</t>
  </si>
  <si>
    <t>CB00519KLL</t>
  </si>
  <si>
    <t>CB00501KLL</t>
  </si>
  <si>
    <t>CB00504KLL</t>
  </si>
  <si>
    <t>CB00505KLL</t>
  </si>
  <si>
    <t>CB00514KLL</t>
  </si>
  <si>
    <t>CB00523KLL</t>
  </si>
  <si>
    <t>CB00524KLL</t>
  </si>
  <si>
    <t>CB00522KLL</t>
  </si>
  <si>
    <t>CB00512KLL</t>
  </si>
  <si>
    <t>CB00508KLL</t>
  </si>
  <si>
    <t>CB00510KLL</t>
  </si>
  <si>
    <t>CB00515KLL</t>
  </si>
  <si>
    <t>CB00507KLL</t>
  </si>
  <si>
    <t>CB00525KLL</t>
  </si>
  <si>
    <t>CB00236SKP</t>
  </si>
  <si>
    <t>23/10/2020</t>
  </si>
  <si>
    <t>Planta Etanol 60</t>
  </si>
  <si>
    <t>AGROINDUSTRIAS SAN JACINTO</t>
  </si>
  <si>
    <t>La CT San Jacinto es una Central de Cogeneración que adquiere la calidad de Central de Cogeneración Calificada. El Autoconsumo de Potencia y el Autoconsumo de Energía es destinada al consumo del proceso productivo del cual forma parte del proceso de cogeneración. Por lo tanto, solicitamos que las valorizaciones del COES sean aplicando El Reglamento de Cogeneración.</t>
  </si>
  <si>
    <t>PLANTAETANOL 60</t>
  </si>
  <si>
    <t>La CT Maple es una Central de Cogeneración que adquiere la calidad de Central de Cogeneración Calificada. El Autoconsumo de Potencia y el Autoconsumo de Energía es destinada al consumo del proceso productivo del cual forma parte del proceso de cogeneración. Por lo tanto, solicitamos que las valorizaciones del COES sean aplicando El Reglamento de Cogeneración. Asimismo, le informamos que AGROAURORA S.A.C. no posee contrato bilateral para atender el Autoconsumo tanto de potencia y energía.</t>
  </si>
  <si>
    <t>Planta San Jacinto 13.8</t>
  </si>
  <si>
    <t>CB00071EGA</t>
  </si>
  <si>
    <t>COMPAÑÍA PESQUERA DEL PACIFICO CENTRO S.A.</t>
  </si>
  <si>
    <t>SUPE 10 KV</t>
  </si>
  <si>
    <t>ANTAMINA</t>
  </si>
  <si>
    <t>VIZCARRA 220 KV</t>
  </si>
  <si>
    <t>HUARMEY 66 KV</t>
  </si>
  <si>
    <t>AZÁNGARO 138</t>
  </si>
  <si>
    <t>SAN GABAN 13.8 KV</t>
  </si>
  <si>
    <t>JULIACA 22.9 KV</t>
  </si>
  <si>
    <t>Dato de rango de potencia que pertenece tambien a los códigos "CL00090ODE, CB00002ODE"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</si>
  <si>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rango de potencia que pertenece tambien a los códigos "CL00031ODE, CL00032ODE, CL00033ODE, CL00034ODE"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</si>
  <si>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potencia que pertenece tambien a los códigos "CL00036ODE, CL00037ODE, CL00038ODE, CL00039ODE, CL00040ODE, CL00041ODE"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</si>
  <si>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potencia que pertenece tambien al código "CL00043ODE"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</si>
  <si>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potencia que pertenece tambien a los códigos "CL00010ODE, CL00011ODE,CL00065ODE, CL00012ODE, CL00013ODE, CL00014ODE, CL00015ODE, CL00016ODE, CL00017ODE, CL00018ODE, CL00019ODE, CL00020ODE, CL00021ODE, CL00022ODE"
Contrato de Suministro con Electroperú (Proinversión). Potencia total contratada por ELP = 284 MW
La vigencia de estos contratos está sujeta a las modificaciones que pueda comunicar Electroperú S.A. respecto a las distribuidoras designadas de conformidad con los términos del contrato ELP - EGH.</t>
  </si>
  <si>
    <t>Dato de potencia que pertenece tambien a los códigos "CL00024ODE, CL00025ODE, CL00026ODE"
Contrato de Suministro con Electroperú (Proinversión). 
La vigencia de estos contratos está sujeta a las modificaciones que pueda comunicar Electroperú S.A. respecto a las distribuidoras designadas de conformidad con los términos del contrato ELP - EGH.</t>
  </si>
  <si>
    <t>Dato de potencia que pertenece tambien a los códigos "CL00028ODE, CL00029ODE"
Contrato de Suministro con Electroperú (Proinversión). 
La vigencia de estos contratos está sujeta a las modificaciones que pueda comunicar Electroperú S.A. respecto a las distribuidoras designadas de conformidad con los términos del contrato ELP - EGH.</t>
  </si>
  <si>
    <t>Dato de potencia que pertenece tambien a los códigos "CL00045ODE, CL00046ODE, CL00047ODE, CL00048ODE, CL00049ODE, CL00050ODE, CL00051ODE"
Contrato de Suministro con Electroperú (Proinversión). 
La vigencia de estos contratos está sujeta a las modificaciones que pueda comunicar Electroperú S.A. respecto a las distribuidoras designadas de conformidad con los términos del contrato ELP - EGH.</t>
  </si>
  <si>
    <t>Dato de potencia que pertenece tambien a los códigos "CL00058ODE, CL00059ODE, CL00060ODE, CL00061ODE, CL00062ODE, CL00063ODE"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</si>
  <si>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CB00026ODE</t>
  </si>
  <si>
    <t>CB00025ODE</t>
  </si>
  <si>
    <t>NUEVA PARAMONGA 220</t>
  </si>
  <si>
    <t>HUARMEY 66</t>
  </si>
  <si>
    <t>Actualizar</t>
  </si>
  <si>
    <t>Codigo de Retiro</t>
  </si>
  <si>
    <t>LOMERA 60, LOMERA 220</t>
  </si>
  <si>
    <t>CB00502ENG</t>
  </si>
  <si>
    <t>SANTA ROSA 220, CHOSICA 60, HUACHIPA 60, ÑAÑA 60, SALAMANCA 60</t>
  </si>
  <si>
    <t>CACHIMAYO 60, CACHIMAYO 23, CACHIMAYO 10</t>
  </si>
  <si>
    <t xml:space="preserve">COMBAPATA 60, COMBAPATA 24 </t>
  </si>
  <si>
    <t>MACHUPICCHU 60, MACHUPICCHU 10</t>
  </si>
  <si>
    <t>QUENCORO 33.5, QUENCORO 10.5</t>
  </si>
  <si>
    <t>ARICOTA1 10.5, ARICOTA2 10.5, SARITA 33</t>
  </si>
  <si>
    <t>TACNA 66, TOMASIRI 66</t>
  </si>
  <si>
    <t>AYAVIRI 22.9, AYAVIRI 10</t>
  </si>
  <si>
    <t>AZANGARO 60, AZANGARO 22.9</t>
  </si>
  <si>
    <t>JULIACA 10, JULICA 22.9</t>
  </si>
  <si>
    <t xml:space="preserve">SOCABAYA 138, SOCABAYA 33, JESUS 138 </t>
  </si>
  <si>
    <t>CB00346ENG</t>
  </si>
  <si>
    <t>CB00347ENG</t>
  </si>
  <si>
    <t>CB00348ENG</t>
  </si>
  <si>
    <t>CB00349ENG</t>
  </si>
  <si>
    <t>CB00350ENG</t>
  </si>
  <si>
    <t>CB00351ENG</t>
  </si>
  <si>
    <t>CB00352ENG</t>
  </si>
  <si>
    <t>HUANCAVELICA 60, HUANCAVELICA 10</t>
  </si>
  <si>
    <t>HUANUCO 22.9, HUANUCO 10</t>
  </si>
  <si>
    <t xml:space="preserve">PIURA OESTE 60, PIURA OESTE 10 </t>
  </si>
  <si>
    <t>MANCORA 22.9, MANCORA 10.5, ZORRITOS 60, ZORRITOS 33</t>
  </si>
  <si>
    <t>31/05/2027</t>
  </si>
  <si>
    <t xml:space="preserve">CAJAMARCA NORTE 60, PORCON 10, LA PUEJA 22.9 </t>
  </si>
  <si>
    <t>CHIMBOTE 1 138, CHIMBOTE 2 138, CHIMBOTE 13.8</t>
  </si>
  <si>
    <t>HUALLANCA 138, HUALLANCA 66, HUALLANCA 13.8,  HUARAZ OESTE 138</t>
  </si>
  <si>
    <t>TRUJILLO 138, TRAUJILLO 10</t>
  </si>
  <si>
    <t>COBRIA I 69, COBRIA II 69, COBRIA iI 10</t>
  </si>
  <si>
    <t>CB00434ENG</t>
  </si>
  <si>
    <t>21/12/2020</t>
  </si>
  <si>
    <t>08/03/2021</t>
  </si>
  <si>
    <t>ASOCIACION MUSEO DE ARTE DE LIMA</t>
  </si>
  <si>
    <t>14/02/2020</t>
  </si>
  <si>
    <t>CB00288ENG</t>
  </si>
  <si>
    <t>30/06/2025</t>
  </si>
  <si>
    <t>18/11/2018</t>
  </si>
  <si>
    <t>31/01/2026</t>
  </si>
  <si>
    <t>31/08/2027</t>
  </si>
  <si>
    <t>POROMA220</t>
  </si>
  <si>
    <t>MONDELEZ PERU S.A.</t>
  </si>
  <si>
    <t xml:space="preserve">ORIGAN S.A. </t>
  </si>
  <si>
    <t>OXIDOS DE PASCO</t>
  </si>
  <si>
    <t>PARQUE LAMBRAMANI SAC</t>
  </si>
  <si>
    <t>CB00497ENG</t>
  </si>
  <si>
    <t>PETROPERU</t>
  </si>
  <si>
    <t>CB00498ENG</t>
  </si>
  <si>
    <t xml:space="preserve">TECNOLOGICA DE ALIMENTOS                          </t>
  </si>
  <si>
    <t>CIA MINERA PLATA DORADA S.A.</t>
  </si>
  <si>
    <t>INMOBILIARIA DE TURISMO S.A.</t>
  </si>
  <si>
    <t>LIMA AIRPORT PARTNERS S.R.L.</t>
  </si>
  <si>
    <t>Nueva Zorritos 60 kV/ Zorritos 33 kV</t>
  </si>
  <si>
    <t>Nueva Zorritos 60 kV/ Zorritos 33 kV/ Máncora 22.9 kV/ Máncora 10 kV</t>
  </si>
  <si>
    <t>Santa Rosa 220 kV/ Santa Rosa 60 kV</t>
  </si>
  <si>
    <t>Lomera 60 kV/ Lomera 20 kV</t>
  </si>
  <si>
    <t>SED 4096B 10kV (Electrodunas)/ SED 4096D 11kV (Electrodunas)</t>
  </si>
  <si>
    <t>N° 5647559 10 kV/ N° 5949362 10 kV</t>
  </si>
  <si>
    <t>Porcon 10 kV/ Pajuela 22.9 kV/ Cajamarca Norte 60 kV</t>
  </si>
  <si>
    <t>Chimbote 1 138 kV/ Chimbote 2 138 kV</t>
  </si>
  <si>
    <t>S. Rosa 220 kV/ Chosica 60 kV/ Huachipa 60 kV/ Ñaña 60 kV/ Salamanca 60 kV</t>
  </si>
  <si>
    <t>N° 2780231/ N° 2780212</t>
  </si>
  <si>
    <t>N° 2852088/ N° 0398178</t>
  </si>
  <si>
    <t>S.E. N° 1563 10kV (Enel Distribución)/ S.E. N° 00823S 20kV (Enel Distribución)</t>
  </si>
  <si>
    <t>PESQUERA ALTAIR S.A.C.</t>
  </si>
  <si>
    <t>N° 0922640 22.9 kV/ N° 1654824 22.9 kV</t>
  </si>
  <si>
    <t>N° 45884 10 kV/ N° 600583 10 kV/ N° 859426 10 kV/ N° 1792571 10 kV/ N° 2381506 10 kV</t>
  </si>
  <si>
    <t>N°2845356 10 kV/ N° 2887632</t>
  </si>
  <si>
    <t>CB00250FPP</t>
  </si>
  <si>
    <t>EMPRESA METAL MECANICA S.A.</t>
  </si>
  <si>
    <t>01/01/2022</t>
  </si>
  <si>
    <t>N° 1654029</t>
  </si>
  <si>
    <t>CB00242FPP</t>
  </si>
  <si>
    <t>AGRO INDUSTRIAL PARAMONGA S.A.A.</t>
  </si>
  <si>
    <t>SE Paramonga Existente 13.8 kV</t>
  </si>
  <si>
    <t>CB00248FPP</t>
  </si>
  <si>
    <t>CB00246FPP</t>
  </si>
  <si>
    <t>CB00245FPP</t>
  </si>
  <si>
    <t>CB00243FPP</t>
  </si>
  <si>
    <t>CB00249FPP</t>
  </si>
  <si>
    <t>CB00244FPP</t>
  </si>
  <si>
    <t>SE. Tierras Nuevas 220kV</t>
  </si>
  <si>
    <t>CB00251FPP</t>
  </si>
  <si>
    <t>N° 81956</t>
  </si>
  <si>
    <t>CB00005ADP</t>
  </si>
  <si>
    <t>28/02/2026</t>
  </si>
  <si>
    <t>CB00001ADP</t>
  </si>
  <si>
    <t>FEGURRI S.A.C.</t>
  </si>
  <si>
    <t>CB00006ADP</t>
  </si>
  <si>
    <t>INDUSTRIA DE GRASAS Y ACEITES SA</t>
  </si>
  <si>
    <t>CB00007ADP</t>
  </si>
  <si>
    <t>CB00002ADP</t>
  </si>
  <si>
    <t>INDUSTRIAS DEL ESPINO S.A.</t>
  </si>
  <si>
    <t>CB00003ADP</t>
  </si>
  <si>
    <t>CB00004ADP</t>
  </si>
  <si>
    <t>INDUSTRIAS DEL SHANUSI S.A.</t>
  </si>
  <si>
    <t>CB00555KLL</t>
  </si>
  <si>
    <t>Trujillo 220</t>
  </si>
  <si>
    <t>Guadalupe 60</t>
  </si>
  <si>
    <t>PLAZA VEA ORIENTE S.A.C.</t>
  </si>
  <si>
    <t>CB00556KLL</t>
  </si>
  <si>
    <t>CB00557KLL</t>
  </si>
  <si>
    <t>CB00559KLL</t>
  </si>
  <si>
    <t>CB00558KLL</t>
  </si>
  <si>
    <t>10 kV, 2870329</t>
  </si>
  <si>
    <t>PGN GASNORTE S.A.C.</t>
  </si>
  <si>
    <t>10 kV, 2831865</t>
  </si>
  <si>
    <t>22.9 kV, 1681273</t>
  </si>
  <si>
    <t>Ejidos 22.9 Kv</t>
  </si>
  <si>
    <t>JAYANCA FRUITS S.A.C.</t>
  </si>
  <si>
    <t>10 kV, 26411145</t>
  </si>
  <si>
    <t>Lima 22.9 kV</t>
  </si>
  <si>
    <t>Trujillo 10 kV</t>
  </si>
  <si>
    <t>Chiclayo 10 kV</t>
  </si>
  <si>
    <t>Piura 10 kV</t>
  </si>
  <si>
    <t>10 kV, 2853570</t>
  </si>
  <si>
    <t>10 kV, 944471</t>
  </si>
  <si>
    <t>10 kV, 47224019/47694374</t>
  </si>
  <si>
    <t>SED N° PM0040</t>
  </si>
  <si>
    <t>SED N°22026U</t>
  </si>
  <si>
    <t>SED N° 00699M</t>
  </si>
  <si>
    <t>SAN MIGUEL FRUITS PERU S.A.</t>
  </si>
  <si>
    <t>SED CA101</t>
  </si>
  <si>
    <t>10 kV, 966628</t>
  </si>
  <si>
    <t>ENVASES LOS PINOS S.A.C.</t>
  </si>
  <si>
    <t>SED 13.2</t>
  </si>
  <si>
    <t>SED N°1610 - 22.9 Kv</t>
  </si>
  <si>
    <t>FABRICA PERUANA ETERNIT S.A.</t>
  </si>
  <si>
    <t>Villa el Salvador</t>
  </si>
  <si>
    <t>CB00551KLL</t>
  </si>
  <si>
    <t>CB00538KLL</t>
  </si>
  <si>
    <t>CB00553KLL</t>
  </si>
  <si>
    <t>CB00530KLL</t>
  </si>
  <si>
    <t>CB00544KLL</t>
  </si>
  <si>
    <t>CB00540KLL</t>
  </si>
  <si>
    <t>CB00547KLL</t>
  </si>
  <si>
    <t>CB00532KLL</t>
  </si>
  <si>
    <t>CB00535KLL</t>
  </si>
  <si>
    <t>CB00531KLL</t>
  </si>
  <si>
    <t>CB00542KLL</t>
  </si>
  <si>
    <t>CB00534KLL</t>
  </si>
  <si>
    <t>CB00543KLL</t>
  </si>
  <si>
    <t>CB00548KLL</t>
  </si>
  <si>
    <t>CB00539KLL</t>
  </si>
  <si>
    <t>CB00550KLL</t>
  </si>
  <si>
    <t>CB00527KLL</t>
  </si>
  <si>
    <t>CB00541KLL</t>
  </si>
  <si>
    <t>CB00554KLL</t>
  </si>
  <si>
    <t>CB00533KLL</t>
  </si>
  <si>
    <t>CB00552KLL</t>
  </si>
  <si>
    <t>CB00528KLL</t>
  </si>
  <si>
    <t>CB00546KLL</t>
  </si>
  <si>
    <t>CB00526KLL</t>
  </si>
  <si>
    <t>CB00549KLL</t>
  </si>
  <si>
    <t>CB00529KLL</t>
  </si>
  <si>
    <t>CB00537KLL</t>
  </si>
  <si>
    <t>CB00536KLL</t>
  </si>
  <si>
    <t>CB00545KLL</t>
  </si>
  <si>
    <t>EMPRESA  DE SERVICIOS  DE LOS AGRICULTORES  DE LAN</t>
  </si>
  <si>
    <t>KUNTUR COMERCIAL EIRL</t>
  </si>
  <si>
    <t>FILM PACK S.A.C.</t>
  </si>
  <si>
    <t>PACCU S A</t>
  </si>
  <si>
    <t>CIA.DE EXP.Y NEGOCIOS GNRLES.S.A.(COEXA)</t>
  </si>
  <si>
    <t>AGRO PARACAS S.A.</t>
  </si>
  <si>
    <t>MOLINERA TROPICAL DEL NORTE SAC</t>
  </si>
  <si>
    <t>Chiclayo 220</t>
  </si>
  <si>
    <t>LANGOSTINERA CARDALITO S.A.C</t>
  </si>
  <si>
    <t>CONDUCTORES ELECTRICOS LIMA S A</t>
  </si>
  <si>
    <t>HACIENDA EL MONASTERIO SAC</t>
  </si>
  <si>
    <t>PLANTA PROCESADORA CAROLINA DEL SUR SAC</t>
  </si>
  <si>
    <t>MOLINOS LOS ANGELES S.R.L</t>
  </si>
  <si>
    <t>HILADOS ESPECIALES DEL SUR S.A.C.</t>
  </si>
  <si>
    <t>CORPORACION TDN S.A.C.</t>
  </si>
  <si>
    <t>CERAMICOS PIURA S.A.C.</t>
  </si>
  <si>
    <t>CABLES ELECTRICOS BRANDE S.A.C.</t>
  </si>
  <si>
    <t>TUBERIAS PLASTICAS S.A.C.</t>
  </si>
  <si>
    <t>ENVASES SAN NICOLAS SAC</t>
  </si>
  <si>
    <t>MONT BLANC EXPORT S.R LTDA</t>
  </si>
  <si>
    <t>Industriales 220</t>
  </si>
  <si>
    <t>AGRICOLA ISPANA S.A.C.</t>
  </si>
  <si>
    <t>CIFARMA S.A.C.</t>
  </si>
  <si>
    <t>VITALINE SOCIEDAD ANONIMA CERRADA</t>
  </si>
  <si>
    <t>CURTIEMBRE LA PISQUENA SA</t>
  </si>
  <si>
    <t>Y &amp; R AGRICOLA DUSHEDARE E.I.R.L.</t>
  </si>
  <si>
    <t>CORPORACION FRIO CENTER DEL PERU S.A.C</t>
  </si>
  <si>
    <t>FROZEN FOODS SOCIEDAD ANONIMA CERRADA</t>
  </si>
  <si>
    <t>MOLINOS &amp; CIA SEMPER SAC.</t>
  </si>
  <si>
    <t>Cajamarquilla 220</t>
  </si>
  <si>
    <t>DE FABRICA S.A.C EN LIQUIDACION</t>
  </si>
  <si>
    <t>EMPRESA AGRO EXPORT ICA S.A.C.</t>
  </si>
  <si>
    <t>OCONGALLA S.A.C.</t>
  </si>
  <si>
    <t>CB00082SGB</t>
  </si>
  <si>
    <t>CODESUR IDAM / PTAR</t>
  </si>
  <si>
    <t>CB00088SGB</t>
  </si>
  <si>
    <t>CONFECCIONES TEXTIMAX S A</t>
  </si>
  <si>
    <t>CB00089SGB</t>
  </si>
  <si>
    <t>CB00090SGB</t>
  </si>
  <si>
    <t>CONTE GROUP</t>
  </si>
  <si>
    <t>ELECTRO TOCACHE S.A.</t>
  </si>
  <si>
    <t>ETOSA</t>
  </si>
  <si>
    <t>CL00147SGB</t>
  </si>
  <si>
    <t>CB00072SGB</t>
  </si>
  <si>
    <t>SERSA</t>
  </si>
  <si>
    <t>Planta Ñaña</t>
  </si>
  <si>
    <t>CB0090SGB</t>
  </si>
  <si>
    <t>Planta El Agustino</t>
  </si>
  <si>
    <t>CB0093SGB</t>
  </si>
  <si>
    <t>FUNSUR 60</t>
  </si>
  <si>
    <t>FUNDICIÓN FUNSUR</t>
  </si>
  <si>
    <t>CB0094SGB</t>
  </si>
  <si>
    <t>MINA PUCAMARCA</t>
  </si>
  <si>
    <t>CB0095SGB</t>
  </si>
  <si>
    <t>MINA SAN RAFAEL</t>
  </si>
  <si>
    <t>CL00163SGB</t>
  </si>
  <si>
    <t>LDS-01-2010-LP (EX-EDEC)</t>
  </si>
  <si>
    <t>CL00157SGB</t>
  </si>
  <si>
    <t>CL00160SGB</t>
  </si>
  <si>
    <t>CL00162SGB</t>
  </si>
  <si>
    <t>CL00166SGB</t>
  </si>
  <si>
    <t>CL00167SGB</t>
  </si>
  <si>
    <t>CL00169SGB</t>
  </si>
  <si>
    <t>CL00171SGB</t>
  </si>
  <si>
    <t>CL00174SGB</t>
  </si>
  <si>
    <t>CL00148SGB</t>
  </si>
  <si>
    <t>ED-01-2015-LP</t>
  </si>
  <si>
    <t>CL00149SGB</t>
  </si>
  <si>
    <t>CL00150SGB</t>
  </si>
  <si>
    <t>CL00151SGB</t>
  </si>
  <si>
    <t>CL00152SGB</t>
  </si>
  <si>
    <t>CL00153SGB</t>
  </si>
  <si>
    <t>CL00154SGB</t>
  </si>
  <si>
    <t>CL00155SGB</t>
  </si>
  <si>
    <t>CL00156SGB</t>
  </si>
  <si>
    <t>CL00158SGB</t>
  </si>
  <si>
    <t>CL00159SGB</t>
  </si>
  <si>
    <t>CL00161SGB</t>
  </si>
  <si>
    <t>CL00164SGB</t>
  </si>
  <si>
    <t>CL00165SGB</t>
  </si>
  <si>
    <t>CL00168SGB</t>
  </si>
  <si>
    <t>CL00170SGB</t>
  </si>
  <si>
    <t>CL00172SGB</t>
  </si>
  <si>
    <t>CL00173SGB</t>
  </si>
  <si>
    <t>CB00107TCH</t>
  </si>
  <si>
    <t>TRITEMPLEX S.A.</t>
  </si>
  <si>
    <t>CB00109TCH</t>
  </si>
  <si>
    <t>CB00110TCH</t>
  </si>
  <si>
    <t>CB00108TCH</t>
  </si>
  <si>
    <t>FUNDO LOS PALTOS SOCIEDAD ANONIMA CERRADA</t>
  </si>
  <si>
    <t>SE Luz del Sur 1111679</t>
  </si>
  <si>
    <t>G3A GRIFOS S.A.C.</t>
  </si>
  <si>
    <t>SED 10 kV , 2831867</t>
  </si>
  <si>
    <t>SED 10 kV , 2831870</t>
  </si>
  <si>
    <t>SED 10 kV , 181000134</t>
  </si>
  <si>
    <t>SED LDS 22.9 KV</t>
  </si>
  <si>
    <t>QUIMTIA S.A.</t>
  </si>
  <si>
    <t>SED LDS 10 KV</t>
  </si>
  <si>
    <t>INFORMACION DE EMPRESAS GENERADORAS SOBRE LAS POTENCIAS CONTRATADAS CON SUS CLIENTES - EMPRESA DE GENERACION HUANZA - 2022.Enero</t>
  </si>
  <si>
    <t>Yaupi 138 kV</t>
  </si>
  <si>
    <t>SOCABAYA 138,SOCABAYA 33</t>
  </si>
  <si>
    <t>CL00142TCH</t>
  </si>
  <si>
    <t>CL00143TCH</t>
  </si>
  <si>
    <t>CL00145TCH</t>
  </si>
  <si>
    <t>SANTA ROSA 220, CHOSICA 60, HUACHIPA 60, NANA 60, SALAMANCA 60</t>
  </si>
  <si>
    <t>CL00144TCH</t>
  </si>
  <si>
    <t>CB00072EGA</t>
  </si>
  <si>
    <t>CB00070EGA</t>
  </si>
  <si>
    <t>CT TUMBES ELECTROPERU</t>
  </si>
  <si>
    <t>Total Licitados</t>
  </si>
  <si>
    <t>CB00172CLP</t>
  </si>
  <si>
    <t>ARES 66</t>
  </si>
  <si>
    <t>CB00173CLP</t>
  </si>
  <si>
    <t>MINERA VETA DORADA S.A.C.</t>
  </si>
  <si>
    <t>CHALA 60</t>
  </si>
  <si>
    <t>NEWREST INMOBILIARIOS S.A.C.</t>
  </si>
  <si>
    <t>APUMAYO SAC</t>
  </si>
  <si>
    <t>Coracora 22.9 kV</t>
  </si>
  <si>
    <t>ANABI S.A.C</t>
  </si>
  <si>
    <t>Cachimayo 138 kV</t>
  </si>
  <si>
    <t>CHIMU AGROPECUARIA S.A.</t>
  </si>
  <si>
    <t>CB00503ENG</t>
  </si>
  <si>
    <t>CB00375ENG</t>
  </si>
  <si>
    <t>CB00306ENG</t>
  </si>
  <si>
    <t>CB00001AIP</t>
  </si>
  <si>
    <t>El retiro de Potencia de la industria asociada AIPSAA será atendido por la CT Paramonga, siempre que la CT Paramonga esté presente en el periodo de punta coincidente con la M.D., caso contrario el retiro de potencia será asumido por el suministrador FENIX POWER.  Los retiros de energía de AIPSAA serán atendidos por el suministrador FENIX POWER a partir del 01.01.2022.</t>
  </si>
  <si>
    <t>CB00617HSR</t>
  </si>
  <si>
    <t>CB00581HSR</t>
  </si>
  <si>
    <t>CB00582HSR</t>
  </si>
  <si>
    <t xml:space="preserve">AGRICOLA SANTIAGO QUEIROLO S.A.C.              </t>
  </si>
  <si>
    <t>CB00583HSR</t>
  </si>
  <si>
    <t>CB00637HSR</t>
  </si>
  <si>
    <t>CB00584HSR</t>
  </si>
  <si>
    <t>AGROPECUARIA SAN IGNACIO DE LOYOLA S.A.C. - AGRISI</t>
  </si>
  <si>
    <t>CB00618HSR</t>
  </si>
  <si>
    <t>CB00585HSR</t>
  </si>
  <si>
    <t>CB00659HSR</t>
  </si>
  <si>
    <t>AQUA EXPORT S.A.C.</t>
  </si>
  <si>
    <t>CB00660HSR</t>
  </si>
  <si>
    <t>ARTE EXPRESS RENT S.A.C.</t>
  </si>
  <si>
    <t>CB00638HSR</t>
  </si>
  <si>
    <t>CB00586HSR</t>
  </si>
  <si>
    <t>CB00661HSR</t>
  </si>
  <si>
    <t>CB00587HSR</t>
  </si>
  <si>
    <t>CB00639HSR</t>
  </si>
  <si>
    <t>CB00640HSR</t>
  </si>
  <si>
    <t>CB00588HSR</t>
  </si>
  <si>
    <t>CB00589HSR</t>
  </si>
  <si>
    <t>CB00662HSR</t>
  </si>
  <si>
    <t>CB00641HSR</t>
  </si>
  <si>
    <t>COMERCIAL MOLINERA SAN LUIS SAC</t>
  </si>
  <si>
    <t>CB00590HSR</t>
  </si>
  <si>
    <t>CB00663HSR</t>
  </si>
  <si>
    <t>CB00642HSR</t>
  </si>
  <si>
    <t>CB00695HSR</t>
  </si>
  <si>
    <t>ILO1 138</t>
  </si>
  <si>
    <t>CB00644HSR</t>
  </si>
  <si>
    <t>CB00664HSR</t>
  </si>
  <si>
    <t>CORPORACION BUSATEX S.A.C.</t>
  </si>
  <si>
    <t>CB00591HSR</t>
  </si>
  <si>
    <t>CB00688HSR</t>
  </si>
  <si>
    <t>CORPORACION JULCAN S.A.</t>
  </si>
  <si>
    <t>CB00592HSR</t>
  </si>
  <si>
    <t>CB00619HSR</t>
  </si>
  <si>
    <t>CB00665HSR</t>
  </si>
  <si>
    <t>CB00593HSR</t>
  </si>
  <si>
    <t>CB00666HSR</t>
  </si>
  <si>
    <t>EMC GREEN GROUP S.A.</t>
  </si>
  <si>
    <t>CB00620HSR</t>
  </si>
  <si>
    <t>CB00667HSR</t>
  </si>
  <si>
    <t>CB00621HSR</t>
  </si>
  <si>
    <t>EMPRESA  DE SERVICIOS  DE LOS AGRICULTORES  DE LAN</t>
  </si>
  <si>
    <t>CB00668HSR</t>
  </si>
  <si>
    <t>CB00669HSR</t>
  </si>
  <si>
    <t>CB00594HSR</t>
  </si>
  <si>
    <t>EMPRESA PROCESADORA ALONSO</t>
  </si>
  <si>
    <t>CB00622HSR</t>
  </si>
  <si>
    <t>CB00595HSR</t>
  </si>
  <si>
    <t>CB00596HSR</t>
  </si>
  <si>
    <t>CB00597HSR</t>
  </si>
  <si>
    <t>CB00670HSR</t>
  </si>
  <si>
    <t>FRUTOS ECOLOGICOS DEL PERU S.A.C.</t>
  </si>
  <si>
    <t>CB00624HSR</t>
  </si>
  <si>
    <t>CB00598HSR</t>
  </si>
  <si>
    <t>CB00625HSR</t>
  </si>
  <si>
    <t>CB00689HSR</t>
  </si>
  <si>
    <t>GRIFOS VITO S.A.</t>
  </si>
  <si>
    <t>CB00599HSR</t>
  </si>
  <si>
    <t>CB00671HSR</t>
  </si>
  <si>
    <t>CB00600HSR</t>
  </si>
  <si>
    <t>CB00672HSR</t>
  </si>
  <si>
    <t>CB00673HSR</t>
  </si>
  <si>
    <t>HOTEL RESTAURANT  LA HACIENDA  S.A.</t>
  </si>
  <si>
    <t>ICA10</t>
  </si>
  <si>
    <t>CB00601HSR</t>
  </si>
  <si>
    <t>CB00690HSR</t>
  </si>
  <si>
    <t>INDUSTRIA LADRILLERA CONTINENTAL S.A.C.</t>
  </si>
  <si>
    <t>CB00674HSR</t>
  </si>
  <si>
    <t>CB00626HSR</t>
  </si>
  <si>
    <t>CB00627HSR</t>
  </si>
  <si>
    <t>INVERSIONES HOLDING PERU SOCIEDAD ANONIMA CERRADA</t>
  </si>
  <si>
    <t>INVERSIONES SILMA S.A.C.</t>
  </si>
  <si>
    <t>CB00691HSR</t>
  </si>
  <si>
    <t>JUAN LENG DELGADO S.A.C.</t>
  </si>
  <si>
    <t>CB00603HSR</t>
  </si>
  <si>
    <t>CB00676HSR</t>
  </si>
  <si>
    <t>LADRILLERA CHOQUE SOCIEDAD ANONIMA CERRADA - LADRI</t>
  </si>
  <si>
    <t>CB00645HSR</t>
  </si>
  <si>
    <t>CB00677HSR</t>
  </si>
  <si>
    <t>CB00678HSR</t>
  </si>
  <si>
    <t>LADRILLERA VITOR S.R.L.</t>
  </si>
  <si>
    <t>CB00604HSR</t>
  </si>
  <si>
    <t>CB00628HSR</t>
  </si>
  <si>
    <t>CB00605HSR</t>
  </si>
  <si>
    <t>CB00679HSR</t>
  </si>
  <si>
    <t>MOLINO LAS MERCEDES S.A.C.</t>
  </si>
  <si>
    <t>CB00648HSR</t>
  </si>
  <si>
    <t>MOLINO SAN FERNANDO S.R.L.</t>
  </si>
  <si>
    <t>CB00606HSR</t>
  </si>
  <si>
    <t>MOLINO SAN NICOLAS SAC</t>
  </si>
  <si>
    <t>CB00607HSR</t>
  </si>
  <si>
    <t>CB00608HSR</t>
  </si>
  <si>
    <t>CB00680HSR</t>
  </si>
  <si>
    <t>CB00609HSR</t>
  </si>
  <si>
    <t>CB00681HSR</t>
  </si>
  <si>
    <t>CB00610HSR</t>
  </si>
  <si>
    <t>CB00629HSR</t>
  </si>
  <si>
    <t>CB00682HSR</t>
  </si>
  <si>
    <t>CB00649HSR</t>
  </si>
  <si>
    <t>PERALES HUANCARUNA S.A.C.</t>
  </si>
  <si>
    <t>CB00650HSR</t>
  </si>
  <si>
    <t>CB00611HSR</t>
  </si>
  <si>
    <t>CB00651HSR</t>
  </si>
  <si>
    <t>CB00692HSR</t>
  </si>
  <si>
    <t>PROTECTA S.A. COMPAÑIA DE SEGUROS</t>
  </si>
  <si>
    <t>CB00652HSR</t>
  </si>
  <si>
    <t>CB00683HSR</t>
  </si>
  <si>
    <t>CB00612HSR</t>
  </si>
  <si>
    <t xml:space="preserve">SANTIAGO QUEIROLO S.A.C.                          </t>
  </si>
  <si>
    <t>CB00653HSR</t>
  </si>
  <si>
    <t>SURTIFOODS PERU S.A.C.</t>
  </si>
  <si>
    <t>CB00655HSR</t>
  </si>
  <si>
    <t>CB00684HSR</t>
  </si>
  <si>
    <t>TINTORERIA PERU COLOR SAC</t>
  </si>
  <si>
    <t>CB00613HSR</t>
  </si>
  <si>
    <t>CB00694HSR</t>
  </si>
  <si>
    <t>UNIVERSIDAD CATOLICA DE SANTA MARIA</t>
  </si>
  <si>
    <t>CB00685HSR</t>
  </si>
  <si>
    <t>VARAYOC AGRO S.A.C</t>
  </si>
  <si>
    <t>CB00658HSR</t>
  </si>
  <si>
    <t>CB00614HSR</t>
  </si>
  <si>
    <t>CB00615HSR</t>
  </si>
  <si>
    <t>CB00616HSR</t>
  </si>
  <si>
    <t>CB00687HSR</t>
  </si>
  <si>
    <t>CB00174CLP</t>
  </si>
  <si>
    <t>ANDAHUAYLAS 60</t>
  </si>
  <si>
    <t>CL00116CLP</t>
  </si>
  <si>
    <t>CL00121CLP</t>
  </si>
  <si>
    <t>CL00122CLP</t>
  </si>
  <si>
    <t>CL00120CLP</t>
  </si>
  <si>
    <t>CL00117CLP</t>
  </si>
  <si>
    <t>CL00115CLP</t>
  </si>
  <si>
    <t>CL00118CLP</t>
  </si>
  <si>
    <t>CL00123CLP</t>
  </si>
  <si>
    <t>CL00119CLP</t>
  </si>
  <si>
    <t>CL00131CLP</t>
  </si>
  <si>
    <t>CL00132CLP</t>
  </si>
  <si>
    <t>CL00129CLP</t>
  </si>
  <si>
    <t>LOS INDUSTRIALES 220</t>
  </si>
  <si>
    <t>CL00128CLP</t>
  </si>
  <si>
    <t>CL00124CLP</t>
  </si>
  <si>
    <t>CL00125CLP</t>
  </si>
  <si>
    <t>CL00130CLP</t>
  </si>
  <si>
    <t>LA PLANICIE 220</t>
  </si>
  <si>
    <t>CL00127CLP</t>
  </si>
  <si>
    <t>CL00126CLP</t>
  </si>
  <si>
    <t>ÑAÑA 60</t>
  </si>
  <si>
    <t>CB00175CLP</t>
  </si>
  <si>
    <t>CL00002CLR</t>
  </si>
  <si>
    <t>CL00007CLR</t>
  </si>
  <si>
    <t>CL00008CLR</t>
  </si>
  <si>
    <t>CL00006CLR</t>
  </si>
  <si>
    <t>CL00003CLR</t>
  </si>
  <si>
    <t>CL00001CLR</t>
  </si>
  <si>
    <t>CL00004CLR</t>
  </si>
  <si>
    <t>CL00009CLR</t>
  </si>
  <si>
    <t>CL00005CLR</t>
  </si>
  <si>
    <t>CL00017CLR</t>
  </si>
  <si>
    <t>CL00018CLR</t>
  </si>
  <si>
    <t>CL00015CLR</t>
  </si>
  <si>
    <t>CL00014CLR</t>
  </si>
  <si>
    <t>CL00010CLR</t>
  </si>
  <si>
    <t>CL00011CLR</t>
  </si>
  <si>
    <t>CL00016CLR</t>
  </si>
  <si>
    <t>CL00013CLR</t>
  </si>
  <si>
    <t>CL00012CLR</t>
  </si>
  <si>
    <t>CB0015CHI</t>
  </si>
  <si>
    <t>CB0016CHI</t>
  </si>
  <si>
    <t>DEPOSITOS S A</t>
  </si>
  <si>
    <t>CB0017CHI</t>
  </si>
  <si>
    <t>MASTERBREAD S.A.</t>
  </si>
  <si>
    <t>CB0018CHI</t>
  </si>
  <si>
    <t>ÑAÑA 10</t>
  </si>
  <si>
    <t>CB0019CHI</t>
  </si>
  <si>
    <t>CB00014CHI</t>
  </si>
  <si>
    <t>CB0020CHI</t>
  </si>
  <si>
    <t>CB0021CHI</t>
  </si>
  <si>
    <t>CB0022CHI</t>
  </si>
  <si>
    <t>CB00013CHI</t>
  </si>
  <si>
    <t>PAPELERA DEL SUR S.A.</t>
  </si>
  <si>
    <t>CB0023CHI</t>
  </si>
  <si>
    <t>PESQUERA CENTINELA S.A.C.</t>
  </si>
  <si>
    <t>CB0024CHI</t>
  </si>
  <si>
    <t>CB0025CHI</t>
  </si>
  <si>
    <t>CB00384EPE</t>
  </si>
  <si>
    <t>CB00396EPE</t>
  </si>
  <si>
    <t>CAMET REAL ESTATE SERVICES S.A.C.</t>
  </si>
  <si>
    <t>CB00385EPE</t>
  </si>
  <si>
    <t>CB00398EPE</t>
  </si>
  <si>
    <t>ERW PROPERTY MANAGEMENT SERVICES S.A.</t>
  </si>
  <si>
    <t>CB00386EPE</t>
  </si>
  <si>
    <t>FAST DYE S.A.C.</t>
  </si>
  <si>
    <t>CB00387EPE</t>
  </si>
  <si>
    <t>CB00388EPE</t>
  </si>
  <si>
    <t>INVERSIONES BAHIA AZUL SOCIEDAD ANONIMA CERRADA</t>
  </si>
  <si>
    <t>CB00399EPE</t>
  </si>
  <si>
    <t>CB00400EPE</t>
  </si>
  <si>
    <t>CB00401EPE</t>
  </si>
  <si>
    <t>CB00389EPE</t>
  </si>
  <si>
    <t>MINERA SHUNTUR S.A.C.</t>
  </si>
  <si>
    <t>CB00390EPE</t>
  </si>
  <si>
    <t>CB00391EPE</t>
  </si>
  <si>
    <t>CB00392EPE</t>
  </si>
  <si>
    <t>CB00393EPE</t>
  </si>
  <si>
    <t>CB00394EPE</t>
  </si>
  <si>
    <t>CB00395EPE</t>
  </si>
  <si>
    <t>ICA 60</t>
  </si>
  <si>
    <t>CB00560KLL</t>
  </si>
  <si>
    <t>Ilo ELP 138 kV</t>
  </si>
  <si>
    <t>INLAND</t>
  </si>
  <si>
    <t>DESARROLLO EDUCATIVO S.A.</t>
  </si>
  <si>
    <t>SE Santa Rosa 10</t>
  </si>
  <si>
    <t>CALZADOS CHOSICA S.A.C.</t>
  </si>
  <si>
    <t>CHOSICA 10</t>
  </si>
  <si>
    <t>REPSOL COMERCIAL S.A.C.</t>
  </si>
  <si>
    <t>SET LUIS NEYRA 10 kV</t>
  </si>
  <si>
    <t>PUCALLPA 138</t>
  </si>
  <si>
    <t>PUERTO MALDONADO 138</t>
  </si>
  <si>
    <t>SE ÑAÑA 60 kV</t>
  </si>
  <si>
    <t>SANIVET S.A.</t>
  </si>
  <si>
    <t>CB00085TCH</t>
  </si>
  <si>
    <t>Comentario / Observaciones</t>
  </si>
  <si>
    <t>CB00507ENG</t>
  </si>
  <si>
    <t>INDUSTRIAS CACHIMAYO S.A.</t>
  </si>
  <si>
    <t>CB00509ENG</t>
  </si>
  <si>
    <t>CB00510ENG</t>
  </si>
  <si>
    <t>CB00505ENG</t>
  </si>
  <si>
    <t>CB00511ENG</t>
  </si>
  <si>
    <t>CB00512ENG</t>
  </si>
  <si>
    <t>CB00504ENG</t>
  </si>
  <si>
    <t>CALLAHUANCA 220</t>
  </si>
  <si>
    <t>CB00248EGM</t>
  </si>
  <si>
    <t>CB00259EGM</t>
  </si>
  <si>
    <t>CB00258EGM</t>
  </si>
  <si>
    <t>CB00249EGM</t>
  </si>
  <si>
    <t>CB00252EGM</t>
  </si>
  <si>
    <t>CB00257EGM</t>
  </si>
  <si>
    <t>CB00255EGM</t>
  </si>
  <si>
    <t>CB00253EGM</t>
  </si>
  <si>
    <t>CB00254EGM</t>
  </si>
  <si>
    <t>01/02/2022</t>
  </si>
  <si>
    <t>PROMOTORA ASISTENCIAL S.A.C.</t>
  </si>
  <si>
    <t>CB00252FPP</t>
  </si>
  <si>
    <t>CB00254FPP</t>
  </si>
  <si>
    <t>ENEL DISTRIBUCION</t>
  </si>
  <si>
    <t>2 puntos de Suministro</t>
  </si>
  <si>
    <t>5 puntos de Suministro</t>
  </si>
  <si>
    <t>PLANICE 220</t>
  </si>
  <si>
    <t xml:space="preserve">PRODUCTOS PESQUEROS DEL SUR SA </t>
  </si>
  <si>
    <t>Los Heroes 66</t>
  </si>
  <si>
    <t>EDELSA</t>
  </si>
  <si>
    <t>EXC TRADING SAC</t>
  </si>
  <si>
    <t>SE Cachimayo</t>
  </si>
  <si>
    <t>CB00566KLL</t>
  </si>
  <si>
    <t>CB00561KLL</t>
  </si>
  <si>
    <t>CB00637KLL</t>
  </si>
  <si>
    <t>CB00562KLL</t>
  </si>
  <si>
    <t>CB00563KLL</t>
  </si>
  <si>
    <t>CB00564KLL</t>
  </si>
  <si>
    <t>CB00565KLL</t>
  </si>
  <si>
    <t>CB00567KLL</t>
  </si>
  <si>
    <t>CB00568KLL</t>
  </si>
  <si>
    <t>CB00569KLL</t>
  </si>
  <si>
    <t>CB00570KLL</t>
  </si>
  <si>
    <t>CB00571KLL</t>
  </si>
  <si>
    <t>CB00572KLL</t>
  </si>
  <si>
    <t>CB00573KLL</t>
  </si>
  <si>
    <t>CB00574KLL</t>
  </si>
  <si>
    <t>CB00575KLL</t>
  </si>
  <si>
    <t>CB00576KLL</t>
  </si>
  <si>
    <t>CB00577KLL</t>
  </si>
  <si>
    <t>CB00578KLL</t>
  </si>
  <si>
    <t>CB00579KLL</t>
  </si>
  <si>
    <t>CB00581KLL</t>
  </si>
  <si>
    <t>CB00582KLL</t>
  </si>
  <si>
    <t>CB00583KLL</t>
  </si>
  <si>
    <t>CB00584KLL</t>
  </si>
  <si>
    <t>CB00585KLL</t>
  </si>
  <si>
    <t>CB00586KLL</t>
  </si>
  <si>
    <t>CB00587KLL</t>
  </si>
  <si>
    <t>CB00588KLL</t>
  </si>
  <si>
    <t>CB00589KLL</t>
  </si>
  <si>
    <t>CB00590KLL</t>
  </si>
  <si>
    <t>CB00591KLL</t>
  </si>
  <si>
    <t>CB00592KLL</t>
  </si>
  <si>
    <t>CB00593KLL</t>
  </si>
  <si>
    <t>CB00594KLL</t>
  </si>
  <si>
    <t>CB00595KLL</t>
  </si>
  <si>
    <t>CB00596KLL</t>
  </si>
  <si>
    <t>CB00597KLL</t>
  </si>
  <si>
    <t>CB00598KLL</t>
  </si>
  <si>
    <t>CB00599KLL</t>
  </si>
  <si>
    <t>CB00601KLL</t>
  </si>
  <si>
    <t>CB00602KLL</t>
  </si>
  <si>
    <t>CB00603KLL</t>
  </si>
  <si>
    <t>CB00604KLL</t>
  </si>
  <si>
    <t>CB00605KLL</t>
  </si>
  <si>
    <t>CB00606KLL</t>
  </si>
  <si>
    <t>CB00607KLL</t>
  </si>
  <si>
    <t>CB00608KLL</t>
  </si>
  <si>
    <t>CB00609KLL</t>
  </si>
  <si>
    <t>CB00610KLL</t>
  </si>
  <si>
    <t>CB00611KLL</t>
  </si>
  <si>
    <t>CB00612KLL</t>
  </si>
  <si>
    <t>CB00613KLL</t>
  </si>
  <si>
    <t>CB00614KLL</t>
  </si>
  <si>
    <t>CB00615KLL</t>
  </si>
  <si>
    <t>CB00616KLL</t>
  </si>
  <si>
    <t>CB00617KLL</t>
  </si>
  <si>
    <t>CB00618KLL</t>
  </si>
  <si>
    <t>CB00619KLL</t>
  </si>
  <si>
    <t>CB00620KLL</t>
  </si>
  <si>
    <t>CB00621KLL</t>
  </si>
  <si>
    <t>CB00622KLL</t>
  </si>
  <si>
    <t>CB00623KLL</t>
  </si>
  <si>
    <t>CB00624KLL</t>
  </si>
  <si>
    <t>CB00625KLL</t>
  </si>
  <si>
    <t>CB00626KLL</t>
  </si>
  <si>
    <t>CB00628KLL</t>
  </si>
  <si>
    <t>CB00629KLL</t>
  </si>
  <si>
    <t>CB00630KLL</t>
  </si>
  <si>
    <t>CB00631KLL</t>
  </si>
  <si>
    <t>CB00632KLL</t>
  </si>
  <si>
    <t>CB00633KLL</t>
  </si>
  <si>
    <t>CB00634KLL</t>
  </si>
  <si>
    <t>CB00635KLL</t>
  </si>
  <si>
    <t>CB00636KLL</t>
  </si>
  <si>
    <t>CB00638KLL</t>
  </si>
  <si>
    <t>CB00639KLL</t>
  </si>
  <si>
    <t>CB00640KLL</t>
  </si>
  <si>
    <t>CB00641KLL</t>
  </si>
  <si>
    <t>CB00642KLL</t>
  </si>
  <si>
    <t>CB00643KLL</t>
  </si>
  <si>
    <t>CB00644KLL</t>
  </si>
  <si>
    <t>CB00645KLL</t>
  </si>
  <si>
    <t>CB00646KLL</t>
  </si>
  <si>
    <t>CB00647KLL</t>
  </si>
  <si>
    <t>CB00648KLL</t>
  </si>
  <si>
    <t>CB00650KLL</t>
  </si>
  <si>
    <t>CB00651KLL</t>
  </si>
  <si>
    <t>CB00652KLL</t>
  </si>
  <si>
    <t>CB00627KLL</t>
  </si>
  <si>
    <t>CB00580KLL</t>
  </si>
  <si>
    <t>CB00653KLL</t>
  </si>
  <si>
    <t>GONZALES ACCHA TERESA</t>
  </si>
  <si>
    <t>Zorritos 220</t>
  </si>
  <si>
    <t>Socabaya 220</t>
  </si>
  <si>
    <t>Guadalupe 220</t>
  </si>
  <si>
    <t>Chimbote1 138</t>
  </si>
  <si>
    <t>Aguaytia 138</t>
  </si>
  <si>
    <t>Ilo1 138</t>
  </si>
  <si>
    <t>CB00072OEP</t>
  </si>
  <si>
    <t>IBEROPLAST S.A.C.</t>
  </si>
  <si>
    <t>CB00237SKP</t>
  </si>
  <si>
    <t>CB00238SKP</t>
  </si>
  <si>
    <t>CALLALI 138</t>
  </si>
  <si>
    <t>S.E CAYLLOMA</t>
  </si>
  <si>
    <t>CB00403EPE</t>
  </si>
  <si>
    <t>CB00402EPE</t>
  </si>
  <si>
    <t>CB00704HSR</t>
  </si>
  <si>
    <t>CB00705HSR</t>
  </si>
  <si>
    <t>CB00706HSR</t>
  </si>
  <si>
    <t>CB00696HSR</t>
  </si>
  <si>
    <t>CENTRO EMPRESARIAL JUAN DE ARONA S.A.C</t>
  </si>
  <si>
    <t>CB00707HSR</t>
  </si>
  <si>
    <t>CB00697HSR</t>
  </si>
  <si>
    <t>CONDOMINIO PLAYA CORAL</t>
  </si>
  <si>
    <t>CB00708HSR</t>
  </si>
  <si>
    <t>CB00709HSR</t>
  </si>
  <si>
    <t>CB00710HSR</t>
  </si>
  <si>
    <t>CB00711HSR</t>
  </si>
  <si>
    <t>CB00698HSR</t>
  </si>
  <si>
    <t>GRUPPE AR S.A.C.</t>
  </si>
  <si>
    <t>CB00699HSR</t>
  </si>
  <si>
    <t>CB00700HSR</t>
  </si>
  <si>
    <t>LABORATORIOS FARMACEUTICOS MARKOS S.A</t>
  </si>
  <si>
    <t>CB00701HSR</t>
  </si>
  <si>
    <t>MASERPET SA MAT. Y SERV. PETROLEROS SA</t>
  </si>
  <si>
    <t>CB00712HSR</t>
  </si>
  <si>
    <t>CB00702HSR</t>
  </si>
  <si>
    <t>CB00703HSR</t>
  </si>
  <si>
    <t>CB00176CLP</t>
  </si>
  <si>
    <t>CB00177CLP</t>
  </si>
  <si>
    <t>CB00178CLP</t>
  </si>
  <si>
    <t>CB00179CLP</t>
  </si>
  <si>
    <t>31/08/2023</t>
  </si>
  <si>
    <t>01/12/2021</t>
  </si>
  <si>
    <t>30/09/2023</t>
  </si>
  <si>
    <t>30/06/2024</t>
  </si>
  <si>
    <t>CB00720HSR</t>
  </si>
  <si>
    <t>CORPORACION DE PLASTICOS HERMANOS ALEGRE S.A.C.</t>
  </si>
  <si>
    <t>01/03/2022</t>
  </si>
  <si>
    <t>31/03/2025</t>
  </si>
  <si>
    <t>30/11/2023</t>
  </si>
  <si>
    <t>30/11/2024</t>
  </si>
  <si>
    <t>31/01/2024</t>
  </si>
  <si>
    <t>31/07/2025</t>
  </si>
  <si>
    <t>CB00714HSR</t>
  </si>
  <si>
    <t>MINERA ESPAÑOLITA DEL SUR S.A.</t>
  </si>
  <si>
    <t>CB00715HSR</t>
  </si>
  <si>
    <t>CB00716HSR</t>
  </si>
  <si>
    <t>PLANTA PROCESADORA ANGELES S.A.C.</t>
  </si>
  <si>
    <t>CB00717HSR</t>
  </si>
  <si>
    <t>CB00718HSR</t>
  </si>
  <si>
    <t>CB00719HSR</t>
  </si>
  <si>
    <t>SIROCO HOLDINGS S.A.C.</t>
  </si>
  <si>
    <t>CB00181CLP</t>
  </si>
  <si>
    <t>INFORMACION DE EMPRESAS GENERADORAS SOBRE LAS POTENCIAS CONTRATADAS CON SUS CLIENTES - AGROAURORA S.A.C. - 2022.Marzo</t>
  </si>
  <si>
    <t>CB00405EPE</t>
  </si>
  <si>
    <t>FRIO ALIMENTOS Y LOGISTICA S.A.</t>
  </si>
  <si>
    <t>31/10/2024</t>
  </si>
  <si>
    <t>CB00071EGS</t>
  </si>
  <si>
    <t>Fundición Central S.A.</t>
  </si>
  <si>
    <t>Contrato de Suministro.</t>
  </si>
  <si>
    <t>CB00399ENG</t>
  </si>
  <si>
    <t>Trujillo 220 kV</t>
  </si>
  <si>
    <t>CB00255FPP</t>
  </si>
  <si>
    <t>Cantera 220 dentro de la barras de LDS Lima desde 01/01/2022</t>
  </si>
  <si>
    <t>CL00089KLL</t>
  </si>
  <si>
    <t>LDS Lima + LDS Cantera  desde enero 2022.</t>
  </si>
  <si>
    <t>CB00709KLL</t>
  </si>
  <si>
    <t>CB00708KLL</t>
  </si>
  <si>
    <t>CB00683KLL</t>
  </si>
  <si>
    <t>CB00768KLL</t>
  </si>
  <si>
    <t>CB00755KLL</t>
  </si>
  <si>
    <t>CB00758KLL</t>
  </si>
  <si>
    <t>CB00756KLL</t>
  </si>
  <si>
    <t>CB00761KLL</t>
  </si>
  <si>
    <t>CB00712KLL</t>
  </si>
  <si>
    <t>CB00713KLL</t>
  </si>
  <si>
    <t>CB00748KLL</t>
  </si>
  <si>
    <t>CB00702KLL</t>
  </si>
  <si>
    <t>GEKA CORP S.A.C</t>
  </si>
  <si>
    <t>CB00677KLL</t>
  </si>
  <si>
    <t>CORPORACIÓN ACEROS AREQUIPA (AREQUIPA)</t>
  </si>
  <si>
    <t>Patio Oquendo</t>
  </si>
  <si>
    <t>CB00746KLL</t>
  </si>
  <si>
    <t>CB00760KLL</t>
  </si>
  <si>
    <t>TEJIDOS INDUSTRIALES DEL PACIFICO S.A.C. - TINPAC</t>
  </si>
  <si>
    <t>CB00681KLL</t>
  </si>
  <si>
    <t>ECO - ACUICOLA SOCIEDAD ANONIMA CERRADA</t>
  </si>
  <si>
    <t>CB00722KLL</t>
  </si>
  <si>
    <t>CB00729KLL</t>
  </si>
  <si>
    <t>CB00730KLL</t>
  </si>
  <si>
    <t>CB00727KLL</t>
  </si>
  <si>
    <t>CB00728KLL</t>
  </si>
  <si>
    <t>CB00736KLL</t>
  </si>
  <si>
    <t>CB00720KLL</t>
  </si>
  <si>
    <t>INVERSIONES COMINDUSTRIA SOCIEDAD ANONIMA CERRADA</t>
  </si>
  <si>
    <t>CB00682KLL</t>
  </si>
  <si>
    <t>EL ROCIO S.A.</t>
  </si>
  <si>
    <t>CB00705KLL</t>
  </si>
  <si>
    <t>CB00706KLL</t>
  </si>
  <si>
    <t>CB00704KLL</t>
  </si>
  <si>
    <t>CB00752KLL</t>
  </si>
  <si>
    <t>CB00751KLL</t>
  </si>
  <si>
    <t>CB00749KLL</t>
  </si>
  <si>
    <t>QUIMICA SUIZA SOCIEDAD ANONIMA CERRADA - QUIMICA S</t>
  </si>
  <si>
    <t>CB00689KLL</t>
  </si>
  <si>
    <t>CB00694KLL</t>
  </si>
  <si>
    <t>CB00692KLL</t>
  </si>
  <si>
    <t>SED 10 kV, N°0246936/</t>
  </si>
  <si>
    <t>CB00769KLL</t>
  </si>
  <si>
    <t xml:space="preserve"> SED N°1924</t>
  </si>
  <si>
    <t>CB00665KLL</t>
  </si>
  <si>
    <t>CB00745KLL</t>
  </si>
  <si>
    <t>Planta Callao</t>
  </si>
  <si>
    <t>CB00759KLL</t>
  </si>
  <si>
    <t>CB00678KLL</t>
  </si>
  <si>
    <t>CB00738KLL</t>
  </si>
  <si>
    <t>CB00669KLL</t>
  </si>
  <si>
    <t>CB00696KLL</t>
  </si>
  <si>
    <t>CB00750KLL</t>
  </si>
  <si>
    <t>CB00688KLL</t>
  </si>
  <si>
    <t>CB00701KLL</t>
  </si>
  <si>
    <t>CB00654KLL</t>
  </si>
  <si>
    <t>CB00675KLL</t>
  </si>
  <si>
    <t>CB00698KLL</t>
  </si>
  <si>
    <t>CB00716KLL</t>
  </si>
  <si>
    <t>CB00684KLL</t>
  </si>
  <si>
    <t>CB00685KLL</t>
  </si>
  <si>
    <t>CB00742KLL</t>
  </si>
  <si>
    <t>CB00743KLL</t>
  </si>
  <si>
    <t>CB00724KLL</t>
  </si>
  <si>
    <t>CB00693KLL</t>
  </si>
  <si>
    <t>CB00741KLL</t>
  </si>
  <si>
    <t>CB00658KLL</t>
  </si>
  <si>
    <t>CB00667KLL</t>
  </si>
  <si>
    <t>CB00657KLL</t>
  </si>
  <si>
    <t>CB00731KLL</t>
  </si>
  <si>
    <t>CB00732KLL</t>
  </si>
  <si>
    <t>CB00726KLL</t>
  </si>
  <si>
    <t>CB00670KLL</t>
  </si>
  <si>
    <t>CB00707KLL</t>
  </si>
  <si>
    <t>CB00747KLL</t>
  </si>
  <si>
    <t>CB00735KLL</t>
  </si>
  <si>
    <t>CB00699KLL</t>
  </si>
  <si>
    <t>CB00711KLL</t>
  </si>
  <si>
    <t>CB00753KLL</t>
  </si>
  <si>
    <t>CB00656KLL</t>
  </si>
  <si>
    <t>CB00721KLL</t>
  </si>
  <si>
    <t>CB00676KLL</t>
  </si>
  <si>
    <t>CB00666KLL</t>
  </si>
  <si>
    <t>CB00664KLL</t>
  </si>
  <si>
    <t>CB00762KLL</t>
  </si>
  <si>
    <t>CB00733KLL</t>
  </si>
  <si>
    <t>CB00690KLL</t>
  </si>
  <si>
    <t>CB00737KLL</t>
  </si>
  <si>
    <t>CB00754KLL</t>
  </si>
  <si>
    <t>CB00659KLL</t>
  </si>
  <si>
    <t>CB00660KLL</t>
  </si>
  <si>
    <t>CB00687KLL</t>
  </si>
  <si>
    <t>CB00655KLL</t>
  </si>
  <si>
    <t>CB00668KLL</t>
  </si>
  <si>
    <t>CB00764KLL</t>
  </si>
  <si>
    <t>CB00714KLL</t>
  </si>
  <si>
    <t>CB00679KLL</t>
  </si>
  <si>
    <t>CB00766KLL</t>
  </si>
  <si>
    <t>CB00765KLL</t>
  </si>
  <si>
    <t>CB00674KLL</t>
  </si>
  <si>
    <t>CB00695KLL</t>
  </si>
  <si>
    <t>CB00734KLL</t>
  </si>
  <si>
    <t>CB00767KLL</t>
  </si>
  <si>
    <t>CB00672KLL</t>
  </si>
  <si>
    <t>CB00710KLL</t>
  </si>
  <si>
    <t>CB00719KLL</t>
  </si>
  <si>
    <t>CB00744KLL</t>
  </si>
  <si>
    <t>CB00662KLL</t>
  </si>
  <si>
    <t>CB00661KLL</t>
  </si>
  <si>
    <t>CB00700KLL</t>
  </si>
  <si>
    <t>CB00718KLL</t>
  </si>
  <si>
    <t>CB00717KLL</t>
  </si>
  <si>
    <t>CB00691KLL</t>
  </si>
  <si>
    <t>CB00740KLL</t>
  </si>
  <si>
    <t>CB00680KLL</t>
  </si>
  <si>
    <t>CB00671KLL</t>
  </si>
  <si>
    <t>CB00723KLL</t>
  </si>
  <si>
    <t>CB00763KLL</t>
  </si>
  <si>
    <t>CB00703KLL</t>
  </si>
  <si>
    <t>CB00663KLL</t>
  </si>
  <si>
    <t>CB00686KLL</t>
  </si>
  <si>
    <t>CB00739KLL</t>
  </si>
  <si>
    <t>CB00673KLL</t>
  </si>
  <si>
    <t>CENTRO EMPRESARIAL JUAN DE ARONA S.A.C.</t>
  </si>
  <si>
    <t>VARAYOC AGRO S.A.C.</t>
  </si>
  <si>
    <t>TINTORERIA PERU COLOR S.A.C.</t>
  </si>
  <si>
    <t>UNIVERSIDAD CATOLICA SANTA MARIA S.A.C.</t>
  </si>
  <si>
    <t>LADRILLERA CHOQUE SOCIEDAD ANONIMA CERRADA - LADRILLERA CHOQUE S.A.C</t>
  </si>
  <si>
    <t>INVERSIONES SILMA S.A.C</t>
  </si>
  <si>
    <t>INDUSTRIAS ALIMENTICIAS CUZCO S.A.</t>
  </si>
  <si>
    <t>LABORATORIOS FARMACEUTICOS MARKOS S.A.</t>
  </si>
  <si>
    <t>MASERPET S.A. MAT. Y SERV. PETROLEROS S.A.</t>
  </si>
  <si>
    <t>CORP DE PLASTICOS HNOS. ALEGRE S.A.C.</t>
  </si>
  <si>
    <t>RMB SATECI S.A.C.</t>
  </si>
  <si>
    <t>CL00147KLL</t>
  </si>
  <si>
    <t>CL00148KLL</t>
  </si>
  <si>
    <t>CL00149KLL</t>
  </si>
  <si>
    <t>CL00150KLL</t>
  </si>
  <si>
    <t>CL00151KLL</t>
  </si>
  <si>
    <t>CL00152KLL</t>
  </si>
  <si>
    <t>CL00153KLL</t>
  </si>
  <si>
    <t>CL00154KLL</t>
  </si>
  <si>
    <t>CL00155KLL</t>
  </si>
  <si>
    <t>CL00156KLL</t>
  </si>
  <si>
    <t>HOTEL RESTAURANT  LA HACIENDA  S.A.</t>
  </si>
  <si>
    <t>CL00157KLL</t>
  </si>
  <si>
    <t>CL00158KLL</t>
  </si>
  <si>
    <t>CL00159KLL</t>
  </si>
  <si>
    <t>CL00160KLL</t>
  </si>
  <si>
    <t>CL00161KLL</t>
  </si>
  <si>
    <t>CB0074OEP</t>
  </si>
  <si>
    <t>CONSORCIO MICE - JOCEGAS</t>
  </si>
  <si>
    <t>CB0076OEP</t>
  </si>
  <si>
    <t>CB0083OEP</t>
  </si>
  <si>
    <t>SERVICENTRO SHALOM SAC</t>
  </si>
  <si>
    <t>CB0073OEP</t>
  </si>
  <si>
    <t>CONSORCIO ICA SOCIEDAD ANONIMA CERRADA</t>
  </si>
  <si>
    <t>CB0081OEP</t>
  </si>
  <si>
    <t>CB0082OEP</t>
  </si>
  <si>
    <t>Suministro 1226179, 10 kV</t>
  </si>
  <si>
    <t>PERU BELMOND HOTELS S.A.</t>
  </si>
  <si>
    <t xml:space="preserve">SED 10 kV </t>
  </si>
  <si>
    <t>CL00146SGB</t>
  </si>
  <si>
    <t>CL00175SGB</t>
  </si>
  <si>
    <t>CL00176SGB</t>
  </si>
  <si>
    <t>CB00111TCH</t>
  </si>
  <si>
    <t>CB00112TCH</t>
  </si>
  <si>
    <t>FORMATO DI03</t>
  </si>
  <si>
    <t>PROCEDIMIENTO TÉCNICO COES N° 02   NUMERAL 6.2.2</t>
  </si>
  <si>
    <t>POTENCIAS CONTRATADAS CON SUS SUMINISTRADORES (PARA MERCADO LIBRE)</t>
  </si>
  <si>
    <t>DISTRIBUIDOR: ENEL DISTRIBUCIÓN S.A.A.</t>
  </si>
  <si>
    <t>ENGIE ENERGÍA PERÚ S.A.</t>
  </si>
  <si>
    <t>ORAZUL ENERGY PERÚ S.A.</t>
  </si>
  <si>
    <t>TERMOCHILCA S.A.</t>
  </si>
  <si>
    <t>ENEL GENERACIÓN PERÚ S.A.A.</t>
  </si>
  <si>
    <t>CELEPSA S.A.</t>
  </si>
  <si>
    <t>ENGIE (ver Nota N°1)</t>
  </si>
  <si>
    <t>SOCABAYA 220
CERRO VERDE 138</t>
  </si>
  <si>
    <t>Nota N°1:</t>
  </si>
  <si>
    <t>1. La potencia contratada será un valor variable por cada mes, siendo el maximo valor 140 MW.</t>
  </si>
  <si>
    <t>2. SMCV declarará cada mes la cantidad de MWs que comprará en el MME, el cual variará desde 0 hasta el valor maximo permitido por el Reglamento (aproximadamente 47 MW).</t>
  </si>
  <si>
    <t>3. La potencia contratada será igual a la diferencia entre: (i) La máxima demanda registrada en la barra Cerro Verde 220 kV (L-2064) en cada mes y, (ii) el valor declarado en el punto (2)</t>
  </si>
  <si>
    <t>CONSTRUCTORA E INMOBILIARIA AMÉRICA S.A.</t>
  </si>
  <si>
    <t>SAN JUAN 10</t>
  </si>
  <si>
    <t>CB00410EPE</t>
  </si>
  <si>
    <t>AQUARIUS INDUSTRY S.A.C.</t>
  </si>
  <si>
    <t>01/04/2022</t>
  </si>
  <si>
    <t>CB00406EPE</t>
  </si>
  <si>
    <t>CB00407EPE</t>
  </si>
  <si>
    <t>CB00408EPE</t>
  </si>
  <si>
    <t>CB00409EPE</t>
  </si>
  <si>
    <t>SEAFROST S.A.C.</t>
  </si>
  <si>
    <t>METALES INDUSTRIALES COPPER S.A.</t>
  </si>
  <si>
    <t>INFORMACION DE EMPRESAS GENERADORAS SOBRE LAS POTENCIAS CONTRATADAS CON SUS CLIENTES - EGEMSA - 2022</t>
  </si>
  <si>
    <t>Suministro N°91227 - 10kV</t>
  </si>
  <si>
    <t>Suministro N°1504992 - 10kV</t>
  </si>
  <si>
    <t>CIA. INDUSTRIAL MONTESOL SRL</t>
  </si>
  <si>
    <t>Suministro N°4026064 - 10kV</t>
  </si>
  <si>
    <t>CB00777KLL</t>
  </si>
  <si>
    <t>CB00787KLL</t>
  </si>
  <si>
    <t>CB00789KLL</t>
  </si>
  <si>
    <t>CB00788KLL</t>
  </si>
  <si>
    <t>CB00794KLL</t>
  </si>
  <si>
    <t>CB00780KLL</t>
  </si>
  <si>
    <t>CB00770KLL</t>
  </si>
  <si>
    <t>CB00771KLL</t>
  </si>
  <si>
    <t>CB00775KLL</t>
  </si>
  <si>
    <t>CB00798KLL</t>
  </si>
  <si>
    <t>CB00773KLL</t>
  </si>
  <si>
    <t>CB00785KLL</t>
  </si>
  <si>
    <t>CB00793KLL</t>
  </si>
  <si>
    <t>CB00796KLL</t>
  </si>
  <si>
    <t>CB00781KLL</t>
  </si>
  <si>
    <t>CB00784KLL</t>
  </si>
  <si>
    <t>CB00776KLL</t>
  </si>
  <si>
    <t>CB00797KLL</t>
  </si>
  <si>
    <t>CB00791KLL</t>
  </si>
  <si>
    <t>CB00790KLL</t>
  </si>
  <si>
    <t>CB00779KLL</t>
  </si>
  <si>
    <t>CB00783KLL</t>
  </si>
  <si>
    <t>CB00772KLL</t>
  </si>
  <si>
    <t>CB00778KLL</t>
  </si>
  <si>
    <t>AGRÍCOLA CHAPI S.A.</t>
  </si>
  <si>
    <t>Ica 220</t>
  </si>
  <si>
    <t>PRODUCTORA DE ALIMENTOS UNO S.A.C.</t>
  </si>
  <si>
    <t>LADRILLERA CABRERA S.A.C.</t>
  </si>
  <si>
    <t>JJ ROE S.A.C.</t>
  </si>
  <si>
    <t>CB00799KLL</t>
  </si>
  <si>
    <t>CB00800KLL</t>
  </si>
  <si>
    <t>CB00801KLL</t>
  </si>
  <si>
    <t>CB00802KLL</t>
  </si>
  <si>
    <t>CB00803KLL</t>
  </si>
  <si>
    <t>CB00804KLL</t>
  </si>
  <si>
    <t>CB00805KLL</t>
  </si>
  <si>
    <t>CB00806KLL</t>
  </si>
  <si>
    <t>CB00807KLL</t>
  </si>
  <si>
    <t>CB00808KLL</t>
  </si>
  <si>
    <t>CB00809KLL</t>
  </si>
  <si>
    <t>CB00810KLL</t>
  </si>
  <si>
    <t>CB00811KLL</t>
  </si>
  <si>
    <t>CB00812KLL</t>
  </si>
  <si>
    <t>CB00813KLL</t>
  </si>
  <si>
    <t>CB00814KLL</t>
  </si>
  <si>
    <t>CB00721HSR</t>
  </si>
  <si>
    <t>AGRICOLA CHAPI S.A.</t>
  </si>
  <si>
    <t>CB00722HSR</t>
  </si>
  <si>
    <t>CB00723HSR</t>
  </si>
  <si>
    <t>CORPORACION VIVANCO S.A.C.</t>
  </si>
  <si>
    <t>CB00724HSR</t>
  </si>
  <si>
    <t>GRUPO LOPEZ HNOS. S.A.C.</t>
  </si>
  <si>
    <t>CB00725HSR</t>
  </si>
  <si>
    <t>CB00726HSR</t>
  </si>
  <si>
    <t>MANUTTUPA PUCLLA LIDIO</t>
  </si>
  <si>
    <t>CB00727HSR</t>
  </si>
  <si>
    <t>CB00728HSR</t>
  </si>
  <si>
    <t>RMB SATECI SOCIEDAD ANONIMA CERRADA</t>
  </si>
  <si>
    <t>CB00515ENG</t>
  </si>
  <si>
    <t>CB00514ENG</t>
  </si>
  <si>
    <t>CB00513ENG</t>
  </si>
  <si>
    <t>CL00156ENG</t>
  </si>
  <si>
    <t>CB00517ENG</t>
  </si>
  <si>
    <t>FABRICACIONES REMA</t>
  </si>
  <si>
    <t>N° 2427567</t>
  </si>
  <si>
    <t>01/05/2022</t>
  </si>
  <si>
    <t>N° 1889836</t>
  </si>
  <si>
    <t>RINTI S.A.</t>
  </si>
  <si>
    <t>TRUJILLO NORTE 10</t>
  </si>
  <si>
    <t>PORONGOCHE 10</t>
  </si>
  <si>
    <t>SE CAUDALOSA 55</t>
  </si>
  <si>
    <t>SOCIEDAD MINERA RELIQUIAS S.A.C.</t>
  </si>
  <si>
    <t>CB00843KLL</t>
  </si>
  <si>
    <t>CB00840KLL</t>
  </si>
  <si>
    <t>CB00841KLL</t>
  </si>
  <si>
    <t>CB00844KLL</t>
  </si>
  <si>
    <t>CB00845KLL</t>
  </si>
  <si>
    <t>CB00818KLL</t>
  </si>
  <si>
    <t>CB00829KLL</t>
  </si>
  <si>
    <t>CB00825KLL</t>
  </si>
  <si>
    <t>CB00826KLL</t>
  </si>
  <si>
    <t>CB00823KLL</t>
  </si>
  <si>
    <t>CB00819KLL</t>
  </si>
  <si>
    <t>CB00827KLL</t>
  </si>
  <si>
    <t>CB00828KLL</t>
  </si>
  <si>
    <t>CB00830KLL</t>
  </si>
  <si>
    <t>CB00831KLL</t>
  </si>
  <si>
    <t>CB00834KLL</t>
  </si>
  <si>
    <t>CB00836KLL</t>
  </si>
  <si>
    <t>CB00835KLL</t>
  </si>
  <si>
    <t>CB00838KLL</t>
  </si>
  <si>
    <t>CB00837KLL</t>
  </si>
  <si>
    <t>CB00821KLL</t>
  </si>
  <si>
    <t>CB00815KLL</t>
  </si>
  <si>
    <t>CB00817KLL</t>
  </si>
  <si>
    <t>CB00839KLL</t>
  </si>
  <si>
    <t>CB00816KLL</t>
  </si>
  <si>
    <t>Suministro N° 75528910 13.2 Kv</t>
  </si>
  <si>
    <t>CENTRAL GALLETAS MARIE S.A.C.</t>
  </si>
  <si>
    <t>Suministro N°2359827 - 10kV</t>
  </si>
  <si>
    <t>CONSORCIO DHMONT &amp; CG &amp; M S.A.C.</t>
  </si>
  <si>
    <t>Suministro N°2807163,2807175,2807186 - 10kV</t>
  </si>
  <si>
    <t>Suministro N°2807185 - 10kV</t>
  </si>
  <si>
    <t>CB00820KLL</t>
  </si>
  <si>
    <t>SED 10 kV  1206423</t>
  </si>
  <si>
    <t>CB00074OEP</t>
  </si>
  <si>
    <t>CB00073OEP</t>
  </si>
  <si>
    <t>CB00239SKP</t>
  </si>
  <si>
    <t>SERVICIOS PLASTICOS INDUSTRIALES  S A</t>
  </si>
  <si>
    <t>REFRISA S.R.LTDA.</t>
  </si>
  <si>
    <t>CB00735HSR</t>
  </si>
  <si>
    <t>INKA´S BERRIES S.A.C.</t>
  </si>
  <si>
    <t>GRIFOS DIANA S.A.C.</t>
  </si>
  <si>
    <t>ESTACION SANTA MARIA S.A.C.</t>
  </si>
  <si>
    <t>AGRICOLA GUILI SOCIEDAD ANONIMA CERRADA - AGRICOLA</t>
  </si>
  <si>
    <t>CB00740HSR</t>
  </si>
  <si>
    <t>CB00730HSR</t>
  </si>
  <si>
    <t>CB00738HSR</t>
  </si>
  <si>
    <t>INVERSIONES CASTELAR S.A.C.</t>
  </si>
  <si>
    <t>CB00411EPE</t>
  </si>
  <si>
    <t xml:space="preserve">INVERSIONES LENDIPO S.A.C </t>
  </si>
  <si>
    <t>CB00130TCH</t>
  </si>
  <si>
    <t>MINERA BOROO MISQUICHILCA S.A.</t>
  </si>
  <si>
    <t>CB00026CHI</t>
  </si>
  <si>
    <t>CB00413EPE</t>
  </si>
  <si>
    <t>01/06/2022</t>
  </si>
  <si>
    <t>CB00260FPP</t>
  </si>
  <si>
    <t>CB00261FPP</t>
  </si>
  <si>
    <t>Planicie 220</t>
  </si>
  <si>
    <t>Limatambo 22.9 kV</t>
  </si>
  <si>
    <t>Las Praderas 22.9 kV</t>
  </si>
  <si>
    <t>CB00263FPP</t>
  </si>
  <si>
    <t>Santa Clara 22.9 kV</t>
  </si>
  <si>
    <t>CB00257FPP</t>
  </si>
  <si>
    <t>CB00262FPP</t>
  </si>
  <si>
    <t>GRUPO PATIO OFICINAS SOCIEDAD ANONIMA CERRADA - GRUPO PATIO OFICINAS S.A.C.</t>
  </si>
  <si>
    <t>CB00860KLL</t>
  </si>
  <si>
    <t>CB00861KLL</t>
  </si>
  <si>
    <t>CB00848KLL</t>
  </si>
  <si>
    <t>CB00865KLL</t>
  </si>
  <si>
    <t>CB00864KLL</t>
  </si>
  <si>
    <t>CB00863KLL</t>
  </si>
  <si>
    <t>CB00862KLL</t>
  </si>
  <si>
    <t>Suministro N° 47318895 - 10kV</t>
  </si>
  <si>
    <t>COSTA DEL SOL PUCALLPA S.A.C.</t>
  </si>
  <si>
    <t>Suministro N° 687515 - 10kV</t>
  </si>
  <si>
    <t>CB00846KLL</t>
  </si>
  <si>
    <t>CB00854KLL</t>
  </si>
  <si>
    <t>CB00856KLL</t>
  </si>
  <si>
    <t>Chilca Rep 220</t>
  </si>
  <si>
    <t>AYAVIRI 10 KV y AYAVIRI 22.9 KV</t>
  </si>
  <si>
    <t>AZANGARO 60 KV y  AZANGARO 22.9 KV</t>
  </si>
  <si>
    <t>PUNO 60 KV y PUNO 22.9 KV</t>
  </si>
  <si>
    <t>CB0097SGB</t>
  </si>
  <si>
    <t>ANTERIOR:</t>
  </si>
  <si>
    <t>CB00520ENG</t>
  </si>
  <si>
    <t>CB00866KLL</t>
  </si>
  <si>
    <t>CB00075OEP</t>
  </si>
  <si>
    <t>CB00870KLL</t>
  </si>
  <si>
    <t>CB00869KLL</t>
  </si>
  <si>
    <t>CB00875KLL</t>
  </si>
  <si>
    <t>CB00872KLL</t>
  </si>
  <si>
    <t>CB00873KLL</t>
  </si>
  <si>
    <t>CB00877KLL</t>
  </si>
  <si>
    <t>CB00867KLL</t>
  </si>
  <si>
    <t>CB00876KLL</t>
  </si>
  <si>
    <t>CB00879KLL</t>
  </si>
  <si>
    <t>CB00878KLL</t>
  </si>
  <si>
    <t>CB00871KLL</t>
  </si>
  <si>
    <t>CB00874KLL</t>
  </si>
  <si>
    <t>CB00868KLL</t>
  </si>
  <si>
    <t>Se indica en la pestaña Barras de Suministro</t>
  </si>
  <si>
    <t>ICA 10</t>
  </si>
  <si>
    <t>CB00183CLP</t>
  </si>
  <si>
    <t>CB00182CLP</t>
  </si>
  <si>
    <t>WESTPHALIA ALIMENTOS S.A.C.</t>
  </si>
  <si>
    <t>VERTIENTES 22.9</t>
  </si>
  <si>
    <t>MAGENSA MATERIALES GENERALES S.A.C.</t>
  </si>
  <si>
    <t>CB00754HSR</t>
  </si>
  <si>
    <t>A &amp; D QUIMICOS Y DIVERSOS S.A.</t>
  </si>
  <si>
    <t>CB00755HSR</t>
  </si>
  <si>
    <t>CB00756HSR</t>
  </si>
  <si>
    <t>ASOCIACION DE COMERCIANTES EL ZAPATON DE GRAU</t>
  </si>
  <si>
    <t>CB00757HSR</t>
  </si>
  <si>
    <t>BAC THOR S.A.C.</t>
  </si>
  <si>
    <t>CB00767HSR</t>
  </si>
  <si>
    <t>CENTER PLAST AREQUIPA SAC.</t>
  </si>
  <si>
    <t>CB00748HSR</t>
  </si>
  <si>
    <t>EGA AGROINDUSTRIAL S.A.C.</t>
  </si>
  <si>
    <t>CB00768HSR</t>
  </si>
  <si>
    <t>EMBOTELLADORA CARAL S.A.C.</t>
  </si>
  <si>
    <t>CB00758HSR</t>
  </si>
  <si>
    <t>EMPRESA EDITORA EL COMERCIO S.A.</t>
  </si>
  <si>
    <t>CB00759HSR</t>
  </si>
  <si>
    <t>ESTACION DE SERVICIOS EL PINO E.I.R.L.</t>
  </si>
  <si>
    <t>CB00741HSR</t>
  </si>
  <si>
    <t>CB00760HSR</t>
  </si>
  <si>
    <t>GAMING AND SERVICES S.A.C.</t>
  </si>
  <si>
    <t>CB00742HSR</t>
  </si>
  <si>
    <t>CB00743HSR</t>
  </si>
  <si>
    <t>CB00761HSR</t>
  </si>
  <si>
    <t>INMOBILIARIA PACHACAMAC SAC</t>
  </si>
  <si>
    <t>CB00751HSR</t>
  </si>
  <si>
    <t>INVERSIONES COPROMAR S.R.L.</t>
  </si>
  <si>
    <t>CB00762HSR</t>
  </si>
  <si>
    <t>LADRILLERA SANTA RITA SOCIEDAD COMERCIAL DE RESPONSABILIDAD LIMITADA</t>
  </si>
  <si>
    <t>CB00763HSR</t>
  </si>
  <si>
    <t>CB00764HSR</t>
  </si>
  <si>
    <t>MANUFACTURAS DE PASADORES Y CINTAS SAC - (MAPASAC)</t>
  </si>
  <si>
    <t>CB00765HSR</t>
  </si>
  <si>
    <t>MEGA PESCA S.A.</t>
  </si>
  <si>
    <t>PROYECTOS INMOBILIARIOS NUEVO HORIZONTE SOCIEDAD A</t>
  </si>
  <si>
    <t>CB00744HSR</t>
  </si>
  <si>
    <t>CB00745HSR</t>
  </si>
  <si>
    <t>CB00746HSR</t>
  </si>
  <si>
    <t>CB00766HSR</t>
  </si>
  <si>
    <t>CAJAMARCA NORTE 60</t>
  </si>
  <si>
    <t>LA PAJUELA 22.9</t>
  </si>
  <si>
    <t>PORCON 10</t>
  </si>
  <si>
    <t>CHIMBOTE2 138</t>
  </si>
  <si>
    <t>HUALLANCA 13.8</t>
  </si>
  <si>
    <t>HUARAZ OESTE 138</t>
  </si>
  <si>
    <t>PIURA OESTE 10</t>
  </si>
  <si>
    <t>PIURA OESTE 60</t>
  </si>
  <si>
    <t>MANCORA 10.5</t>
  </si>
  <si>
    <t>MANCORA 22.9</t>
  </si>
  <si>
    <t>ZORRITOS 33</t>
  </si>
  <si>
    <t>CL00157ELP</t>
  </si>
  <si>
    <t>CL00154ELP</t>
  </si>
  <si>
    <t>NANA 60</t>
  </si>
  <si>
    <t>CB00156ELP</t>
  </si>
  <si>
    <t>CB00157ELP</t>
  </si>
  <si>
    <t>ILO 3 138</t>
  </si>
  <si>
    <t>PARAGSHA 2 138</t>
  </si>
  <si>
    <t>CONSORCIO TRANSMANTARO S.A.</t>
  </si>
  <si>
    <t>Campamento Villa Azul 4,16 kV</t>
  </si>
  <si>
    <t>EMPRESA DE GENERACIÓN ELÉCTRICA DE AREQUIPA S.A.</t>
  </si>
  <si>
    <t>EMPRESA DE ADMINISTRACIÓN DE INFRAESTRUCTURA ELÉCTRICA S.A. - ADINELSA</t>
  </si>
  <si>
    <t>CHILCA 220 KV</t>
  </si>
  <si>
    <t>CHOSICA 60 KV</t>
  </si>
  <si>
    <t>HUACHO 66 KV</t>
  </si>
  <si>
    <t>HUANCAVELICA 220 KV</t>
  </si>
  <si>
    <t>ICA 220 KV</t>
  </si>
  <si>
    <t>ICA 60 KV</t>
  </si>
  <si>
    <t>INDEPENDENCIA 220 KV</t>
  </si>
  <si>
    <t>INDEPENDENCIA 10 KV</t>
  </si>
  <si>
    <t>INDEPENDENCIA 60 KV</t>
  </si>
  <si>
    <t>MARCONA 220 KV</t>
  </si>
  <si>
    <t>PARAMONGA NUEVA 220 KV</t>
  </si>
  <si>
    <t>PARAMONGA NUEVA 60 KV</t>
  </si>
  <si>
    <t>CORACORA 22.9</t>
  </si>
  <si>
    <t>CB00508ENG</t>
  </si>
  <si>
    <t>CB00264FPP</t>
  </si>
  <si>
    <t>CB00269FPP</t>
  </si>
  <si>
    <t>01/08/2022</t>
  </si>
  <si>
    <t>CB00268FPP</t>
  </si>
  <si>
    <t xml:space="preserve">NOVAPERU SAC            </t>
  </si>
  <si>
    <t>22/08/2022</t>
  </si>
  <si>
    <t>CB00265FPP</t>
  </si>
  <si>
    <t>CENCOSUD RETAIL PERU S.A.</t>
  </si>
  <si>
    <t>31/07/2027</t>
  </si>
  <si>
    <t>SEDs de Enel</t>
  </si>
  <si>
    <t>CB00266FPP</t>
  </si>
  <si>
    <t>CB00267FPP</t>
  </si>
  <si>
    <t>CERRO DE PASCO RESOURCES SUBSIDIARIA DEL PERU S.A.</t>
  </si>
  <si>
    <t>ÑANA 10</t>
  </si>
  <si>
    <t>CHICLAYO 10</t>
  </si>
  <si>
    <t>CHIMBOTE 10</t>
  </si>
  <si>
    <t>PIURA 10</t>
  </si>
  <si>
    <t>actualizado desde junio 2022</t>
  </si>
  <si>
    <t>Suministro N° 753529 - 10kV</t>
  </si>
  <si>
    <t>Planicie220</t>
  </si>
  <si>
    <t>Los heroes 220</t>
  </si>
  <si>
    <t>Potencia Contratada</t>
  </si>
  <si>
    <t>Potencia Firme CHM</t>
  </si>
  <si>
    <t>CALSA PERU S.A.C.</t>
  </si>
  <si>
    <t>01/09/2022</t>
  </si>
  <si>
    <t>N° 2824615</t>
  </si>
  <si>
    <t>Suministro N° 296693 - 10kV</t>
  </si>
  <si>
    <t>CB00880KLL</t>
  </si>
  <si>
    <t>CB00881KLL</t>
  </si>
  <si>
    <t>CB00883KLL</t>
  </si>
  <si>
    <t>CB00884KLL</t>
  </si>
  <si>
    <t>CB00882KLL</t>
  </si>
  <si>
    <t>CB00887KLL</t>
  </si>
  <si>
    <t>CB00885KLL</t>
  </si>
  <si>
    <t>CB00886KLL</t>
  </si>
  <si>
    <t>CB00891KLL</t>
  </si>
  <si>
    <t>CB00890KLL</t>
  </si>
  <si>
    <t>CB00892KLL</t>
  </si>
  <si>
    <t>CB00888KLL</t>
  </si>
  <si>
    <t>CB00889KLL</t>
  </si>
  <si>
    <t>HFP</t>
  </si>
  <si>
    <t>HP</t>
  </si>
  <si>
    <t>Dif. X</t>
  </si>
  <si>
    <t>Qroma y Conte</t>
  </si>
  <si>
    <t>0.05 y 0.3</t>
  </si>
  <si>
    <t>INFORMACION DE EMPRESAS GENERADORAS SOBRE LAS POTENCIAS CONTRATADAS CON SUS CLIENTES - INLAND ENERGY SAC</t>
  </si>
  <si>
    <t>CB00775HSR</t>
  </si>
  <si>
    <t>CB00770HSR</t>
  </si>
  <si>
    <t>AGROQUISKAY S.A.C.</t>
  </si>
  <si>
    <t>CB00771HSR</t>
  </si>
  <si>
    <t>DIREPSUR S.C.R.LTDA.</t>
  </si>
  <si>
    <t>CB00772HSR</t>
  </si>
  <si>
    <t>CB00773HSR</t>
  </si>
  <si>
    <t>GROUP CORPORATION REYE'S S.A.C.</t>
  </si>
  <si>
    <t>CB00774HSR</t>
  </si>
  <si>
    <t>JUNTA DE PROPIETARIOS DE LAS PLAYA LAS LOMAS DEL MAR</t>
  </si>
  <si>
    <t>LADRILLERIA</t>
  </si>
  <si>
    <t>CB00769HSR</t>
  </si>
  <si>
    <t>RM PACKING &amp; SERVICE SOCIEDAD ANONIMA CERRADA</t>
  </si>
  <si>
    <t>CB00526ENG</t>
  </si>
  <si>
    <t>CARIPA 220</t>
  </si>
  <si>
    <t>CB00527ENG</t>
  </si>
  <si>
    <t>CB00528ENG</t>
  </si>
  <si>
    <t>CB00270FPP</t>
  </si>
  <si>
    <t>CB00271FPP</t>
  </si>
  <si>
    <t>CB00903KLL</t>
  </si>
  <si>
    <t>CB00904KLL</t>
  </si>
  <si>
    <t>Suministro N° 89695 - 10kV</t>
  </si>
  <si>
    <t>CB00897KLL</t>
  </si>
  <si>
    <t>CB00893KLL</t>
  </si>
  <si>
    <t>CB00901KLL</t>
  </si>
  <si>
    <t>CB00900KLL</t>
  </si>
  <si>
    <t>CB00896KLL</t>
  </si>
  <si>
    <t>CB00898KLL</t>
  </si>
  <si>
    <t>CB00902KLL</t>
  </si>
  <si>
    <t>CB00894KLL</t>
  </si>
  <si>
    <t>CB00899KLL</t>
  </si>
  <si>
    <t>CB00895KLL</t>
  </si>
  <si>
    <t>AGRICOLA SANTIAGO QUEIROLO S.A.C.</t>
  </si>
  <si>
    <t>CB00382HSR</t>
  </si>
  <si>
    <t>CB00776HSR</t>
  </si>
  <si>
    <t>ESTACION DE SERVICIOS HERCO S.A.C.</t>
  </si>
  <si>
    <t>01/10/2022</t>
  </si>
  <si>
    <t>CB00777HSR</t>
  </si>
  <si>
    <t>GARCIA ROJAS VICTOR HUGO</t>
  </si>
  <si>
    <t>CB00778HSR</t>
  </si>
  <si>
    <t>SOUTH PACIFIC INTERNATIONAL S.A.C.</t>
  </si>
  <si>
    <t>CB00163ELP</t>
  </si>
  <si>
    <t>CB00164ELP</t>
  </si>
  <si>
    <t>CB00165ELP</t>
  </si>
  <si>
    <t>CB00166ELP</t>
  </si>
  <si>
    <t>CB00174ELP</t>
  </si>
  <si>
    <t>CB00167ELP</t>
  </si>
  <si>
    <t>CB00168ELP</t>
  </si>
  <si>
    <t>CB00169ELP</t>
  </si>
  <si>
    <t>CB00171ELP</t>
  </si>
  <si>
    <t>CB00185ELP</t>
  </si>
  <si>
    <t>CB00186ELP</t>
  </si>
  <si>
    <t>CB00176ELP</t>
  </si>
  <si>
    <t>CB00177ELP</t>
  </si>
  <si>
    <t>CB00175ELP</t>
  </si>
  <si>
    <t>CB00531ENG</t>
  </si>
  <si>
    <t>CB00532ENG</t>
  </si>
  <si>
    <t>CB00533ENG</t>
  </si>
  <si>
    <t>San Isidro 10 kV</t>
  </si>
  <si>
    <t>NESSUS HOTELES PERÚ S.A.</t>
  </si>
  <si>
    <t>Suministro N° 1514956</t>
  </si>
  <si>
    <t>Suministro N° 25597089</t>
  </si>
  <si>
    <t>Mollendo 138</t>
  </si>
  <si>
    <t>INFORMACION DE EMPRESAS GENERADORAS SOBRE LAS POTENCIAS CONTRATADAS CON SUS CLIENTES - AGRO INDUSTRIAL PARAMONGA - 2022.Noviembre</t>
  </si>
  <si>
    <t>Por crear</t>
  </si>
  <si>
    <t>Respaldo solo de energía a Fénix Power por Nov-22</t>
  </si>
  <si>
    <t>PROYECTO B2</t>
  </si>
  <si>
    <t>BUJAMA 10 Y  22.9</t>
  </si>
  <si>
    <t>BUJAMA 10 Y 22.9 KV</t>
  </si>
  <si>
    <t>HFP (MW)</t>
  </si>
  <si>
    <t>HP (MW)</t>
  </si>
  <si>
    <t>PARACAS 22.9</t>
  </si>
  <si>
    <t>Respaldo de energía a Fenix Power</t>
  </si>
  <si>
    <t>INFORMACION DE EMPRESAS GENERADORAS SOBRE LAS POTENCIAS CONTRATADAS CON SUS CLIENTES - EMPRESA ELÉCTRICA RIO DOBLE - 2022 Noviembre</t>
  </si>
  <si>
    <t>CB00061RDB</t>
  </si>
  <si>
    <t xml:space="preserve">Eléctrica Rio Doble ha suscrito  un “Contrato de Transferencia de Titularidad de Retiros” con CELEPSA </t>
  </si>
  <si>
    <t>CB00062RDB</t>
  </si>
  <si>
    <t>CB00418EPE</t>
  </si>
  <si>
    <t>BSH ELECTRODOMESTICOS SAC</t>
  </si>
  <si>
    <t>CB00414EPE</t>
  </si>
  <si>
    <t>CB00419EPE</t>
  </si>
  <si>
    <t>01/11/2022</t>
  </si>
  <si>
    <t>CB00415EPE</t>
  </si>
  <si>
    <t>CB00416EPE</t>
  </si>
  <si>
    <t>JOY GLOBAL (PERU) S.A.C.</t>
  </si>
  <si>
    <t>CB00421EPE</t>
  </si>
  <si>
    <t>01/12/2022</t>
  </si>
  <si>
    <t>CB00420EPE</t>
  </si>
  <si>
    <t>CB00417EPE</t>
  </si>
  <si>
    <t>VULCO PERU S.A.</t>
  </si>
  <si>
    <t>CB00535ENG</t>
  </si>
  <si>
    <t>CB00534ENG</t>
  </si>
  <si>
    <t>CB00537ENG</t>
  </si>
  <si>
    <t>INDEPENDECIA 220</t>
  </si>
  <si>
    <t>CB00757KLL</t>
  </si>
  <si>
    <t>Belaunde 138 KV</t>
  </si>
  <si>
    <t>CB00908KLL</t>
  </si>
  <si>
    <t>CB00910KLL</t>
  </si>
  <si>
    <t>CB00918KLL</t>
  </si>
  <si>
    <t>CB00917KLL</t>
  </si>
  <si>
    <t>CB00911KLL</t>
  </si>
  <si>
    <t>CB00912KLL</t>
  </si>
  <si>
    <t>CB00905KLL</t>
  </si>
  <si>
    <t>CB00914KLL</t>
  </si>
  <si>
    <t>CB00909KLL</t>
  </si>
  <si>
    <t>CB00907KLL</t>
  </si>
  <si>
    <t>CB00906KLL</t>
  </si>
  <si>
    <t>CB00916KLL</t>
  </si>
  <si>
    <t>CB00915KLL</t>
  </si>
  <si>
    <t>CB00913KLL</t>
  </si>
  <si>
    <t>ESTACIÓN DE SERVICIOS HERCO S.A.C.</t>
  </si>
  <si>
    <t>INFORMACION DE EMPRESAS GENERADORAS SOBRE LAS POTENCIAS CONTRATADAS CON SUS CLIENTES - FENIX POWER PERÚ</t>
  </si>
  <si>
    <t>CB00187CLP</t>
  </si>
  <si>
    <t>CB00188CLP</t>
  </si>
  <si>
    <t>CB00185CLP</t>
  </si>
  <si>
    <t>ASOCIACION CIVIL CLUB PLAYA BLANCA</t>
  </si>
  <si>
    <t>CB00186CLP</t>
  </si>
  <si>
    <t>FRUTOS TONGORRAPE SOCIEDAD ANONIMA</t>
  </si>
  <si>
    <t>INFORMACION DE EMPRESAS GENERADORAS SOBRE LAS POTENCIAS CONTRATADAS CON SUS CLIENTES - EGASA - 2023.enero</t>
  </si>
  <si>
    <t>ELECTROSUR</t>
  </si>
  <si>
    <t>MONTALVO 138</t>
  </si>
  <si>
    <t>Moquegua 138</t>
  </si>
  <si>
    <t>Huaytire 13.8</t>
  </si>
  <si>
    <t>ARICOTA 2 66</t>
  </si>
  <si>
    <t>Aricota 1 10.5 - Aricota 2 10.5 - Sarita 33</t>
  </si>
  <si>
    <t>Los Heroes 66 - Tomasiri 66</t>
  </si>
  <si>
    <t>ILO 138</t>
  </si>
  <si>
    <t>ANDAHUASI 22.9 KV</t>
  </si>
  <si>
    <t>ELECTRO PANGOA</t>
  </si>
  <si>
    <t>PANGOA 22.9 KV</t>
  </si>
  <si>
    <t>AGROLMOS 60 KV</t>
  </si>
  <si>
    <t>Contrato de Respaldo de suministro a Coelvisac</t>
  </si>
  <si>
    <t>Belunde Terry 138 kV</t>
  </si>
  <si>
    <t>PMI Nueva Cajamarca</t>
  </si>
  <si>
    <t>Marcona 220 kV</t>
  </si>
  <si>
    <t>481000041 / 10 kV</t>
  </si>
  <si>
    <t>47372808 / 10 kV</t>
  </si>
  <si>
    <t>60133564 / 10 kV</t>
  </si>
  <si>
    <t>Zorritos 220 Kv</t>
  </si>
  <si>
    <t>6665918 /22.9 Kv</t>
  </si>
  <si>
    <t>COMPAÑIA MINERA CERRO VERDE</t>
  </si>
  <si>
    <t xml:space="preserve">SOCABAYA 220 </t>
  </si>
  <si>
    <t>SOCABAYA 220 KV</t>
  </si>
  <si>
    <t>PUERTO RICO 22.9 KV</t>
  </si>
  <si>
    <t>INVERSIONES SAN BORJA S.A.</t>
  </si>
  <si>
    <t>PATRIMONIO EN FIDEICOMISO - EDIFICIO PARDO Y ALIAGA - DECRETO LEGISLATIVO NO. 861, TITULO XI</t>
  </si>
  <si>
    <t>CB00538ENG</t>
  </si>
  <si>
    <t>URBANIZADORA JARDÍN S.A.</t>
  </si>
  <si>
    <t>Piura Oeste 60 kV/ Piura Oeste 10 Kv</t>
  </si>
  <si>
    <t>01/01/2023</t>
  </si>
  <si>
    <t>Puerto Rico 22.9 kV</t>
  </si>
  <si>
    <t>Huallanca 13,8 kV/ Huallanca 138 kV/ Huallanca 66 kV/ Huaraz Oeste 138 kV</t>
  </si>
  <si>
    <t>SOUTH AMÉRICA MINING INVESTMENTS S.A.C.</t>
  </si>
  <si>
    <t>Barra 22.9kV de la SE Coracora</t>
  </si>
  <si>
    <t>PESQUERA HERMANOS CÓRDOVA S.A.C.</t>
  </si>
  <si>
    <t>N° 16240901</t>
  </si>
  <si>
    <t>COMPAÑÍA ARROCERA DEL PACÍFICO S.R.L.</t>
  </si>
  <si>
    <t>N° 27512643</t>
  </si>
  <si>
    <t>N° 1787093</t>
  </si>
  <si>
    <t>FÁBRICA NACIONAL DE ACUMULADORES ETNA S.A.</t>
  </si>
  <si>
    <t>Planta Los Olivos/Planta Independencia/Planta Ventanilla 1/Planta Ventanilla 2</t>
  </si>
  <si>
    <t>COMPAÑÍA MINERA ARGENTUM S.A.</t>
  </si>
  <si>
    <t>Alpammina 50kV/Nueva Morococha 22.9 y 4.16kV</t>
  </si>
  <si>
    <t>CONTONGA MINERIA S.A.C.</t>
  </si>
  <si>
    <t>UM Contonga</t>
  </si>
  <si>
    <t>N°36000170 10 kV</t>
  </si>
  <si>
    <t>Zorritos 220 KV</t>
  </si>
  <si>
    <t>Respaldo de Potencia y Energía a INLAND</t>
  </si>
  <si>
    <t>31/08/2024</t>
  </si>
  <si>
    <t>31 MW para todo el año 2023</t>
  </si>
  <si>
    <t>Aún usuario regulado de ENOSA</t>
  </si>
  <si>
    <t>Aún usuario regulado de ELSE</t>
  </si>
  <si>
    <t>En construcción</t>
  </si>
  <si>
    <t>TURISMO COSTA DEL SOL S.A.</t>
  </si>
  <si>
    <t>Suministro N 5037077 - 10 kV</t>
  </si>
  <si>
    <t>Suministro N° 6393415 - 10 kV</t>
  </si>
  <si>
    <t>LACTEA S.A.</t>
  </si>
  <si>
    <t>Suministro N° 47525774 - 22.9 kV</t>
  </si>
  <si>
    <t>HIELO SEFRIN S.R.L.</t>
  </si>
  <si>
    <t>Suministro N° 700072295</t>
  </si>
  <si>
    <t>Suministro N°1788570 - 22.9 kV</t>
  </si>
  <si>
    <t>INVERSIONES REGAL S.A.</t>
  </si>
  <si>
    <t>Suministro N° 49630080 - 13.8 kV</t>
  </si>
  <si>
    <t>MOLINO LA PERLA S.A.C.</t>
  </si>
  <si>
    <t>Suministro N° 47317440 - 10 kV</t>
  </si>
  <si>
    <t>AI INVERSIONES PALO ALTO II S.A.C.</t>
  </si>
  <si>
    <t>Suministro N° 2947802 - 10 kV</t>
  </si>
  <si>
    <t>GREEN PERU S.A.</t>
  </si>
  <si>
    <t>Suministros N° 55020499 /60742136</t>
  </si>
  <si>
    <t>ALPAYANA S.A.</t>
  </si>
  <si>
    <t>Antuquito 50 Kv</t>
  </si>
  <si>
    <t>CREDITEX S.A.A.</t>
  </si>
  <si>
    <t>S.E. 1539 - 22.9 Kv</t>
  </si>
  <si>
    <t>S.E. Alto La Luna 60 kV</t>
  </si>
  <si>
    <t>S.E. Trujillo Norte 10 kV</t>
  </si>
  <si>
    <t>TEXGROUP S.A.</t>
  </si>
  <si>
    <t>S.E. 552 10 kV</t>
  </si>
  <si>
    <t>COMPANIA MINERA PODEROSA S.A.</t>
  </si>
  <si>
    <t>SET Cajabamba 60 kV</t>
  </si>
  <si>
    <t>ALICORP S.A.</t>
  </si>
  <si>
    <t>Predio Faucett</t>
  </si>
  <si>
    <t>Copsa</t>
  </si>
  <si>
    <t>Fideeria Lima</t>
  </si>
  <si>
    <t>PRODUCTORA ANDINA DE CONGELADOS S.R.L.</t>
  </si>
  <si>
    <t>Suministro N° 11215192</t>
  </si>
  <si>
    <t>Suministro N° 10490999</t>
  </si>
  <si>
    <t>Suministro N° 16040212</t>
  </si>
  <si>
    <t>Suministro N° 10880107</t>
  </si>
  <si>
    <t>BANCO BBVA PERU</t>
  </si>
  <si>
    <t>SED 1580 LDS - 22.9 kV</t>
  </si>
  <si>
    <t>TEXTIL SAN RAMÓN S.A.</t>
  </si>
  <si>
    <t>Suministro N° 390011 - 10 Kv</t>
  </si>
  <si>
    <t>Suministro N° 527837 - 10 Kv</t>
  </si>
  <si>
    <t>PESQUERA PELAYO S.A.C.</t>
  </si>
  <si>
    <t>Suministro N° 2855915 - 10 Kv</t>
  </si>
  <si>
    <t>HP: 0.2 de enero a abril y de julio a octubre</t>
  </si>
  <si>
    <t>COBRECON S.A.</t>
  </si>
  <si>
    <t>Suministro N° 2824274 - 10 Kv</t>
  </si>
  <si>
    <t>EMPRESA MINERA LOS QUENUALES S.A.</t>
  </si>
  <si>
    <t>Casapalca 2.4 kV, Carlos Francisco 50 kV, Antuquio, San Mateo,  Rosaura 50 kV</t>
  </si>
  <si>
    <t>Paragsha 2 138 kV</t>
  </si>
  <si>
    <t>CBC PERUANA S.A.C.</t>
  </si>
  <si>
    <t>Sullana 22.9 Kv</t>
  </si>
  <si>
    <t>CONSORCIO METALURGICO S.A.</t>
  </si>
  <si>
    <t>Suministro N° 267043 - 10 Kv</t>
  </si>
  <si>
    <t>EXSA S.A.</t>
  </si>
  <si>
    <t>Suministro N° 0501681 - 10 Kv</t>
  </si>
  <si>
    <t>Cajamarca Norte 220 kV</t>
  </si>
  <si>
    <t>CB00919KLL</t>
  </si>
  <si>
    <t>CB00920KLL</t>
  </si>
  <si>
    <t>CB00924KLL</t>
  </si>
  <si>
    <t>CB00922KLL</t>
  </si>
  <si>
    <t>CB0000XADP</t>
  </si>
  <si>
    <t>Planta El Espino (anterior suministrador San Gaban)</t>
  </si>
  <si>
    <t>HOSPITAL DEMARINI</t>
  </si>
  <si>
    <t>Chanchamayo 22.9 kV</t>
  </si>
  <si>
    <t>Pasa de Regulado a Libre</t>
  </si>
  <si>
    <t>MOLINOS LOS ANGELES S.R.L.</t>
  </si>
  <si>
    <t>SED 10 kV, 27512699</t>
  </si>
  <si>
    <t>INFORMACION DE EMPRESAS GENERADORAS SOBRE LAS POTENCIAS CONTRATADAS CON SUS CLIENTES - SDF ENERGIA - 2023 Enero</t>
  </si>
  <si>
    <t>SuminIstro para el Mercsado Libre de ENEL DISTRIBUCION</t>
  </si>
  <si>
    <t>Hipermercados Tottus S.A.</t>
  </si>
  <si>
    <t>SED Electro Dunas</t>
  </si>
  <si>
    <t>SED Enosa</t>
  </si>
  <si>
    <t>SED Ensa</t>
  </si>
  <si>
    <t>SED Hidrandina</t>
  </si>
  <si>
    <t>SED Seal</t>
  </si>
  <si>
    <t>SED Enel Distribución</t>
  </si>
  <si>
    <t>SED Electro Sur Este</t>
  </si>
  <si>
    <t>Hipermercados Tottus Oriente S.A.C.</t>
  </si>
  <si>
    <t>SED Electro Ucayali</t>
  </si>
  <si>
    <t>SED Electro Oriente</t>
  </si>
  <si>
    <t>Saga Falabella S.A.</t>
  </si>
  <si>
    <t>Saga Falabella Oriente S.A.C.</t>
  </si>
  <si>
    <t>Tiendas de Mejoramiento del Hogar S.A.</t>
  </si>
  <si>
    <t>Sodimac Oriente S.A.C.</t>
  </si>
  <si>
    <t>Open Plaza S.A.</t>
  </si>
  <si>
    <t>Inmobiliaria Domel S.A.C.</t>
  </si>
  <si>
    <t>Mallplaza Peru S.A.</t>
  </si>
  <si>
    <t>INFORMACION DE EMPRESAS GENERADORAS SOBRE LAS POTENCIAS CONTRATADAS CON SUS CLIENTES - TERMOCHILCA - 2023. Enero</t>
  </si>
  <si>
    <t>Segunda adenda contrato de opción de suministro desde enero 23</t>
  </si>
  <si>
    <t>Tercera adenda contrato de opción de suministro desde enero 23</t>
  </si>
  <si>
    <t>CB00779HSR</t>
  </si>
  <si>
    <t>AGROPIURA S.A.C.</t>
  </si>
  <si>
    <t>CB00780HSR</t>
  </si>
  <si>
    <t>ALIANZA METALURGICA S.A.</t>
  </si>
  <si>
    <t>CB00781HSR</t>
  </si>
  <si>
    <t>CB00782HSR</t>
  </si>
  <si>
    <t>BRAVO MALPARTIDA MIGUEL ANGEL</t>
  </si>
  <si>
    <t>CB00783HSR</t>
  </si>
  <si>
    <t>CB00784HSR</t>
  </si>
  <si>
    <t>CENTRO GAS DIEGO EIRL</t>
  </si>
  <si>
    <t>CB00800HSR</t>
  </si>
  <si>
    <t>DENWOOD HOLDINGS PERU METALS SOCIEDAD ANONIMA CERR</t>
  </si>
  <si>
    <t>CB00801HSR</t>
  </si>
  <si>
    <t>DINET S.A.</t>
  </si>
  <si>
    <t>CB00785HSR</t>
  </si>
  <si>
    <t>DISTRIBUIDORA DE  LIQUIDOS SOCIEDAD ANONIMA CERRADA</t>
  </si>
  <si>
    <t>CB00795HSR</t>
  </si>
  <si>
    <t>DON FERNANDO SAC</t>
  </si>
  <si>
    <t>CB00802HSR</t>
  </si>
  <si>
    <t>CB00803HSR</t>
  </si>
  <si>
    <t>CB00797HSR</t>
  </si>
  <si>
    <t>CB00786HSR</t>
  </si>
  <si>
    <t>CB00787HSR</t>
  </si>
  <si>
    <t>CB00788HSR</t>
  </si>
  <si>
    <t>HORADIN E.I.R.L.</t>
  </si>
  <si>
    <t>CB00789HSR</t>
  </si>
  <si>
    <t>CB00798HSR</t>
  </si>
  <si>
    <t>ICA FRUTA S.A.</t>
  </si>
  <si>
    <t>CB00790HSR</t>
  </si>
  <si>
    <t>INMOBILIARIA ALBOKER S.A.C.</t>
  </si>
  <si>
    <t>CB00799HSR</t>
  </si>
  <si>
    <t>R &amp; G SEGURIDAD E HIGIENE INDUSTRIAL S.A.C.</t>
  </si>
  <si>
    <t>CB00791HSR</t>
  </si>
  <si>
    <t>SERVICENTRO GERMANICO F.H. S.A.C.</t>
  </si>
  <si>
    <t>CB00792HSR</t>
  </si>
  <si>
    <t>CB00804HSR</t>
  </si>
  <si>
    <t>CB00793HSR</t>
  </si>
  <si>
    <t>CB00794HSR</t>
  </si>
  <si>
    <t>V.RAVETTINO S.R.L.</t>
  </si>
  <si>
    <t>CB00422EPE</t>
  </si>
  <si>
    <t>AGP PERU S.A.C.</t>
  </si>
  <si>
    <t>CB00423EPE</t>
  </si>
  <si>
    <t>COFACO INDUSTRIES S.A.C.</t>
  </si>
  <si>
    <t>CB00424EPE</t>
  </si>
  <si>
    <t>CB00425EPE</t>
  </si>
  <si>
    <t>CORPORACION PYX S.A.C. - CORP PYX S.A.C.</t>
  </si>
  <si>
    <t>CB00426EPE</t>
  </si>
  <si>
    <t>FIBRAS INDUSTRIALES S A</t>
  </si>
  <si>
    <t>CB00427EPE</t>
  </si>
  <si>
    <t>INVERSIONES QUIAZA S.A.C.</t>
  </si>
  <si>
    <t>CB00428EPE</t>
  </si>
  <si>
    <t>MITSUI AUTOMOTRIZ S.A.</t>
  </si>
  <si>
    <t>CB00429EPE</t>
  </si>
  <si>
    <t>CB00431EPE</t>
  </si>
  <si>
    <t>SDF</t>
  </si>
  <si>
    <t>CL00160ELP</t>
  </si>
  <si>
    <t>PUERTO RICO 22,9</t>
  </si>
  <si>
    <t>CB00188ELP</t>
  </si>
  <si>
    <t>ELECTRO ORIENTE S.A.</t>
  </si>
  <si>
    <t>CACLIC 220 KV</t>
  </si>
  <si>
    <t>CACLIC 22,9 KV</t>
  </si>
  <si>
    <t>CB00189ELP</t>
  </si>
  <si>
    <t>CUTERVO 138 KV</t>
  </si>
  <si>
    <t>CB00187ELP</t>
  </si>
  <si>
    <t>BELAUNDE TERRY 138 KV</t>
  </si>
  <si>
    <t>CB00190ELP</t>
  </si>
  <si>
    <t>Sí</t>
  </si>
  <si>
    <t>CB00805HSR</t>
  </si>
  <si>
    <t>ACEROS AMERICA GLOBAL S.A.C.</t>
  </si>
  <si>
    <t>CB00806HSR</t>
  </si>
  <si>
    <t>BLAS BRAVO LUIS ALEXANDER</t>
  </si>
  <si>
    <t>CB00807HSR</t>
  </si>
  <si>
    <t>CADENAS INDUSTRIALES S.A.</t>
  </si>
  <si>
    <t>CB00808HSR</t>
  </si>
  <si>
    <t>INVERSIONES LINDA PLAST E.I.R.L.</t>
  </si>
  <si>
    <t>CB00809HSR</t>
  </si>
  <si>
    <t>JM LUDAFA SOCIEDAD ANONIMA CERRADA</t>
  </si>
  <si>
    <t>CB00810HSR</t>
  </si>
  <si>
    <t>LUANA TEXTILES IMPORT &amp; EXPORT E.I.R.L.</t>
  </si>
  <si>
    <t>CB00197CLP</t>
  </si>
  <si>
    <t>proporcional</t>
  </si>
  <si>
    <t>CB00198CLP</t>
  </si>
  <si>
    <t>CB00199CLP</t>
  </si>
  <si>
    <t>CUTERVO 220</t>
  </si>
  <si>
    <t>CB00200CLP</t>
  </si>
  <si>
    <t>CL00110CLP</t>
  </si>
  <si>
    <t>CL00133CLP</t>
  </si>
  <si>
    <t>CB00196CLP</t>
  </si>
  <si>
    <t>CB00190CLP</t>
  </si>
  <si>
    <t>CB00191CLP</t>
  </si>
  <si>
    <t>CB00192CLP</t>
  </si>
  <si>
    <t>CB00194CLP</t>
  </si>
  <si>
    <t>CB00193CLP</t>
  </si>
  <si>
    <t>CB00195CLP</t>
  </si>
  <si>
    <t>CB00189CLP</t>
  </si>
  <si>
    <t>CB00210CLP</t>
  </si>
  <si>
    <t>CB00205CLP</t>
  </si>
  <si>
    <t>CB00203CLP</t>
  </si>
  <si>
    <t>CB00213CLP</t>
  </si>
  <si>
    <t>CB00209CLP</t>
  </si>
  <si>
    <t>CB00212CLP</t>
  </si>
  <si>
    <t>CB00202CLP</t>
  </si>
  <si>
    <t>CB00204CLP</t>
  </si>
  <si>
    <t>CB00214CLP</t>
  </si>
  <si>
    <t>CB00207CLP</t>
  </si>
  <si>
    <t>CB00208CLP</t>
  </si>
  <si>
    <t>CB00201CLP</t>
  </si>
  <si>
    <t>CB00211CLP</t>
  </si>
  <si>
    <t>CB00206CLP</t>
  </si>
  <si>
    <t>PUNTA</t>
  </si>
  <si>
    <t>FUERA DE PUNTA</t>
  </si>
  <si>
    <t>Total</t>
  </si>
  <si>
    <t>Potencia Disponible</t>
  </si>
  <si>
    <t>CLP</t>
  </si>
  <si>
    <t>COES/D/DO/SME-INF-008-2022 - Cuadro 8</t>
  </si>
  <si>
    <t>CERE</t>
  </si>
  <si>
    <t>nueva potencia firme</t>
  </si>
  <si>
    <t>HCAÑETE</t>
  </si>
  <si>
    <t>oct19-dic24</t>
  </si>
  <si>
    <t>&lt;&lt; adenda cambia de dic21 a dic24</t>
  </si>
  <si>
    <t>GEA</t>
  </si>
  <si>
    <t>oct19-dic22</t>
  </si>
  <si>
    <t>YANAPAMPA</t>
  </si>
  <si>
    <t>ene21-dic21</t>
  </si>
  <si>
    <t>&lt;&lt; 1er adenda cambia de dic21 a dic22</t>
  </si>
  <si>
    <t>TOTAL</t>
  </si>
  <si>
    <t>OJO !!!!!!!!</t>
  </si>
  <si>
    <t>CB00282EGM</t>
  </si>
  <si>
    <t>CB00263EGM</t>
  </si>
  <si>
    <t>CB00276EGM</t>
  </si>
  <si>
    <t>MAI SHI GROUP S.A.C. Sum 1</t>
  </si>
  <si>
    <t>CB00275EGM</t>
  </si>
  <si>
    <t>MAI SHI GROUP S.A.C. Sum 2</t>
  </si>
  <si>
    <t>CB00277EGM</t>
  </si>
  <si>
    <t>PACIFIC FREEZING COMPANY S.A.C. Sum 1</t>
  </si>
  <si>
    <t>CB00264EGM</t>
  </si>
  <si>
    <t>ALTO MAYO RICE GROUP</t>
  </si>
  <si>
    <t>CB00272EGM</t>
  </si>
  <si>
    <t>TEXTILE SOURCING COMPANY</t>
  </si>
  <si>
    <t>CB00274EGM</t>
  </si>
  <si>
    <t xml:space="preserve">PROVEEDORA DE PRODUCTOS MARINOS </t>
  </si>
  <si>
    <t>CB00265EGM</t>
  </si>
  <si>
    <t>MOLINO DON JULIO</t>
  </si>
  <si>
    <t>CB00269EGM</t>
  </si>
  <si>
    <t>COMPAÑIA AGROINDUSTRIAL SANTA ANA</t>
  </si>
  <si>
    <t>CB00266EGM</t>
  </si>
  <si>
    <t>MOLINO CHICLAYO Sum 1</t>
  </si>
  <si>
    <t>CB00268EGM</t>
  </si>
  <si>
    <t>MOLINO CHICLAYO Sum 2</t>
  </si>
  <si>
    <t>CB00267EGM</t>
  </si>
  <si>
    <t>MOLINO GUADALUPE</t>
  </si>
  <si>
    <t>CB00270EGM</t>
  </si>
  <si>
    <t>CULTIMARINE</t>
  </si>
  <si>
    <t>CB00278EGM</t>
  </si>
  <si>
    <t>AMERICAN QUALITY AQUACULTURE</t>
  </si>
  <si>
    <t>AGRICOLA INVERAGRO S.A.C.</t>
  </si>
  <si>
    <t>OL-009 / 22.9 kV</t>
  </si>
  <si>
    <t>INVERSIONES SUR ANDINA S.A.C.</t>
  </si>
  <si>
    <t>OL-094 / 22.9 kV</t>
  </si>
  <si>
    <t>SE 612721 / 10kV</t>
  </si>
  <si>
    <t>CB00273EGM</t>
  </si>
  <si>
    <t xml:space="preserve">MINERIA Y EXPORTACIONES S.A.C. </t>
  </si>
  <si>
    <t>CB00279EGM</t>
  </si>
  <si>
    <t>EUROTUBO Sum 1</t>
  </si>
  <si>
    <t>CB00280EGM</t>
  </si>
  <si>
    <t>EUROTUBO Sum 2</t>
  </si>
  <si>
    <t>CB00281EGM</t>
  </si>
  <si>
    <t>COMISIÓN DE USUARIOS PUERTO EL CURA</t>
  </si>
  <si>
    <t>POLIMETALICOS CHIMBOTE</t>
  </si>
  <si>
    <t>SE MT Hidrandina</t>
  </si>
  <si>
    <t>CB00271EGM</t>
  </si>
  <si>
    <t>CB00284EGM</t>
  </si>
  <si>
    <t>CB00283EGM</t>
  </si>
  <si>
    <t>CB00076EGS</t>
  </si>
  <si>
    <t>CB00075EGS</t>
  </si>
  <si>
    <t>CB00077EGS</t>
  </si>
  <si>
    <t>CB00072EGS</t>
  </si>
  <si>
    <t>CB00074EGS</t>
  </si>
  <si>
    <t>CB00073EGS</t>
  </si>
  <si>
    <t>CL00151FPP</t>
  </si>
  <si>
    <t>CB00366FPP</t>
  </si>
  <si>
    <t>CB00349FPP</t>
  </si>
  <si>
    <t>CB00283FPP</t>
  </si>
  <si>
    <t>CB00309FPP</t>
  </si>
  <si>
    <t>CB00302FPP</t>
  </si>
  <si>
    <t>CB00285FPP</t>
  </si>
  <si>
    <t>CB00294FPP</t>
  </si>
  <si>
    <t>CB00373FPP</t>
  </si>
  <si>
    <t>CB00281FPP</t>
  </si>
  <si>
    <t>CB00277FPP</t>
  </si>
  <si>
    <t>CB00272FPP</t>
  </si>
  <si>
    <t>CB00273FPP</t>
  </si>
  <si>
    <t>CB00274FPP</t>
  </si>
  <si>
    <t>CB00275FPP</t>
  </si>
  <si>
    <t>CB00276FPP</t>
  </si>
  <si>
    <t>CB00278FPP</t>
  </si>
  <si>
    <t>CB00279FPP</t>
  </si>
  <si>
    <t>CB00280FPP</t>
  </si>
  <si>
    <t>CB00282FPP</t>
  </si>
  <si>
    <t>CB00287FPP</t>
  </si>
  <si>
    <t>CB00288FPP</t>
  </si>
  <si>
    <t>CB00376FPP</t>
  </si>
  <si>
    <t>CB00289FPP</t>
  </si>
  <si>
    <t>CB00290FPP</t>
  </si>
  <si>
    <t>CB00291FPP</t>
  </si>
  <si>
    <t>CB00292FPP</t>
  </si>
  <si>
    <t>CB00293FPP</t>
  </si>
  <si>
    <t>CB00377FPP</t>
  </si>
  <si>
    <t>CB00378FPP</t>
  </si>
  <si>
    <t>CB00296FPP</t>
  </si>
  <si>
    <t>CB00297FPP</t>
  </si>
  <si>
    <t>CB00299FPP</t>
  </si>
  <si>
    <t>CB00300FPP</t>
  </si>
  <si>
    <t>CB00301FPP</t>
  </si>
  <si>
    <t>CB00303FPP</t>
  </si>
  <si>
    <t>CB00304FPP</t>
  </si>
  <si>
    <t>CB00379FPP</t>
  </si>
  <si>
    <t>CB00305FPP</t>
  </si>
  <si>
    <t>CB00380FPP</t>
  </si>
  <si>
    <t>CB00306FPP</t>
  </si>
  <si>
    <t>CB00308FPP</t>
  </si>
  <si>
    <t>CB00307FPP</t>
  </si>
  <si>
    <t>CB00311FPP</t>
  </si>
  <si>
    <t>CB00381FPP</t>
  </si>
  <si>
    <t>CB00312FPP</t>
  </si>
  <si>
    <t>CB00313FPP</t>
  </si>
  <si>
    <t>CB00314FPP</t>
  </si>
  <si>
    <t>CB00316FPP</t>
  </si>
  <si>
    <t>CB00318FPP</t>
  </si>
  <si>
    <t>CB00382FPP</t>
  </si>
  <si>
    <t>CB00383FPP</t>
  </si>
  <si>
    <t>CB00384FPP</t>
  </si>
  <si>
    <t>CB00385FPP</t>
  </si>
  <si>
    <t>CB00386FPP</t>
  </si>
  <si>
    <t>CB00319FPP</t>
  </si>
  <si>
    <t>CB00320FPP</t>
  </si>
  <si>
    <t>CB00387FPP</t>
  </si>
  <si>
    <t>CB00321FPP</t>
  </si>
  <si>
    <t>CB00322FPP</t>
  </si>
  <si>
    <t>CB00323FPP</t>
  </si>
  <si>
    <t>CB00324FPP</t>
  </si>
  <si>
    <t>CB00325FPP</t>
  </si>
  <si>
    <t>CB00326FPP</t>
  </si>
  <si>
    <t>CB00388FPP</t>
  </si>
  <si>
    <t>CB00328FPP</t>
  </si>
  <si>
    <t>CB00391FPP</t>
  </si>
  <si>
    <t>CB00392FPP</t>
  </si>
  <si>
    <t>CB00329FPP</t>
  </si>
  <si>
    <t>MAJES 10</t>
  </si>
  <si>
    <t>CB00396FPP</t>
  </si>
  <si>
    <t>PARQUE INDUSTRIAL 10 (SEAL)</t>
  </si>
  <si>
    <t>CB00331FPP</t>
  </si>
  <si>
    <t>CB00332FPP</t>
  </si>
  <si>
    <t>CB00333FPP</t>
  </si>
  <si>
    <t>CB00334FPP</t>
  </si>
  <si>
    <t>CB00335FPP</t>
  </si>
  <si>
    <t>CB00336FPP</t>
  </si>
  <si>
    <t>CB00337FPP</t>
  </si>
  <si>
    <t>CB00338FPP</t>
  </si>
  <si>
    <t>CB00339FPP</t>
  </si>
  <si>
    <t>CB00340FPP</t>
  </si>
  <si>
    <t>CB00341FPP</t>
  </si>
  <si>
    <t>CB00343FPP</t>
  </si>
  <si>
    <t>CB00344FPP</t>
  </si>
  <si>
    <t>CB00346FPP</t>
  </si>
  <si>
    <t>CB00347FPP</t>
  </si>
  <si>
    <t>CB00348FPP</t>
  </si>
  <si>
    <t>CB00397FPP</t>
  </si>
  <si>
    <t>CB00352FPP</t>
  </si>
  <si>
    <t>CB00353FPP</t>
  </si>
  <si>
    <t>CB00398FPP</t>
  </si>
  <si>
    <t>CB00399FPP</t>
  </si>
  <si>
    <t>CB00400FPP</t>
  </si>
  <si>
    <t>CB00354FPP</t>
  </si>
  <si>
    <t>CB00355FPP</t>
  </si>
  <si>
    <t>CB00356FPP</t>
  </si>
  <si>
    <t>CB00357FPP</t>
  </si>
  <si>
    <t>CB00358FPP</t>
  </si>
  <si>
    <t>CB00359FPP</t>
  </si>
  <si>
    <t>CB00402FPP</t>
  </si>
  <si>
    <t>CB00360FPP</t>
  </si>
  <si>
    <t>CB00361FPP</t>
  </si>
  <si>
    <t>CB00363FPP</t>
  </si>
  <si>
    <t>CB00364FPP</t>
  </si>
  <si>
    <t>CB00365FPP</t>
  </si>
  <si>
    <t>CB00369FPP</t>
  </si>
  <si>
    <t>CB00370FPP</t>
  </si>
  <si>
    <t>CB00371FPP</t>
  </si>
  <si>
    <t>CB00372FPP</t>
  </si>
  <si>
    <t>CB00393FPP</t>
  </si>
  <si>
    <t>CB00374FPP</t>
  </si>
  <si>
    <t>CB00375FPP</t>
  </si>
  <si>
    <t>CB00298FPP</t>
  </si>
  <si>
    <t>OPERADORES CONCENTRADOS PERUANOS S.A.C.</t>
  </si>
  <si>
    <t>01/02/2023</t>
  </si>
  <si>
    <t>SE Cobriza II 69 kV Barra 10 kV (Interruptor 8152) / SE Cobriza II 69 Kv Barra 4.16 kV (Interruptor 8149)</t>
  </si>
  <si>
    <t>CB00921KLL</t>
  </si>
  <si>
    <t>CB00925KLL</t>
  </si>
  <si>
    <t>DISTRIBUIDORA DE LIQUIDOS SOCIEDAD ANONIMA CERRADA</t>
  </si>
  <si>
    <t>INFORMACION DE EMPRESAS GENERADORAS SOBRE LAS POTENCIAS CONTRATADAS CON SUS CLIENTES - LA VIRGEN - 2023.Febrero</t>
  </si>
  <si>
    <t>CB00008ADP</t>
  </si>
  <si>
    <t>CB00015ADP</t>
  </si>
  <si>
    <t>Socabaya 138, Socabaya 34 y Jesus 138</t>
  </si>
  <si>
    <t>CB00010ADP</t>
  </si>
  <si>
    <t>Chilina 33.0</t>
  </si>
  <si>
    <t>CB00014ADP</t>
  </si>
  <si>
    <t>Santuario 13.8</t>
  </si>
  <si>
    <t>CB00009ADP</t>
  </si>
  <si>
    <t>Callalli 138.0</t>
  </si>
  <si>
    <t>CB00013ADP</t>
  </si>
  <si>
    <t>Repartición 138</t>
  </si>
  <si>
    <t>CB00012ADP</t>
  </si>
  <si>
    <t>CB00011ADP</t>
  </si>
  <si>
    <t>Marcona 60</t>
  </si>
  <si>
    <t>Nueva Morococha - Campamento Tuctu</t>
  </si>
  <si>
    <t>CB00087SGB</t>
  </si>
  <si>
    <t>EMSEMSA</t>
  </si>
  <si>
    <t>PANASA 2.4 - PARAMONGA EXISTENTE 13.8</t>
  </si>
  <si>
    <t>CB00291SKP</t>
  </si>
  <si>
    <t>CB00289SKP</t>
  </si>
  <si>
    <t>CB00296SKP</t>
  </si>
  <si>
    <t>CB00284SKP</t>
  </si>
  <si>
    <t>CB00293SKP</t>
  </si>
  <si>
    <t>CB00295SKP</t>
  </si>
  <si>
    <t>CB00287SKP</t>
  </si>
  <si>
    <t>CB00288SKP</t>
  </si>
  <si>
    <t>CB00290SKP</t>
  </si>
  <si>
    <t>CB00298SKP</t>
  </si>
  <si>
    <t>CB00285SKP</t>
  </si>
  <si>
    <t>CB00286SKP</t>
  </si>
  <si>
    <t>CB00292SKP</t>
  </si>
  <si>
    <t>CB00297SKP</t>
  </si>
  <si>
    <t>CB00294SKP</t>
  </si>
  <si>
    <t>CB00299SKP</t>
  </si>
  <si>
    <t>CB00300SKP</t>
  </si>
  <si>
    <t>CB00256SKP</t>
  </si>
  <si>
    <t>CB00257SKP</t>
  </si>
  <si>
    <t>CB00258SKP</t>
  </si>
  <si>
    <t>CB00259SKP</t>
  </si>
  <si>
    <t>CB00260SKP</t>
  </si>
  <si>
    <t>CB00261SKP</t>
  </si>
  <si>
    <t>CB00262SKP</t>
  </si>
  <si>
    <t>CB00263SKP</t>
  </si>
  <si>
    <t>CB00264SKP</t>
  </si>
  <si>
    <t>CB00265SKP</t>
  </si>
  <si>
    <t>CB00266SKP</t>
  </si>
  <si>
    <t>CB00267SKP</t>
  </si>
  <si>
    <t>CB00255SKP</t>
  </si>
  <si>
    <t>CB00248SKP</t>
  </si>
  <si>
    <t>CB00247SKP</t>
  </si>
  <si>
    <t>CB00246SKP</t>
  </si>
  <si>
    <t>CB00245SKP</t>
  </si>
  <si>
    <t>CB00244SKP</t>
  </si>
  <si>
    <t>CB00243SKP</t>
  </si>
  <si>
    <t>CB00242SKP</t>
  </si>
  <si>
    <t>CB00241SKP</t>
  </si>
  <si>
    <t>CB00249SKP</t>
  </si>
  <si>
    <t>CB00250SKP</t>
  </si>
  <si>
    <t>CB00251SKP</t>
  </si>
  <si>
    <t>CB00252SKP</t>
  </si>
  <si>
    <t>CB00253SKP</t>
  </si>
  <si>
    <t>CB00254SKP</t>
  </si>
  <si>
    <t>CB00268SKP</t>
  </si>
  <si>
    <t>CB00269SKP</t>
  </si>
  <si>
    <t>CB00270SKP</t>
  </si>
  <si>
    <t>CB00271SKP</t>
  </si>
  <si>
    <t>CB00272SKP</t>
  </si>
  <si>
    <t>CB00273SKP</t>
  </si>
  <si>
    <t>CB00274SKP</t>
  </si>
  <si>
    <t>CB00275SKP</t>
  </si>
  <si>
    <t>CB00276SKP</t>
  </si>
  <si>
    <t>CB00277SKP</t>
  </si>
  <si>
    <t>CB00280SKP</t>
  </si>
  <si>
    <t>CB00281SKP</t>
  </si>
  <si>
    <t>CB00282SKP</t>
  </si>
  <si>
    <t>CB00283SKP</t>
  </si>
  <si>
    <t>CB00278SKP</t>
  </si>
  <si>
    <t>CB00279SKP</t>
  </si>
  <si>
    <t>CB00962KLL</t>
  </si>
  <si>
    <t>CB00938KLL</t>
  </si>
  <si>
    <t>CB00947KLL</t>
  </si>
  <si>
    <t>CB00944KLL</t>
  </si>
  <si>
    <t>CB00945KLL</t>
  </si>
  <si>
    <t>CB00946KLL</t>
  </si>
  <si>
    <t>CB00951KLL</t>
  </si>
  <si>
    <t>CB00926KLL</t>
  </si>
  <si>
    <t>CB00943KLL</t>
  </si>
  <si>
    <t>CB00930KLL</t>
  </si>
  <si>
    <t>CB00940KLL</t>
  </si>
  <si>
    <t>CB00939KLL</t>
  </si>
  <si>
    <t>CB00941KLL</t>
  </si>
  <si>
    <t>CB00959KLL</t>
  </si>
  <si>
    <t>CB00936KLL</t>
  </si>
  <si>
    <t>CB00927KLL</t>
  </si>
  <si>
    <t>CB00928KLL</t>
  </si>
  <si>
    <t>CB00929KLL</t>
  </si>
  <si>
    <t>CB00955KLL</t>
  </si>
  <si>
    <t>CB00958KLL</t>
  </si>
  <si>
    <t>CB00957KLL</t>
  </si>
  <si>
    <t>CB00956KLL</t>
  </si>
  <si>
    <t>CB00931KLL</t>
  </si>
  <si>
    <t>CB00961KLL</t>
  </si>
  <si>
    <t>CB00960KLL</t>
  </si>
  <si>
    <t>CB00954KLL</t>
  </si>
  <si>
    <t>CB00934KLL</t>
  </si>
  <si>
    <t>CB00948KLL</t>
  </si>
  <si>
    <t>CB00949KLL</t>
  </si>
  <si>
    <t>CB00933KLL</t>
  </si>
  <si>
    <t>CB00932KLL</t>
  </si>
  <si>
    <t>CB00937KLL</t>
  </si>
  <si>
    <t>CB00942KLL</t>
  </si>
  <si>
    <t>CB00950KLL</t>
  </si>
  <si>
    <t>CB00952KLL</t>
  </si>
  <si>
    <t>CB00935KLL</t>
  </si>
  <si>
    <t>ARENA, PIEDRA Y AFIRMADO S.A.C.</t>
  </si>
  <si>
    <t>Suministro N° 1993140 - 10 Kv</t>
  </si>
  <si>
    <t>Huallanca 138</t>
  </si>
  <si>
    <t>Chimbote1 220</t>
  </si>
  <si>
    <t>Suministro Pachacamac</t>
  </si>
  <si>
    <t>CEMENTO INKA</t>
  </si>
  <si>
    <t xml:space="preserve">Independencia 220 kV </t>
  </si>
  <si>
    <t>S.E. M.T. ELECTRODUNAS</t>
  </si>
  <si>
    <t xml:space="preserve">CERAMICOS LAMBAYEQUE </t>
  </si>
  <si>
    <t>Chiclayo 220 kV</t>
  </si>
  <si>
    <t xml:space="preserve">INDUAMERICA CHICLAYO </t>
  </si>
  <si>
    <t>Ennergía Eolica</t>
  </si>
  <si>
    <t>INFORMACION DE EMPRESAS GENERADORAS SOBRE LAS POTENCIAS CONTRATADAS CON SUS CLIENTES - EMPRESA DE GENERACION HUALLAGA - 2023.Marzo</t>
  </si>
  <si>
    <t>Modificado según carta de ELP N°009-2023-G</t>
  </si>
  <si>
    <t>*</t>
  </si>
  <si>
    <t>24.05785
a
35.20661</t>
  </si>
  <si>
    <t>0.58678
a
11.73554</t>
  </si>
  <si>
    <t>Sin Asignar</t>
  </si>
  <si>
    <t>ALIMENTOS CIELO SOCIEDAD ANONIMA CERRADA - ALI CI</t>
  </si>
  <si>
    <t>PROYECTOS INMOBILIARIOS NUEVO HORIZONTE SOCIEDAD ANONIMA CERRADA</t>
  </si>
  <si>
    <t>T Y R CONSTRUCCIONES Y SERVICIOS SOCIEDAD ANONIMA</t>
  </si>
  <si>
    <t>CB00539ENG</t>
  </si>
  <si>
    <t>CB00540ENG</t>
  </si>
  <si>
    <t>CB00555ENG</t>
  </si>
  <si>
    <t>CB00554ENG</t>
  </si>
  <si>
    <t>CB00547ENG</t>
  </si>
  <si>
    <t>CB00544ENG</t>
  </si>
  <si>
    <t>CL00159ENG</t>
  </si>
  <si>
    <t>CB00541ENG</t>
  </si>
  <si>
    <t>CB00542ENG</t>
  </si>
  <si>
    <t>CB00543ENG</t>
  </si>
  <si>
    <t>CB00545ENG</t>
  </si>
  <si>
    <t>CB00416FPP</t>
  </si>
  <si>
    <t>CB00406FPP</t>
  </si>
  <si>
    <t>01/04/2023</t>
  </si>
  <si>
    <t>CB00407FPP</t>
  </si>
  <si>
    <t>CB00405FPP</t>
  </si>
  <si>
    <t>CB00417FPP</t>
  </si>
  <si>
    <t>CB00418FPP</t>
  </si>
  <si>
    <t>CB00415FPP</t>
  </si>
  <si>
    <t>CB00421FPP</t>
  </si>
  <si>
    <t>SOCIEDAD ELÉCTRICA DEL SUR OESTE S.A.</t>
  </si>
  <si>
    <t>01/03/2023</t>
  </si>
  <si>
    <t>Respaldo de ML para su cliente Jerusalén</t>
  </si>
  <si>
    <t>CB00414FPP</t>
  </si>
  <si>
    <t>Respaldo de ML para su cliente Fabripak</t>
  </si>
  <si>
    <t>CB00422FPP</t>
  </si>
  <si>
    <t>Respaldo de ML para su cliente Minera Sotrani</t>
  </si>
  <si>
    <t>Respaldo de ML para su cliente Inmobiliaria Magnopata</t>
  </si>
  <si>
    <t>CB00409FPP</t>
  </si>
  <si>
    <t>Respaldo de ML para su cliente Calidra</t>
  </si>
  <si>
    <t>CB00413FPP</t>
  </si>
  <si>
    <t>Respaldo de ML para su cliente Corporación Peruana de Almacenes</t>
  </si>
  <si>
    <t>FUNDICIÓN CENTRAL S.A.</t>
  </si>
  <si>
    <t>Respaldo solo por Energía a Huaura Power</t>
  </si>
  <si>
    <t>AGRÍCOLA CERRO PRIETO S.A.</t>
  </si>
  <si>
    <t>CERÁMICOS GALCA S.A.C.</t>
  </si>
  <si>
    <t>K'FESO S.A.C.</t>
  </si>
  <si>
    <t>MOLINO CASTILLO</t>
  </si>
  <si>
    <t>Agrícola Cerro Prieto S.A.</t>
  </si>
  <si>
    <t>Cerámicos GALCA S.A.C.</t>
  </si>
  <si>
    <t>Molino Castillo</t>
  </si>
  <si>
    <t>Puerto Rico 22.9 Kv</t>
  </si>
  <si>
    <t>Inicio de suministro desde el 01 de enero 2023</t>
  </si>
  <si>
    <t>CB0084OEP</t>
  </si>
  <si>
    <t>SANTA ROSA 220 / SANTA ROSA 60</t>
  </si>
  <si>
    <t>CB00117TCH</t>
  </si>
  <si>
    <t>CB00125TCH</t>
  </si>
  <si>
    <t>CB00126TCH</t>
  </si>
  <si>
    <t>CB00122TCH</t>
  </si>
  <si>
    <t>CB00118TCH</t>
  </si>
  <si>
    <t>CB00127TCH</t>
  </si>
  <si>
    <t>CB00116TCH</t>
  </si>
  <si>
    <t>CB00120TCH</t>
  </si>
  <si>
    <t>CB00121TCH</t>
  </si>
  <si>
    <t>CB00124TCH</t>
  </si>
  <si>
    <t>CB00115TCH</t>
  </si>
  <si>
    <t>CB00119TCH</t>
  </si>
  <si>
    <t>CB00123TCH</t>
  </si>
  <si>
    <t>CB00811HSR</t>
  </si>
  <si>
    <t>BEDOCE PERU S.A.C.</t>
  </si>
  <si>
    <t>CB00812HSR</t>
  </si>
  <si>
    <t>CONSORCIO DON RAUL S.A.C.</t>
  </si>
  <si>
    <t>CB00813HSR</t>
  </si>
  <si>
    <t>DORATO LLIPATA S.A.C.</t>
  </si>
  <si>
    <t>CB00814HSR</t>
  </si>
  <si>
    <t>FAMYPLAST PERU S.R.L.</t>
  </si>
  <si>
    <t>CB00815HSR</t>
  </si>
  <si>
    <t>INDUSTRIAS HUMARSA E.I.R.LTDA</t>
  </si>
  <si>
    <t>CB00816HSR</t>
  </si>
  <si>
    <t>INVERSIONES LUIS ALVARO S.A.C.</t>
  </si>
  <si>
    <t>CB00817HSR</t>
  </si>
  <si>
    <t>CB00818HSR</t>
  </si>
  <si>
    <t>TRANSPORTES GIANFRANCO EIRL</t>
  </si>
  <si>
    <t>CB00546ENG</t>
  </si>
  <si>
    <t>CB00549ENG</t>
  </si>
  <si>
    <t>CB00548ENG</t>
  </si>
  <si>
    <t>CB00550ENG</t>
  </si>
  <si>
    <t>CB00551ENG</t>
  </si>
  <si>
    <t>CB00552ENG</t>
  </si>
  <si>
    <t>YANAHUARA BLOCK LABS S.A.C.</t>
  </si>
  <si>
    <t>CB00819HSR</t>
  </si>
  <si>
    <t>ADMINISTRACION DE GRIFOS L&amp;L ONE S.A.C.</t>
  </si>
  <si>
    <t>CB00820HSR</t>
  </si>
  <si>
    <t>CORPORACION VIREY S.R.L.</t>
  </si>
  <si>
    <t>CB00821HSR</t>
  </si>
  <si>
    <t>FAMA GROUP SOCIEDAD ANONIMA CERRADA</t>
  </si>
  <si>
    <t>CB00822HSR</t>
  </si>
  <si>
    <t>INDUSTRIAS NIKO S A</t>
  </si>
  <si>
    <t>CB00823HSR</t>
  </si>
  <si>
    <t>INVERSIONES PICORP S.A.C.</t>
  </si>
  <si>
    <t>CB00824HSR</t>
  </si>
  <si>
    <t>INVERSIONES TEXTIL DEL SUR E.I.R.L.</t>
  </si>
  <si>
    <t>CB00825HSR</t>
  </si>
  <si>
    <t>ITALMECAN S.A.C.</t>
  </si>
  <si>
    <t>OTERRA S.A.</t>
  </si>
  <si>
    <t>PROCESADORA PESQUERA EL NIRVANA SOCIEDAD ANONIMA C</t>
  </si>
  <si>
    <t>CB00826HSR</t>
  </si>
  <si>
    <t>QUISPE ASTO PELAYO MOISES</t>
  </si>
  <si>
    <t>OTERRA  S.A.</t>
  </si>
  <si>
    <t>CL00150EPE</t>
  </si>
  <si>
    <t>TECNOLOGIA TEXTIL</t>
  </si>
  <si>
    <t>CL00150EPI</t>
  </si>
  <si>
    <t>CL00150CHI</t>
  </si>
  <si>
    <t>CB00189EGM</t>
  </si>
  <si>
    <t>CB00285EGM</t>
  </si>
  <si>
    <t>CB00286EGM</t>
  </si>
  <si>
    <t>CB00288EGM</t>
  </si>
  <si>
    <t>CB00287EGM</t>
  </si>
  <si>
    <t>CB00291EGM</t>
  </si>
  <si>
    <t>CB00290EGM</t>
  </si>
  <si>
    <t>CB00289EGM</t>
  </si>
  <si>
    <t>IRON MOUNTAIN PERU S.A.</t>
  </si>
  <si>
    <t>SE 693755 / 22.9kV</t>
  </si>
  <si>
    <t>SE 1826797 / 10kV</t>
  </si>
  <si>
    <t>Respado Engie</t>
  </si>
  <si>
    <t>Illapu</t>
  </si>
  <si>
    <t>(2) : Ingresar únicamente barras de transferencias asociados al punto de suministro, dicha barra de trasferencia debe estar señalada en el listado de Barras de Referencia de Generación del Estudio de Fijación tarifaria vigente.</t>
  </si>
  <si>
    <t>CB00420FPP</t>
  </si>
  <si>
    <t>CB00419FPP</t>
  </si>
  <si>
    <t>CB00972KLL</t>
  </si>
  <si>
    <t>CB00980KLL</t>
  </si>
  <si>
    <t>CB00979KLL</t>
  </si>
  <si>
    <t>CB00973KLL</t>
  </si>
  <si>
    <t>CB00983KLL</t>
  </si>
  <si>
    <t>CB00963KLL</t>
  </si>
  <si>
    <t>CB00975KLL</t>
  </si>
  <si>
    <t>CB00977KLL</t>
  </si>
  <si>
    <t>CB00966KLL</t>
  </si>
  <si>
    <t>CB00965KLL</t>
  </si>
  <si>
    <t>CB00964KLL</t>
  </si>
  <si>
    <t>CB00969KLL</t>
  </si>
  <si>
    <t>CB00978KLL</t>
  </si>
  <si>
    <t>CB00967KLL</t>
  </si>
  <si>
    <t>CB00970KLL</t>
  </si>
  <si>
    <t>CB00971KLL</t>
  </si>
  <si>
    <t>CB00981KLL</t>
  </si>
  <si>
    <t>CB00982KLL</t>
  </si>
  <si>
    <t>CB00968KLL</t>
  </si>
  <si>
    <t>CB00976KLL</t>
  </si>
  <si>
    <t>CB00974KLL</t>
  </si>
  <si>
    <t>CB00805HSR-Contrato de respaldo (suministro de Atria Energía)</t>
  </si>
  <si>
    <t>CB00807HSR-Contrato de respaldo (suministro de Atria Energía)</t>
  </si>
  <si>
    <t>CB00808HSR-Contrato de respaldo (suministro de Atria Energía)</t>
  </si>
  <si>
    <t>CB00809HSR-Contrato de respaldo (suministro de Atria Energía)</t>
  </si>
  <si>
    <t>CB00810HSR-Contrato de respaldo (suministro de Atria Energía)</t>
  </si>
  <si>
    <t>CB00806HSR-Contrato de respaldo (suministro de Atria Energía)</t>
  </si>
  <si>
    <t>CL00053OEP</t>
  </si>
  <si>
    <t>CB0085OEP</t>
  </si>
  <si>
    <t>CB0091SGB</t>
  </si>
  <si>
    <t>INFORMACION DE EMPRESAS GENERADORAS SOBRE LAS POTENCIAS CONTRATADAS CON SUS CLIENTES - AGROINDUSTRIAS SAN JACINTO S.A.A. - 2023.Abril</t>
  </si>
  <si>
    <t>QUIMPAC S.A.</t>
  </si>
  <si>
    <t>UNIÓN DE CERVECERÍAS PERUANAS BACKUS Y JOHNSTON S.</t>
  </si>
  <si>
    <t>CL00155TER</t>
  </si>
  <si>
    <t>Mayo 2023</t>
  </si>
  <si>
    <t>INFORMACION DE EMPRESAS GENERADORAS SOBRE LAS POTENCIAS CONTRATADAS CON SUS CLIENTES - ATRIA ENERGIA S.A.C. - 2023.Mayo</t>
  </si>
  <si>
    <t>01/07/2022</t>
  </si>
  <si>
    <t>30/04/2025</t>
  </si>
  <si>
    <t>31/01/2028</t>
  </si>
  <si>
    <t>31/05/2025</t>
  </si>
  <si>
    <t>01/12/2018</t>
  </si>
  <si>
    <t>31/10/2026</t>
  </si>
  <si>
    <t>31/12/2033</t>
  </si>
  <si>
    <t>30/11/2031</t>
  </si>
  <si>
    <t>01/03/2020</t>
  </si>
  <si>
    <t>30/06/2027</t>
  </si>
  <si>
    <t>31/08/2026</t>
  </si>
  <si>
    <t>CB00827HSR</t>
  </si>
  <si>
    <t>GHCORP SOCIEDAD ANONIMA CERRADA</t>
  </si>
  <si>
    <t>01/05/2023</t>
  </si>
  <si>
    <t>CB00828HSR</t>
  </si>
  <si>
    <t>HIELO REAL S.A.C.</t>
  </si>
  <si>
    <t>CB00829HSR</t>
  </si>
  <si>
    <t>MERCANTIL ALGODONERA SA</t>
  </si>
  <si>
    <t>28/02/2030</t>
  </si>
  <si>
    <t>30/11/2026</t>
  </si>
  <si>
    <t>CB00830HSR</t>
  </si>
  <si>
    <t>SC INGENIERIA Y CONSTRUCCION S.A.C.</t>
  </si>
  <si>
    <t>01/02/2018</t>
  </si>
  <si>
    <t>INFORMACION DE EMPRESAS GENERADORAS SOBRE LAS POTENCIAS CONTRATADAS CON SUS CLIENTES - CHINANGO S.A.C. - 2023.Mayo</t>
  </si>
  <si>
    <t>CB00293EGM</t>
  </si>
  <si>
    <t>CB00292EGM</t>
  </si>
  <si>
    <t>KIMBERLY CLARK PERÚ S.R.L.</t>
  </si>
  <si>
    <t>SE 1254078 / 22.9 kV</t>
  </si>
  <si>
    <t>SE 3052068 / 10kV</t>
  </si>
  <si>
    <t>SE 3052069 / 10kV</t>
  </si>
  <si>
    <t>INFORMACION DE EMPRESAS GENERADORAS SOBRE LAS POTENCIAS CONTRATADAS CON SUS CLIENTES - ENEL GENERACION PERU S.A.A. - 2023.Mayo</t>
  </si>
  <si>
    <t>CIA MINERA RAURA S.A.</t>
  </si>
  <si>
    <t>PARGSHA2 138</t>
  </si>
  <si>
    <t>Nuevo ingreso en el mes de mayo</t>
  </si>
  <si>
    <t>INFORMACION DE EMPRESAS GENERADORAS SOBRE LAS POTENCIAS CONTRATADAS CON SUS CLIENTES - ENEL GENERACION PIURA S.A. - 2023.Mayo</t>
  </si>
  <si>
    <t>Nuevo envío el 31/05/2023</t>
  </si>
  <si>
    <t>INFORMACION DE EMPRESAS GENERADORAS SOBRE LAS POTENCIAS CONTRATADAS CON SUS CLIENTES - ENGIE - 2023. Mayo</t>
  </si>
  <si>
    <t>CHIMBOTE 1 138</t>
  </si>
  <si>
    <t>INFORMACION DE EMPRESAS GENERADORAS SOBRE LAS POTENCIAS CONTRATADAS CON SUS CLIENTES - FENIX POWER PERÚ - 2023.Mayo</t>
  </si>
  <si>
    <t>CB00429FPP</t>
  </si>
  <si>
    <t>CB00426FPP</t>
  </si>
  <si>
    <t>CB00427FPP</t>
  </si>
  <si>
    <t>CB00423FPP</t>
  </si>
  <si>
    <t>CB00425FPP</t>
  </si>
  <si>
    <t>CB00428FPP</t>
  </si>
  <si>
    <t>CB00424FPP</t>
  </si>
  <si>
    <t>CB00430FPP</t>
  </si>
  <si>
    <t>FRIO FRIAS S.A.C.</t>
  </si>
  <si>
    <t>CB00431FPP</t>
  </si>
  <si>
    <t>REFRIGERADOS FISHOLG &amp; HIJOS S.A.C.</t>
  </si>
  <si>
    <t>INFORMACION DE EMPRESAS GENERADORAS SOBRE LAS POTENCIAS CONTRATADAS CON SUS CLIENTES - HIDROELECTRICA HUANCHOR S.A.C. - 2023.Mayo</t>
  </si>
  <si>
    <t>Ceramicos Cajamarca S.R.L.</t>
  </si>
  <si>
    <t>Cliente respaldado por Fenix Power</t>
  </si>
  <si>
    <t>INFORMACION DE EMPRESAS GENERADORAS SOBRE LAS POTENCIAS CONTRATADAS CON SUS CLIENTES - KALLPA GENERACION S.A. - 2023.MAYO</t>
  </si>
  <si>
    <t>Suministro compartido con Electroperú</t>
  </si>
  <si>
    <t>Potencia contratada solo en Hora Punta /Suministro compartido con Electroperú</t>
  </si>
  <si>
    <t>CB00984KLL</t>
  </si>
  <si>
    <t>CB00811HSR-Contrato de respaldo (suministro de Atria Energía)</t>
  </si>
  <si>
    <t>Los Heroes 220</t>
  </si>
  <si>
    <t>CB00812HSR-Contrato de respaldo (suministro de Atria Energía)</t>
  </si>
  <si>
    <t>CB00813HSR-Contrato de respaldo (suministro de Atria Energía)</t>
  </si>
  <si>
    <t>CB00814HSR-Contrato de respaldo (suministro de Atria Energía)</t>
  </si>
  <si>
    <t>CB00815HSR-Contrato de respaldo (suministro de Atria Energía)</t>
  </si>
  <si>
    <t>CB00816HSR-Contrato de respaldo (suministro de Atria Energía)</t>
  </si>
  <si>
    <t>PROCESADORA PESQUERA EL NIRVANA SOCIEDAD ANONIMA CERRADA - PROCESADORA PESQUERA EL NIRVANA S.A.C.</t>
  </si>
  <si>
    <t>CB00817HSR-Contrato de respaldo (suministro de Atria Energía)</t>
  </si>
  <si>
    <t>CB00818HSR-Contrato de respaldo (suministro de Atria Energía)</t>
  </si>
  <si>
    <t>Finalización de Contrato</t>
  </si>
  <si>
    <t>INFORMACION DE EMPRESAS GENERADORAS SOBRE LAS POTENCIAS CONTRATADAS CON SUS CLIENTES - ORAZUL ENERGY PERÚ - 2023.Mayo</t>
  </si>
  <si>
    <t>INFORMACION DE EMPRESAS GENERADORAS SOBRE LAS POTENCIAS CONTRATADAS CON SUS CLIENTES - SAN GABAN - 2023.Mayo, vigentes a partir del 01.05.2023</t>
  </si>
  <si>
    <t>POR SOLICITAR</t>
  </si>
  <si>
    <t>Respaldo solo de energia activa a clientes de Termochilca</t>
  </si>
  <si>
    <t>INFORMACION DE EMPRESAS GENERADORAS SOBRE LAS POTENCIAS CONTRATADAS CON SUS CLIENTES - SHOUGESA - 2023.MAYO</t>
  </si>
  <si>
    <t>Nuevo envío el 29/04/2023</t>
  </si>
  <si>
    <t>INFORMACION DE EMPRESAS GENERADORAS SOBRE LAS POTENCIAS CONTRATADAS CON SUS CLIENTES - STATKRAFT S.A - 2023. Mayo</t>
  </si>
  <si>
    <t>PARAMONGA NUEVA 138</t>
  </si>
  <si>
    <t>MANTARO 220</t>
  </si>
  <si>
    <t>MOLLEPATA 220</t>
  </si>
  <si>
    <t>INFORMACION DE EMPRESAS GENERADORAS SOBRE LAS POTENCIAS CONTRATADAS CON SUS CLIENTES - TERMOSELVA - 2023.MAYO</t>
  </si>
  <si>
    <t>En contrato respaldado por INLAND 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</si>
</sst>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 #,##0.00_ ;_ * \-#,##0.00_ ;_ * &quot;-&quot;??_ ;_ @_ "/>
    <numFmt numFmtId="165" formatCode="_-* #,##0.000_-;\-* #,##0.000_-;_-* &quot;-&quot;??_-;_-@_-"/>
    <numFmt numFmtId="166" formatCode="dd/mm/yyyy"/>
    <numFmt numFmtId="167" formatCode="#,##0.0"/>
    <numFmt numFmtId="168" formatCode="#,##0.0000"/>
    <numFmt numFmtId="169" formatCode="#,##0.000"/>
    <numFmt numFmtId="170" formatCode="[$-F800]dddd\,\ mmmm\ dd\,\ yyyy"/>
    <numFmt numFmtId="171" formatCode="0.0"/>
    <numFmt numFmtId="172" formatCode="d/m/yyyy"/>
    <numFmt numFmtId="173" formatCode="dd/mm/yyyy;@"/>
  </numFmts>
  <fonts count="139" x14ac:knownFonts="1">
    <font>
      <sz val="11"/>
      <color theme="1"/>
      <name val="Calibri"/>
      <family val="2"/>
      <scheme val="minor"/>
    </font>
    <font>
      <sz val="8"/>
      <color theme="1"/>
      <name val="Arial"/>
      <family val="2"/>
    </font>
    <font>
      <sz val="8"/>
      <color theme="1"/>
      <name val="Arial Narrow"/>
      <family val="2"/>
    </font>
    <font>
      <b/>
      <sz val="10"/>
      <color theme="1"/>
      <name val="Arial Narrow"/>
      <family val="2"/>
    </font>
    <font>
      <sz val="11"/>
      <color theme="1"/>
      <name val="Calibri"/>
      <family val="2"/>
      <scheme val="minor"/>
    </font>
    <font>
      <sz val="8"/>
      <color theme="1"/>
      <name val="Calibri"/>
      <family val="2"/>
      <scheme val="minor"/>
    </font>
    <font>
      <sz val="8"/>
      <color indexed="8"/>
      <name val="Calibri"/>
      <family val="2"/>
    </font>
    <font>
      <sz val="11"/>
      <color indexed="8"/>
      <name val="Calibri"/>
      <family val="2"/>
    </font>
    <font>
      <sz val="8"/>
      <name val="Arial"/>
      <family val="2"/>
    </font>
    <font>
      <sz val="10"/>
      <name val="Arial"/>
      <family val="2"/>
    </font>
    <font>
      <b/>
      <sz val="10"/>
      <name val="Arial Narrow"/>
      <family val="2"/>
    </font>
    <font>
      <sz val="10"/>
      <color theme="1"/>
      <name val="Calibri"/>
      <family val="2"/>
      <scheme val="minor"/>
    </font>
    <font>
      <b/>
      <sz val="9"/>
      <color indexed="81"/>
      <name val="Tahoma"/>
      <family val="2"/>
    </font>
    <font>
      <sz val="11"/>
      <name val="Calibri"/>
      <family val="2"/>
    </font>
    <font>
      <sz val="11"/>
      <name val="Calibri"/>
      <family val="2"/>
      <scheme val="minor"/>
    </font>
    <font>
      <b/>
      <sz val="11"/>
      <color theme="1"/>
      <name val="Calibri"/>
      <family val="2"/>
      <scheme val="minor"/>
    </font>
    <font>
      <sz val="11"/>
      <color theme="0"/>
      <name val="Calibri"/>
      <family val="2"/>
      <scheme val="minor"/>
    </font>
    <font>
      <b/>
      <sz val="10"/>
      <color theme="1"/>
      <name val="Calibri"/>
      <family val="2"/>
      <scheme val="minor"/>
    </font>
    <font>
      <b/>
      <sz val="11"/>
      <name val="Calibri"/>
      <family val="2"/>
      <scheme val="minor"/>
    </font>
    <font>
      <sz val="9"/>
      <color theme="0"/>
      <name val="Arial"/>
      <family val="2"/>
    </font>
    <font>
      <b/>
      <sz val="9"/>
      <name val="Arial"/>
      <family val="2"/>
    </font>
    <font>
      <sz val="9"/>
      <name val="Arial"/>
      <family val="2"/>
    </font>
    <font>
      <b/>
      <sz val="16"/>
      <name val="Arial"/>
      <family val="2"/>
    </font>
    <font>
      <b/>
      <sz val="9"/>
      <color theme="0"/>
      <name val="Arial"/>
      <family val="2"/>
    </font>
    <font>
      <b/>
      <sz val="10"/>
      <name val="Arial"/>
      <family val="2"/>
    </font>
    <font>
      <sz val="9"/>
      <color theme="0"/>
      <name val="Arial Narrow"/>
      <family val="2"/>
    </font>
    <font>
      <b/>
      <sz val="9"/>
      <name val="Arial Narrow"/>
      <family val="2"/>
    </font>
    <font>
      <sz val="9"/>
      <name val="Arial Narrow"/>
      <family val="2"/>
    </font>
    <font>
      <sz val="10"/>
      <name val="Arial Narrow"/>
      <family val="2"/>
    </font>
    <font>
      <sz val="10"/>
      <color theme="4"/>
      <name val="Arial Narrow"/>
      <family val="2"/>
    </font>
    <font>
      <b/>
      <sz val="11"/>
      <color indexed="10"/>
      <name val="Arial Narrow"/>
      <family val="2"/>
    </font>
    <font>
      <sz val="9"/>
      <color indexed="10"/>
      <name val="Arial Narrow"/>
      <family val="2"/>
    </font>
    <font>
      <sz val="10"/>
      <color theme="4"/>
      <name val="Arial"/>
      <family val="2"/>
    </font>
    <font>
      <sz val="10"/>
      <color rgb="FFFF0000"/>
      <name val="Arial Narrow"/>
      <family val="2"/>
    </font>
    <font>
      <sz val="12"/>
      <color rgb="FF000000"/>
      <name val="Times New Roman"/>
      <family val="1"/>
    </font>
    <font>
      <sz val="11"/>
      <name val="Calibri"/>
      <family val="2"/>
    </font>
    <font>
      <b/>
      <sz val="11"/>
      <color theme="0"/>
      <name val="Calibri"/>
      <family val="2"/>
      <scheme val="minor"/>
    </font>
    <font>
      <sz val="10"/>
      <name val="Calibri"/>
      <family val="2"/>
      <scheme val="minor"/>
    </font>
    <font>
      <b/>
      <sz val="10"/>
      <color theme="0"/>
      <name val="Calibri"/>
      <family val="2"/>
      <scheme val="minor"/>
    </font>
    <font>
      <b/>
      <sz val="10"/>
      <color rgb="FFFF0000"/>
      <name val="Calibri"/>
      <family val="2"/>
      <scheme val="minor"/>
    </font>
    <font>
      <b/>
      <sz val="10"/>
      <name val="Calibri"/>
      <family val="2"/>
      <scheme val="minor"/>
    </font>
    <font>
      <b/>
      <sz val="12"/>
      <color theme="1"/>
      <name val="Arial Narrow"/>
      <family val="2"/>
    </font>
    <font>
      <sz val="8"/>
      <name val="Arial Narrow"/>
      <family val="2"/>
    </font>
    <font>
      <sz val="11"/>
      <name val="Calibri"/>
      <family val="2"/>
    </font>
    <font>
      <sz val="10"/>
      <name val="Calibri"/>
      <family val="2"/>
    </font>
    <font>
      <sz val="9"/>
      <color theme="4"/>
      <name val="Arial"/>
      <family val="2"/>
    </font>
    <font>
      <b/>
      <sz val="12"/>
      <name val="Arial Narrow"/>
      <family val="2"/>
    </font>
    <font>
      <sz val="12"/>
      <color theme="4"/>
      <name val="Arial Narrow"/>
      <family val="2"/>
    </font>
    <font>
      <b/>
      <sz val="8"/>
      <name val="Arial Narrow"/>
      <family val="2"/>
    </font>
    <font>
      <b/>
      <sz val="8"/>
      <name val="Tahoma"/>
      <family val="2"/>
    </font>
    <font>
      <b/>
      <sz val="8"/>
      <color rgb="FFFF0000"/>
      <name val="Arial Narrow"/>
      <family val="2"/>
    </font>
    <font>
      <sz val="8"/>
      <color rgb="FFFF0000"/>
      <name val="Arial Narrow"/>
      <family val="2"/>
    </font>
    <font>
      <b/>
      <sz val="8"/>
      <color rgb="FFFF0000"/>
      <name val="Tahoma"/>
      <family val="2"/>
    </font>
    <font>
      <b/>
      <sz val="8"/>
      <color theme="1"/>
      <name val="Arial Narrow"/>
      <family val="2"/>
    </font>
    <font>
      <b/>
      <sz val="9"/>
      <color rgb="FFFF0000"/>
      <name val="Arial Narrow"/>
      <family val="2"/>
    </font>
    <font>
      <b/>
      <sz val="12"/>
      <color theme="1"/>
      <name val="Calibri"/>
      <family val="2"/>
      <scheme val="minor"/>
    </font>
    <font>
      <b/>
      <sz val="8"/>
      <color theme="0"/>
      <name val="Calibri"/>
      <family val="2"/>
      <scheme val="minor"/>
    </font>
    <font>
      <b/>
      <sz val="8"/>
      <name val="Calibri"/>
      <family val="2"/>
      <scheme val="minor"/>
    </font>
    <font>
      <sz val="8"/>
      <name val="Calibri"/>
      <family val="2"/>
      <scheme val="minor"/>
    </font>
    <font>
      <b/>
      <sz val="9"/>
      <name val="Calibri"/>
      <family val="2"/>
      <scheme val="minor"/>
    </font>
    <font>
      <b/>
      <sz val="9"/>
      <color theme="1"/>
      <name val="Calibri"/>
      <family val="2"/>
      <scheme val="minor"/>
    </font>
    <font>
      <sz val="8"/>
      <color theme="0" tint="-0.249977111117893"/>
      <name val="Calibri"/>
      <family val="2"/>
      <scheme val="minor"/>
    </font>
    <font>
      <sz val="8"/>
      <color rgb="FFFF0000"/>
      <name val="Calibri"/>
      <family val="2"/>
      <scheme val="minor"/>
    </font>
    <font>
      <sz val="22"/>
      <color theme="3"/>
      <name val="Cambria"/>
      <family val="2"/>
      <scheme val="major"/>
    </font>
    <font>
      <sz val="22"/>
      <color theme="1"/>
      <name val="Arial"/>
      <family val="2"/>
    </font>
    <font>
      <sz val="16"/>
      <color theme="1"/>
      <name val="Arial"/>
      <family val="2"/>
    </font>
    <font>
      <sz val="22"/>
      <color theme="3"/>
      <name val="Arial"/>
      <family val="2"/>
    </font>
    <font>
      <sz val="10"/>
      <color theme="1"/>
      <name val="Arial"/>
      <family val="2"/>
    </font>
    <font>
      <sz val="11"/>
      <color theme="1"/>
      <name val="Arial"/>
      <family val="2"/>
    </font>
    <font>
      <sz val="9"/>
      <color theme="1"/>
      <name val="Arial"/>
      <family val="2"/>
    </font>
    <font>
      <sz val="10"/>
      <color theme="3"/>
      <name val="Cambria"/>
      <family val="1"/>
      <scheme val="major"/>
    </font>
    <font>
      <sz val="10"/>
      <color theme="3"/>
      <name val="Calibri"/>
      <family val="2"/>
      <scheme val="minor"/>
    </font>
    <font>
      <sz val="10"/>
      <color theme="3"/>
      <name val="Arial"/>
      <family val="2"/>
    </font>
    <font>
      <b/>
      <sz val="10"/>
      <color theme="0"/>
      <name val="Arial"/>
      <family val="2"/>
    </font>
    <font>
      <sz val="11"/>
      <name val="Calibri"/>
      <family val="2"/>
    </font>
    <font>
      <b/>
      <sz val="16"/>
      <name val="Calibri"/>
      <family val="2"/>
    </font>
    <font>
      <b/>
      <sz val="11"/>
      <color rgb="FFFFFFFF"/>
      <name val="Calibri"/>
      <family val="2"/>
    </font>
    <font>
      <u/>
      <sz val="8"/>
      <color theme="1" tint="0.249977111117893"/>
      <name val="Calibri"/>
      <family val="2"/>
      <scheme val="minor"/>
    </font>
    <font>
      <sz val="11"/>
      <name val="Calibri"/>
      <family val="2"/>
    </font>
    <font>
      <sz val="10"/>
      <color rgb="FF000000"/>
      <name val="Calibri"/>
      <family val="2"/>
    </font>
    <font>
      <sz val="10"/>
      <color theme="0" tint="-0.249977111117893"/>
      <name val="Calibri"/>
      <family val="2"/>
    </font>
    <font>
      <sz val="11"/>
      <name val="Calibri"/>
      <family val="2"/>
    </font>
    <font>
      <sz val="10"/>
      <color rgb="FF0000CC"/>
      <name val="Calibri"/>
      <family val="2"/>
    </font>
    <font>
      <sz val="11"/>
      <color rgb="FF0000CC"/>
      <name val="Calibri"/>
      <family val="2"/>
    </font>
    <font>
      <sz val="11"/>
      <name val="Calibri"/>
      <family val="2"/>
    </font>
    <font>
      <sz val="10"/>
      <color rgb="FF00B050"/>
      <name val="Calibri"/>
      <family val="2"/>
    </font>
    <font>
      <sz val="12"/>
      <color theme="1"/>
      <name val="Calibri"/>
      <family val="2"/>
      <scheme val="minor"/>
    </font>
    <font>
      <sz val="11"/>
      <name val="Calibri"/>
      <family val="2"/>
    </font>
    <font>
      <sz val="11"/>
      <name val="Calibri"/>
      <family val="2"/>
    </font>
    <font>
      <sz val="11"/>
      <color theme="0" tint="-0.249977111117893"/>
      <name val="Calibri"/>
      <family val="2"/>
    </font>
    <font>
      <sz val="11"/>
      <name val="Calibri"/>
      <family val="2"/>
    </font>
    <font>
      <sz val="10"/>
      <color theme="4" tint="-0.249977111117893"/>
      <name val="Arial Narrow"/>
      <family val="2"/>
    </font>
    <font>
      <sz val="11"/>
      <name val="Calibri"/>
      <family val="2"/>
    </font>
    <font>
      <sz val="11"/>
      <name val="Calibri"/>
      <family val="2"/>
    </font>
    <font>
      <sz val="11"/>
      <name val="Calibri"/>
      <family val="2"/>
    </font>
    <font>
      <sz val="11"/>
      <name val="Calibri"/>
      <family val="2"/>
    </font>
    <font>
      <sz val="11"/>
      <name val="Calibri"/>
      <family val="2"/>
    </font>
    <font>
      <b/>
      <sz val="16"/>
      <name val="Arial Nova"/>
      <family val="2"/>
    </font>
    <font>
      <sz val="10"/>
      <name val="Arial Nova"/>
      <family val="2"/>
    </font>
    <font>
      <sz val="11"/>
      <name val="Calibri"/>
      <family val="2"/>
    </font>
    <font>
      <b/>
      <sz val="16"/>
      <name val="Calibri"/>
      <family val="2"/>
    </font>
    <font>
      <b/>
      <sz val="11"/>
      <color rgb="FFFFFFFF"/>
      <name val="Calibri"/>
      <family val="2"/>
    </font>
    <font>
      <sz val="10"/>
      <name val="Calibri"/>
      <family val="2"/>
    </font>
    <font>
      <sz val="9"/>
      <color rgb="FF000000"/>
      <name val="Calibri"/>
      <family val="2"/>
    </font>
    <font>
      <b/>
      <sz val="10"/>
      <name val="Calibri"/>
      <family val="2"/>
    </font>
    <font>
      <sz val="10"/>
      <color theme="1"/>
      <name val="Calibri"/>
      <family val="2"/>
    </font>
    <font>
      <sz val="10"/>
      <color rgb="FFFF0000"/>
      <name val="Calibri"/>
      <family val="2"/>
    </font>
    <font>
      <sz val="11"/>
      <color rgb="FF0070C0"/>
      <name val="Calibri"/>
      <family val="2"/>
    </font>
    <font>
      <sz val="11"/>
      <name val="Arial Nova"/>
      <family val="2"/>
    </font>
    <font>
      <b/>
      <sz val="11"/>
      <color rgb="FFFFFFFF"/>
      <name val="Arial Nova"/>
      <family val="2"/>
    </font>
    <font>
      <sz val="10"/>
      <color rgb="FF0070C0"/>
      <name val="Calibri"/>
      <family val="2"/>
    </font>
    <font>
      <b/>
      <sz val="11"/>
      <color rgb="FF0070C0"/>
      <name val="Calibri"/>
      <family val="2"/>
    </font>
    <font>
      <sz val="11"/>
      <color rgb="FFFF0000"/>
      <name val="Calibri"/>
      <family val="2"/>
    </font>
    <font>
      <sz val="11"/>
      <name val="Calibri"/>
      <family val="2"/>
    </font>
    <font>
      <b/>
      <sz val="11"/>
      <color theme="1"/>
      <name val="Arial"/>
      <family val="2"/>
    </font>
    <font>
      <strike/>
      <outline/>
      <shadow/>
      <sz val="10"/>
      <color theme="3"/>
      <name val="Arial"/>
      <family val="2"/>
    </font>
    <font>
      <outline/>
      <shadow/>
      <sz val="10"/>
      <color theme="3"/>
      <name val="Arial"/>
      <family val="2"/>
    </font>
    <font>
      <sz val="11"/>
      <name val="Calibri"/>
      <family val="2"/>
    </font>
    <font>
      <b/>
      <sz val="10"/>
      <color theme="1"/>
      <name val="Arial"/>
      <family val="2"/>
    </font>
    <font>
      <sz val="11"/>
      <color theme="1"/>
      <name val="Calibri"/>
      <family val="2"/>
    </font>
    <font>
      <sz val="11"/>
      <name val="Calibri"/>
      <family val="2"/>
    </font>
    <font>
      <b/>
      <sz val="8"/>
      <name val="Arial"/>
      <family val="2"/>
    </font>
    <font>
      <sz val="11"/>
      <name val="Arial Narrow"/>
      <family val="2"/>
    </font>
    <font>
      <b/>
      <sz val="14"/>
      <name val="Calibri"/>
      <family val="2"/>
    </font>
    <font>
      <b/>
      <sz val="11"/>
      <name val="Calibri"/>
      <family val="2"/>
    </font>
    <font>
      <sz val="11"/>
      <color rgb="FFFF0000"/>
      <name val="Calibri"/>
      <family val="2"/>
      <scheme val="minor"/>
    </font>
    <font>
      <sz val="11"/>
      <color indexed="10"/>
      <name val="Arial Narrow"/>
      <family val="2"/>
    </font>
    <font>
      <sz val="10"/>
      <color rgb="FFFF0000"/>
      <name val="Arial"/>
      <family val="2"/>
    </font>
    <font>
      <sz val="11"/>
      <color theme="0" tint="-0.249977111117893"/>
      <name val="Arial Nova"/>
      <family val="2"/>
    </font>
    <font>
      <sz val="11"/>
      <color theme="0"/>
      <name val="Calibri"/>
      <family val="2"/>
    </font>
    <font>
      <sz val="10"/>
      <color theme="0"/>
      <name val="Calibri"/>
      <family val="2"/>
    </font>
    <font>
      <b/>
      <sz val="11"/>
      <color theme="0"/>
      <name val="Calibri"/>
      <family val="2"/>
    </font>
    <font>
      <b/>
      <sz val="16"/>
      <color theme="1"/>
      <name val="Calibri"/>
      <family val="2"/>
    </font>
    <font>
      <b/>
      <sz val="16"/>
      <name val="Calibri"/>
      <family val="2"/>
    </font>
    <font>
      <b/>
      <sz val="11"/>
      <color rgb="FFFFFFFF"/>
      <name val="Calibri"/>
      <family val="2"/>
    </font>
    <font>
      <sz val="10"/>
      <name val="Calibri"/>
      <family val="2"/>
    </font>
    <font>
      <strike/>
      <sz val="10"/>
      <color rgb="FFFF0000"/>
      <name val="Calibri"/>
      <family val="2"/>
    </font>
    <font>
      <strike/>
      <sz val="11"/>
      <color rgb="FFFF0000"/>
      <name val="Calibri"/>
      <family val="2"/>
    </font>
    <font>
      <sz val="10"/>
      <color rgb="FF245C86"/>
      <name val="Calibri"/>
      <family val="2"/>
    </font>
  </fonts>
  <fills count="2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3"/>
        <bgColor indexed="64"/>
      </patternFill>
    </fill>
    <fill>
      <patternFill patternType="solid">
        <fgColor theme="0" tint="-4.9989318521683403E-2"/>
        <bgColor indexed="64"/>
      </patternFill>
    </fill>
    <fill>
      <patternFill patternType="solid">
        <fgColor theme="4" tint="-0.499984740745262"/>
        <bgColor indexed="64"/>
      </patternFill>
    </fill>
    <fill>
      <patternFill patternType="solid">
        <fgColor rgb="FFFF0000"/>
        <bgColor indexed="64"/>
      </patternFill>
    </fill>
    <fill>
      <patternFill patternType="solid">
        <fgColor theme="1" tint="0.499984740745262"/>
        <bgColor indexed="64"/>
      </patternFill>
    </fill>
    <fill>
      <patternFill patternType="solid">
        <fgColor rgb="FFFFC000"/>
        <bgColor indexed="64"/>
      </patternFill>
    </fill>
    <fill>
      <patternFill patternType="solid">
        <fgColor rgb="FF2980B9"/>
        <bgColor indexed="64"/>
      </patternFill>
    </fill>
    <fill>
      <patternFill patternType="solid">
        <fgColor rgb="FF2980B9"/>
      </patternFill>
    </fill>
    <fill>
      <patternFill patternType="solid">
        <fgColor theme="0" tint="-0.2499771111178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3" tint="0.89999084444715716"/>
        <bgColor indexed="64"/>
      </patternFill>
    </fill>
    <fill>
      <patternFill patternType="solid">
        <fgColor rgb="FF2980B9"/>
        <bgColor rgb="FF2980B9"/>
      </patternFill>
    </fill>
    <fill>
      <patternFill patternType="solid">
        <fgColor rgb="FFCCFFCD"/>
        <bgColor indexed="64"/>
      </patternFill>
    </fill>
    <fill>
      <patternFill patternType="solid">
        <fgColor theme="7" tint="0.79998168889431442"/>
        <bgColor indexed="64"/>
      </patternFill>
    </fill>
    <fill>
      <patternFill patternType="solid">
        <fgColor theme="9"/>
        <bgColor indexed="64"/>
      </patternFill>
    </fill>
    <fill>
      <patternFill patternType="solid">
        <fgColor rgb="FF00B0F0"/>
        <bgColor indexed="64"/>
      </patternFill>
    </fill>
    <fill>
      <patternFill patternType="solid">
        <fgColor rgb="FF92D05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medium">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thin">
        <color indexed="64"/>
      </right>
      <top style="double">
        <color indexed="64"/>
      </top>
      <bottom/>
      <diagonal/>
    </border>
    <border>
      <left/>
      <right style="double">
        <color indexed="64"/>
      </right>
      <top style="double">
        <color indexed="64"/>
      </top>
      <bottom/>
      <diagonal/>
    </border>
    <border>
      <left style="double">
        <color indexed="64"/>
      </left>
      <right/>
      <top/>
      <bottom/>
      <diagonal/>
    </border>
    <border>
      <left style="thin">
        <color indexed="64"/>
      </left>
      <right style="double">
        <color indexed="64"/>
      </right>
      <top style="double">
        <color indexed="64"/>
      </top>
      <bottom style="double">
        <color indexed="64"/>
      </bottom>
      <diagonal/>
    </border>
    <border>
      <left style="thin">
        <color indexed="64"/>
      </left>
      <right/>
      <top style="double">
        <color indexed="64"/>
      </top>
      <bottom/>
      <diagonal/>
    </border>
    <border>
      <left style="double">
        <color indexed="64"/>
      </left>
      <right style="double">
        <color indexed="64"/>
      </right>
      <top/>
      <bottom style="double">
        <color indexed="64"/>
      </bottom>
      <diagonal/>
    </border>
    <border>
      <left style="double">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double">
        <color indexed="64"/>
      </right>
      <top style="double">
        <color indexed="64"/>
      </top>
      <bottom style="thin">
        <color indexed="64"/>
      </bottom>
      <diagonal/>
    </border>
    <border>
      <left/>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64"/>
      </left>
      <right style="thin">
        <color indexed="64"/>
      </right>
      <top/>
      <bottom/>
      <diagonal/>
    </border>
    <border>
      <left style="thin">
        <color indexed="64"/>
      </left>
      <right style="double">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style="thin">
        <color indexed="64"/>
      </right>
      <top/>
      <bottom style="medium">
        <color indexed="64"/>
      </bottom>
      <diagonal/>
    </border>
    <border>
      <left style="thin">
        <color indexed="64"/>
      </left>
      <right style="double">
        <color indexed="64"/>
      </right>
      <top/>
      <bottom style="medium">
        <color indexed="64"/>
      </bottom>
      <diagonal/>
    </border>
    <border>
      <left style="double">
        <color indexed="64"/>
      </left>
      <right style="double">
        <color indexed="64"/>
      </right>
      <top style="thin">
        <color indexed="64"/>
      </top>
      <bottom style="medium">
        <color indexed="64"/>
      </bottom>
      <diagonal/>
    </border>
    <border>
      <left/>
      <right style="double">
        <color indexed="64"/>
      </right>
      <top/>
      <bottom style="thin">
        <color indexed="64"/>
      </bottom>
      <diagonal/>
    </border>
    <border>
      <left style="double">
        <color indexed="64"/>
      </left>
      <right style="thin">
        <color indexed="64"/>
      </right>
      <top style="medium">
        <color indexed="64"/>
      </top>
      <bottom/>
      <diagonal/>
    </border>
    <border>
      <left style="thin">
        <color indexed="64"/>
      </left>
      <right style="double">
        <color indexed="64"/>
      </right>
      <top style="medium">
        <color indexed="64"/>
      </top>
      <bottom/>
      <diagonal/>
    </border>
    <border>
      <left/>
      <right style="double">
        <color indexed="64"/>
      </right>
      <top style="medium">
        <color indexed="64"/>
      </top>
      <bottom style="medium">
        <color indexed="64"/>
      </bottom>
      <diagonal/>
    </border>
    <border>
      <left style="double">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double">
        <color indexed="64"/>
      </right>
      <top style="medium">
        <color indexed="64"/>
      </top>
      <bottom style="medium">
        <color indexed="64"/>
      </bottom>
      <diagonal/>
    </border>
    <border>
      <left style="double">
        <color indexed="64"/>
      </left>
      <right style="medium">
        <color indexed="64"/>
      </right>
      <top style="medium">
        <color indexed="64"/>
      </top>
      <bottom style="medium">
        <color indexed="64"/>
      </bottom>
      <diagonal/>
    </border>
    <border>
      <left style="double">
        <color indexed="64"/>
      </left>
      <right style="double">
        <color indexed="64"/>
      </right>
      <top style="medium">
        <color indexed="64"/>
      </top>
      <bottom/>
      <diagonal/>
    </border>
    <border>
      <left style="thin">
        <color indexed="64"/>
      </left>
      <right style="double">
        <color indexed="64"/>
      </right>
      <top style="thin">
        <color indexed="64"/>
      </top>
      <bottom style="medium">
        <color indexed="64"/>
      </bottom>
      <diagonal/>
    </border>
    <border>
      <left style="double">
        <color indexed="64"/>
      </left>
      <right style="double">
        <color indexed="64"/>
      </right>
      <top/>
      <bottom style="medium">
        <color indexed="64"/>
      </bottom>
      <diagonal/>
    </border>
    <border>
      <left style="double">
        <color indexed="64"/>
      </left>
      <right style="double">
        <color indexed="64"/>
      </right>
      <top style="medium">
        <color indexed="64"/>
      </top>
      <bottom style="medium">
        <color indexed="64"/>
      </bottom>
      <diagonal/>
    </border>
    <border>
      <left/>
      <right style="double">
        <color indexed="64"/>
      </right>
      <top/>
      <bottom style="medium">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right style="double">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style="hair">
        <color auto="1"/>
      </right>
      <top style="thin">
        <color indexed="64"/>
      </top>
      <bottom/>
      <diagonal/>
    </border>
    <border>
      <left style="hair">
        <color auto="1"/>
      </left>
      <right style="hair">
        <color auto="1"/>
      </right>
      <top style="thin">
        <color auto="1"/>
      </top>
      <bottom/>
      <diagonal/>
    </border>
    <border>
      <left style="thin">
        <color indexed="64"/>
      </left>
      <right style="hair">
        <color auto="1"/>
      </right>
      <top style="thin">
        <color indexed="64"/>
      </top>
      <bottom style="hair">
        <color auto="1"/>
      </bottom>
      <diagonal/>
    </border>
    <border>
      <left style="hair">
        <color auto="1"/>
      </left>
      <right style="hair">
        <color auto="1"/>
      </right>
      <top style="thin">
        <color auto="1"/>
      </top>
      <bottom style="hair">
        <color auto="1"/>
      </bottom>
      <diagonal/>
    </border>
    <border>
      <left style="thin">
        <color indexed="64"/>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indexed="64"/>
      </left>
      <right style="hair">
        <color auto="1"/>
      </right>
      <top style="hair">
        <color auto="1"/>
      </top>
      <bottom style="thin">
        <color indexed="64"/>
      </bottom>
      <diagonal/>
    </border>
    <border>
      <left style="hair">
        <color auto="1"/>
      </left>
      <right style="hair">
        <color auto="1"/>
      </right>
      <top style="hair">
        <color auto="1"/>
      </top>
      <bottom style="thin">
        <color indexed="64"/>
      </bottom>
      <diagonal/>
    </border>
    <border>
      <left style="thin">
        <color rgb="FFFF0000"/>
      </left>
      <right style="thin">
        <color rgb="FFFF0000"/>
      </right>
      <top/>
      <bottom style="hair">
        <color rgb="FFFF0000"/>
      </bottom>
      <diagonal/>
    </border>
    <border>
      <left style="thin">
        <color rgb="FFFF0000"/>
      </left>
      <right style="thin">
        <color rgb="FFFF0000"/>
      </right>
      <top style="thin">
        <color indexed="64"/>
      </top>
      <bottom style="hair">
        <color rgb="FFFF0000"/>
      </bottom>
      <diagonal/>
    </border>
    <border>
      <left style="thin">
        <color rgb="FFFF0000"/>
      </left>
      <right style="thin">
        <color rgb="FFFF0000"/>
      </right>
      <top style="hair">
        <color rgb="FFFF0000"/>
      </top>
      <bottom style="hair">
        <color rgb="FFFF0000"/>
      </bottom>
      <diagonal/>
    </border>
    <border>
      <left style="thin">
        <color rgb="FFFF0000"/>
      </left>
      <right style="thin">
        <color rgb="FFFF0000"/>
      </right>
      <top style="hair">
        <color rgb="FFFF0000"/>
      </top>
      <bottom style="thin">
        <color indexed="64"/>
      </bottom>
      <diagonal/>
    </border>
    <border>
      <left style="double">
        <color indexed="64"/>
      </left>
      <right/>
      <top/>
      <bottom style="thin">
        <color indexed="64"/>
      </bottom>
      <diagonal/>
    </border>
    <border>
      <left style="double">
        <color indexed="64"/>
      </left>
      <right style="double">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double">
        <color indexed="64"/>
      </top>
      <bottom/>
      <diagonal/>
    </border>
    <border>
      <left style="thin">
        <color indexed="64"/>
      </left>
      <right/>
      <top style="double">
        <color indexed="64"/>
      </top>
      <bottom style="thin">
        <color indexed="64"/>
      </bottom>
      <diagonal/>
    </border>
    <border>
      <left style="double">
        <color indexed="64"/>
      </left>
      <right style="thin">
        <color indexed="64"/>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thin">
        <color rgb="FF000000"/>
      </left>
      <right style="thin">
        <color rgb="FF000000"/>
      </right>
      <top style="thin">
        <color rgb="FF000000"/>
      </top>
      <bottom/>
      <diagonal/>
    </border>
    <border>
      <left/>
      <right style="thin">
        <color theme="0" tint="-0.499984740745262"/>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style="thin">
        <color indexed="64"/>
      </top>
      <bottom style="thin">
        <color indexed="64"/>
      </bottom>
      <diagonal/>
    </border>
    <border>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bottom/>
      <diagonal/>
    </border>
    <border>
      <left style="thin">
        <color rgb="FF000000"/>
      </left>
      <right style="thin">
        <color rgb="FF000000"/>
      </right>
      <top/>
      <bottom style="thin">
        <color indexed="64"/>
      </bottom>
      <diagonal/>
    </border>
    <border>
      <left style="double">
        <color indexed="64"/>
      </left>
      <right/>
      <top style="thin">
        <color indexed="64"/>
      </top>
      <bottom/>
      <diagonal/>
    </border>
    <border>
      <left/>
      <right style="double">
        <color indexed="64"/>
      </right>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style="thin">
        <color rgb="FF245C86"/>
      </left>
      <right style="thin">
        <color rgb="FF245C86"/>
      </right>
      <top style="thin">
        <color rgb="FF245C86"/>
      </top>
      <bottom style="thin">
        <color rgb="FF245C86"/>
      </bottom>
      <diagonal/>
    </border>
  </borders>
  <cellStyleXfs count="115">
    <xf numFmtId="0" fontId="0" fillId="0" borderId="0"/>
    <xf numFmtId="0" fontId="2" fillId="0" borderId="0"/>
    <xf numFmtId="164" fontId="2" fillId="0" borderId="0" applyFont="0" applyFill="0" applyBorder="0" applyAlignment="0" applyProtection="0"/>
    <xf numFmtId="164" fontId="4" fillId="0" borderId="0" applyFont="0" applyFill="0" applyBorder="0" applyAlignment="0" applyProtection="0"/>
    <xf numFmtId="164" fontId="5" fillId="0" borderId="0" applyFont="0" applyFill="0" applyBorder="0" applyAlignment="0" applyProtection="0"/>
    <xf numFmtId="164" fontId="6"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7" fillId="0" borderId="0" applyFont="0" applyFill="0" applyBorder="0" applyAlignment="0" applyProtection="0"/>
    <xf numFmtId="0" fontId="1" fillId="0" borderId="0"/>
    <xf numFmtId="0" fontId="1" fillId="0" borderId="0"/>
    <xf numFmtId="0" fontId="4" fillId="0" borderId="0"/>
    <xf numFmtId="0" fontId="4" fillId="0" borderId="0"/>
    <xf numFmtId="0" fontId="1" fillId="0" borderId="0"/>
    <xf numFmtId="0" fontId="8" fillId="0" borderId="0"/>
    <xf numFmtId="0" fontId="4" fillId="0" borderId="0"/>
    <xf numFmtId="0" fontId="4" fillId="0" borderId="0"/>
    <xf numFmtId="0" fontId="5" fillId="0" borderId="0"/>
    <xf numFmtId="0" fontId="5" fillId="0" borderId="0"/>
    <xf numFmtId="0" fontId="5" fillId="0" borderId="0"/>
    <xf numFmtId="0" fontId="5" fillId="0" borderId="0"/>
    <xf numFmtId="0" fontId="8" fillId="0" borderId="0"/>
    <xf numFmtId="0" fontId="5"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 fillId="0" borderId="0"/>
    <xf numFmtId="0" fontId="9"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8"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164" fontId="7" fillId="0" borderId="0" applyFont="0" applyFill="0" applyBorder="0" applyAlignment="0" applyProtection="0"/>
    <xf numFmtId="43" fontId="4" fillId="0" borderId="0" applyFont="0" applyFill="0" applyBorder="0" applyAlignment="0" applyProtection="0"/>
    <xf numFmtId="0" fontId="13" fillId="0" borderId="0"/>
    <xf numFmtId="0" fontId="35" fillId="0" borderId="0"/>
    <xf numFmtId="0" fontId="43" fillId="0" borderId="0"/>
    <xf numFmtId="164" fontId="2" fillId="0" borderId="0" applyFont="0" applyFill="0" applyBorder="0" applyAlignment="0" applyProtection="0"/>
    <xf numFmtId="164" fontId="4" fillId="0" borderId="0" applyFont="0" applyFill="0" applyBorder="0" applyAlignment="0" applyProtection="0"/>
    <xf numFmtId="164" fontId="6"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3" fillId="0" borderId="0"/>
    <xf numFmtId="0" fontId="13"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3" fillId="0" borderId="0" applyNumberFormat="0" applyFill="0" applyBorder="0" applyAlignment="0" applyProtection="0"/>
    <xf numFmtId="0" fontId="11" fillId="0" borderId="0">
      <alignment vertical="center"/>
    </xf>
    <xf numFmtId="0" fontId="70" fillId="0" borderId="0" applyNumberFormat="0" applyFill="0" applyBorder="0" applyProtection="0">
      <alignment horizontal="left"/>
    </xf>
    <xf numFmtId="0" fontId="71"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7"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43" fontId="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74" fillId="0" borderId="0"/>
    <xf numFmtId="43" fontId="13" fillId="0" borderId="0" applyFont="0" applyFill="0" applyBorder="0" applyAlignment="0" applyProtection="0"/>
    <xf numFmtId="0" fontId="78" fillId="0" borderId="0"/>
    <xf numFmtId="0" fontId="81" fillId="0" borderId="0"/>
    <xf numFmtId="0" fontId="84" fillId="0" borderId="0"/>
    <xf numFmtId="0" fontId="87" fillId="0" borderId="0"/>
    <xf numFmtId="0" fontId="88" fillId="0" borderId="0"/>
    <xf numFmtId="0" fontId="90" fillId="0" borderId="0"/>
    <xf numFmtId="0" fontId="92" fillId="0" borderId="0"/>
    <xf numFmtId="0" fontId="93" fillId="0" borderId="0"/>
    <xf numFmtId="0" fontId="94" fillId="0" borderId="0"/>
    <xf numFmtId="0" fontId="95" fillId="0" borderId="0"/>
    <xf numFmtId="0" fontId="96" fillId="0" borderId="0"/>
    <xf numFmtId="0" fontId="99" fillId="0" borderId="0"/>
    <xf numFmtId="0" fontId="13" fillId="0" borderId="0"/>
    <xf numFmtId="0" fontId="113" fillId="0" borderId="0"/>
    <xf numFmtId="0" fontId="117" fillId="0" borderId="0"/>
    <xf numFmtId="43" fontId="117" fillId="0" borderId="0" applyFont="0" applyFill="0" applyBorder="0" applyAlignment="0" applyProtection="0"/>
    <xf numFmtId="0" fontId="120" fillId="0" borderId="0"/>
    <xf numFmtId="0" fontId="13" fillId="0" borderId="0"/>
    <xf numFmtId="0" fontId="4" fillId="0" borderId="0"/>
  </cellStyleXfs>
  <cellXfs count="1347">
    <xf numFmtId="0" fontId="0" fillId="0" borderId="0" xfId="0"/>
    <xf numFmtId="0" fontId="2" fillId="2" borderId="0" xfId="1" applyFill="1"/>
    <xf numFmtId="0" fontId="11" fillId="0" borderId="0" xfId="0" applyFont="1"/>
    <xf numFmtId="0" fontId="17" fillId="0" borderId="0" xfId="0" applyFont="1"/>
    <xf numFmtId="0" fontId="19" fillId="0" borderId="0" xfId="0" applyFont="1" applyAlignment="1">
      <alignment vertical="center"/>
    </xf>
    <xf numFmtId="0" fontId="20" fillId="0" borderId="0" xfId="0" applyFont="1" applyAlignment="1">
      <alignment horizontal="centerContinuous" vertical="center"/>
    </xf>
    <xf numFmtId="0" fontId="20" fillId="2" borderId="0" xfId="0" applyFont="1" applyFill="1" applyAlignment="1">
      <alignment horizontal="centerContinuous" vertical="center"/>
    </xf>
    <xf numFmtId="0" fontId="21" fillId="0" borderId="0" xfId="0" applyFont="1" applyAlignment="1">
      <alignment vertical="center"/>
    </xf>
    <xf numFmtId="0" fontId="21" fillId="0" borderId="0" xfId="0" applyFont="1" applyAlignment="1">
      <alignment horizontal="centerContinuous" vertical="center"/>
    </xf>
    <xf numFmtId="0" fontId="21" fillId="2" borderId="0" xfId="0" applyFont="1" applyFill="1" applyAlignment="1">
      <alignment vertical="center"/>
    </xf>
    <xf numFmtId="14" fontId="20" fillId="0" borderId="1" xfId="0" applyNumberFormat="1" applyFont="1" applyBorder="1" applyAlignment="1">
      <alignment horizontal="center" vertical="center"/>
    </xf>
    <xf numFmtId="14" fontId="20" fillId="0" borderId="0" xfId="0" applyNumberFormat="1" applyFont="1" applyAlignment="1">
      <alignment horizontal="center" vertical="center"/>
    </xf>
    <xf numFmtId="0" fontId="20" fillId="0" borderId="0" xfId="0" applyFont="1" applyAlignment="1">
      <alignment horizontal="center" vertical="center"/>
    </xf>
    <xf numFmtId="0" fontId="20" fillId="0" borderId="0" xfId="0" applyFont="1" applyAlignment="1">
      <alignment vertical="center"/>
    </xf>
    <xf numFmtId="14" fontId="24" fillId="0" borderId="1" xfId="0" applyNumberFormat="1" applyFont="1" applyBorder="1" applyAlignment="1">
      <alignment horizontal="center" vertical="center"/>
    </xf>
    <xf numFmtId="0" fontId="19" fillId="2" borderId="0" xfId="0" applyFont="1" applyFill="1" applyAlignment="1">
      <alignment vertical="center"/>
    </xf>
    <xf numFmtId="0" fontId="23" fillId="2" borderId="0" xfId="0" applyFont="1" applyFill="1" applyAlignment="1">
      <alignment horizontal="center" vertical="center" shrinkToFit="1"/>
    </xf>
    <xf numFmtId="14" fontId="20" fillId="2" borderId="0" xfId="0" applyNumberFormat="1" applyFont="1" applyFill="1" applyAlignment="1">
      <alignment horizontal="center" vertical="center"/>
    </xf>
    <xf numFmtId="0" fontId="0" fillId="2" borderId="0" xfId="0" applyFill="1"/>
    <xf numFmtId="17" fontId="20" fillId="3" borderId="1" xfId="0" applyNumberFormat="1" applyFont="1" applyFill="1" applyBorder="1" applyAlignment="1">
      <alignment horizontal="center" vertical="center"/>
    </xf>
    <xf numFmtId="0" fontId="8" fillId="0" borderId="0" xfId="0" applyFont="1" applyAlignment="1">
      <alignment vertical="center"/>
    </xf>
    <xf numFmtId="0" fontId="8" fillId="2" borderId="0" xfId="0" applyFont="1" applyFill="1" applyAlignment="1">
      <alignment vertical="center"/>
    </xf>
    <xf numFmtId="0" fontId="25" fillId="0" borderId="0" xfId="0" applyFont="1" applyAlignment="1">
      <alignment vertical="center"/>
    </xf>
    <xf numFmtId="0" fontId="26" fillId="3" borderId="22" xfId="0" applyFont="1" applyFill="1" applyBorder="1" applyAlignment="1">
      <alignment horizontal="center" vertical="center"/>
    </xf>
    <xf numFmtId="0" fontId="27" fillId="0" borderId="0" xfId="0" applyFont="1" applyAlignment="1">
      <alignment vertical="center"/>
    </xf>
    <xf numFmtId="0" fontId="26" fillId="0" borderId="26" xfId="0" applyFont="1" applyBorder="1" applyAlignment="1">
      <alignment horizontal="center" vertical="center"/>
    </xf>
    <xf numFmtId="0" fontId="26" fillId="0" borderId="27" xfId="0" applyFont="1" applyBorder="1" applyAlignment="1">
      <alignment horizontal="center" vertical="center"/>
    </xf>
    <xf numFmtId="0" fontId="26" fillId="0" borderId="28" xfId="0" applyFont="1" applyBorder="1" applyAlignment="1">
      <alignment horizontal="center" vertical="center"/>
    </xf>
    <xf numFmtId="0" fontId="26" fillId="0" borderId="29" xfId="0" applyFont="1" applyBorder="1" applyAlignment="1">
      <alignment horizontal="center" vertical="center" wrapText="1"/>
    </xf>
    <xf numFmtId="0" fontId="26" fillId="0" borderId="30" xfId="0" applyFont="1" applyBorder="1" applyAlignment="1">
      <alignment horizontal="center" vertical="center" wrapText="1"/>
    </xf>
    <xf numFmtId="0" fontId="26" fillId="0" borderId="31" xfId="0" applyFont="1" applyBorder="1" applyAlignment="1">
      <alignment horizontal="center" vertical="center"/>
    </xf>
    <xf numFmtId="0" fontId="26" fillId="0" borderId="32" xfId="0" applyFont="1" applyBorder="1" applyAlignment="1">
      <alignment horizontal="center" vertical="center" wrapText="1"/>
    </xf>
    <xf numFmtId="0" fontId="26" fillId="3" borderId="27" xfId="0" applyFont="1" applyFill="1" applyBorder="1" applyAlignment="1">
      <alignment horizontal="center" vertical="center" wrapText="1"/>
    </xf>
    <xf numFmtId="0" fontId="26" fillId="3" borderId="26" xfId="0" applyFont="1" applyFill="1" applyBorder="1" applyAlignment="1">
      <alignment horizontal="center" vertical="center"/>
    </xf>
    <xf numFmtId="0" fontId="27" fillId="3" borderId="27" xfId="0" applyFont="1" applyFill="1" applyBorder="1" applyAlignment="1">
      <alignment horizontal="center" vertical="center"/>
    </xf>
    <xf numFmtId="0" fontId="27" fillId="3" borderId="33" xfId="0" applyFont="1" applyFill="1" applyBorder="1" applyAlignment="1">
      <alignment horizontal="center" vertical="center"/>
    </xf>
    <xf numFmtId="0" fontId="27" fillId="3" borderId="28" xfId="0" applyFont="1" applyFill="1" applyBorder="1" applyAlignment="1">
      <alignment horizontal="center" vertical="center"/>
    </xf>
    <xf numFmtId="0" fontId="28" fillId="0" borderId="35" xfId="0" applyFont="1" applyBorder="1" applyAlignment="1">
      <alignment horizontal="center" vertical="center"/>
    </xf>
    <xf numFmtId="0" fontId="28" fillId="6" borderId="36" xfId="0" applyFont="1" applyFill="1" applyBorder="1" applyAlignment="1">
      <alignment horizontal="center" vertical="center"/>
    </xf>
    <xf numFmtId="14" fontId="28" fillId="6" borderId="37" xfId="0" applyNumberFormat="1" applyFont="1" applyFill="1" applyBorder="1" applyAlignment="1">
      <alignment horizontal="center" vertical="center"/>
    </xf>
    <xf numFmtId="0" fontId="28" fillId="6" borderId="37" xfId="0" applyFont="1" applyFill="1" applyBorder="1" applyAlignment="1">
      <alignment horizontal="center" vertical="center"/>
    </xf>
    <xf numFmtId="3" fontId="28" fillId="6" borderId="38" xfId="0" applyNumberFormat="1" applyFont="1" applyFill="1" applyBorder="1" applyAlignment="1">
      <alignment horizontal="center" vertical="center"/>
    </xf>
    <xf numFmtId="14" fontId="28" fillId="6" borderId="38" xfId="0" applyNumberFormat="1" applyFont="1" applyFill="1" applyBorder="1" applyAlignment="1">
      <alignment horizontal="center" vertical="center"/>
    </xf>
    <xf numFmtId="0" fontId="28" fillId="2" borderId="37" xfId="0" applyFont="1" applyFill="1" applyBorder="1" applyAlignment="1">
      <alignment horizontal="center" vertical="center"/>
    </xf>
    <xf numFmtId="0" fontId="30" fillId="0" borderId="0" xfId="0" applyFont="1" applyAlignment="1">
      <alignment horizontal="left" vertical="center"/>
    </xf>
    <xf numFmtId="0" fontId="28" fillId="6" borderId="19" xfId="0" applyFont="1" applyFill="1" applyBorder="1" applyAlignment="1">
      <alignment horizontal="center" vertical="center"/>
    </xf>
    <xf numFmtId="0" fontId="28" fillId="6" borderId="4" xfId="0" applyFont="1" applyFill="1" applyBorder="1" applyAlignment="1">
      <alignment horizontal="center" vertical="center"/>
    </xf>
    <xf numFmtId="3" fontId="28" fillId="6" borderId="43" xfId="0" applyNumberFormat="1" applyFont="1" applyFill="1" applyBorder="1" applyAlignment="1">
      <alignment horizontal="center" vertical="center"/>
    </xf>
    <xf numFmtId="0" fontId="28" fillId="2" borderId="4" xfId="0" applyFont="1" applyFill="1" applyBorder="1" applyAlignment="1">
      <alignment horizontal="center" vertical="center"/>
    </xf>
    <xf numFmtId="43" fontId="29" fillId="2" borderId="10" xfId="51" applyFont="1" applyFill="1" applyBorder="1" applyAlignment="1">
      <alignment horizontal="center" vertical="center"/>
    </xf>
    <xf numFmtId="0" fontId="31" fillId="0" borderId="0" xfId="0" applyFont="1" applyAlignment="1">
      <alignment horizontal="right" vertical="center"/>
    </xf>
    <xf numFmtId="0" fontId="31" fillId="0" borderId="0" xfId="0" applyFont="1" applyAlignment="1">
      <alignment vertical="center"/>
    </xf>
    <xf numFmtId="0" fontId="25" fillId="2" borderId="0" xfId="0" applyFont="1" applyFill="1" applyAlignment="1">
      <alignment vertical="center"/>
    </xf>
    <xf numFmtId="0" fontId="28" fillId="2" borderId="42" xfId="0" applyFont="1" applyFill="1" applyBorder="1" applyAlignment="1">
      <alignment horizontal="center" vertical="center"/>
    </xf>
    <xf numFmtId="0" fontId="31" fillId="2" borderId="0" xfId="0" applyFont="1" applyFill="1" applyAlignment="1">
      <alignment horizontal="right" vertical="center"/>
    </xf>
    <xf numFmtId="0" fontId="31" fillId="2" borderId="0" xfId="0" applyFont="1" applyFill="1" applyAlignment="1">
      <alignment vertical="center"/>
    </xf>
    <xf numFmtId="0" fontId="28" fillId="0" borderId="19" xfId="0" applyFont="1" applyBorder="1" applyAlignment="1">
      <alignment horizontal="center" vertical="center"/>
    </xf>
    <xf numFmtId="0" fontId="28" fillId="0" borderId="4" xfId="0" applyFont="1" applyBorder="1" applyAlignment="1">
      <alignment horizontal="center" vertical="center"/>
    </xf>
    <xf numFmtId="3" fontId="28" fillId="0" borderId="43" xfId="0" applyNumberFormat="1" applyFont="1" applyBorder="1" applyAlignment="1">
      <alignment horizontal="center" vertical="center"/>
    </xf>
    <xf numFmtId="0" fontId="9" fillId="0" borderId="46" xfId="0" applyFont="1" applyBorder="1" applyAlignment="1">
      <alignment horizontal="center" vertical="center"/>
    </xf>
    <xf numFmtId="0" fontId="9" fillId="0" borderId="47" xfId="0" applyFont="1" applyBorder="1" applyAlignment="1">
      <alignment horizontal="center" vertical="center"/>
    </xf>
    <xf numFmtId="0" fontId="9" fillId="0" borderId="48" xfId="0" applyFont="1" applyBorder="1" applyAlignment="1">
      <alignment horizontal="center" vertical="center"/>
    </xf>
    <xf numFmtId="0" fontId="9" fillId="0" borderId="49" xfId="0" applyFont="1" applyBorder="1" applyAlignment="1">
      <alignment horizontal="center" vertical="center"/>
    </xf>
    <xf numFmtId="0" fontId="9" fillId="2" borderId="47" xfId="0" applyFont="1" applyFill="1" applyBorder="1" applyAlignment="1">
      <alignment horizontal="center" vertical="center"/>
    </xf>
    <xf numFmtId="43" fontId="24" fillId="2" borderId="47" xfId="51" applyFont="1" applyFill="1" applyBorder="1" applyAlignment="1">
      <alignment horizontal="center" vertical="center"/>
    </xf>
    <xf numFmtId="43" fontId="32" fillId="2" borderId="47" xfId="51" applyFont="1" applyFill="1" applyBorder="1" applyAlignment="1">
      <alignment horizontal="center" vertical="center"/>
    </xf>
    <xf numFmtId="43" fontId="20" fillId="2" borderId="0" xfId="51" applyFont="1" applyFill="1" applyAlignment="1">
      <alignment vertical="center"/>
    </xf>
    <xf numFmtId="43" fontId="21" fillId="2" borderId="0" xfId="51" applyFont="1" applyFill="1" applyAlignment="1">
      <alignment vertical="center"/>
    </xf>
    <xf numFmtId="0" fontId="20" fillId="2" borderId="0" xfId="0" applyFont="1" applyFill="1" applyAlignment="1">
      <alignment vertical="center"/>
    </xf>
    <xf numFmtId="0" fontId="16" fillId="0" borderId="0" xfId="0" applyFont="1"/>
    <xf numFmtId="3" fontId="28" fillId="0" borderId="41" xfId="0" applyNumberFormat="1" applyFont="1" applyBorder="1" applyAlignment="1">
      <alignment horizontal="center" vertical="center"/>
    </xf>
    <xf numFmtId="0" fontId="28" fillId="2" borderId="4" xfId="0" applyFont="1" applyFill="1" applyBorder="1" applyAlignment="1">
      <alignment horizontal="center" vertical="center" wrapText="1"/>
    </xf>
    <xf numFmtId="14" fontId="28" fillId="6" borderId="19" xfId="0" applyNumberFormat="1" applyFont="1" applyFill="1" applyBorder="1" applyAlignment="1">
      <alignment horizontal="center" vertical="center"/>
    </xf>
    <xf numFmtId="14" fontId="28" fillId="6" borderId="43" xfId="0" applyNumberFormat="1" applyFont="1" applyFill="1" applyBorder="1" applyAlignment="1">
      <alignment horizontal="center" vertical="center"/>
    </xf>
    <xf numFmtId="0" fontId="28" fillId="6" borderId="17" xfId="0" applyFont="1" applyFill="1" applyBorder="1" applyAlignment="1">
      <alignment horizontal="center" vertical="center"/>
    </xf>
    <xf numFmtId="0" fontId="28" fillId="6" borderId="7" xfId="0" applyFont="1" applyFill="1" applyBorder="1" applyAlignment="1">
      <alignment horizontal="center" vertical="center"/>
    </xf>
    <xf numFmtId="43" fontId="29" fillId="2" borderId="1" xfId="51" applyFont="1" applyFill="1" applyBorder="1" applyAlignment="1">
      <alignment vertical="center"/>
    </xf>
    <xf numFmtId="3" fontId="28" fillId="2" borderId="38" xfId="0" applyNumberFormat="1" applyFont="1" applyFill="1" applyBorder="1" applyAlignment="1">
      <alignment horizontal="center" vertical="center"/>
    </xf>
    <xf numFmtId="14" fontId="28" fillId="2" borderId="36" xfId="0" applyNumberFormat="1" applyFont="1" applyFill="1" applyBorder="1" applyAlignment="1">
      <alignment horizontal="center" vertical="center"/>
    </xf>
    <xf numFmtId="14" fontId="28" fillId="2" borderId="38" xfId="0" applyNumberFormat="1" applyFont="1" applyFill="1" applyBorder="1" applyAlignment="1">
      <alignment horizontal="center" vertical="center"/>
    </xf>
    <xf numFmtId="14" fontId="28" fillId="0" borderId="19" xfId="0" applyNumberFormat="1" applyFont="1" applyBorder="1" applyAlignment="1">
      <alignment horizontal="center" vertical="center"/>
    </xf>
    <xf numFmtId="14" fontId="28" fillId="0" borderId="43" xfId="0" applyNumberFormat="1" applyFont="1" applyBorder="1" applyAlignment="1">
      <alignment horizontal="center" vertical="center"/>
    </xf>
    <xf numFmtId="14" fontId="28" fillId="2" borderId="19" xfId="0" applyNumberFormat="1" applyFont="1" applyFill="1" applyBorder="1" applyAlignment="1">
      <alignment horizontal="center" vertical="center"/>
    </xf>
    <xf numFmtId="14" fontId="28" fillId="2" borderId="43" xfId="0" applyNumberFormat="1" applyFont="1" applyFill="1" applyBorder="1" applyAlignment="1">
      <alignment horizontal="center" vertical="center"/>
    </xf>
    <xf numFmtId="0" fontId="28" fillId="0" borderId="58" xfId="0" applyFont="1" applyBorder="1" applyAlignment="1">
      <alignment horizontal="center" vertical="center"/>
    </xf>
    <xf numFmtId="3" fontId="28" fillId="6" borderId="59" xfId="0" applyNumberFormat="1" applyFont="1" applyFill="1" applyBorder="1" applyAlignment="1">
      <alignment horizontal="center" vertical="center"/>
    </xf>
    <xf numFmtId="14" fontId="28" fillId="6" borderId="17" xfId="0" applyNumberFormat="1" applyFont="1" applyFill="1" applyBorder="1" applyAlignment="1">
      <alignment horizontal="center" vertical="center"/>
    </xf>
    <xf numFmtId="14" fontId="28" fillId="6" borderId="59" xfId="0" applyNumberFormat="1" applyFont="1" applyFill="1" applyBorder="1" applyAlignment="1">
      <alignment horizontal="center" vertical="center"/>
    </xf>
    <xf numFmtId="0" fontId="28" fillId="2" borderId="7" xfId="0" applyFont="1" applyFill="1" applyBorder="1" applyAlignment="1">
      <alignment horizontal="center" vertical="center"/>
    </xf>
    <xf numFmtId="3" fontId="28" fillId="0" borderId="62" xfId="0" applyNumberFormat="1" applyFont="1" applyBorder="1" applyAlignment="1">
      <alignment horizontal="center" vertical="center"/>
    </xf>
    <xf numFmtId="3" fontId="28" fillId="6" borderId="63" xfId="0" applyNumberFormat="1" applyFont="1" applyFill="1" applyBorder="1" applyAlignment="1">
      <alignment horizontal="center" vertical="center"/>
    </xf>
    <xf numFmtId="14" fontId="28" fillId="6" borderId="63" xfId="0" applyNumberFormat="1" applyFont="1" applyFill="1" applyBorder="1" applyAlignment="1">
      <alignment horizontal="center" vertical="center"/>
    </xf>
    <xf numFmtId="0" fontId="28" fillId="0" borderId="5" xfId="0" applyFont="1" applyBorder="1" applyAlignment="1">
      <alignment horizontal="center" vertical="center"/>
    </xf>
    <xf numFmtId="0" fontId="28" fillId="6" borderId="21" xfId="0" applyFont="1" applyFill="1" applyBorder="1" applyAlignment="1">
      <alignment horizontal="center" vertical="center"/>
    </xf>
    <xf numFmtId="0" fontId="28" fillId="6" borderId="6" xfId="0" applyFont="1" applyFill="1" applyBorder="1" applyAlignment="1">
      <alignment horizontal="center" vertical="center"/>
    </xf>
    <xf numFmtId="3" fontId="28" fillId="6" borderId="66" xfId="0" applyNumberFormat="1" applyFont="1" applyFill="1" applyBorder="1" applyAlignment="1">
      <alignment horizontal="center" vertical="center"/>
    </xf>
    <xf numFmtId="14" fontId="28" fillId="6" borderId="21" xfId="0" applyNumberFormat="1" applyFont="1" applyFill="1" applyBorder="1" applyAlignment="1">
      <alignment horizontal="center" vertical="center"/>
    </xf>
    <xf numFmtId="14" fontId="28" fillId="6" borderId="66" xfId="0" applyNumberFormat="1" applyFont="1" applyFill="1" applyBorder="1" applyAlignment="1">
      <alignment horizontal="center" vertical="center"/>
    </xf>
    <xf numFmtId="0" fontId="28" fillId="2" borderId="6" xfId="0" applyFont="1" applyFill="1" applyBorder="1" applyAlignment="1">
      <alignment horizontal="center" vertical="center"/>
    </xf>
    <xf numFmtId="165" fontId="10" fillId="2" borderId="67" xfId="51" applyNumberFormat="1" applyFont="1" applyFill="1" applyBorder="1" applyAlignment="1">
      <alignment horizontal="center" vertical="center"/>
    </xf>
    <xf numFmtId="165" fontId="29" fillId="2" borderId="68" xfId="51" applyNumberFormat="1" applyFont="1" applyFill="1" applyBorder="1" applyAlignment="1">
      <alignment horizontal="center" vertical="center"/>
    </xf>
    <xf numFmtId="165" fontId="29" fillId="2" borderId="69" xfId="51" applyNumberFormat="1" applyFont="1" applyFill="1" applyBorder="1" applyAlignment="1">
      <alignment horizontal="center" vertical="center"/>
    </xf>
    <xf numFmtId="3" fontId="28" fillId="0" borderId="70" xfId="0" applyNumberFormat="1" applyFont="1" applyBorder="1" applyAlignment="1">
      <alignment horizontal="center" vertical="center"/>
    </xf>
    <xf numFmtId="0" fontId="28" fillId="2" borderId="72" xfId="0" applyFont="1" applyFill="1" applyBorder="1" applyAlignment="1">
      <alignment horizontal="center" vertical="center"/>
    </xf>
    <xf numFmtId="14" fontId="28" fillId="6" borderId="58" xfId="0" applyNumberFormat="1" applyFont="1" applyFill="1" applyBorder="1" applyAlignment="1">
      <alignment horizontal="center" vertical="center"/>
    </xf>
    <xf numFmtId="0" fontId="28" fillId="0" borderId="50" xfId="0" applyFont="1" applyBorder="1" applyAlignment="1">
      <alignment horizontal="center" vertical="center"/>
    </xf>
    <xf numFmtId="0" fontId="28" fillId="0" borderId="67" xfId="0" applyFont="1" applyBorder="1" applyAlignment="1">
      <alignment horizontal="center" vertical="center"/>
    </xf>
    <xf numFmtId="3" fontId="28" fillId="0" borderId="74" xfId="0" applyNumberFormat="1" applyFont="1" applyBorder="1" applyAlignment="1">
      <alignment horizontal="center" vertical="center"/>
    </xf>
    <xf numFmtId="0" fontId="28" fillId="0" borderId="60" xfId="0" applyFont="1" applyBorder="1" applyAlignment="1">
      <alignment horizontal="center" vertical="center"/>
    </xf>
    <xf numFmtId="0" fontId="28" fillId="6" borderId="18" xfId="0" applyFont="1" applyFill="1" applyBorder="1" applyAlignment="1">
      <alignment horizontal="center" vertical="center"/>
    </xf>
    <xf numFmtId="0" fontId="28" fillId="6" borderId="15" xfId="0" applyFont="1" applyFill="1" applyBorder="1" applyAlignment="1">
      <alignment horizontal="center" vertical="center"/>
    </xf>
    <xf numFmtId="3" fontId="28" fillId="6" borderId="75" xfId="0" applyNumberFormat="1" applyFont="1" applyFill="1" applyBorder="1" applyAlignment="1">
      <alignment horizontal="center" vertical="center"/>
    </xf>
    <xf numFmtId="14" fontId="28" fillId="6" borderId="18" xfId="0" applyNumberFormat="1" applyFont="1" applyFill="1" applyBorder="1" applyAlignment="1">
      <alignment horizontal="center" vertical="center"/>
    </xf>
    <xf numFmtId="14" fontId="28" fillId="6" borderId="75" xfId="0" applyNumberFormat="1" applyFont="1" applyFill="1" applyBorder="1" applyAlignment="1">
      <alignment horizontal="center" vertical="center"/>
    </xf>
    <xf numFmtId="0" fontId="28" fillId="2" borderId="15" xfId="0" applyFont="1" applyFill="1" applyBorder="1" applyAlignment="1">
      <alignment horizontal="center" vertical="center"/>
    </xf>
    <xf numFmtId="165" fontId="29" fillId="2" borderId="76" xfId="51" applyNumberFormat="1" applyFont="1" applyFill="1" applyBorder="1" applyAlignment="1">
      <alignment horizontal="center" vertical="center"/>
    </xf>
    <xf numFmtId="3" fontId="28" fillId="0" borderId="73" xfId="0" applyNumberFormat="1" applyFont="1" applyBorder="1" applyAlignment="1">
      <alignment horizontal="center" vertical="center"/>
    </xf>
    <xf numFmtId="165" fontId="10" fillId="2" borderId="58" xfId="51" applyNumberFormat="1" applyFont="1" applyFill="1" applyBorder="1" applyAlignment="1">
      <alignment horizontal="center" vertical="center"/>
    </xf>
    <xf numFmtId="165" fontId="29" fillId="2" borderId="77" xfId="51" applyNumberFormat="1" applyFont="1" applyFill="1" applyBorder="1" applyAlignment="1">
      <alignment horizontal="center" vertical="center"/>
    </xf>
    <xf numFmtId="165" fontId="29" fillId="2" borderId="72" xfId="51" applyNumberFormat="1" applyFont="1" applyFill="1" applyBorder="1" applyAlignment="1">
      <alignment horizontal="center" vertical="center"/>
    </xf>
    <xf numFmtId="3" fontId="28" fillId="0" borderId="74" xfId="0" applyNumberFormat="1" applyFont="1" applyBorder="1" applyAlignment="1">
      <alignment horizontal="left" vertical="center"/>
    </xf>
    <xf numFmtId="43" fontId="29" fillId="0" borderId="10" xfId="51" applyFont="1" applyBorder="1" applyAlignment="1">
      <alignment horizontal="center" vertical="center"/>
    </xf>
    <xf numFmtId="14" fontId="28" fillId="6" borderId="36" xfId="0" applyNumberFormat="1" applyFont="1" applyFill="1" applyBorder="1" applyAlignment="1">
      <alignment horizontal="center" vertical="center"/>
    </xf>
    <xf numFmtId="0" fontId="34" fillId="0" borderId="0" xfId="0" applyFont="1"/>
    <xf numFmtId="0" fontId="28" fillId="2" borderId="45" xfId="0" applyFont="1" applyFill="1" applyBorder="1" applyAlignment="1">
      <alignment horizontal="center" vertical="center"/>
    </xf>
    <xf numFmtId="3" fontId="28" fillId="0" borderId="45" xfId="0" applyNumberFormat="1" applyFont="1" applyBorder="1" applyAlignment="1">
      <alignment horizontal="left" vertical="center"/>
    </xf>
    <xf numFmtId="16" fontId="14" fillId="0" borderId="8" xfId="0" applyNumberFormat="1" applyFont="1" applyBorder="1"/>
    <xf numFmtId="0" fontId="37" fillId="0" borderId="0" xfId="0" applyFont="1"/>
    <xf numFmtId="0" fontId="36" fillId="0" borderId="0" xfId="0" applyFont="1"/>
    <xf numFmtId="0" fontId="36" fillId="0" borderId="8" xfId="0" applyFont="1" applyBorder="1"/>
    <xf numFmtId="0" fontId="38" fillId="7" borderId="81" xfId="0" applyFont="1" applyFill="1" applyBorder="1" applyAlignment="1">
      <alignment horizontal="center" vertical="center" wrapText="1"/>
    </xf>
    <xf numFmtId="0" fontId="38" fillId="7" borderId="82" xfId="0" applyFont="1" applyFill="1" applyBorder="1" applyAlignment="1">
      <alignment horizontal="center" vertical="center" wrapText="1"/>
    </xf>
    <xf numFmtId="0" fontId="39" fillId="7" borderId="82" xfId="0" applyFont="1" applyFill="1" applyBorder="1" applyAlignment="1">
      <alignment horizontal="center" vertical="center" wrapText="1"/>
    </xf>
    <xf numFmtId="0" fontId="38" fillId="0" borderId="0" xfId="0" applyFont="1"/>
    <xf numFmtId="0" fontId="15" fillId="0" borderId="0" xfId="0" applyFont="1"/>
    <xf numFmtId="0" fontId="0" fillId="0" borderId="0" xfId="0" applyAlignment="1">
      <alignment horizontal="left"/>
    </xf>
    <xf numFmtId="0" fontId="18" fillId="6" borderId="8" xfId="0" applyFont="1" applyFill="1" applyBorder="1"/>
    <xf numFmtId="0" fontId="40" fillId="6" borderId="83" xfId="0" applyFont="1" applyFill="1" applyBorder="1"/>
    <xf numFmtId="0" fontId="40" fillId="6" borderId="84" xfId="0" applyFont="1" applyFill="1" applyBorder="1"/>
    <xf numFmtId="0" fontId="0" fillId="0" borderId="0" xfId="0" applyAlignment="1">
      <alignment horizontal="left" indent="1"/>
    </xf>
    <xf numFmtId="0" fontId="14" fillId="6" borderId="8" xfId="0" applyFont="1" applyFill="1" applyBorder="1"/>
    <xf numFmtId="0" fontId="37" fillId="6" borderId="85" xfId="0" applyFont="1" applyFill="1" applyBorder="1"/>
    <xf numFmtId="0" fontId="37" fillId="6" borderId="86" xfId="0" applyFont="1" applyFill="1" applyBorder="1"/>
    <xf numFmtId="0" fontId="0" fillId="0" borderId="0" xfId="0" applyAlignment="1">
      <alignment horizontal="left" indent="2"/>
    </xf>
    <xf numFmtId="0" fontId="0" fillId="0" borderId="0" xfId="0" applyAlignment="1">
      <alignment horizontal="left" indent="3"/>
    </xf>
    <xf numFmtId="14" fontId="37" fillId="6" borderId="86" xfId="0" applyNumberFormat="1" applyFont="1" applyFill="1" applyBorder="1"/>
    <xf numFmtId="0" fontId="37" fillId="8" borderId="86" xfId="0" applyFont="1" applyFill="1" applyBorder="1"/>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4" fillId="6" borderId="4" xfId="0" applyFont="1" applyFill="1" applyBorder="1"/>
    <xf numFmtId="0" fontId="37" fillId="6" borderId="87" xfId="0" applyFont="1" applyFill="1" applyBorder="1"/>
    <xf numFmtId="0" fontId="37" fillId="6" borderId="88" xfId="0" applyFont="1" applyFill="1" applyBorder="1"/>
    <xf numFmtId="0" fontId="18" fillId="2" borderId="8" xfId="0" applyFont="1" applyFill="1" applyBorder="1"/>
    <xf numFmtId="0" fontId="37" fillId="0" borderId="83" xfId="0" applyFont="1" applyBorder="1"/>
    <xf numFmtId="0" fontId="37" fillId="0" borderId="84" xfId="0" applyFont="1" applyBorder="1"/>
    <xf numFmtId="0" fontId="14" fillId="2" borderId="8" xfId="0" applyFont="1" applyFill="1" applyBorder="1"/>
    <xf numFmtId="0" fontId="37" fillId="0" borderId="85" xfId="0" applyFont="1" applyBorder="1"/>
    <xf numFmtId="0" fontId="37" fillId="0" borderId="86" xfId="0" applyFont="1" applyBorder="1"/>
    <xf numFmtId="0" fontId="14" fillId="2" borderId="4" xfId="0" applyFont="1" applyFill="1" applyBorder="1"/>
    <xf numFmtId="0" fontId="37" fillId="0" borderId="87" xfId="0" applyFont="1" applyBorder="1"/>
    <xf numFmtId="0" fontId="37" fillId="0" borderId="88" xfId="0" applyFont="1" applyBorder="1"/>
    <xf numFmtId="0" fontId="37" fillId="3" borderId="84" xfId="0" applyFont="1" applyFill="1" applyBorder="1"/>
    <xf numFmtId="0" fontId="37" fillId="3" borderId="86" xfId="0" applyFont="1" applyFill="1" applyBorder="1"/>
    <xf numFmtId="0" fontId="37" fillId="3" borderId="88" xfId="0" applyFont="1" applyFill="1" applyBorder="1"/>
    <xf numFmtId="0" fontId="15" fillId="0" borderId="0" xfId="0" applyFont="1" applyAlignment="1">
      <alignment horizontal="left"/>
    </xf>
    <xf numFmtId="0" fontId="14" fillId="0" borderId="8" xfId="0" applyFont="1" applyBorder="1"/>
    <xf numFmtId="0" fontId="0" fillId="9" borderId="0" xfId="0" applyFill="1"/>
    <xf numFmtId="0" fontId="14" fillId="9" borderId="8" xfId="0" applyFont="1" applyFill="1" applyBorder="1"/>
    <xf numFmtId="0" fontId="37" fillId="9" borderId="0" xfId="0" applyFont="1" applyFill="1"/>
    <xf numFmtId="0" fontId="11" fillId="9" borderId="0" xfId="0" applyFont="1" applyFill="1"/>
    <xf numFmtId="0" fontId="0" fillId="0" borderId="89" xfId="0" applyBorder="1"/>
    <xf numFmtId="0" fontId="0" fillId="0" borderId="89" xfId="0" applyBorder="1" applyAlignment="1">
      <alignment horizontal="left"/>
    </xf>
    <xf numFmtId="0" fontId="15" fillId="0" borderId="89" xfId="0" applyFont="1" applyBorder="1"/>
    <xf numFmtId="0" fontId="18" fillId="2" borderId="89" xfId="0" applyFont="1" applyFill="1" applyBorder="1"/>
    <xf numFmtId="0" fontId="37" fillId="0" borderId="90" xfId="0" applyFont="1" applyBorder="1"/>
    <xf numFmtId="0" fontId="11" fillId="0" borderId="89" xfId="0" applyFont="1" applyBorder="1"/>
    <xf numFmtId="0" fontId="0" fillId="0" borderId="91" xfId="0" applyBorder="1"/>
    <xf numFmtId="0" fontId="0" fillId="0" borderId="91" xfId="0" applyBorder="1" applyAlignment="1">
      <alignment horizontal="left" indent="1"/>
    </xf>
    <xf numFmtId="0" fontId="14" fillId="2" borderId="91" xfId="0" applyFont="1" applyFill="1" applyBorder="1"/>
    <xf numFmtId="0" fontId="37" fillId="0" borderId="91" xfId="0" applyFont="1" applyBorder="1"/>
    <xf numFmtId="0" fontId="11" fillId="0" borderId="91" xfId="0" applyFont="1" applyBorder="1"/>
    <xf numFmtId="0" fontId="15" fillId="0" borderId="91" xfId="0" applyFont="1" applyBorder="1"/>
    <xf numFmtId="0" fontId="0" fillId="0" borderId="91" xfId="0" applyBorder="1" applyAlignment="1">
      <alignment horizontal="left" indent="2"/>
    </xf>
    <xf numFmtId="0" fontId="0" fillId="0" borderId="91" xfId="0" applyBorder="1" applyAlignment="1">
      <alignment horizontal="left" indent="3"/>
    </xf>
    <xf numFmtId="0" fontId="0" fillId="0" borderId="91" xfId="0" applyBorder="1" applyAlignment="1">
      <alignment horizontal="left" indent="4"/>
    </xf>
    <xf numFmtId="0" fontId="0" fillId="0" borderId="91" xfId="0" applyBorder="1" applyAlignment="1">
      <alignment horizontal="left" indent="5"/>
    </xf>
    <xf numFmtId="0" fontId="0" fillId="0" borderId="92" xfId="0" applyBorder="1"/>
    <xf numFmtId="0" fontId="0" fillId="0" borderId="92" xfId="0" applyBorder="1" applyAlignment="1">
      <alignment horizontal="left" indent="6"/>
    </xf>
    <xf numFmtId="0" fontId="14" fillId="2" borderId="92" xfId="0" applyFont="1" applyFill="1" applyBorder="1"/>
    <xf numFmtId="0" fontId="37" fillId="0" borderId="92" xfId="0" applyFont="1" applyBorder="1"/>
    <xf numFmtId="0" fontId="11" fillId="0" borderId="92" xfId="0" applyFont="1" applyBorder="1"/>
    <xf numFmtId="0" fontId="37" fillId="0" borderId="89" xfId="0" applyFont="1" applyBorder="1"/>
    <xf numFmtId="0" fontId="15" fillId="0" borderId="92" xfId="0" applyFont="1" applyBorder="1"/>
    <xf numFmtId="165" fontId="21" fillId="2" borderId="0" xfId="0" applyNumberFormat="1" applyFont="1" applyFill="1" applyAlignment="1">
      <alignment vertical="center"/>
    </xf>
    <xf numFmtId="3" fontId="28" fillId="0" borderId="56" xfId="0" applyNumberFormat="1" applyFont="1" applyBorder="1" applyAlignment="1">
      <alignment horizontal="center" vertical="center"/>
    </xf>
    <xf numFmtId="3" fontId="28" fillId="0" borderId="1" xfId="0" applyNumberFormat="1" applyFont="1" applyBorder="1" applyAlignment="1">
      <alignment horizontal="center" vertical="center"/>
    </xf>
    <xf numFmtId="0" fontId="28" fillId="0" borderId="1" xfId="0" applyFont="1" applyBorder="1" applyAlignment="1">
      <alignment horizontal="center" vertical="center"/>
    </xf>
    <xf numFmtId="43" fontId="10" fillId="0" borderId="56" xfId="51" applyFont="1" applyBorder="1" applyAlignment="1">
      <alignment vertical="center"/>
    </xf>
    <xf numFmtId="43" fontId="29" fillId="0" borderId="11" xfId="51" applyFont="1" applyBorder="1" applyAlignment="1">
      <alignment horizontal="center" vertical="center"/>
    </xf>
    <xf numFmtId="165" fontId="29" fillId="0" borderId="10" xfId="51" applyNumberFormat="1" applyFont="1" applyBorder="1" applyAlignment="1">
      <alignment horizontal="center" vertical="center"/>
    </xf>
    <xf numFmtId="0" fontId="28" fillId="0" borderId="42" xfId="0" applyFont="1" applyBorder="1" applyAlignment="1">
      <alignment horizontal="center" vertical="center"/>
    </xf>
    <xf numFmtId="3" fontId="28" fillId="0" borderId="45" xfId="0" applyNumberFormat="1" applyFont="1" applyBorder="1" applyAlignment="1">
      <alignment horizontal="center" vertical="center"/>
    </xf>
    <xf numFmtId="0" fontId="28" fillId="3" borderId="4" xfId="0" applyFont="1" applyFill="1" applyBorder="1" applyAlignment="1">
      <alignment horizontal="center" vertical="center"/>
    </xf>
    <xf numFmtId="165" fontId="29" fillId="2" borderId="10" xfId="51" applyNumberFormat="1" applyFont="1" applyFill="1" applyBorder="1" applyAlignment="1">
      <alignment horizontal="center" vertical="center"/>
    </xf>
    <xf numFmtId="14" fontId="28" fillId="3" borderId="19" xfId="0" applyNumberFormat="1" applyFont="1" applyFill="1" applyBorder="1" applyAlignment="1">
      <alignment horizontal="center" vertical="center"/>
    </xf>
    <xf numFmtId="3" fontId="28" fillId="0" borderId="62" xfId="0" applyNumberFormat="1" applyFont="1" applyBorder="1" applyAlignment="1">
      <alignment horizontal="left" vertical="center"/>
    </xf>
    <xf numFmtId="165" fontId="10" fillId="0" borderId="42" xfId="51" applyNumberFormat="1" applyFont="1" applyBorder="1" applyAlignment="1">
      <alignment horizontal="center" vertical="center"/>
    </xf>
    <xf numFmtId="165" fontId="29" fillId="2" borderId="44" xfId="51" applyNumberFormat="1" applyFont="1" applyFill="1" applyBorder="1" applyAlignment="1">
      <alignment horizontal="center" vertical="center"/>
    </xf>
    <xf numFmtId="165" fontId="10" fillId="2" borderId="42" xfId="51" applyNumberFormat="1" applyFont="1" applyFill="1" applyBorder="1" applyAlignment="1">
      <alignment horizontal="center" vertical="center"/>
    </xf>
    <xf numFmtId="43" fontId="29" fillId="2" borderId="44" xfId="51" applyFont="1" applyFill="1" applyBorder="1" applyAlignment="1">
      <alignment horizontal="center" vertical="center"/>
    </xf>
    <xf numFmtId="165" fontId="10" fillId="0" borderId="52" xfId="51" applyNumberFormat="1" applyFont="1" applyBorder="1" applyAlignment="1">
      <alignment horizontal="center" vertical="center"/>
    </xf>
    <xf numFmtId="43" fontId="10" fillId="2" borderId="42" xfId="51" applyFont="1" applyFill="1" applyBorder="1" applyAlignment="1">
      <alignment horizontal="center" vertical="center"/>
    </xf>
    <xf numFmtId="3" fontId="28" fillId="0" borderId="55" xfId="0" applyNumberFormat="1" applyFont="1" applyBorder="1" applyAlignment="1">
      <alignment horizontal="center" vertical="center"/>
    </xf>
    <xf numFmtId="165" fontId="10" fillId="2" borderId="60" xfId="51" applyNumberFormat="1" applyFont="1" applyFill="1" applyBorder="1" applyAlignment="1">
      <alignment horizontal="center" vertical="center"/>
    </xf>
    <xf numFmtId="165" fontId="29" fillId="2" borderId="61" xfId="51" applyNumberFormat="1" applyFont="1" applyFill="1" applyBorder="1" applyAlignment="1">
      <alignment horizontal="center" vertical="center"/>
    </xf>
    <xf numFmtId="165" fontId="29" fillId="0" borderId="2" xfId="51" applyNumberFormat="1" applyFont="1" applyBorder="1" applyAlignment="1">
      <alignment horizontal="center" vertical="center"/>
    </xf>
    <xf numFmtId="165" fontId="29" fillId="0" borderId="53" xfId="51" applyNumberFormat="1" applyFont="1" applyBorder="1" applyAlignment="1">
      <alignment horizontal="center" vertical="center"/>
    </xf>
    <xf numFmtId="165" fontId="29" fillId="0" borderId="44" xfId="51" applyNumberFormat="1" applyFont="1" applyBorder="1" applyAlignment="1">
      <alignment horizontal="center" vertical="center"/>
    </xf>
    <xf numFmtId="3" fontId="28" fillId="0" borderId="63" xfId="0" applyNumberFormat="1" applyFont="1" applyBorder="1" applyAlignment="1">
      <alignment horizontal="center" vertical="center"/>
    </xf>
    <xf numFmtId="14" fontId="28" fillId="0" borderId="63" xfId="0" applyNumberFormat="1" applyFont="1" applyBorder="1" applyAlignment="1">
      <alignment horizontal="center" vertical="center"/>
    </xf>
    <xf numFmtId="165" fontId="29" fillId="0" borderId="9" xfId="51" applyNumberFormat="1" applyFont="1" applyBorder="1" applyAlignment="1">
      <alignment horizontal="center" vertical="center"/>
    </xf>
    <xf numFmtId="3" fontId="28" fillId="0" borderId="94" xfId="0" applyNumberFormat="1" applyFont="1" applyBorder="1" applyAlignment="1">
      <alignment horizontal="left" vertical="center"/>
    </xf>
    <xf numFmtId="14" fontId="28" fillId="0" borderId="79" xfId="0" applyNumberFormat="1" applyFont="1" applyBorder="1" applyAlignment="1">
      <alignment horizontal="center" vertical="center"/>
    </xf>
    <xf numFmtId="0" fontId="28" fillId="0" borderId="9" xfId="0" applyFont="1" applyBorder="1" applyAlignment="1">
      <alignment horizontal="center" vertical="center"/>
    </xf>
    <xf numFmtId="165" fontId="29" fillId="0" borderId="16" xfId="51" applyNumberFormat="1" applyFont="1" applyBorder="1" applyAlignment="1">
      <alignment horizontal="center" vertical="center"/>
    </xf>
    <xf numFmtId="165" fontId="29" fillId="0" borderId="57" xfId="51" applyNumberFormat="1" applyFont="1" applyBorder="1" applyAlignment="1">
      <alignment horizontal="center" vertical="center"/>
    </xf>
    <xf numFmtId="165" fontId="10" fillId="0" borderId="56" xfId="51" applyNumberFormat="1" applyFont="1" applyBorder="1" applyAlignment="1">
      <alignment horizontal="center" vertical="center"/>
    </xf>
    <xf numFmtId="165" fontId="29" fillId="0" borderId="11" xfId="51" applyNumberFormat="1" applyFont="1" applyBorder="1" applyAlignment="1">
      <alignment horizontal="center" vertical="center"/>
    </xf>
    <xf numFmtId="0" fontId="28" fillId="0" borderId="2" xfId="0" applyFont="1" applyBorder="1" applyAlignment="1">
      <alignment horizontal="center" vertical="center"/>
    </xf>
    <xf numFmtId="0" fontId="28" fillId="0" borderId="13" xfId="0" applyFont="1" applyBorder="1" applyAlignment="1">
      <alignment horizontal="center" vertical="center"/>
    </xf>
    <xf numFmtId="3" fontId="28" fillId="0" borderId="79" xfId="0" applyNumberFormat="1" applyFont="1" applyBorder="1" applyAlignment="1">
      <alignment horizontal="center" vertical="center"/>
    </xf>
    <xf numFmtId="14" fontId="28" fillId="0" borderId="13" xfId="0" applyNumberFormat="1" applyFont="1" applyBorder="1" applyAlignment="1">
      <alignment horizontal="center" vertical="center"/>
    </xf>
    <xf numFmtId="165" fontId="29" fillId="0" borderId="78" xfId="51" applyNumberFormat="1" applyFont="1" applyBorder="1" applyAlignment="1">
      <alignment horizontal="center" vertical="center"/>
    </xf>
    <xf numFmtId="165" fontId="29" fillId="0" borderId="20" xfId="51" applyNumberFormat="1" applyFont="1" applyBorder="1" applyAlignment="1">
      <alignment horizontal="center" vertical="center"/>
    </xf>
    <xf numFmtId="14" fontId="28" fillId="0" borderId="1" xfId="0" applyNumberFormat="1" applyFont="1" applyBorder="1" applyAlignment="1">
      <alignment horizontal="center" vertical="center"/>
    </xf>
    <xf numFmtId="165" fontId="29" fillId="0" borderId="1" xfId="51" applyNumberFormat="1" applyFont="1" applyBorder="1" applyAlignment="1">
      <alignment horizontal="center" vertical="center"/>
    </xf>
    <xf numFmtId="3" fontId="28" fillId="0" borderId="2" xfId="0" applyNumberFormat="1" applyFont="1" applyBorder="1" applyAlignment="1">
      <alignment horizontal="center" vertical="center"/>
    </xf>
    <xf numFmtId="0" fontId="28" fillId="0" borderId="7" xfId="0" applyFont="1" applyBorder="1" applyAlignment="1">
      <alignment horizontal="center" vertical="center"/>
    </xf>
    <xf numFmtId="0" fontId="28" fillId="0" borderId="17" xfId="0" applyFont="1" applyBorder="1" applyAlignment="1">
      <alignment horizontal="center" vertical="center"/>
    </xf>
    <xf numFmtId="3" fontId="28" fillId="0" borderId="59" xfId="0" applyNumberFormat="1" applyFont="1" applyBorder="1" applyAlignment="1">
      <alignment horizontal="center" vertical="center"/>
    </xf>
    <xf numFmtId="14" fontId="28" fillId="0" borderId="17" xfId="0" applyNumberFormat="1" applyFont="1" applyBorder="1" applyAlignment="1">
      <alignment horizontal="center" vertical="center"/>
    </xf>
    <xf numFmtId="14" fontId="28" fillId="0" borderId="59" xfId="0" applyNumberFormat="1" applyFont="1" applyBorder="1" applyAlignment="1">
      <alignment horizontal="center" vertical="center"/>
    </xf>
    <xf numFmtId="165" fontId="10" fillId="0" borderId="58" xfId="51" applyNumberFormat="1" applyFont="1" applyBorder="1" applyAlignment="1">
      <alignment horizontal="center" vertical="center"/>
    </xf>
    <xf numFmtId="165" fontId="29" fillId="0" borderId="7" xfId="51" applyNumberFormat="1" applyFont="1" applyBorder="1" applyAlignment="1">
      <alignment horizontal="center" vertical="center"/>
    </xf>
    <xf numFmtId="165" fontId="29" fillId="0" borderId="95" xfId="51" applyNumberFormat="1" applyFont="1" applyBorder="1" applyAlignment="1">
      <alignment horizontal="center" vertical="center"/>
    </xf>
    <xf numFmtId="0" fontId="42" fillId="2" borderId="0" xfId="1" applyFont="1" applyFill="1"/>
    <xf numFmtId="0" fontId="26" fillId="0" borderId="28" xfId="0" applyFont="1" applyBorder="1" applyAlignment="1">
      <alignment horizontal="center" vertical="center" wrapText="1"/>
    </xf>
    <xf numFmtId="43" fontId="29" fillId="2" borderId="11" xfId="51" applyFont="1" applyFill="1" applyBorder="1" applyAlignment="1">
      <alignment horizontal="center" vertical="center"/>
    </xf>
    <xf numFmtId="43" fontId="10" fillId="2" borderId="19" xfId="51" applyFont="1" applyFill="1" applyBorder="1" applyAlignment="1">
      <alignment horizontal="center" vertical="center"/>
    </xf>
    <xf numFmtId="43" fontId="0" fillId="2" borderId="0" xfId="0" applyNumberFormat="1" applyFill="1"/>
    <xf numFmtId="14" fontId="28" fillId="6" borderId="56" xfId="0" applyNumberFormat="1" applyFont="1" applyFill="1" applyBorder="1" applyAlignment="1">
      <alignment horizontal="center" vertical="center"/>
    </xf>
    <xf numFmtId="43" fontId="10" fillId="2" borderId="42" xfId="51" applyFont="1" applyFill="1" applyBorder="1" applyAlignment="1">
      <alignment horizontal="center" vertical="center" wrapText="1"/>
    </xf>
    <xf numFmtId="0" fontId="28" fillId="2" borderId="55" xfId="0" applyFont="1" applyFill="1" applyBorder="1" applyAlignment="1">
      <alignment horizontal="center" vertical="center"/>
    </xf>
    <xf numFmtId="43" fontId="10" fillId="2" borderId="42" xfId="51" applyFont="1" applyFill="1" applyBorder="1" applyAlignment="1">
      <alignment vertical="center" wrapText="1"/>
    </xf>
    <xf numFmtId="43" fontId="10" fillId="3" borderId="12" xfId="51" applyFont="1" applyFill="1" applyBorder="1" applyAlignment="1">
      <alignment vertical="center" wrapText="1"/>
    </xf>
    <xf numFmtId="43" fontId="10" fillId="2" borderId="12" xfId="51" applyFont="1" applyFill="1" applyBorder="1" applyAlignment="1">
      <alignment vertical="center" wrapText="1"/>
    </xf>
    <xf numFmtId="43" fontId="10" fillId="3" borderId="1" xfId="51" applyFont="1" applyFill="1" applyBorder="1" applyAlignment="1">
      <alignment vertical="center"/>
    </xf>
    <xf numFmtId="0" fontId="28" fillId="0" borderId="55" xfId="0" applyFont="1" applyBorder="1" applyAlignment="1">
      <alignment horizontal="center" vertical="center"/>
    </xf>
    <xf numFmtId="0" fontId="28" fillId="0" borderId="0" xfId="0" applyFont="1" applyAlignment="1">
      <alignment horizontal="center" vertical="center"/>
    </xf>
    <xf numFmtId="43" fontId="29" fillId="0" borderId="44" xfId="51" applyFont="1" applyBorder="1" applyAlignment="1">
      <alignment horizontal="center" vertical="center"/>
    </xf>
    <xf numFmtId="0" fontId="26" fillId="0" borderId="24" xfId="0" applyFont="1" applyBorder="1" applyAlignment="1">
      <alignment horizontal="center" vertical="center" wrapText="1"/>
    </xf>
    <xf numFmtId="43" fontId="10" fillId="0" borderId="42" xfId="51" applyFont="1" applyBorder="1" applyAlignment="1">
      <alignment horizontal="center" vertical="center"/>
    </xf>
    <xf numFmtId="43" fontId="10" fillId="2" borderId="56" xfId="51" applyFont="1" applyFill="1" applyBorder="1" applyAlignment="1">
      <alignment horizontal="center" vertical="center"/>
    </xf>
    <xf numFmtId="43" fontId="29" fillId="2" borderId="57" xfId="51" applyFont="1" applyFill="1" applyBorder="1" applyAlignment="1">
      <alignment horizontal="center" vertical="center"/>
    </xf>
    <xf numFmtId="43" fontId="10" fillId="2" borderId="1" xfId="51" applyFont="1" applyFill="1" applyBorder="1" applyAlignment="1">
      <alignment horizontal="center" vertical="center"/>
    </xf>
    <xf numFmtId="43" fontId="10" fillId="0" borderId="56" xfId="51" applyFont="1" applyBorder="1" applyAlignment="1">
      <alignment horizontal="center" vertical="center"/>
    </xf>
    <xf numFmtId="43" fontId="29" fillId="0" borderId="57" xfId="51" applyFont="1" applyBorder="1" applyAlignment="1">
      <alignment horizontal="center" vertical="center"/>
    </xf>
    <xf numFmtId="0" fontId="28" fillId="2" borderId="1" xfId="0" applyFont="1" applyFill="1" applyBorder="1" applyAlignment="1">
      <alignment horizontal="center" vertical="center"/>
    </xf>
    <xf numFmtId="14" fontId="28" fillId="0" borderId="12" xfId="0" applyNumberFormat="1" applyFont="1" applyBorder="1" applyAlignment="1">
      <alignment horizontal="center" vertical="center"/>
    </xf>
    <xf numFmtId="164" fontId="21" fillId="2" borderId="0" xfId="0" applyNumberFormat="1" applyFont="1" applyFill="1" applyAlignment="1">
      <alignment vertical="center"/>
    </xf>
    <xf numFmtId="164" fontId="0" fillId="2" borderId="0" xfId="0" applyNumberFormat="1" applyFill="1"/>
    <xf numFmtId="164" fontId="45" fillId="2" borderId="0" xfId="0" applyNumberFormat="1" applyFont="1" applyFill="1" applyAlignment="1">
      <alignment vertical="center"/>
    </xf>
    <xf numFmtId="14" fontId="28" fillId="2" borderId="12" xfId="0" applyNumberFormat="1" applyFont="1" applyFill="1" applyBorder="1" applyAlignment="1">
      <alignment horizontal="center" vertical="center"/>
    </xf>
    <xf numFmtId="0" fontId="27" fillId="2" borderId="0" xfId="0" applyFont="1" applyFill="1" applyAlignment="1">
      <alignment vertical="center"/>
    </xf>
    <xf numFmtId="0" fontId="28" fillId="2" borderId="19" xfId="0" applyFont="1" applyFill="1" applyBorder="1" applyAlignment="1">
      <alignment horizontal="center" vertical="center"/>
    </xf>
    <xf numFmtId="3" fontId="28" fillId="2" borderId="43" xfId="0" applyNumberFormat="1" applyFont="1" applyFill="1" applyBorder="1" applyAlignment="1">
      <alignment horizontal="center" vertical="center"/>
    </xf>
    <xf numFmtId="3" fontId="28" fillId="2" borderId="45" xfId="0" applyNumberFormat="1" applyFont="1" applyFill="1" applyBorder="1" applyAlignment="1">
      <alignment horizontal="center" vertical="center"/>
    </xf>
    <xf numFmtId="0" fontId="28" fillId="2" borderId="44" xfId="0" applyFont="1" applyFill="1" applyBorder="1" applyAlignment="1">
      <alignment horizontal="center" vertical="center"/>
    </xf>
    <xf numFmtId="43" fontId="46" fillId="2" borderId="35" xfId="51" applyFont="1" applyFill="1" applyBorder="1" applyAlignment="1">
      <alignment horizontal="right" vertical="center"/>
    </xf>
    <xf numFmtId="43" fontId="47" fillId="2" borderId="39" xfId="51" applyFont="1" applyFill="1" applyBorder="1" applyAlignment="1">
      <alignment horizontal="center" vertical="center"/>
    </xf>
    <xf numFmtId="43" fontId="47" fillId="2" borderId="40" xfId="51" applyFont="1" applyFill="1" applyBorder="1" applyAlignment="1">
      <alignment horizontal="right" vertical="center"/>
    </xf>
    <xf numFmtId="14" fontId="28" fillId="0" borderId="56" xfId="0" applyNumberFormat="1" applyFont="1" applyBorder="1" applyAlignment="1">
      <alignment horizontal="center" vertical="center"/>
    </xf>
    <xf numFmtId="0" fontId="28" fillId="2" borderId="57" xfId="0" applyFont="1" applyFill="1" applyBorder="1" applyAlignment="1">
      <alignment horizontal="center" vertical="center"/>
    </xf>
    <xf numFmtId="0" fontId="28" fillId="0" borderId="57" xfId="0" applyFont="1" applyBorder="1" applyAlignment="1">
      <alignment horizontal="center" vertical="center"/>
    </xf>
    <xf numFmtId="0" fontId="28" fillId="0" borderId="44" xfId="0" applyFont="1" applyBorder="1" applyAlignment="1">
      <alignment horizontal="center" vertical="center"/>
    </xf>
    <xf numFmtId="0" fontId="26" fillId="0" borderId="35" xfId="0" applyFont="1" applyBorder="1" applyAlignment="1">
      <alignment horizontal="center" vertical="center"/>
    </xf>
    <xf numFmtId="0" fontId="26" fillId="0" borderId="36" xfId="0" applyFont="1" applyBorder="1" applyAlignment="1">
      <alignment horizontal="center" vertical="center"/>
    </xf>
    <xf numFmtId="0" fontId="26" fillId="0" borderId="40" xfId="0" applyFont="1" applyBorder="1" applyAlignment="1">
      <alignment horizontal="center" vertical="center"/>
    </xf>
    <xf numFmtId="0" fontId="26" fillId="0" borderId="37" xfId="0" applyFont="1" applyBorder="1" applyAlignment="1">
      <alignment horizontal="center" vertical="center" wrapText="1"/>
    </xf>
    <xf numFmtId="0" fontId="26" fillId="0" borderId="38" xfId="0" applyFont="1" applyBorder="1" applyAlignment="1">
      <alignment horizontal="center" vertical="center" wrapText="1"/>
    </xf>
    <xf numFmtId="0" fontId="26" fillId="0" borderId="93" xfId="0" applyFont="1" applyBorder="1" applyAlignment="1">
      <alignment horizontal="center" vertical="center"/>
    </xf>
    <xf numFmtId="0" fontId="26" fillId="0" borderId="40" xfId="0" applyFont="1" applyBorder="1" applyAlignment="1">
      <alignment horizontal="center" vertical="center" wrapText="1"/>
    </xf>
    <xf numFmtId="0" fontId="26" fillId="3" borderId="36" xfId="0" applyFont="1" applyFill="1" applyBorder="1" applyAlignment="1">
      <alignment horizontal="center" vertical="center" wrapText="1"/>
    </xf>
    <xf numFmtId="0" fontId="26" fillId="3" borderId="35" xfId="0" applyFont="1" applyFill="1" applyBorder="1" applyAlignment="1">
      <alignment horizontal="center" vertical="center"/>
    </xf>
    <xf numFmtId="0" fontId="27" fillId="3" borderId="36" xfId="0" applyFont="1" applyFill="1" applyBorder="1" applyAlignment="1">
      <alignment horizontal="center" vertical="center"/>
    </xf>
    <xf numFmtId="0" fontId="27" fillId="3" borderId="97" xfId="0" applyFont="1" applyFill="1" applyBorder="1" applyAlignment="1">
      <alignment horizontal="center" vertical="center"/>
    </xf>
    <xf numFmtId="0" fontId="27" fillId="3" borderId="40" xfId="0" applyFont="1" applyFill="1" applyBorder="1" applyAlignment="1">
      <alignment horizontal="center" vertical="center"/>
    </xf>
    <xf numFmtId="3" fontId="28" fillId="6" borderId="57" xfId="0" applyNumberFormat="1" applyFont="1" applyFill="1" applyBorder="1" applyAlignment="1">
      <alignment horizontal="center" vertical="center"/>
    </xf>
    <xf numFmtId="14" fontId="28" fillId="0" borderId="44" xfId="0" applyNumberFormat="1" applyFont="1" applyBorder="1" applyAlignment="1">
      <alignment horizontal="center" vertical="center"/>
    </xf>
    <xf numFmtId="3" fontId="33" fillId="0" borderId="55" xfId="0" applyNumberFormat="1" applyFont="1" applyBorder="1" applyAlignment="1">
      <alignment horizontal="center" vertical="center"/>
    </xf>
    <xf numFmtId="43" fontId="10" fillId="2" borderId="4" xfId="51" applyFont="1" applyFill="1" applyBorder="1" applyAlignment="1">
      <alignment horizontal="center" vertical="center"/>
    </xf>
    <xf numFmtId="0" fontId="26" fillId="0" borderId="98" xfId="0" applyFont="1" applyBorder="1" applyAlignment="1">
      <alignment horizontal="center" vertical="center"/>
    </xf>
    <xf numFmtId="0" fontId="26" fillId="0" borderId="99" xfId="0" applyFont="1" applyBorder="1" applyAlignment="1">
      <alignment horizontal="center" vertical="center"/>
    </xf>
    <xf numFmtId="0" fontId="26" fillId="0" borderId="32" xfId="0" applyFont="1" applyBorder="1" applyAlignment="1">
      <alignment horizontal="center" vertical="center"/>
    </xf>
    <xf numFmtId="0" fontId="26" fillId="0" borderId="100" xfId="0" applyFont="1" applyBorder="1" applyAlignment="1">
      <alignment horizontal="center" vertical="center" wrapText="1"/>
    </xf>
    <xf numFmtId="0" fontId="26" fillId="3" borderId="96" xfId="0" applyFont="1" applyFill="1" applyBorder="1" applyAlignment="1">
      <alignment horizontal="center" vertical="center" wrapText="1"/>
    </xf>
    <xf numFmtId="0" fontId="48" fillId="3" borderId="98" xfId="0" applyFont="1" applyFill="1" applyBorder="1" applyAlignment="1">
      <alignment horizontal="center" vertical="center" wrapText="1"/>
    </xf>
    <xf numFmtId="0" fontId="42" fillId="3" borderId="99" xfId="0" applyFont="1" applyFill="1" applyBorder="1" applyAlignment="1">
      <alignment horizontal="center" vertical="center" wrapText="1"/>
    </xf>
    <xf numFmtId="0" fontId="42" fillId="3" borderId="23" xfId="0" applyFont="1" applyFill="1" applyBorder="1" applyAlignment="1">
      <alignment horizontal="center" vertical="center" wrapText="1"/>
    </xf>
    <xf numFmtId="0" fontId="42" fillId="3" borderId="24" xfId="0" applyFont="1" applyFill="1" applyBorder="1" applyAlignment="1">
      <alignment horizontal="center" vertical="center" wrapText="1"/>
    </xf>
    <xf numFmtId="0" fontId="28" fillId="6" borderId="4" xfId="0" applyFont="1" applyFill="1" applyBorder="1" applyAlignment="1">
      <alignment horizontal="left" vertical="center"/>
    </xf>
    <xf numFmtId="14" fontId="28" fillId="6" borderId="42" xfId="0" applyNumberFormat="1" applyFont="1" applyFill="1" applyBorder="1" applyAlignment="1">
      <alignment horizontal="center" vertical="center"/>
    </xf>
    <xf numFmtId="14" fontId="28" fillId="6" borderId="57" xfId="0" applyNumberFormat="1" applyFont="1" applyFill="1" applyBorder="1" applyAlignment="1">
      <alignment horizontal="center" vertical="center"/>
    </xf>
    <xf numFmtId="165" fontId="31" fillId="0" borderId="0" xfId="0" applyNumberFormat="1" applyFont="1" applyAlignment="1">
      <alignment horizontal="right" vertical="center"/>
    </xf>
    <xf numFmtId="14" fontId="28" fillId="0" borderId="0" xfId="0" applyNumberFormat="1" applyFont="1" applyAlignment="1">
      <alignment horizontal="center" vertical="center"/>
    </xf>
    <xf numFmtId="43" fontId="10" fillId="0" borderId="0" xfId="51" applyFont="1" applyAlignment="1">
      <alignment horizontal="center" vertical="center"/>
    </xf>
    <xf numFmtId="43" fontId="29" fillId="0" borderId="0" xfId="51" applyFont="1" applyAlignment="1">
      <alignment horizontal="center" vertical="center"/>
    </xf>
    <xf numFmtId="3" fontId="28" fillId="0" borderId="0" xfId="0" applyNumberFormat="1" applyFont="1" applyAlignment="1">
      <alignment horizontal="center" vertical="center"/>
    </xf>
    <xf numFmtId="0" fontId="33" fillId="6" borderId="19" xfId="0" applyFont="1" applyFill="1" applyBorder="1" applyAlignment="1">
      <alignment horizontal="center" vertical="center"/>
    </xf>
    <xf numFmtId="0" fontId="33" fillId="2" borderId="4" xfId="0" applyFont="1" applyFill="1" applyBorder="1" applyAlignment="1">
      <alignment horizontal="center" vertical="center"/>
    </xf>
    <xf numFmtId="0" fontId="42" fillId="2" borderId="0" xfId="1" applyFont="1" applyFill="1" applyAlignment="1">
      <alignment horizontal="center"/>
    </xf>
    <xf numFmtId="43" fontId="42" fillId="2" borderId="0" xfId="51" applyFont="1" applyFill="1" applyAlignment="1">
      <alignment horizontal="center"/>
    </xf>
    <xf numFmtId="0" fontId="41" fillId="2" borderId="0" xfId="1" applyFont="1" applyFill="1" applyAlignment="1">
      <alignment horizontal="centerContinuous" vertical="center" wrapText="1"/>
    </xf>
    <xf numFmtId="0" fontId="42" fillId="2" borderId="0" xfId="1" applyFont="1" applyFill="1" applyAlignment="1">
      <alignment horizontal="centerContinuous" vertical="center" wrapText="1"/>
    </xf>
    <xf numFmtId="43" fontId="42" fillId="2" borderId="0" xfId="51" applyFont="1" applyFill="1" applyAlignment="1">
      <alignment horizontal="centerContinuous" vertical="center" wrapText="1"/>
    </xf>
    <xf numFmtId="17" fontId="41" fillId="2" borderId="0" xfId="1" quotePrefix="1" applyNumberFormat="1" applyFont="1" applyFill="1" applyAlignment="1">
      <alignment horizontal="centerContinuous" vertical="center" wrapText="1"/>
    </xf>
    <xf numFmtId="0" fontId="3" fillId="2" borderId="1" xfId="1" applyFont="1" applyFill="1" applyBorder="1" applyAlignment="1">
      <alignment horizontal="center" vertical="center"/>
    </xf>
    <xf numFmtId="0" fontId="10" fillId="2" borderId="1" xfId="1" applyFont="1" applyFill="1" applyBorder="1" applyAlignment="1">
      <alignment horizontal="center" vertical="center" wrapText="1"/>
    </xf>
    <xf numFmtId="43" fontId="10" fillId="2" borderId="1" xfId="51" applyFont="1" applyFill="1" applyBorder="1" applyAlignment="1">
      <alignment horizontal="center" vertical="center" wrapText="1"/>
    </xf>
    <xf numFmtId="0" fontId="49" fillId="2" borderId="1" xfId="0" applyFont="1" applyFill="1" applyBorder="1" applyAlignment="1">
      <alignment vertical="top" wrapText="1"/>
    </xf>
    <xf numFmtId="0" fontId="42" fillId="4" borderId="1" xfId="1" applyFont="1" applyFill="1" applyBorder="1" applyAlignment="1">
      <alignment horizontal="center"/>
    </xf>
    <xf numFmtId="43" fontId="42" fillId="4" borderId="1" xfId="51" applyFont="1" applyFill="1" applyBorder="1" applyAlignment="1">
      <alignment horizontal="center"/>
    </xf>
    <xf numFmtId="14" fontId="42" fillId="0" borderId="1" xfId="1" applyNumberFormat="1" applyFont="1" applyBorder="1" applyAlignment="1">
      <alignment horizontal="center"/>
    </xf>
    <xf numFmtId="43" fontId="42" fillId="0" borderId="1" xfId="51" applyFont="1" applyBorder="1" applyAlignment="1">
      <alignment horizontal="center"/>
    </xf>
    <xf numFmtId="1" fontId="42" fillId="0" borderId="1" xfId="51" applyNumberFormat="1" applyFont="1" applyBorder="1" applyAlignment="1">
      <alignment horizontal="center"/>
    </xf>
    <xf numFmtId="14" fontId="50" fillId="0" borderId="1" xfId="1" applyNumberFormat="1" applyFont="1" applyBorder="1" applyAlignment="1">
      <alignment horizontal="center"/>
    </xf>
    <xf numFmtId="14" fontId="51" fillId="0" borderId="1" xfId="1" applyNumberFormat="1" applyFont="1" applyBorder="1" applyAlignment="1">
      <alignment horizontal="center"/>
    </xf>
    <xf numFmtId="14" fontId="42" fillId="0" borderId="1" xfId="51" applyNumberFormat="1" applyFont="1" applyBorder="1" applyAlignment="1">
      <alignment horizontal="center"/>
    </xf>
    <xf numFmtId="0" fontId="52" fillId="2" borderId="1" xfId="0" applyFont="1" applyFill="1" applyBorder="1" applyAlignment="1">
      <alignment vertical="top" wrapText="1"/>
    </xf>
    <xf numFmtId="43" fontId="51" fillId="0" borderId="1" xfId="51" applyFont="1" applyBorder="1" applyAlignment="1">
      <alignment horizontal="center"/>
    </xf>
    <xf numFmtId="14" fontId="51" fillId="0" borderId="1" xfId="51" applyNumberFormat="1" applyFont="1" applyBorder="1" applyAlignment="1">
      <alignment horizontal="center"/>
    </xf>
    <xf numFmtId="1" fontId="51" fillId="0" borderId="1" xfId="51" applyNumberFormat="1" applyFont="1" applyBorder="1" applyAlignment="1">
      <alignment horizontal="center"/>
    </xf>
    <xf numFmtId="0" fontId="51" fillId="4" borderId="1" xfId="1" applyFont="1" applyFill="1" applyBorder="1" applyAlignment="1">
      <alignment horizontal="center"/>
    </xf>
    <xf numFmtId="0" fontId="51" fillId="2" borderId="0" xfId="1" applyFont="1" applyFill="1"/>
    <xf numFmtId="0" fontId="51" fillId="2" borderId="0" xfId="1" applyFont="1" applyFill="1" applyAlignment="1">
      <alignment horizontal="center"/>
    </xf>
    <xf numFmtId="43" fontId="51" fillId="2" borderId="0" xfId="51" applyFont="1" applyFill="1" applyAlignment="1">
      <alignment horizontal="center"/>
    </xf>
    <xf numFmtId="0" fontId="26" fillId="3" borderId="101" xfId="0" applyFont="1" applyFill="1" applyBorder="1" applyAlignment="1">
      <alignment horizontal="center" vertical="center" wrapText="1"/>
    </xf>
    <xf numFmtId="0" fontId="28" fillId="6" borderId="4" xfId="0" applyFont="1" applyFill="1" applyBorder="1" applyAlignment="1">
      <alignment vertical="center"/>
    </xf>
    <xf numFmtId="0" fontId="55" fillId="2" borderId="0" xfId="1" applyFont="1" applyFill="1" applyAlignment="1">
      <alignment horizontal="left"/>
    </xf>
    <xf numFmtId="0" fontId="60" fillId="2" borderId="1" xfId="1" applyFont="1" applyFill="1" applyBorder="1"/>
    <xf numFmtId="0" fontId="61" fillId="2" borderId="0" xfId="1" applyFont="1" applyFill="1"/>
    <xf numFmtId="0" fontId="62" fillId="2" borderId="0" xfId="1" applyFont="1" applyFill="1"/>
    <xf numFmtId="0" fontId="64" fillId="0" borderId="0" xfId="71" applyFont="1" applyFill="1" applyAlignment="1">
      <alignment horizontal="left" indent="1"/>
    </xf>
    <xf numFmtId="0" fontId="65" fillId="0" borderId="0" xfId="71" applyFont="1" applyFill="1" applyAlignment="1"/>
    <xf numFmtId="0" fontId="66" fillId="0" borderId="0" xfId="71" applyFont="1" applyAlignment="1"/>
    <xf numFmtId="0" fontId="67" fillId="0" borderId="0" xfId="72" applyFont="1">
      <alignment vertical="center"/>
    </xf>
    <xf numFmtId="0" fontId="67" fillId="0" borderId="0" xfId="72" applyFont="1" applyAlignment="1">
      <alignment wrapText="1"/>
    </xf>
    <xf numFmtId="0" fontId="66" fillId="0" borderId="0" xfId="71" applyFont="1" applyAlignment="1">
      <alignment vertical="center"/>
    </xf>
    <xf numFmtId="0" fontId="68" fillId="0" borderId="0" xfId="72" applyFont="1" applyAlignment="1">
      <alignment horizontal="left" vertical="top"/>
    </xf>
    <xf numFmtId="0" fontId="69" fillId="0" borderId="0" xfId="72" applyFont="1">
      <alignment vertical="center"/>
    </xf>
    <xf numFmtId="0" fontId="67" fillId="0" borderId="103" xfId="73" applyFont="1" applyFill="1" applyBorder="1" applyAlignment="1">
      <alignment vertical="center"/>
    </xf>
    <xf numFmtId="0" fontId="72" fillId="0" borderId="0" xfId="74" applyFont="1" applyAlignment="1">
      <alignment horizontal="left" vertical="center" indent="1"/>
    </xf>
    <xf numFmtId="14" fontId="72" fillId="0" borderId="0" xfId="74" applyNumberFormat="1" applyFont="1" applyAlignment="1">
      <alignment horizontal="left" vertical="center" indent="1"/>
    </xf>
    <xf numFmtId="0" fontId="73" fillId="11" borderId="104" xfId="72" applyFont="1" applyFill="1" applyBorder="1">
      <alignment vertical="center"/>
    </xf>
    <xf numFmtId="14" fontId="72" fillId="0" borderId="104" xfId="72" applyNumberFormat="1" applyFont="1" applyBorder="1" applyAlignment="1">
      <alignment horizontal="left" vertical="center" indent="1"/>
    </xf>
    <xf numFmtId="0" fontId="72" fillId="0" borderId="104" xfId="72" applyFont="1" applyBorder="1" applyAlignment="1">
      <alignment horizontal="left" vertical="center" indent="1"/>
    </xf>
    <xf numFmtId="0" fontId="72" fillId="0" borderId="104" xfId="72" applyFont="1" applyBorder="1" applyAlignment="1">
      <alignment horizontal="left" vertical="center" wrapText="1" indent="1"/>
    </xf>
    <xf numFmtId="2" fontId="67" fillId="0" borderId="0" xfId="72" applyNumberFormat="1" applyFont="1">
      <alignment vertical="center"/>
    </xf>
    <xf numFmtId="14" fontId="53" fillId="0" borderId="0" xfId="1" applyNumberFormat="1" applyFont="1" applyAlignment="1">
      <alignment horizontal="right"/>
    </xf>
    <xf numFmtId="0" fontId="28" fillId="6" borderId="37" xfId="0" applyFont="1" applyFill="1" applyBorder="1" applyAlignment="1">
      <alignment horizontal="center" vertical="center" wrapText="1"/>
    </xf>
    <xf numFmtId="0" fontId="27" fillId="3" borderId="28" xfId="0" applyFont="1" applyFill="1" applyBorder="1" applyAlignment="1">
      <alignment horizontal="center" vertical="center" wrapText="1"/>
    </xf>
    <xf numFmtId="0" fontId="27" fillId="3" borderId="33" xfId="0" applyFont="1" applyFill="1" applyBorder="1" applyAlignment="1">
      <alignment horizontal="center" vertical="center" wrapText="1"/>
    </xf>
    <xf numFmtId="0" fontId="27" fillId="3" borderId="27" xfId="0" applyFont="1" applyFill="1" applyBorder="1" applyAlignment="1">
      <alignment horizontal="center" vertical="center" wrapText="1"/>
    </xf>
    <xf numFmtId="0" fontId="26" fillId="3" borderId="26" xfId="0" applyFont="1" applyFill="1" applyBorder="1" applyAlignment="1">
      <alignment horizontal="center" vertical="center" wrapText="1"/>
    </xf>
    <xf numFmtId="0" fontId="44" fillId="0" borderId="80" xfId="0" applyFont="1" applyBorder="1"/>
    <xf numFmtId="3" fontId="28" fillId="0" borderId="41" xfId="0" applyNumberFormat="1" applyFont="1" applyBorder="1" applyAlignment="1">
      <alignment horizontal="justify" vertical="center"/>
    </xf>
    <xf numFmtId="14" fontId="28" fillId="6" borderId="37" xfId="0" applyNumberFormat="1" applyFont="1" applyFill="1" applyBorder="1" applyAlignment="1">
      <alignment horizontal="center" vertical="center" wrapText="1"/>
    </xf>
    <xf numFmtId="0" fontId="28" fillId="6" borderId="19" xfId="0" applyFont="1" applyFill="1" applyBorder="1" applyAlignment="1">
      <alignment horizontal="center" vertical="center" wrapText="1"/>
    </xf>
    <xf numFmtId="3" fontId="28" fillId="0" borderId="45" xfId="0" applyNumberFormat="1" applyFont="1" applyBorder="1" applyAlignment="1">
      <alignment horizontal="left" vertical="center" wrapText="1"/>
    </xf>
    <xf numFmtId="0" fontId="62" fillId="0" borderId="0" xfId="1" applyFont="1"/>
    <xf numFmtId="0" fontId="77" fillId="2" borderId="0" xfId="1" applyFont="1" applyFill="1"/>
    <xf numFmtId="165" fontId="8" fillId="2" borderId="0" xfId="0" applyNumberFormat="1" applyFont="1" applyFill="1" applyAlignment="1">
      <alignment vertical="center"/>
    </xf>
    <xf numFmtId="0" fontId="26" fillId="0" borderId="98" xfId="0" applyFont="1" applyBorder="1" applyAlignment="1">
      <alignment horizontal="center" vertical="center" wrapText="1"/>
    </xf>
    <xf numFmtId="0" fontId="26" fillId="0" borderId="99" xfId="0" applyFont="1" applyBorder="1" applyAlignment="1">
      <alignment horizontal="center" vertical="center" wrapText="1"/>
    </xf>
    <xf numFmtId="0" fontId="26" fillId="3" borderId="98" xfId="0" applyFont="1" applyFill="1" applyBorder="1" applyAlignment="1">
      <alignment horizontal="center" vertical="center" wrapText="1"/>
    </xf>
    <xf numFmtId="0" fontId="27" fillId="3" borderId="99" xfId="0" applyFont="1" applyFill="1" applyBorder="1" applyAlignment="1">
      <alignment horizontal="center" vertical="center" wrapText="1"/>
    </xf>
    <xf numFmtId="0" fontId="27" fillId="3" borderId="32" xfId="0" applyFont="1" applyFill="1" applyBorder="1" applyAlignment="1">
      <alignment horizontal="center" vertical="center" wrapText="1"/>
    </xf>
    <xf numFmtId="0" fontId="27" fillId="0" borderId="0" xfId="0" applyFont="1" applyAlignment="1">
      <alignment vertical="center" wrapText="1"/>
    </xf>
    <xf numFmtId="0" fontId="0" fillId="0" borderId="0" xfId="0" applyAlignment="1">
      <alignment wrapText="1"/>
    </xf>
    <xf numFmtId="4" fontId="13" fillId="0" borderId="0" xfId="52" applyNumberFormat="1"/>
    <xf numFmtId="3" fontId="28" fillId="0" borderId="45" xfId="0" applyNumberFormat="1" applyFont="1" applyBorder="1" applyAlignment="1">
      <alignment vertical="center"/>
    </xf>
    <xf numFmtId="49" fontId="86" fillId="2" borderId="0" xfId="1" applyNumberFormat="1" applyFont="1" applyFill="1" applyAlignment="1">
      <alignment horizontal="left"/>
    </xf>
    <xf numFmtId="43" fontId="8" fillId="2" borderId="0" xfId="0" applyNumberFormat="1" applyFont="1" applyFill="1" applyAlignment="1">
      <alignment vertical="center"/>
    </xf>
    <xf numFmtId="0" fontId="67" fillId="10" borderId="0" xfId="72" applyFont="1" applyFill="1">
      <alignment vertical="center"/>
    </xf>
    <xf numFmtId="0" fontId="26" fillId="3" borderId="22" xfId="0" applyFont="1" applyFill="1" applyBorder="1" applyAlignment="1">
      <alignment horizontal="center" vertical="center" wrapText="1"/>
    </xf>
    <xf numFmtId="0" fontId="26" fillId="3" borderId="23" xfId="0" applyFont="1" applyFill="1" applyBorder="1" applyAlignment="1">
      <alignment horizontal="center" vertical="center" wrapText="1"/>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25" fillId="0" borderId="0" xfId="0" applyFont="1" applyAlignment="1">
      <alignment vertical="center" wrapText="1"/>
    </xf>
    <xf numFmtId="0" fontId="54" fillId="3" borderId="0" xfId="0" applyFont="1" applyFill="1" applyAlignment="1">
      <alignment vertical="center" wrapText="1"/>
    </xf>
    <xf numFmtId="0" fontId="26" fillId="3" borderId="99" xfId="0" applyFont="1" applyFill="1" applyBorder="1" applyAlignment="1">
      <alignment horizontal="center" vertical="center" wrapText="1"/>
    </xf>
    <xf numFmtId="0" fontId="44" fillId="0" borderId="106" xfId="0" applyFont="1" applyBorder="1"/>
    <xf numFmtId="14" fontId="91" fillId="6" borderId="42" xfId="0" applyNumberFormat="1" applyFont="1" applyFill="1" applyBorder="1" applyAlignment="1">
      <alignment horizontal="center" vertical="center"/>
    </xf>
    <xf numFmtId="14" fontId="91" fillId="6" borderId="44" xfId="0" applyNumberFormat="1" applyFont="1" applyFill="1" applyBorder="1" applyAlignment="1">
      <alignment horizontal="center" vertical="center"/>
    </xf>
    <xf numFmtId="14" fontId="91" fillId="6" borderId="56" xfId="0" applyNumberFormat="1" applyFont="1" applyFill="1" applyBorder="1" applyAlignment="1">
      <alignment horizontal="center" vertical="center"/>
    </xf>
    <xf numFmtId="14" fontId="91" fillId="6" borderId="57" xfId="0" applyNumberFormat="1" applyFont="1" applyFill="1" applyBorder="1" applyAlignment="1">
      <alignment horizontal="center" vertical="center"/>
    </xf>
    <xf numFmtId="0" fontId="44" fillId="0" borderId="102" xfId="0" applyFont="1" applyBorder="1"/>
    <xf numFmtId="0" fontId="0" fillId="3" borderId="1" xfId="0" applyFill="1" applyBorder="1"/>
    <xf numFmtId="0" fontId="28" fillId="15" borderId="4" xfId="0" applyFont="1" applyFill="1" applyBorder="1" applyAlignment="1">
      <alignment horizontal="left" vertical="center"/>
    </xf>
    <xf numFmtId="0" fontId="28" fillId="15" borderId="4" xfId="0" applyFont="1" applyFill="1" applyBorder="1" applyAlignment="1">
      <alignment vertical="center"/>
    </xf>
    <xf numFmtId="0" fontId="28" fillId="15" borderId="4" xfId="0" applyFont="1" applyFill="1" applyBorder="1" applyAlignment="1">
      <alignment horizontal="center" vertical="center"/>
    </xf>
    <xf numFmtId="0" fontId="28" fillId="15" borderId="19" xfId="0" applyFont="1" applyFill="1" applyBorder="1" applyAlignment="1">
      <alignment horizontal="center" vertical="center"/>
    </xf>
    <xf numFmtId="14" fontId="91" fillId="15" borderId="56" xfId="0" applyNumberFormat="1" applyFont="1" applyFill="1" applyBorder="1" applyAlignment="1">
      <alignment horizontal="center" vertical="center"/>
    </xf>
    <xf numFmtId="14" fontId="91" fillId="15" borderId="57" xfId="0" applyNumberFormat="1" applyFont="1" applyFill="1" applyBorder="1" applyAlignment="1">
      <alignment horizontal="center" vertical="center"/>
    </xf>
    <xf numFmtId="2" fontId="0" fillId="15" borderId="1" xfId="0" applyNumberFormat="1" applyFill="1" applyBorder="1" applyAlignment="1">
      <alignment horizontal="right" indent="1"/>
    </xf>
    <xf numFmtId="2" fontId="0" fillId="15" borderId="57" xfId="0" applyNumberFormat="1" applyFill="1" applyBorder="1" applyAlignment="1">
      <alignment horizontal="right" indent="1"/>
    </xf>
    <xf numFmtId="43" fontId="10" fillId="15" borderId="42" xfId="51" applyFont="1" applyFill="1" applyBorder="1" applyAlignment="1">
      <alignment horizontal="center" vertical="center"/>
    </xf>
    <xf numFmtId="43" fontId="29" fillId="15" borderId="10" xfId="51" applyFont="1" applyFill="1" applyBorder="1" applyAlignment="1">
      <alignment horizontal="center" vertical="center"/>
    </xf>
    <xf numFmtId="43" fontId="29" fillId="15" borderId="44" xfId="51" applyFont="1" applyFill="1" applyBorder="1" applyAlignment="1">
      <alignment horizontal="center" vertical="center"/>
    </xf>
    <xf numFmtId="3" fontId="28" fillId="15" borderId="56" xfId="0" applyNumberFormat="1" applyFont="1" applyFill="1" applyBorder="1" applyAlignment="1">
      <alignment horizontal="center" vertical="center"/>
    </xf>
    <xf numFmtId="0" fontId="28" fillId="16" borderId="4" xfId="0" applyFont="1" applyFill="1" applyBorder="1" applyAlignment="1">
      <alignment horizontal="left" vertical="center"/>
    </xf>
    <xf numFmtId="0" fontId="28" fillId="16" borderId="4" xfId="0" applyFont="1" applyFill="1" applyBorder="1" applyAlignment="1">
      <alignment vertical="center"/>
    </xf>
    <xf numFmtId="0" fontId="28" fillId="16" borderId="4" xfId="0" applyFont="1" applyFill="1" applyBorder="1" applyAlignment="1">
      <alignment horizontal="center" vertical="center"/>
    </xf>
    <xf numFmtId="0" fontId="28" fillId="16" borderId="19" xfId="0" applyFont="1" applyFill="1" applyBorder="1" applyAlignment="1">
      <alignment horizontal="center" vertical="center"/>
    </xf>
    <xf numFmtId="14" fontId="91" fillId="16" borderId="56" xfId="0" applyNumberFormat="1" applyFont="1" applyFill="1" applyBorder="1" applyAlignment="1">
      <alignment horizontal="center" vertical="center"/>
    </xf>
    <xf numFmtId="14" fontId="91" fillId="16" borderId="57" xfId="0" applyNumberFormat="1" applyFont="1" applyFill="1" applyBorder="1" applyAlignment="1">
      <alignment horizontal="center" vertical="center"/>
    </xf>
    <xf numFmtId="2" fontId="0" fillId="16" borderId="1" xfId="0" applyNumberFormat="1" applyFill="1" applyBorder="1" applyAlignment="1">
      <alignment horizontal="right" indent="1"/>
    </xf>
    <xf numFmtId="2" fontId="0" fillId="16" borderId="57" xfId="0" applyNumberFormat="1" applyFill="1" applyBorder="1" applyAlignment="1">
      <alignment horizontal="right" indent="1"/>
    </xf>
    <xf numFmtId="43" fontId="10" fillId="16" borderId="42" xfId="51" applyFont="1" applyFill="1" applyBorder="1" applyAlignment="1">
      <alignment horizontal="center" vertical="center"/>
    </xf>
    <xf numFmtId="43" fontId="29" fillId="16" borderId="10" xfId="51" applyFont="1" applyFill="1" applyBorder="1" applyAlignment="1">
      <alignment horizontal="center" vertical="center"/>
    </xf>
    <xf numFmtId="43" fontId="29" fillId="16" borderId="44" xfId="51" applyFont="1" applyFill="1" applyBorder="1" applyAlignment="1">
      <alignment horizontal="center" vertical="center"/>
    </xf>
    <xf numFmtId="3" fontId="28" fillId="16" borderId="56" xfId="0" applyNumberFormat="1" applyFont="1" applyFill="1" applyBorder="1" applyAlignment="1">
      <alignment horizontal="center" vertical="center"/>
    </xf>
    <xf numFmtId="0" fontId="13" fillId="0" borderId="0" xfId="52"/>
    <xf numFmtId="0" fontId="75" fillId="0" borderId="0" xfId="52" applyFont="1"/>
    <xf numFmtId="14" fontId="13" fillId="0" borderId="0" xfId="52" applyNumberFormat="1"/>
    <xf numFmtId="0" fontId="44" fillId="0" borderId="80" xfId="52" applyFont="1" applyBorder="1" applyAlignment="1">
      <alignment wrapText="1"/>
    </xf>
    <xf numFmtId="4" fontId="44" fillId="0" borderId="80" xfId="52" applyNumberFormat="1" applyFont="1" applyBorder="1" applyAlignment="1">
      <alignment wrapText="1"/>
    </xf>
    <xf numFmtId="0" fontId="44" fillId="0" borderId="102" xfId="52" applyFont="1" applyBorder="1" applyAlignment="1">
      <alignment wrapText="1"/>
    </xf>
    <xf numFmtId="0" fontId="44" fillId="0" borderId="1" xfId="52" applyFont="1" applyBorder="1" applyAlignment="1">
      <alignment wrapText="1"/>
    </xf>
    <xf numFmtId="166" fontId="44" fillId="0" borderId="80" xfId="52" applyNumberFormat="1" applyFont="1" applyBorder="1" applyAlignment="1">
      <alignment horizontal="right" wrapText="1"/>
    </xf>
    <xf numFmtId="0" fontId="99" fillId="0" borderId="0" xfId="107"/>
    <xf numFmtId="0" fontId="100" fillId="0" borderId="0" xfId="107" applyFont="1"/>
    <xf numFmtId="166" fontId="99" fillId="0" borderId="0" xfId="107" applyNumberFormat="1"/>
    <xf numFmtId="4" fontId="99" fillId="0" borderId="0" xfId="107" applyNumberFormat="1"/>
    <xf numFmtId="0" fontId="101" fillId="12" borderId="80" xfId="107" applyFont="1" applyFill="1" applyBorder="1" applyAlignment="1">
      <alignment horizontal="center" wrapText="1"/>
    </xf>
    <xf numFmtId="166" fontId="101" fillId="12" borderId="80" xfId="107" applyNumberFormat="1" applyFont="1" applyFill="1" applyBorder="1" applyAlignment="1">
      <alignment horizontal="center" wrapText="1"/>
    </xf>
    <xf numFmtId="4" fontId="101" fillId="12" borderId="80" xfId="107" applyNumberFormat="1" applyFont="1" applyFill="1" applyBorder="1" applyAlignment="1">
      <alignment horizontal="center" wrapText="1"/>
    </xf>
    <xf numFmtId="0" fontId="102" fillId="0" borderId="80" xfId="107" applyFont="1" applyBorder="1" applyAlignment="1">
      <alignment wrapText="1"/>
    </xf>
    <xf numFmtId="166" fontId="102" fillId="0" borderId="80" xfId="107" applyNumberFormat="1" applyFont="1" applyBorder="1" applyAlignment="1">
      <alignment wrapText="1"/>
    </xf>
    <xf numFmtId="4" fontId="102" fillId="0" borderId="80" xfId="107" applyNumberFormat="1" applyFont="1" applyBorder="1" applyAlignment="1">
      <alignment wrapText="1"/>
    </xf>
    <xf numFmtId="0" fontId="75" fillId="0" borderId="0" xfId="107" applyFont="1"/>
    <xf numFmtId="0" fontId="44" fillId="0" borderId="80" xfId="107" applyFont="1" applyBorder="1" applyAlignment="1">
      <alignment wrapText="1"/>
    </xf>
    <xf numFmtId="166" fontId="44" fillId="0" borderId="80" xfId="107" applyNumberFormat="1" applyFont="1" applyBorder="1" applyAlignment="1">
      <alignment wrapText="1"/>
    </xf>
    <xf numFmtId="4" fontId="44" fillId="0" borderId="80" xfId="107" applyNumberFormat="1" applyFont="1" applyBorder="1" applyAlignment="1">
      <alignment wrapText="1"/>
    </xf>
    <xf numFmtId="166" fontId="13" fillId="0" borderId="0" xfId="52" applyNumberFormat="1" applyAlignment="1">
      <alignment horizontal="right"/>
    </xf>
    <xf numFmtId="166" fontId="44" fillId="0" borderId="107" xfId="52" applyNumberFormat="1" applyFont="1" applyBorder="1" applyAlignment="1">
      <alignment horizontal="right" wrapText="1"/>
    </xf>
    <xf numFmtId="4" fontId="44" fillId="0" borderId="80" xfId="52" applyNumberFormat="1" applyFont="1" applyBorder="1" applyAlignment="1">
      <alignment horizontal="right" wrapText="1"/>
    </xf>
    <xf numFmtId="2" fontId="44" fillId="0" borderId="80" xfId="52" applyNumberFormat="1" applyFont="1" applyBorder="1" applyAlignment="1">
      <alignment wrapText="1"/>
    </xf>
    <xf numFmtId="14" fontId="57" fillId="0" borderId="1" xfId="1" applyNumberFormat="1" applyFont="1" applyBorder="1" applyAlignment="1">
      <alignment horizontal="right"/>
    </xf>
    <xf numFmtId="0" fontId="58" fillId="13" borderId="1" xfId="1" applyFont="1" applyFill="1" applyBorder="1" applyAlignment="1">
      <alignment horizontal="right"/>
    </xf>
    <xf numFmtId="14" fontId="58" fillId="13" borderId="1" xfId="1" applyNumberFormat="1" applyFont="1" applyFill="1" applyBorder="1" applyAlignment="1">
      <alignment horizontal="right"/>
    </xf>
    <xf numFmtId="0" fontId="42" fillId="2" borderId="0" xfId="1" applyFont="1" applyFill="1" applyAlignment="1">
      <alignment horizontal="right"/>
    </xf>
    <xf numFmtId="0" fontId="76" fillId="12" borderId="80" xfId="52" applyFont="1" applyFill="1" applyBorder="1" applyAlignment="1">
      <alignment horizontal="center" wrapText="1"/>
    </xf>
    <xf numFmtId="4" fontId="76" fillId="12" borderId="80" xfId="52" applyNumberFormat="1" applyFont="1" applyFill="1" applyBorder="1" applyAlignment="1">
      <alignment horizontal="center" wrapText="1"/>
    </xf>
    <xf numFmtId="14" fontId="76" fillId="12" borderId="80" xfId="52" applyNumberFormat="1" applyFont="1" applyFill="1" applyBorder="1" applyAlignment="1">
      <alignment horizontal="center" wrapText="1"/>
    </xf>
    <xf numFmtId="0" fontId="44" fillId="0" borderId="80" xfId="52" applyFont="1" applyBorder="1" applyAlignment="1">
      <alignment vertical="center" wrapText="1"/>
    </xf>
    <xf numFmtId="4" fontId="44" fillId="0" borderId="80" xfId="52" applyNumberFormat="1" applyFont="1" applyBorder="1" applyAlignment="1">
      <alignment vertical="center" wrapText="1"/>
    </xf>
    <xf numFmtId="0" fontId="13" fillId="0" borderId="0" xfId="52" applyAlignment="1">
      <alignment vertical="center"/>
    </xf>
    <xf numFmtId="14" fontId="44" fillId="0" borderId="80" xfId="52" quotePrefix="1" applyNumberFormat="1" applyFont="1" applyBorder="1" applyAlignment="1">
      <alignment wrapText="1"/>
    </xf>
    <xf numFmtId="14" fontId="44" fillId="0" borderId="80" xfId="52" applyNumberFormat="1" applyFont="1" applyBorder="1" applyAlignment="1">
      <alignment horizontal="left" wrapText="1"/>
    </xf>
    <xf numFmtId="0" fontId="44" fillId="2" borderId="80" xfId="52" applyFont="1" applyFill="1" applyBorder="1" applyAlignment="1">
      <alignment wrapText="1"/>
    </xf>
    <xf numFmtId="4" fontId="44" fillId="0" borderId="80" xfId="108" applyNumberFormat="1" applyFont="1" applyBorder="1" applyAlignment="1">
      <alignment wrapText="1"/>
    </xf>
    <xf numFmtId="0" fontId="13" fillId="0" borderId="0" xfId="108"/>
    <xf numFmtId="14" fontId="13" fillId="0" borderId="0" xfId="108" applyNumberFormat="1"/>
    <xf numFmtId="4" fontId="13" fillId="0" borderId="0" xfId="108" applyNumberFormat="1"/>
    <xf numFmtId="0" fontId="44" fillId="0" borderId="80" xfId="108" applyFont="1" applyBorder="1" applyAlignment="1">
      <alignment wrapText="1"/>
    </xf>
    <xf numFmtId="14" fontId="44" fillId="0" borderId="80" xfId="108" applyNumberFormat="1" applyFont="1" applyBorder="1" applyAlignment="1">
      <alignment wrapText="1"/>
    </xf>
    <xf numFmtId="0" fontId="44" fillId="0" borderId="1" xfId="108" applyFont="1" applyBorder="1" applyAlignment="1">
      <alignment wrapText="1"/>
    </xf>
    <xf numFmtId="0" fontId="59" fillId="2" borderId="1" xfId="1" applyFont="1" applyFill="1" applyBorder="1" applyAlignment="1">
      <alignment horizontal="center" vertical="center"/>
    </xf>
    <xf numFmtId="0" fontId="60" fillId="2" borderId="1" xfId="1" applyFont="1" applyFill="1" applyBorder="1" applyAlignment="1">
      <alignment horizontal="center" vertical="center"/>
    </xf>
    <xf numFmtId="0" fontId="56" fillId="11" borderId="1" xfId="0" applyFont="1" applyFill="1" applyBorder="1" applyAlignment="1">
      <alignment vertical="top"/>
    </xf>
    <xf numFmtId="0" fontId="13" fillId="0" borderId="0" xfId="52" applyAlignment="1">
      <alignment horizontal="center"/>
    </xf>
    <xf numFmtId="0" fontId="44" fillId="0" borderId="80" xfId="52" applyFont="1" applyBorder="1" applyAlignment="1">
      <alignment horizontal="center" wrapText="1"/>
    </xf>
    <xf numFmtId="43" fontId="10" fillId="2" borderId="35" xfId="51" applyFont="1" applyFill="1" applyBorder="1" applyAlignment="1">
      <alignment horizontal="right" vertical="center"/>
    </xf>
    <xf numFmtId="43" fontId="29" fillId="2" borderId="39" xfId="51" applyFont="1" applyFill="1" applyBorder="1" applyAlignment="1">
      <alignment horizontal="center" vertical="center"/>
    </xf>
    <xf numFmtId="43" fontId="29" fillId="2" borderId="40" xfId="51" applyFont="1" applyFill="1" applyBorder="1" applyAlignment="1" applyProtection="1">
      <alignment horizontal="right" vertical="center"/>
    </xf>
    <xf numFmtId="43" fontId="10" fillId="0" borderId="50" xfId="51" applyFont="1" applyFill="1" applyBorder="1" applyAlignment="1">
      <alignment horizontal="center" vertical="center"/>
    </xf>
    <xf numFmtId="43" fontId="29" fillId="0" borderId="3" xfId="51" applyFont="1" applyFill="1" applyBorder="1" applyAlignment="1">
      <alignment horizontal="center" vertical="center"/>
    </xf>
    <xf numFmtId="43" fontId="29" fillId="0" borderId="51" xfId="51" applyFont="1" applyFill="1" applyBorder="1" applyAlignment="1" applyProtection="1">
      <alignment horizontal="center" vertical="center"/>
    </xf>
    <xf numFmtId="43" fontId="29" fillId="0" borderId="10" xfId="51" applyFont="1" applyFill="1" applyBorder="1" applyAlignment="1">
      <alignment horizontal="center" vertical="center"/>
    </xf>
    <xf numFmtId="43" fontId="29" fillId="0" borderId="44" xfId="51" applyFont="1" applyFill="1" applyBorder="1" applyAlignment="1" applyProtection="1">
      <alignment horizontal="center" vertical="center"/>
    </xf>
    <xf numFmtId="43" fontId="20" fillId="2" borderId="0" xfId="51" applyFont="1" applyFill="1" applyBorder="1" applyAlignment="1">
      <alignment vertical="center"/>
    </xf>
    <xf numFmtId="43" fontId="21" fillId="2" borderId="0" xfId="51" applyFont="1" applyFill="1" applyBorder="1" applyAlignment="1">
      <alignment vertical="center"/>
    </xf>
    <xf numFmtId="14" fontId="58" fillId="0" borderId="1" xfId="1" applyNumberFormat="1" applyFont="1" applyBorder="1" applyAlignment="1">
      <alignment horizontal="center"/>
    </xf>
    <xf numFmtId="0" fontId="73" fillId="11" borderId="104" xfId="72" applyFont="1" applyFill="1" applyBorder="1" applyAlignment="1">
      <alignment horizontal="center" vertical="center" wrapText="1"/>
    </xf>
    <xf numFmtId="0" fontId="67" fillId="0" borderId="0" xfId="73" applyFont="1" applyFill="1" applyBorder="1" applyAlignment="1">
      <alignment vertical="center"/>
    </xf>
    <xf numFmtId="0" fontId="72" fillId="0" borderId="0" xfId="74" applyFont="1" applyBorder="1" applyAlignment="1">
      <alignment horizontal="left" vertical="center" indent="1"/>
    </xf>
    <xf numFmtId="170" fontId="72" fillId="0" borderId="0" xfId="74" applyNumberFormat="1" applyFont="1" applyBorder="1" applyAlignment="1">
      <alignment horizontal="left" vertical="center" indent="1"/>
    </xf>
    <xf numFmtId="0" fontId="67" fillId="0" borderId="0" xfId="72" quotePrefix="1" applyFont="1">
      <alignment vertical="center"/>
    </xf>
    <xf numFmtId="0" fontId="44" fillId="0" borderId="80" xfId="0" applyFont="1" applyBorder="1" applyAlignment="1">
      <alignment wrapText="1"/>
    </xf>
    <xf numFmtId="14" fontId="44" fillId="0" borderId="80" xfId="0" applyNumberFormat="1" applyFont="1" applyBorder="1" applyAlignment="1">
      <alignment wrapText="1"/>
    </xf>
    <xf numFmtId="4" fontId="44" fillId="0" borderId="80" xfId="0" applyNumberFormat="1" applyFont="1" applyBorder="1" applyAlignment="1">
      <alignment wrapText="1"/>
    </xf>
    <xf numFmtId="14" fontId="20" fillId="3" borderId="1" xfId="0" quotePrefix="1" applyNumberFormat="1" applyFont="1" applyFill="1" applyBorder="1" applyAlignment="1">
      <alignment horizontal="center" vertical="center"/>
    </xf>
    <xf numFmtId="0" fontId="118" fillId="0" borderId="0" xfId="72" applyFont="1">
      <alignment vertical="center"/>
    </xf>
    <xf numFmtId="0" fontId="67" fillId="0" borderId="0" xfId="0" applyFont="1" applyAlignment="1">
      <alignment vertical="center"/>
    </xf>
    <xf numFmtId="0" fontId="67" fillId="0" borderId="0" xfId="0" applyFont="1" applyAlignment="1">
      <alignment wrapText="1"/>
    </xf>
    <xf numFmtId="0" fontId="114" fillId="0" borderId="0" xfId="0" applyFont="1" applyAlignment="1">
      <alignment horizontal="left" vertical="top"/>
    </xf>
    <xf numFmtId="0" fontId="69" fillId="0" borderId="0" xfId="0" applyFont="1" applyAlignment="1">
      <alignment vertical="center"/>
    </xf>
    <xf numFmtId="0" fontId="73" fillId="11" borderId="104" xfId="0" applyFont="1" applyFill="1" applyBorder="1" applyAlignment="1">
      <alignment vertical="center"/>
    </xf>
    <xf numFmtId="0" fontId="115" fillId="0" borderId="104" xfId="0" applyFont="1" applyBorder="1" applyAlignment="1">
      <alignment horizontal="left" vertical="center" indent="1"/>
    </xf>
    <xf numFmtId="0" fontId="115" fillId="0" borderId="104" xfId="0" applyFont="1" applyBorder="1" applyAlignment="1">
      <alignment horizontal="left" vertical="center"/>
    </xf>
    <xf numFmtId="14" fontId="72" fillId="0" borderId="104" xfId="0" applyNumberFormat="1" applyFont="1" applyBorder="1" applyAlignment="1">
      <alignment horizontal="left" vertical="center" indent="1"/>
    </xf>
    <xf numFmtId="0" fontId="72" fillId="0" borderId="104" xfId="0" applyFont="1" applyBorder="1" applyAlignment="1">
      <alignment horizontal="left" vertical="center" indent="1"/>
    </xf>
    <xf numFmtId="171" fontId="72" fillId="0" borderId="104" xfId="0" applyNumberFormat="1" applyFont="1" applyBorder="1" applyAlignment="1">
      <alignment horizontal="center" vertical="center"/>
    </xf>
    <xf numFmtId="0" fontId="72" fillId="0" borderId="104" xfId="0" applyFont="1" applyBorder="1" applyAlignment="1">
      <alignment horizontal="center" vertical="center"/>
    </xf>
    <xf numFmtId="14" fontId="116" fillId="0" borderId="104" xfId="0" applyNumberFormat="1" applyFont="1" applyBorder="1" applyAlignment="1">
      <alignment horizontal="center" vertical="center"/>
    </xf>
    <xf numFmtId="14" fontId="72" fillId="17" borderId="104" xfId="0" applyNumberFormat="1" applyFont="1" applyFill="1" applyBorder="1" applyAlignment="1">
      <alignment horizontal="left" vertical="center" indent="1"/>
    </xf>
    <xf numFmtId="0" fontId="72" fillId="17" borderId="104" xfId="0" applyFont="1" applyFill="1" applyBorder="1" applyAlignment="1">
      <alignment horizontal="left" vertical="center" indent="1"/>
    </xf>
    <xf numFmtId="171" fontId="72" fillId="17" borderId="104" xfId="0" applyNumberFormat="1" applyFont="1" applyFill="1" applyBorder="1" applyAlignment="1">
      <alignment horizontal="center" vertical="center"/>
    </xf>
    <xf numFmtId="0" fontId="72" fillId="17" borderId="104" xfId="0"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4" fontId="0" fillId="0" borderId="0" xfId="0" applyNumberFormat="1" applyAlignment="1">
      <alignment horizontal="center" vertical="center"/>
    </xf>
    <xf numFmtId="0" fontId="75" fillId="0" borderId="0" xfId="0" applyFont="1" applyAlignment="1">
      <alignment horizontal="left" vertical="center"/>
    </xf>
    <xf numFmtId="0" fontId="13" fillId="0" borderId="0" xfId="0" applyFont="1" applyAlignment="1">
      <alignment horizontal="center" vertical="center"/>
    </xf>
    <xf numFmtId="168" fontId="0" fillId="0" borderId="0" xfId="0" applyNumberFormat="1" applyAlignment="1">
      <alignment horizontal="center" vertical="center"/>
    </xf>
    <xf numFmtId="0" fontId="44" fillId="0" borderId="80" xfId="0" applyFont="1" applyBorder="1" applyAlignment="1">
      <alignment horizontal="center" vertical="center" wrapText="1"/>
    </xf>
    <xf numFmtId="166" fontId="44" fillId="0" borderId="80" xfId="0" applyNumberFormat="1" applyFont="1" applyBorder="1" applyAlignment="1">
      <alignment horizontal="center" vertical="center" wrapText="1"/>
    </xf>
    <xf numFmtId="0" fontId="44" fillId="0" borderId="80" xfId="0" applyFont="1" applyBorder="1" applyAlignment="1">
      <alignment horizontal="center" vertical="center"/>
    </xf>
    <xf numFmtId="0" fontId="44" fillId="0" borderId="80" xfId="0" applyFont="1" applyBorder="1" applyAlignment="1">
      <alignment horizontal="left" vertical="center"/>
    </xf>
    <xf numFmtId="4" fontId="44" fillId="0" borderId="80" xfId="0" applyNumberFormat="1" applyFont="1" applyBorder="1" applyAlignment="1">
      <alignment horizontal="center" vertical="center" wrapText="1"/>
    </xf>
    <xf numFmtId="0" fontId="44" fillId="0" borderId="80" xfId="0" quotePrefix="1" applyFont="1" applyBorder="1" applyAlignment="1">
      <alignment horizontal="center" vertical="center"/>
    </xf>
    <xf numFmtId="0" fontId="80" fillId="0" borderId="80" xfId="0" applyFont="1" applyBorder="1" applyAlignment="1">
      <alignment horizontal="center" vertical="center" wrapText="1"/>
    </xf>
    <xf numFmtId="166" fontId="80" fillId="0" borderId="80" xfId="0" applyNumberFormat="1" applyFont="1" applyBorder="1" applyAlignment="1">
      <alignment horizontal="center" vertical="center" wrapText="1"/>
    </xf>
    <xf numFmtId="0" fontId="80" fillId="0" borderId="80" xfId="0" applyFont="1" applyBorder="1" applyAlignment="1">
      <alignment horizontal="center" vertical="center"/>
    </xf>
    <xf numFmtId="4" fontId="80" fillId="0" borderId="80" xfId="0" applyNumberFormat="1" applyFont="1" applyBorder="1" applyAlignment="1">
      <alignment horizontal="center" vertical="center" wrapText="1"/>
    </xf>
    <xf numFmtId="0" fontId="89" fillId="0" borderId="0" xfId="0" applyFont="1" applyAlignment="1">
      <alignment horizontal="center" vertical="center"/>
    </xf>
    <xf numFmtId="0" fontId="44" fillId="0" borderId="80" xfId="0" quotePrefix="1" applyFont="1" applyBorder="1" applyAlignment="1">
      <alignment horizontal="center" vertical="center" wrapText="1"/>
    </xf>
    <xf numFmtId="0" fontId="82" fillId="0" borderId="80" xfId="0" applyFont="1" applyBorder="1" applyAlignment="1">
      <alignment horizontal="center" vertical="center" wrapText="1"/>
    </xf>
    <xf numFmtId="0" fontId="82" fillId="0" borderId="80" xfId="0" applyFont="1" applyBorder="1" applyAlignment="1">
      <alignment horizontal="center" vertical="center"/>
    </xf>
    <xf numFmtId="166" fontId="82" fillId="0" borderId="80" xfId="0" applyNumberFormat="1" applyFont="1" applyBorder="1" applyAlignment="1">
      <alignment horizontal="center" vertical="center" wrapText="1"/>
    </xf>
    <xf numFmtId="4" fontId="82" fillId="0" borderId="80" xfId="0" applyNumberFormat="1" applyFont="1" applyBorder="1" applyAlignment="1">
      <alignment horizontal="center" vertical="center" wrapText="1"/>
    </xf>
    <xf numFmtId="0" fontId="83" fillId="0" borderId="0" xfId="0" applyFont="1" applyAlignment="1">
      <alignment horizontal="center" vertical="center"/>
    </xf>
    <xf numFmtId="0" fontId="44" fillId="14" borderId="80" xfId="0" applyFont="1" applyFill="1" applyBorder="1" applyAlignment="1">
      <alignment horizontal="center" vertical="center" wrapText="1"/>
    </xf>
    <xf numFmtId="0" fontId="44" fillId="14" borderId="80" xfId="0" applyFont="1" applyFill="1" applyBorder="1" applyAlignment="1">
      <alignment horizontal="center" vertical="center"/>
    </xf>
    <xf numFmtId="166" fontId="44" fillId="14" borderId="80" xfId="0" applyNumberFormat="1" applyFont="1" applyFill="1" applyBorder="1" applyAlignment="1">
      <alignment horizontal="center" vertical="center" wrapText="1"/>
    </xf>
    <xf numFmtId="4" fontId="44" fillId="14" borderId="80" xfId="0" applyNumberFormat="1" applyFont="1" applyFill="1" applyBorder="1" applyAlignment="1">
      <alignment horizontal="center" vertical="center" wrapText="1"/>
    </xf>
    <xf numFmtId="0" fontId="75" fillId="0" borderId="0" xfId="0" applyFont="1"/>
    <xf numFmtId="14" fontId="0" fillId="0" borderId="0" xfId="0" applyNumberFormat="1"/>
    <xf numFmtId="4" fontId="0" fillId="0" borderId="0" xfId="0" applyNumberFormat="1"/>
    <xf numFmtId="0" fontId="76" fillId="12" borderId="80" xfId="0" applyFont="1" applyFill="1" applyBorder="1" applyAlignment="1">
      <alignment horizontal="center" wrapText="1"/>
    </xf>
    <xf numFmtId="14" fontId="76" fillId="12" borderId="80" xfId="0" applyNumberFormat="1" applyFont="1" applyFill="1" applyBorder="1" applyAlignment="1">
      <alignment horizontal="center" wrapText="1"/>
    </xf>
    <xf numFmtId="4" fontId="76" fillId="12" borderId="80" xfId="0" applyNumberFormat="1" applyFont="1" applyFill="1" applyBorder="1" applyAlignment="1">
      <alignment horizontal="center" wrapText="1"/>
    </xf>
    <xf numFmtId="0" fontId="44" fillId="2" borderId="80" xfId="0" applyFont="1" applyFill="1" applyBorder="1" applyAlignment="1">
      <alignment wrapText="1"/>
    </xf>
    <xf numFmtId="166" fontId="0" fillId="0" borderId="0" xfId="0" applyNumberFormat="1"/>
    <xf numFmtId="166" fontId="44" fillId="0" borderId="80" xfId="0" applyNumberFormat="1" applyFont="1" applyBorder="1" applyAlignment="1">
      <alignment wrapText="1"/>
    </xf>
    <xf numFmtId="14" fontId="57" fillId="0" borderId="1" xfId="1" applyNumberFormat="1" applyFont="1" applyBorder="1" applyAlignment="1">
      <alignment horizontal="center"/>
    </xf>
    <xf numFmtId="4" fontId="44" fillId="0" borderId="80" xfId="0" applyNumberFormat="1" applyFont="1" applyBorder="1" applyAlignment="1">
      <alignment vertical="center" wrapText="1"/>
    </xf>
    <xf numFmtId="0" fontId="13" fillId="0" borderId="0" xfId="0" applyFont="1"/>
    <xf numFmtId="0" fontId="121" fillId="0" borderId="0" xfId="0" applyFont="1" applyAlignment="1">
      <alignment horizontal="centerContinuous" vertical="center"/>
    </xf>
    <xf numFmtId="165" fontId="20" fillId="2" borderId="0" xfId="0" applyNumberFormat="1" applyFont="1" applyFill="1" applyAlignment="1">
      <alignment horizontal="centerContinuous" vertical="center"/>
    </xf>
    <xf numFmtId="0" fontId="48" fillId="0" borderId="31" xfId="0" applyFont="1" applyBorder="1" applyAlignment="1">
      <alignment horizontal="center" vertical="center"/>
    </xf>
    <xf numFmtId="0" fontId="48" fillId="0" borderId="32" xfId="0" applyFont="1" applyBorder="1" applyAlignment="1">
      <alignment horizontal="center" vertical="center" wrapText="1"/>
    </xf>
    <xf numFmtId="165" fontId="27" fillId="3" borderId="27" xfId="0" applyNumberFormat="1" applyFont="1" applyFill="1" applyBorder="1" applyAlignment="1">
      <alignment horizontal="center" vertical="center"/>
    </xf>
    <xf numFmtId="0" fontId="28" fillId="0" borderId="36" xfId="0" applyFont="1" applyBorder="1" applyAlignment="1">
      <alignment horizontal="center" vertical="center"/>
    </xf>
    <xf numFmtId="14" fontId="28" fillId="0" borderId="37" xfId="0" applyNumberFormat="1" applyFont="1" applyBorder="1" applyAlignment="1">
      <alignment horizontal="center" vertical="center"/>
    </xf>
    <xf numFmtId="0" fontId="28" fillId="0" borderId="37" xfId="0" applyFont="1" applyBorder="1" applyAlignment="1">
      <alignment horizontal="center" vertical="center"/>
    </xf>
    <xf numFmtId="3" fontId="28" fillId="0" borderId="38" xfId="0" applyNumberFormat="1" applyFont="1" applyBorder="1" applyAlignment="1">
      <alignment horizontal="center" vertical="center"/>
    </xf>
    <xf numFmtId="0" fontId="42" fillId="0" borderId="36" xfId="0" applyFont="1" applyBorder="1" applyAlignment="1">
      <alignment horizontal="center" vertical="center"/>
    </xf>
    <xf numFmtId="14" fontId="42" fillId="0" borderId="38" xfId="0" applyNumberFormat="1" applyFont="1" applyBorder="1" applyAlignment="1">
      <alignment horizontal="center" vertical="center"/>
    </xf>
    <xf numFmtId="43" fontId="10" fillId="0" borderId="35" xfId="51" applyFont="1" applyFill="1" applyBorder="1" applyAlignment="1">
      <alignment horizontal="right" vertical="center"/>
    </xf>
    <xf numFmtId="165" fontId="28" fillId="0" borderId="39" xfId="51" applyNumberFormat="1" applyFont="1" applyFill="1" applyBorder="1" applyAlignment="1">
      <alignment horizontal="center" vertical="center"/>
    </xf>
    <xf numFmtId="43" fontId="28" fillId="0" borderId="40" xfId="51" applyFont="1" applyFill="1" applyBorder="1" applyAlignment="1" applyProtection="1">
      <alignment horizontal="right" vertical="center"/>
    </xf>
    <xf numFmtId="0" fontId="14" fillId="0" borderId="0" xfId="0" applyFont="1"/>
    <xf numFmtId="0" fontId="42" fillId="0" borderId="19" xfId="0" applyFont="1" applyBorder="1" applyAlignment="1">
      <alignment horizontal="center" vertical="center"/>
    </xf>
    <xf numFmtId="3" fontId="42" fillId="0" borderId="43" xfId="0" applyNumberFormat="1" applyFont="1" applyBorder="1" applyAlignment="1">
      <alignment horizontal="center" vertical="center"/>
    </xf>
    <xf numFmtId="165" fontId="28" fillId="0" borderId="10" xfId="51" applyNumberFormat="1" applyFont="1" applyFill="1" applyBorder="1" applyAlignment="1">
      <alignment horizontal="center" vertical="center"/>
    </xf>
    <xf numFmtId="14" fontId="42" fillId="0" borderId="19" xfId="0" applyNumberFormat="1" applyFont="1" applyBorder="1" applyAlignment="1">
      <alignment horizontal="center" vertical="center"/>
    </xf>
    <xf numFmtId="14" fontId="42" fillId="0" borderId="43" xfId="0" applyNumberFormat="1" applyFont="1" applyBorder="1" applyAlignment="1">
      <alignment horizontal="center" vertical="center"/>
    </xf>
    <xf numFmtId="43" fontId="10" fillId="0" borderId="93" xfId="51" applyFont="1" applyFill="1" applyBorder="1" applyAlignment="1">
      <alignment horizontal="center" vertical="center"/>
    </xf>
    <xf numFmtId="43" fontId="28" fillId="0" borderId="42" xfId="51" applyFont="1" applyFill="1" applyBorder="1" applyAlignment="1">
      <alignment horizontal="center" vertical="center"/>
    </xf>
    <xf numFmtId="3" fontId="28" fillId="0" borderId="4" xfId="0" applyNumberFormat="1" applyFont="1" applyBorder="1" applyAlignment="1">
      <alignment horizontal="center" vertical="center"/>
    </xf>
    <xf numFmtId="165" fontId="122" fillId="0" borderId="10" xfId="51" applyNumberFormat="1" applyFont="1" applyFill="1" applyBorder="1" applyAlignment="1">
      <alignment horizontal="center" vertical="center"/>
    </xf>
    <xf numFmtId="165" fontId="28" fillId="0" borderId="1" xfId="51" applyNumberFormat="1" applyFont="1" applyFill="1" applyBorder="1" applyAlignment="1">
      <alignment horizontal="center" vertical="center"/>
    </xf>
    <xf numFmtId="165" fontId="28" fillId="0" borderId="57" xfId="51" applyNumberFormat="1" applyFont="1" applyFill="1" applyBorder="1" applyAlignment="1">
      <alignment horizontal="center" vertical="center"/>
    </xf>
    <xf numFmtId="0" fontId="28" fillId="0" borderId="4" xfId="0" applyFont="1" applyBorder="1" applyAlignment="1">
      <alignment horizontal="center" vertical="center" wrapText="1"/>
    </xf>
    <xf numFmtId="14" fontId="42" fillId="6" borderId="19" xfId="0" applyNumberFormat="1" applyFont="1" applyFill="1" applyBorder="1" applyAlignment="1">
      <alignment horizontal="center" vertical="center"/>
    </xf>
    <xf numFmtId="166" fontId="42" fillId="6" borderId="43" xfId="0" applyNumberFormat="1" applyFont="1" applyFill="1" applyBorder="1" applyAlignment="1">
      <alignment horizontal="center" vertical="center"/>
    </xf>
    <xf numFmtId="165" fontId="28" fillId="2" borderId="10" xfId="51" applyNumberFormat="1" applyFont="1" applyFill="1" applyBorder="1" applyAlignment="1">
      <alignment horizontal="center" vertical="center"/>
    </xf>
    <xf numFmtId="165" fontId="28" fillId="2" borderId="44" xfId="51" applyNumberFormat="1" applyFont="1" applyFill="1" applyBorder="1" applyAlignment="1" applyProtection="1">
      <alignment horizontal="center" vertical="center"/>
    </xf>
    <xf numFmtId="166" fontId="42" fillId="0" borderId="43" xfId="0" applyNumberFormat="1" applyFont="1" applyBorder="1" applyAlignment="1">
      <alignment horizontal="center" vertical="center"/>
    </xf>
    <xf numFmtId="0" fontId="8" fillId="0" borderId="48" xfId="0" applyFont="1" applyBorder="1" applyAlignment="1">
      <alignment horizontal="center" vertical="center"/>
    </xf>
    <xf numFmtId="0" fontId="8" fillId="0" borderId="49" xfId="0" applyFont="1" applyBorder="1" applyAlignment="1">
      <alignment horizontal="center" vertical="center"/>
    </xf>
    <xf numFmtId="165" fontId="32" fillId="2" borderId="47" xfId="51" applyNumberFormat="1" applyFont="1" applyFill="1" applyBorder="1" applyAlignment="1">
      <alignment horizontal="center" vertical="center"/>
    </xf>
    <xf numFmtId="165" fontId="21" fillId="2" borderId="0" xfId="51" applyNumberFormat="1" applyFont="1" applyFill="1" applyBorder="1" applyAlignment="1">
      <alignment vertical="center"/>
    </xf>
    <xf numFmtId="14" fontId="8" fillId="0" borderId="0" xfId="0" applyNumberFormat="1" applyFont="1" applyAlignment="1">
      <alignment vertical="center"/>
    </xf>
    <xf numFmtId="43" fontId="21" fillId="0" borderId="0" xfId="0" applyNumberFormat="1" applyFont="1" applyAlignment="1">
      <alignment vertical="center"/>
    </xf>
    <xf numFmtId="0" fontId="5" fillId="0" borderId="0" xfId="0" applyFont="1"/>
    <xf numFmtId="165" fontId="0" fillId="2" borderId="0" xfId="0" applyNumberFormat="1" applyFill="1"/>
    <xf numFmtId="0" fontId="44" fillId="0" borderId="80" xfId="0" applyFont="1" applyBorder="1" applyAlignment="1">
      <alignment vertical="center" wrapText="1"/>
    </xf>
    <xf numFmtId="166" fontId="44" fillId="0" borderId="80" xfId="0" applyNumberFormat="1" applyFont="1" applyBorder="1" applyAlignment="1">
      <alignment vertical="center" wrapText="1"/>
    </xf>
    <xf numFmtId="166" fontId="44" fillId="0" borderId="80" xfId="0" quotePrefix="1" applyNumberFormat="1" applyFont="1" applyBorder="1" applyAlignment="1">
      <alignment vertical="center" wrapText="1"/>
    </xf>
    <xf numFmtId="0" fontId="44" fillId="0" borderId="80" xfId="0" applyFont="1" applyBorder="1" applyAlignment="1">
      <alignment horizontal="left" vertical="center" wrapText="1"/>
    </xf>
    <xf numFmtId="166" fontId="44" fillId="0" borderId="80" xfId="0" quotePrefix="1" applyNumberFormat="1" applyFont="1" applyBorder="1" applyAlignment="1">
      <alignment wrapText="1"/>
    </xf>
    <xf numFmtId="169" fontId="44" fillId="0" borderId="80" xfId="0" applyNumberFormat="1" applyFont="1" applyBorder="1" applyAlignment="1">
      <alignment wrapText="1"/>
    </xf>
    <xf numFmtId="49" fontId="44" fillId="0" borderId="80" xfId="0" quotePrefix="1" applyNumberFormat="1" applyFont="1" applyBorder="1" applyAlignment="1">
      <alignment wrapText="1"/>
    </xf>
    <xf numFmtId="49" fontId="44" fillId="0" borderId="80" xfId="0" applyNumberFormat="1" applyFont="1" applyBorder="1" applyAlignment="1">
      <alignment wrapText="1"/>
    </xf>
    <xf numFmtId="0" fontId="44" fillId="0" borderId="0" xfId="0" applyFont="1" applyAlignment="1">
      <alignment wrapText="1"/>
    </xf>
    <xf numFmtId="0" fontId="108" fillId="0" borderId="0" xfId="0" applyFont="1"/>
    <xf numFmtId="166" fontId="108" fillId="0" borderId="0" xfId="0" applyNumberFormat="1" applyFont="1"/>
    <xf numFmtId="4" fontId="108" fillId="0" borderId="0" xfId="0" applyNumberFormat="1" applyFont="1"/>
    <xf numFmtId="0" fontId="97" fillId="0" borderId="0" xfId="0" applyFont="1"/>
    <xf numFmtId="0" fontId="98" fillId="0" borderId="80" xfId="0" applyFont="1" applyBorder="1" applyAlignment="1">
      <alignment wrapText="1"/>
    </xf>
    <xf numFmtId="166" fontId="98" fillId="0" borderId="80" xfId="0" applyNumberFormat="1" applyFont="1" applyBorder="1" applyAlignment="1">
      <alignment horizontal="center" wrapText="1"/>
    </xf>
    <xf numFmtId="169" fontId="98" fillId="0" borderId="80" xfId="0" applyNumberFormat="1" applyFont="1" applyBorder="1" applyAlignment="1">
      <alignment wrapText="1"/>
    </xf>
    <xf numFmtId="166" fontId="44" fillId="0" borderId="80" xfId="0" applyNumberFormat="1" applyFont="1" applyBorder="1" applyAlignment="1">
      <alignment horizontal="center" wrapText="1"/>
    </xf>
    <xf numFmtId="169" fontId="108" fillId="0" borderId="0" xfId="0" applyNumberFormat="1" applyFont="1"/>
    <xf numFmtId="166" fontId="44" fillId="0" borderId="80" xfId="0" applyNumberFormat="1" applyFont="1" applyBorder="1" applyAlignment="1">
      <alignment horizontal="right" wrapText="1"/>
    </xf>
    <xf numFmtId="0" fontId="75" fillId="0" borderId="0" xfId="0" applyFont="1" applyAlignment="1">
      <alignment vertical="center"/>
    </xf>
    <xf numFmtId="0" fontId="44" fillId="0" borderId="80" xfId="0" applyFont="1" applyBorder="1" applyAlignment="1">
      <alignment vertical="center"/>
    </xf>
    <xf numFmtId="166" fontId="44" fillId="0" borderId="80" xfId="0" applyNumberFormat="1" applyFont="1" applyBorder="1" applyAlignment="1">
      <alignment vertical="center"/>
    </xf>
    <xf numFmtId="4" fontId="44" fillId="0" borderId="80" xfId="0" applyNumberFormat="1" applyFont="1" applyBorder="1" applyAlignment="1">
      <alignment horizontal="center" vertical="center"/>
    </xf>
    <xf numFmtId="0" fontId="75" fillId="0" borderId="0" xfId="0" applyFont="1" applyAlignment="1">
      <alignment horizontal="left"/>
    </xf>
    <xf numFmtId="0" fontId="44" fillId="0" borderId="80" xfId="0" applyFont="1" applyBorder="1" applyAlignment="1">
      <alignment horizontal="center" wrapText="1"/>
    </xf>
    <xf numFmtId="166" fontId="44" fillId="0" borderId="107" xfId="0" applyNumberFormat="1" applyFont="1" applyBorder="1" applyAlignment="1">
      <alignment horizontal="center" vertical="center" wrapText="1"/>
    </xf>
    <xf numFmtId="166" fontId="44" fillId="0" borderId="1" xfId="0" applyNumberFormat="1" applyFont="1" applyBorder="1" applyAlignment="1">
      <alignment horizontal="center" vertical="center" wrapText="1"/>
    </xf>
    <xf numFmtId="0" fontId="44" fillId="0" borderId="1" xfId="0" applyFont="1" applyBorder="1" applyAlignment="1">
      <alignment wrapText="1"/>
    </xf>
    <xf numFmtId="169" fontId="44" fillId="0" borderId="108" xfId="0" applyNumberFormat="1" applyFont="1" applyBorder="1" applyAlignment="1">
      <alignment horizontal="center" vertical="center" wrapText="1"/>
    </xf>
    <xf numFmtId="169" fontId="44" fillId="0" borderId="80" xfId="0" applyNumberFormat="1" applyFont="1" applyBorder="1" applyAlignment="1">
      <alignment horizontal="center" vertical="center" wrapText="1"/>
    </xf>
    <xf numFmtId="0" fontId="44" fillId="0" borderId="80" xfId="0" applyFont="1" applyBorder="1" applyAlignment="1">
      <alignment horizontal="left" wrapText="1"/>
    </xf>
    <xf numFmtId="4" fontId="44" fillId="0" borderId="102" xfId="0" applyNumberFormat="1" applyFont="1" applyBorder="1" applyAlignment="1">
      <alignment wrapText="1"/>
    </xf>
    <xf numFmtId="0" fontId="44" fillId="0" borderId="1" xfId="0" applyFont="1" applyBorder="1" applyAlignment="1">
      <alignment horizontal="center"/>
    </xf>
    <xf numFmtId="14" fontId="44" fillId="0" borderId="107" xfId="0" applyNumberFormat="1" applyFont="1" applyBorder="1" applyAlignment="1">
      <alignment horizontal="center" vertical="center"/>
    </xf>
    <xf numFmtId="14" fontId="44" fillId="0" borderId="1" xfId="0" applyNumberFormat="1" applyFont="1" applyBorder="1" applyAlignment="1">
      <alignment horizontal="center" vertical="center"/>
    </xf>
    <xf numFmtId="0" fontId="44" fillId="0" borderId="1" xfId="0" applyFont="1" applyBorder="1"/>
    <xf numFmtId="169" fontId="44" fillId="0" borderId="1" xfId="0" applyNumberFormat="1" applyFont="1" applyBorder="1" applyAlignment="1">
      <alignment horizontal="center" vertical="center"/>
    </xf>
    <xf numFmtId="4" fontId="44" fillId="0" borderId="1" xfId="0" applyNumberFormat="1" applyFont="1" applyBorder="1"/>
    <xf numFmtId="0" fontId="44" fillId="0" borderId="108" xfId="0" applyFont="1" applyBorder="1" applyAlignment="1">
      <alignment wrapText="1"/>
    </xf>
    <xf numFmtId="4" fontId="44" fillId="0" borderId="106" xfId="0" applyNumberFormat="1" applyFont="1" applyBorder="1" applyAlignment="1">
      <alignment wrapText="1"/>
    </xf>
    <xf numFmtId="0" fontId="44" fillId="0" borderId="102" xfId="0" applyFont="1" applyBorder="1" applyAlignment="1">
      <alignment horizontal="center" wrapText="1"/>
    </xf>
    <xf numFmtId="0" fontId="44" fillId="0" borderId="1" xfId="0" applyFont="1" applyBorder="1" applyAlignment="1">
      <alignment horizontal="center" wrapText="1"/>
    </xf>
    <xf numFmtId="0" fontId="44" fillId="0" borderId="108" xfId="0" applyFont="1" applyBorder="1" applyAlignment="1">
      <alignment horizontal="center" wrapText="1"/>
    </xf>
    <xf numFmtId="0" fontId="44" fillId="0" borderId="112" xfId="0" applyFont="1" applyBorder="1" applyAlignment="1">
      <alignment horizontal="center" wrapText="1"/>
    </xf>
    <xf numFmtId="14" fontId="44" fillId="0" borderId="113" xfId="0" applyNumberFormat="1" applyFont="1" applyBorder="1" applyAlignment="1">
      <alignment horizontal="center" vertical="center"/>
    </xf>
    <xf numFmtId="4" fontId="13" fillId="0" borderId="0" xfId="0" applyNumberFormat="1" applyFont="1"/>
    <xf numFmtId="0" fontId="112" fillId="0" borderId="0" xfId="0" applyFont="1"/>
    <xf numFmtId="0" fontId="73" fillId="11" borderId="104" xfId="0" applyFont="1" applyFill="1" applyBorder="1" applyAlignment="1">
      <alignment horizontal="center" vertical="center" wrapText="1"/>
    </xf>
    <xf numFmtId="0" fontId="44" fillId="0" borderId="102" xfId="0" applyFont="1" applyBorder="1" applyAlignment="1">
      <alignment wrapText="1"/>
    </xf>
    <xf numFmtId="166" fontId="44" fillId="0" borderId="102" xfId="0" applyNumberFormat="1" applyFont="1" applyBorder="1" applyAlignment="1">
      <alignment wrapText="1"/>
    </xf>
    <xf numFmtId="0" fontId="44" fillId="0" borderId="105" xfId="0" applyFont="1" applyBorder="1" applyAlignment="1">
      <alignment wrapText="1"/>
    </xf>
    <xf numFmtId="166" fontId="44" fillId="0" borderId="105" xfId="0" applyNumberFormat="1" applyFont="1" applyBorder="1" applyAlignment="1">
      <alignment wrapText="1"/>
    </xf>
    <xf numFmtId="0" fontId="44" fillId="0" borderId="106" xfId="0" applyFont="1" applyBorder="1" applyAlignment="1">
      <alignment wrapText="1"/>
    </xf>
    <xf numFmtId="166" fontId="44" fillId="0" borderId="106" xfId="0" applyNumberFormat="1" applyFont="1" applyBorder="1" applyAlignment="1">
      <alignment wrapText="1"/>
    </xf>
    <xf numFmtId="168" fontId="0" fillId="0" borderId="0" xfId="0" applyNumberFormat="1"/>
    <xf numFmtId="0" fontId="119" fillId="0" borderId="0" xfId="0" applyFont="1"/>
    <xf numFmtId="0" fontId="106" fillId="0" borderId="80" xfId="0" applyFont="1" applyBorder="1" applyAlignment="1">
      <alignment wrapText="1"/>
    </xf>
    <xf numFmtId="166" fontId="44" fillId="0" borderId="1" xfId="0" applyNumberFormat="1" applyFont="1" applyBorder="1" applyAlignment="1">
      <alignment wrapText="1"/>
    </xf>
    <xf numFmtId="4" fontId="44" fillId="0" borderId="1" xfId="0" applyNumberFormat="1" applyFont="1" applyBorder="1" applyAlignment="1">
      <alignment wrapText="1"/>
    </xf>
    <xf numFmtId="0" fontId="44" fillId="0" borderId="1" xfId="0" applyFont="1" applyBorder="1" applyAlignment="1">
      <alignment vertical="center"/>
    </xf>
    <xf numFmtId="4" fontId="123" fillId="0" borderId="0" xfId="0" applyNumberFormat="1" applyFont="1"/>
    <xf numFmtId="0" fontId="13" fillId="0" borderId="0" xfId="113" applyAlignment="1">
      <alignment horizontal="center" vertical="center"/>
    </xf>
    <xf numFmtId="14" fontId="75" fillId="0" borderId="0" xfId="113" applyNumberFormat="1" applyFont="1" applyAlignment="1">
      <alignment horizontal="left" vertical="center"/>
    </xf>
    <xf numFmtId="166" fontId="13" fillId="0" borderId="0" xfId="113" applyNumberFormat="1" applyAlignment="1">
      <alignment horizontal="center" vertical="center"/>
    </xf>
    <xf numFmtId="4" fontId="13" fillId="0" borderId="0" xfId="113" applyNumberFormat="1" applyAlignment="1">
      <alignment horizontal="center" vertical="center"/>
    </xf>
    <xf numFmtId="4" fontId="13" fillId="0" borderId="0" xfId="113" applyNumberFormat="1"/>
    <xf numFmtId="0" fontId="13" fillId="0" borderId="0" xfId="113"/>
    <xf numFmtId="4" fontId="76" fillId="12" borderId="80" xfId="113" applyNumberFormat="1" applyFont="1" applyFill="1" applyBorder="1" applyAlignment="1">
      <alignment horizontal="center" vertical="center" wrapText="1"/>
    </xf>
    <xf numFmtId="0" fontId="44" fillId="0" borderId="80" xfId="113" applyFont="1" applyBorder="1" applyAlignment="1">
      <alignment horizontal="center" vertical="center" wrapText="1"/>
    </xf>
    <xf numFmtId="166" fontId="44" fillId="0" borderId="80" xfId="113" applyNumberFormat="1" applyFont="1" applyBorder="1" applyAlignment="1">
      <alignment horizontal="center" vertical="center" wrapText="1"/>
    </xf>
    <xf numFmtId="43" fontId="44" fillId="0" borderId="80" xfId="51" applyFont="1" applyBorder="1" applyAlignment="1" applyProtection="1">
      <alignment horizontal="center" vertical="center" wrapText="1"/>
    </xf>
    <xf numFmtId="2" fontId="44" fillId="0" borderId="80" xfId="51" applyNumberFormat="1" applyFont="1" applyBorder="1" applyAlignment="1" applyProtection="1">
      <alignment wrapText="1"/>
    </xf>
    <xf numFmtId="0" fontId="44" fillId="0" borderId="80" xfId="113" applyFont="1" applyBorder="1" applyAlignment="1">
      <alignment wrapText="1"/>
    </xf>
    <xf numFmtId="4" fontId="44" fillId="0" borderId="80" xfId="113" applyNumberFormat="1" applyFont="1" applyBorder="1" applyAlignment="1">
      <alignment horizontal="center" vertical="center" wrapText="1"/>
    </xf>
    <xf numFmtId="4" fontId="44" fillId="0" borderId="80" xfId="113" applyNumberFormat="1" applyFont="1" applyBorder="1" applyAlignment="1">
      <alignment wrapText="1"/>
    </xf>
    <xf numFmtId="166" fontId="44" fillId="0" borderId="80" xfId="0" applyNumberFormat="1" applyFont="1" applyBorder="1"/>
    <xf numFmtId="4" fontId="44" fillId="0" borderId="80" xfId="0" applyNumberFormat="1" applyFont="1" applyBorder="1"/>
    <xf numFmtId="0" fontId="76" fillId="12" borderId="80" xfId="0" applyFont="1" applyFill="1" applyBorder="1" applyAlignment="1">
      <alignment horizontal="center"/>
    </xf>
    <xf numFmtId="166" fontId="76" fillId="12" borderId="80" xfId="0" applyNumberFormat="1" applyFont="1" applyFill="1" applyBorder="1" applyAlignment="1">
      <alignment horizontal="center"/>
    </xf>
    <xf numFmtId="4" fontId="76" fillId="12" borderId="80" xfId="0" applyNumberFormat="1" applyFont="1" applyFill="1" applyBorder="1" applyAlignment="1">
      <alignment horizontal="center"/>
    </xf>
    <xf numFmtId="43" fontId="28" fillId="0" borderId="44" xfId="51" applyFont="1" applyFill="1" applyBorder="1" applyAlignment="1" applyProtection="1">
      <alignment horizontal="center" vertical="center"/>
    </xf>
    <xf numFmtId="165" fontId="28" fillId="0" borderId="4" xfId="51" applyNumberFormat="1" applyFont="1" applyFill="1" applyBorder="1" applyAlignment="1" applyProtection="1">
      <alignment horizontal="center" vertical="center"/>
    </xf>
    <xf numFmtId="43" fontId="10" fillId="0" borderId="42" xfId="51" applyFont="1" applyFill="1" applyBorder="1" applyAlignment="1">
      <alignment horizontal="center" vertical="center"/>
    </xf>
    <xf numFmtId="43" fontId="28" fillId="2" borderId="44" xfId="51" applyFont="1" applyFill="1" applyBorder="1" applyAlignment="1" applyProtection="1">
      <alignment horizontal="center" vertical="center"/>
    </xf>
    <xf numFmtId="43" fontId="122" fillId="0" borderId="44" xfId="51" applyFont="1" applyFill="1" applyBorder="1" applyAlignment="1" applyProtection="1">
      <alignment horizontal="center" vertical="center"/>
    </xf>
    <xf numFmtId="4" fontId="44" fillId="0" borderId="102" xfId="0" applyNumberFormat="1" applyFont="1" applyBorder="1" applyAlignment="1">
      <alignment horizontal="center" vertical="center" wrapText="1"/>
    </xf>
    <xf numFmtId="4" fontId="44" fillId="0" borderId="105" xfId="0" applyNumberFormat="1" applyFont="1" applyBorder="1" applyAlignment="1">
      <alignment horizontal="center" vertical="center" wrapText="1"/>
    </xf>
    <xf numFmtId="4" fontId="44" fillId="0" borderId="106" xfId="0" applyNumberFormat="1" applyFont="1" applyBorder="1" applyAlignment="1">
      <alignment horizontal="center" vertical="center" wrapText="1"/>
    </xf>
    <xf numFmtId="43" fontId="29" fillId="2" borderId="44" xfId="51" applyFont="1" applyFill="1" applyBorder="1" applyAlignment="1" applyProtection="1">
      <alignment horizontal="center" vertical="center"/>
    </xf>
    <xf numFmtId="4" fontId="44" fillId="0" borderId="102" xfId="52" applyNumberFormat="1" applyFont="1" applyBorder="1" applyAlignment="1">
      <alignment horizontal="right" vertical="center" wrapText="1"/>
    </xf>
    <xf numFmtId="4" fontId="44" fillId="0" borderId="105" xfId="52" applyNumberFormat="1" applyFont="1" applyBorder="1" applyAlignment="1">
      <alignment horizontal="right" vertical="center" wrapText="1"/>
    </xf>
    <xf numFmtId="0" fontId="76" fillId="12" borderId="80" xfId="52" applyFont="1" applyFill="1" applyBorder="1" applyAlignment="1">
      <alignment horizontal="center" vertical="center" wrapText="1"/>
    </xf>
    <xf numFmtId="4" fontId="76" fillId="12" borderId="80" xfId="52" applyNumberFormat="1" applyFont="1" applyFill="1" applyBorder="1" applyAlignment="1">
      <alignment horizontal="center" vertical="center" wrapText="1"/>
    </xf>
    <xf numFmtId="0" fontId="76" fillId="12" borderId="80" xfId="113" applyFont="1" applyFill="1" applyBorder="1" applyAlignment="1">
      <alignment horizontal="center" vertical="center" wrapText="1"/>
    </xf>
    <xf numFmtId="166" fontId="76" fillId="12" borderId="80" xfId="113" applyNumberFormat="1" applyFont="1" applyFill="1" applyBorder="1" applyAlignment="1">
      <alignment horizontal="center" vertical="center" wrapText="1"/>
    </xf>
    <xf numFmtId="4" fontId="76" fillId="12" borderId="80" xfId="113" applyNumberFormat="1" applyFont="1" applyFill="1" applyBorder="1" applyAlignment="1">
      <alignment horizontal="center" wrapText="1"/>
    </xf>
    <xf numFmtId="0" fontId="76" fillId="12" borderId="80" xfId="0" applyFont="1" applyFill="1" applyBorder="1" applyAlignment="1">
      <alignment horizontal="center" vertical="center" wrapText="1"/>
    </xf>
    <xf numFmtId="166" fontId="76" fillId="12" borderId="80" xfId="0" applyNumberFormat="1" applyFont="1" applyFill="1" applyBorder="1" applyAlignment="1">
      <alignment horizontal="center" vertical="center" wrapText="1"/>
    </xf>
    <xf numFmtId="4" fontId="76" fillId="12" borderId="80" xfId="0" applyNumberFormat="1" applyFont="1" applyFill="1" applyBorder="1" applyAlignment="1">
      <alignment horizontal="center" vertical="center" wrapText="1"/>
    </xf>
    <xf numFmtId="0" fontId="44" fillId="0" borderId="105" xfId="0" applyFont="1" applyBorder="1" applyAlignment="1">
      <alignment horizontal="center" vertical="center" wrapText="1"/>
    </xf>
    <xf numFmtId="4" fontId="82" fillId="0" borderId="105" xfId="0" applyNumberFormat="1" applyFont="1" applyBorder="1" applyAlignment="1">
      <alignment horizontal="center" vertical="top" wrapText="1"/>
    </xf>
    <xf numFmtId="169" fontId="44" fillId="0" borderId="102" xfId="0" applyNumberFormat="1" applyFont="1" applyBorder="1" applyAlignment="1">
      <alignment horizontal="center" vertical="center" wrapText="1"/>
    </xf>
    <xf numFmtId="169" fontId="44" fillId="0" borderId="106" xfId="0" applyNumberFormat="1" applyFont="1" applyBorder="1" applyAlignment="1">
      <alignment horizontal="center" vertical="center" wrapText="1"/>
    </xf>
    <xf numFmtId="166" fontId="76" fillId="12" borderId="80" xfId="0" applyNumberFormat="1" applyFont="1" applyFill="1" applyBorder="1" applyAlignment="1">
      <alignment horizontal="center" wrapText="1"/>
    </xf>
    <xf numFmtId="169" fontId="124" fillId="6" borderId="1" xfId="113" applyNumberFormat="1" applyFont="1" applyFill="1" applyBorder="1" applyAlignment="1">
      <alignment horizontal="center" vertical="center"/>
    </xf>
    <xf numFmtId="4" fontId="13" fillId="0" borderId="0" xfId="52" applyNumberFormat="1" applyAlignment="1">
      <alignment vertical="center"/>
    </xf>
    <xf numFmtId="14" fontId="76" fillId="12" borderId="80" xfId="52" applyNumberFormat="1" applyFont="1" applyFill="1" applyBorder="1" applyAlignment="1">
      <alignment horizontal="center" vertical="center" wrapText="1"/>
    </xf>
    <xf numFmtId="0" fontId="44" fillId="0" borderId="80" xfId="52" applyFont="1" applyBorder="1" applyAlignment="1">
      <alignment horizontal="center" vertical="center" wrapText="1"/>
    </xf>
    <xf numFmtId="14" fontId="44" fillId="0" borderId="80" xfId="52" applyNumberFormat="1" applyFont="1" applyBorder="1" applyAlignment="1">
      <alignment horizontal="right" vertical="center" wrapText="1"/>
    </xf>
    <xf numFmtId="14" fontId="44" fillId="0" borderId="80" xfId="52" applyNumberFormat="1" applyFont="1" applyBorder="1" applyAlignment="1">
      <alignment vertical="center" wrapText="1"/>
    </xf>
    <xf numFmtId="14" fontId="13" fillId="0" borderId="0" xfId="52" applyNumberFormat="1" applyAlignment="1">
      <alignment vertical="center"/>
    </xf>
    <xf numFmtId="0" fontId="4" fillId="0" borderId="0" xfId="31"/>
    <xf numFmtId="0" fontId="75" fillId="0" borderId="0" xfId="31" applyFont="1"/>
    <xf numFmtId="166" fontId="4" fillId="0" borderId="0" xfId="31" applyNumberFormat="1"/>
    <xf numFmtId="4" fontId="4" fillId="0" borderId="0" xfId="31" applyNumberFormat="1"/>
    <xf numFmtId="0" fontId="76" fillId="12" borderId="80" xfId="31" applyFont="1" applyFill="1" applyBorder="1" applyAlignment="1">
      <alignment horizontal="center" wrapText="1"/>
    </xf>
    <xf numFmtId="166" fontId="76" fillId="12" borderId="80" xfId="31" applyNumberFormat="1" applyFont="1" applyFill="1" applyBorder="1" applyAlignment="1">
      <alignment horizontal="center" wrapText="1"/>
    </xf>
    <xf numFmtId="4" fontId="76" fillId="12" borderId="80" xfId="31" applyNumberFormat="1" applyFont="1" applyFill="1" applyBorder="1" applyAlignment="1">
      <alignment horizontal="center" wrapText="1"/>
    </xf>
    <xf numFmtId="0" fontId="44" fillId="0" borderId="80" xfId="31" applyFont="1" applyBorder="1" applyAlignment="1">
      <alignment wrapText="1"/>
    </xf>
    <xf numFmtId="0" fontId="44" fillId="0" borderId="80" xfId="31" applyFont="1" applyBorder="1" applyAlignment="1">
      <alignment vertical="center" wrapText="1"/>
    </xf>
    <xf numFmtId="166" fontId="44" fillId="0" borderId="80" xfId="31" applyNumberFormat="1" applyFont="1" applyBorder="1" applyAlignment="1">
      <alignment horizontal="left" vertical="center" wrapText="1"/>
    </xf>
    <xf numFmtId="169" fontId="4" fillId="0" borderId="0" xfId="31" applyNumberFormat="1"/>
    <xf numFmtId="0" fontId="79" fillId="0" borderId="0" xfId="0" applyFont="1"/>
    <xf numFmtId="43" fontId="13" fillId="0" borderId="0" xfId="52" applyNumberFormat="1"/>
    <xf numFmtId="4" fontId="44" fillId="0" borderId="106" xfId="52" applyNumberFormat="1" applyFont="1" applyBorder="1" applyAlignment="1">
      <alignment horizontal="right" vertical="center" wrapText="1"/>
    </xf>
    <xf numFmtId="166" fontId="44" fillId="2" borderId="80" xfId="0" applyNumberFormat="1" applyFont="1" applyFill="1" applyBorder="1" applyAlignment="1">
      <alignment horizontal="left" wrapText="1"/>
    </xf>
    <xf numFmtId="166" fontId="44" fillId="2" borderId="80" xfId="0" applyNumberFormat="1" applyFont="1" applyFill="1" applyBorder="1" applyAlignment="1">
      <alignment wrapText="1"/>
    </xf>
    <xf numFmtId="167" fontId="44" fillId="2" borderId="80" xfId="0" applyNumberFormat="1" applyFont="1" applyFill="1" applyBorder="1" applyAlignment="1">
      <alignment wrapText="1"/>
    </xf>
    <xf numFmtId="4" fontId="44" fillId="2" borderId="80" xfId="0" applyNumberFormat="1" applyFont="1" applyFill="1" applyBorder="1" applyAlignment="1">
      <alignment wrapText="1"/>
    </xf>
    <xf numFmtId="166" fontId="85" fillId="0" borderId="80" xfId="0" applyNumberFormat="1" applyFont="1" applyBorder="1" applyAlignment="1">
      <alignment horizontal="left" wrapText="1"/>
    </xf>
    <xf numFmtId="166" fontId="110" fillId="0" borderId="80" xfId="0" applyNumberFormat="1" applyFont="1" applyBorder="1" applyAlignment="1">
      <alignment horizontal="left" wrapText="1"/>
    </xf>
    <xf numFmtId="4" fontId="85" fillId="2" borderId="80" xfId="0" applyNumberFormat="1" applyFont="1" applyFill="1" applyBorder="1" applyAlignment="1">
      <alignment wrapText="1"/>
    </xf>
    <xf numFmtId="4" fontId="85" fillId="0" borderId="80" xfId="0" applyNumberFormat="1" applyFont="1" applyBorder="1" applyAlignment="1">
      <alignment wrapText="1"/>
    </xf>
    <xf numFmtId="166" fontId="85" fillId="2" borderId="80" xfId="0" applyNumberFormat="1" applyFont="1" applyFill="1" applyBorder="1" applyAlignment="1">
      <alignment horizontal="left" wrapText="1"/>
    </xf>
    <xf numFmtId="166" fontId="110" fillId="2" borderId="80" xfId="0" applyNumberFormat="1" applyFont="1" applyFill="1" applyBorder="1" applyAlignment="1">
      <alignment horizontal="left" wrapText="1"/>
    </xf>
    <xf numFmtId="166" fontId="44" fillId="0" borderId="80" xfId="0" applyNumberFormat="1" applyFont="1" applyBorder="1" applyAlignment="1">
      <alignment horizontal="left" wrapText="1"/>
    </xf>
    <xf numFmtId="166" fontId="110" fillId="0" borderId="80" xfId="0" applyNumberFormat="1" applyFont="1" applyBorder="1" applyAlignment="1">
      <alignment wrapText="1"/>
    </xf>
    <xf numFmtId="169" fontId="110" fillId="0" borderId="80" xfId="0" applyNumberFormat="1" applyFont="1" applyBorder="1" applyAlignment="1">
      <alignment wrapText="1"/>
    </xf>
    <xf numFmtId="4" fontId="110" fillId="0" borderId="80" xfId="0" applyNumberFormat="1" applyFont="1" applyBorder="1" applyAlignment="1">
      <alignment wrapText="1"/>
    </xf>
    <xf numFmtId="0" fontId="44" fillId="3" borderId="80" xfId="0" applyFont="1" applyFill="1" applyBorder="1" applyAlignment="1">
      <alignment wrapText="1"/>
    </xf>
    <xf numFmtId="166" fontId="44" fillId="3" borderId="80" xfId="0" applyNumberFormat="1" applyFont="1" applyFill="1" applyBorder="1" applyAlignment="1">
      <alignment wrapText="1"/>
    </xf>
    <xf numFmtId="4" fontId="44" fillId="3" borderId="80" xfId="0" applyNumberFormat="1" applyFont="1" applyFill="1" applyBorder="1" applyAlignment="1">
      <alignment wrapText="1"/>
    </xf>
    <xf numFmtId="168" fontId="110" fillId="0" borderId="80" xfId="0" applyNumberFormat="1" applyFont="1" applyBorder="1" applyAlignment="1">
      <alignment wrapText="1"/>
    </xf>
    <xf numFmtId="0" fontId="79" fillId="2" borderId="109" xfId="0" applyFont="1" applyFill="1" applyBorder="1"/>
    <xf numFmtId="0" fontId="103" fillId="0" borderId="110" xfId="0" applyFont="1" applyBorder="1"/>
    <xf numFmtId="4" fontId="107" fillId="0" borderId="0" xfId="0" applyNumberFormat="1" applyFont="1"/>
    <xf numFmtId="4" fontId="111" fillId="0" borderId="0" xfId="0" applyNumberFormat="1" applyFont="1"/>
    <xf numFmtId="0" fontId="44" fillId="0" borderId="80" xfId="52" applyFont="1" applyBorder="1" applyAlignment="1">
      <alignment horizontal="left" wrapText="1"/>
    </xf>
    <xf numFmtId="166" fontId="44" fillId="3" borderId="80" xfId="0" applyNumberFormat="1" applyFont="1" applyFill="1" applyBorder="1" applyAlignment="1">
      <alignment horizontal="left" wrapText="1"/>
    </xf>
    <xf numFmtId="0" fontId="76" fillId="12" borderId="80" xfId="107" applyFont="1" applyFill="1" applyBorder="1" applyAlignment="1">
      <alignment horizontal="center" wrapText="1"/>
    </xf>
    <xf numFmtId="166" fontId="76" fillId="12" borderId="80" xfId="107" applyNumberFormat="1" applyFont="1" applyFill="1" applyBorder="1" applyAlignment="1">
      <alignment horizontal="center" wrapText="1"/>
    </xf>
    <xf numFmtId="4" fontId="76" fillId="12" borderId="80" xfId="107" applyNumberFormat="1" applyFont="1" applyFill="1" applyBorder="1" applyAlignment="1">
      <alignment horizontal="center" wrapText="1"/>
    </xf>
    <xf numFmtId="0" fontId="44" fillId="3" borderId="80" xfId="107" applyFont="1" applyFill="1" applyBorder="1" applyAlignment="1">
      <alignment wrapText="1"/>
    </xf>
    <xf numFmtId="4" fontId="44" fillId="3" borderId="80" xfId="107" applyNumberFormat="1" applyFont="1" applyFill="1" applyBorder="1" applyAlignment="1">
      <alignment wrapText="1"/>
    </xf>
    <xf numFmtId="0" fontId="76" fillId="18" borderId="80" xfId="0" applyFont="1" applyFill="1" applyBorder="1" applyAlignment="1">
      <alignment horizontal="center" wrapText="1"/>
    </xf>
    <xf numFmtId="172" fontId="76" fillId="18" borderId="80" xfId="0" applyNumberFormat="1" applyFont="1" applyFill="1" applyBorder="1" applyAlignment="1">
      <alignment horizontal="center" wrapText="1"/>
    </xf>
    <xf numFmtId="4" fontId="76" fillId="18" borderId="80" xfId="0" applyNumberFormat="1" applyFont="1" applyFill="1" applyBorder="1" applyAlignment="1">
      <alignment horizontal="center" wrapText="1"/>
    </xf>
    <xf numFmtId="0" fontId="44" fillId="0" borderId="107" xfId="0" applyFont="1" applyBorder="1" applyAlignment="1">
      <alignment horizontal="center" vertical="center" wrapText="1"/>
    </xf>
    <xf numFmtId="0" fontId="44" fillId="0" borderId="1" xfId="0" applyFont="1" applyBorder="1" applyAlignment="1">
      <alignment horizontal="center" vertical="center" wrapText="1"/>
    </xf>
    <xf numFmtId="0" fontId="44" fillId="0" borderId="1" xfId="0" applyFont="1" applyBorder="1" applyAlignment="1">
      <alignment vertical="center" wrapText="1"/>
    </xf>
    <xf numFmtId="0" fontId="44" fillId="0" borderId="1" xfId="0" applyFont="1" applyBorder="1" applyAlignment="1">
      <alignment horizontal="left" vertical="center" wrapText="1"/>
    </xf>
    <xf numFmtId="0" fontId="44" fillId="0" borderId="112" xfId="0" applyFont="1" applyBorder="1" applyAlignment="1">
      <alignment wrapText="1"/>
    </xf>
    <xf numFmtId="0" fontId="13" fillId="0" borderId="1" xfId="108" applyBorder="1"/>
    <xf numFmtId="0" fontId="44" fillId="0" borderId="1" xfId="108" applyFont="1" applyBorder="1" applyAlignment="1">
      <alignment vertical="center"/>
    </xf>
    <xf numFmtId="166" fontId="44" fillId="0" borderId="1" xfId="108" applyNumberFormat="1" applyFont="1" applyBorder="1" applyAlignment="1">
      <alignment wrapText="1"/>
    </xf>
    <xf numFmtId="4" fontId="44" fillId="0" borderId="1" xfId="108" applyNumberFormat="1" applyFont="1" applyBorder="1" applyAlignment="1">
      <alignment wrapText="1"/>
    </xf>
    <xf numFmtId="165" fontId="28" fillId="2" borderId="4" xfId="51" applyNumberFormat="1" applyFont="1" applyFill="1" applyBorder="1" applyAlignment="1">
      <alignment horizontal="center" vertical="center"/>
    </xf>
    <xf numFmtId="0" fontId="76" fillId="12" borderId="80" xfId="0" applyFont="1" applyFill="1" applyBorder="1" applyAlignment="1">
      <alignment wrapText="1"/>
    </xf>
    <xf numFmtId="14" fontId="116" fillId="17" borderId="104" xfId="0" applyNumberFormat="1" applyFont="1" applyFill="1" applyBorder="1" applyAlignment="1">
      <alignment horizontal="center" vertical="center"/>
    </xf>
    <xf numFmtId="3" fontId="28" fillId="0" borderId="122" xfId="0" applyNumberFormat="1" applyFont="1" applyBorder="1" applyAlignment="1">
      <alignment horizontal="center" vertical="center"/>
    </xf>
    <xf numFmtId="165" fontId="28" fillId="2" borderId="1" xfId="51" applyNumberFormat="1" applyFont="1" applyFill="1" applyBorder="1" applyAlignment="1">
      <alignment horizontal="center" vertical="center"/>
    </xf>
    <xf numFmtId="43" fontId="28" fillId="2" borderId="57" xfId="51" applyFont="1" applyFill="1" applyBorder="1" applyAlignment="1" applyProtection="1">
      <alignment horizontal="center" vertical="center"/>
    </xf>
    <xf numFmtId="4" fontId="82" fillId="0" borderId="102" xfId="0" applyNumberFormat="1" applyFont="1" applyBorder="1" applyAlignment="1">
      <alignment horizontal="center" vertical="top" wrapText="1"/>
    </xf>
    <xf numFmtId="169" fontId="0" fillId="0" borderId="0" xfId="0" applyNumberFormat="1"/>
    <xf numFmtId="14" fontId="20" fillId="19" borderId="1" xfId="0" applyNumberFormat="1" applyFont="1" applyFill="1" applyBorder="1" applyAlignment="1">
      <alignment horizontal="center" vertical="center"/>
    </xf>
    <xf numFmtId="0" fontId="9" fillId="0" borderId="35" xfId="0" applyFont="1" applyBorder="1" applyAlignment="1">
      <alignment horizontal="center" vertical="center"/>
    </xf>
    <xf numFmtId="0" fontId="9" fillId="0" borderId="36" xfId="0" applyFont="1" applyBorder="1" applyAlignment="1">
      <alignment horizontal="center" vertical="center"/>
    </xf>
    <xf numFmtId="0" fontId="9" fillId="0" borderId="37" xfId="0" applyFont="1" applyBorder="1" applyAlignment="1">
      <alignment horizontal="center" vertical="center"/>
    </xf>
    <xf numFmtId="3" fontId="9" fillId="0" borderId="38" xfId="0" applyNumberFormat="1" applyFont="1" applyBorder="1" applyAlignment="1">
      <alignment horizontal="center" vertical="center"/>
    </xf>
    <xf numFmtId="14" fontId="9" fillId="0" borderId="36" xfId="0" quotePrefix="1" applyNumberFormat="1" applyFont="1" applyBorder="1" applyAlignment="1">
      <alignment horizontal="center" vertical="center"/>
    </xf>
    <xf numFmtId="165" fontId="24" fillId="0" borderId="26" xfId="51" applyNumberFormat="1" applyFont="1" applyFill="1" applyBorder="1" applyAlignment="1">
      <alignment vertical="center"/>
    </xf>
    <xf numFmtId="165" fontId="32" fillId="0" borderId="29" xfId="51" applyNumberFormat="1" applyFont="1" applyFill="1" applyBorder="1" applyAlignment="1">
      <alignment vertical="center"/>
    </xf>
    <xf numFmtId="165" fontId="32" fillId="0" borderId="28" xfId="51" applyNumberFormat="1" applyFont="1" applyFill="1" applyBorder="1" applyAlignment="1">
      <alignment vertical="center"/>
    </xf>
    <xf numFmtId="165" fontId="24" fillId="3" borderId="26" xfId="51" applyNumberFormat="1" applyFont="1" applyFill="1" applyBorder="1" applyAlignment="1">
      <alignment vertical="center"/>
    </xf>
    <xf numFmtId="165" fontId="32" fillId="3" borderId="29" xfId="51" applyNumberFormat="1" applyFont="1" applyFill="1" applyBorder="1" applyAlignment="1">
      <alignment vertical="center"/>
    </xf>
    <xf numFmtId="165" fontId="32" fillId="3" borderId="28" xfId="51" applyNumberFormat="1" applyFont="1" applyFill="1" applyBorder="1" applyAlignment="1">
      <alignment vertical="center"/>
    </xf>
    <xf numFmtId="3" fontId="9" fillId="0" borderId="41" xfId="0" applyNumberFormat="1" applyFont="1" applyBorder="1" applyAlignment="1">
      <alignment horizontal="center" vertical="center"/>
    </xf>
    <xf numFmtId="0" fontId="9" fillId="0" borderId="42" xfId="0" applyFont="1" applyBorder="1" applyAlignment="1">
      <alignment horizontal="center" vertical="center"/>
    </xf>
    <xf numFmtId="0" fontId="9" fillId="0" borderId="19" xfId="0" applyFont="1" applyBorder="1" applyAlignment="1">
      <alignment horizontal="center" vertical="center"/>
    </xf>
    <xf numFmtId="0" fontId="9" fillId="0" borderId="4" xfId="0" applyFont="1" applyBorder="1" applyAlignment="1">
      <alignment horizontal="center" vertical="center"/>
    </xf>
    <xf numFmtId="3" fontId="9" fillId="0" borderId="43" xfId="0" applyNumberFormat="1" applyFont="1" applyBorder="1" applyAlignment="1">
      <alignment horizontal="center" vertical="center"/>
    </xf>
    <xf numFmtId="14" fontId="9" fillId="0" borderId="19" xfId="0" quotePrefix="1" applyNumberFormat="1" applyFont="1" applyBorder="1" applyAlignment="1">
      <alignment horizontal="center" vertical="center"/>
    </xf>
    <xf numFmtId="165" fontId="24" fillId="0" borderId="50" xfId="51" applyNumberFormat="1" applyFont="1" applyFill="1" applyBorder="1" applyAlignment="1">
      <alignment vertical="center"/>
    </xf>
    <xf numFmtId="165" fontId="32" fillId="0" borderId="3" xfId="51" applyNumberFormat="1" applyFont="1" applyFill="1" applyBorder="1" applyAlignment="1">
      <alignment vertical="center"/>
    </xf>
    <xf numFmtId="165" fontId="32" fillId="0" borderId="51" xfId="51" applyNumberFormat="1" applyFont="1" applyFill="1" applyBorder="1" applyAlignment="1">
      <alignment vertical="center"/>
    </xf>
    <xf numFmtId="165" fontId="24" fillId="3" borderId="50" xfId="51" applyNumberFormat="1" applyFont="1" applyFill="1" applyBorder="1" applyAlignment="1">
      <alignment vertical="center"/>
    </xf>
    <xf numFmtId="165" fontId="32" fillId="3" borderId="3" xfId="51" applyNumberFormat="1" applyFont="1" applyFill="1" applyBorder="1" applyAlignment="1">
      <alignment vertical="center"/>
    </xf>
    <xf numFmtId="165" fontId="32" fillId="3" borderId="51" xfId="51" applyNumberFormat="1" applyFont="1" applyFill="1" applyBorder="1" applyAlignment="1">
      <alignment vertical="center"/>
    </xf>
    <xf numFmtId="3" fontId="9" fillId="0" borderId="45" xfId="0" applyNumberFormat="1" applyFont="1" applyBorder="1" applyAlignment="1">
      <alignment horizontal="center" vertical="center"/>
    </xf>
    <xf numFmtId="0" fontId="122" fillId="0" borderId="0" xfId="0" applyFont="1" applyAlignment="1">
      <alignment vertical="center"/>
    </xf>
    <xf numFmtId="3" fontId="9" fillId="0" borderId="43" xfId="0" quotePrefix="1" applyNumberFormat="1" applyFont="1" applyBorder="1" applyAlignment="1">
      <alignment horizontal="center" vertical="center"/>
    </xf>
    <xf numFmtId="0" fontId="126" fillId="0" borderId="0" xfId="0" applyFont="1" applyAlignment="1">
      <alignment vertical="center"/>
    </xf>
    <xf numFmtId="3" fontId="9" fillId="15" borderId="43" xfId="0" applyNumberFormat="1" applyFont="1" applyFill="1" applyBorder="1" applyAlignment="1">
      <alignment horizontal="center" vertical="center"/>
    </xf>
    <xf numFmtId="0" fontId="9" fillId="2" borderId="19" xfId="0" applyFont="1" applyFill="1" applyBorder="1" applyAlignment="1">
      <alignment horizontal="center" vertical="center"/>
    </xf>
    <xf numFmtId="0" fontId="9" fillId="2" borderId="4" xfId="0" applyFont="1" applyFill="1" applyBorder="1" applyAlignment="1">
      <alignment horizontal="center" vertical="center"/>
    </xf>
    <xf numFmtId="3" fontId="9" fillId="2" borderId="43" xfId="0" applyNumberFormat="1" applyFont="1" applyFill="1" applyBorder="1" applyAlignment="1">
      <alignment horizontal="center" vertical="center"/>
    </xf>
    <xf numFmtId="173" fontId="9" fillId="0" borderId="19" xfId="0" quotePrefix="1" applyNumberFormat="1" applyFont="1" applyBorder="1" applyAlignment="1">
      <alignment horizontal="center" vertical="center"/>
    </xf>
    <xf numFmtId="173" fontId="9" fillId="0" borderId="43" xfId="0" quotePrefix="1" applyNumberFormat="1" applyFont="1" applyBorder="1" applyAlignment="1">
      <alignment horizontal="center" vertical="center"/>
    </xf>
    <xf numFmtId="43" fontId="24" fillId="2" borderId="52" xfId="51" applyFont="1" applyFill="1" applyBorder="1" applyAlignment="1">
      <alignment vertical="center"/>
    </xf>
    <xf numFmtId="43" fontId="32" fillId="2" borderId="2" xfId="51" applyFont="1" applyFill="1" applyBorder="1" applyAlignment="1">
      <alignment vertical="center"/>
    </xf>
    <xf numFmtId="3" fontId="9" fillId="2" borderId="45" xfId="0" applyNumberFormat="1" applyFont="1" applyFill="1" applyBorder="1" applyAlignment="1">
      <alignment horizontal="center" vertical="center"/>
    </xf>
    <xf numFmtId="43" fontId="24" fillId="2" borderId="50" xfId="51" applyFont="1" applyFill="1" applyBorder="1" applyAlignment="1">
      <alignment vertical="center"/>
    </xf>
    <xf numFmtId="43" fontId="32" fillId="2" borderId="3" xfId="51" applyFont="1" applyFill="1" applyBorder="1" applyAlignment="1">
      <alignment vertical="center"/>
    </xf>
    <xf numFmtId="43" fontId="32" fillId="2" borderId="51" xfId="51" applyFont="1" applyFill="1" applyBorder="1" applyAlignment="1">
      <alignment vertical="center"/>
    </xf>
    <xf numFmtId="43" fontId="24" fillId="2" borderId="42" xfId="51" applyFont="1" applyFill="1" applyBorder="1" applyAlignment="1">
      <alignment vertical="center"/>
    </xf>
    <xf numFmtId="43" fontId="32" fillId="2" borderId="4" xfId="51" applyFont="1" applyFill="1" applyBorder="1" applyAlignment="1">
      <alignment vertical="center"/>
    </xf>
    <xf numFmtId="43" fontId="32" fillId="2" borderId="44" xfId="51" applyFont="1" applyFill="1" applyBorder="1" applyAlignment="1">
      <alignment vertical="center"/>
    </xf>
    <xf numFmtId="43" fontId="24" fillId="2" borderId="42" xfId="51" applyFont="1" applyFill="1" applyBorder="1" applyAlignment="1">
      <alignment horizontal="center" vertical="center"/>
    </xf>
    <xf numFmtId="43" fontId="32" fillId="2" borderId="10" xfId="51" applyFont="1" applyFill="1" applyBorder="1" applyAlignment="1">
      <alignment horizontal="center" vertical="center"/>
    </xf>
    <xf numFmtId="43" fontId="32" fillId="2" borderId="44" xfId="51" applyFont="1" applyFill="1" applyBorder="1" applyAlignment="1">
      <alignment horizontal="center" vertical="center"/>
    </xf>
    <xf numFmtId="43" fontId="32" fillId="0" borderId="44" xfId="51" applyFont="1" applyFill="1" applyBorder="1" applyAlignment="1">
      <alignment horizontal="center" vertical="center"/>
    </xf>
    <xf numFmtId="173" fontId="9" fillId="0" borderId="19" xfId="0" applyNumberFormat="1" applyFont="1" applyBorder="1" applyAlignment="1">
      <alignment horizontal="center" vertical="center"/>
    </xf>
    <xf numFmtId="43" fontId="24" fillId="2" borderId="56" xfId="51" applyFont="1" applyFill="1" applyBorder="1" applyAlignment="1">
      <alignment vertical="center"/>
    </xf>
    <xf numFmtId="43" fontId="32" fillId="2" borderId="1" xfId="51" applyFont="1" applyFill="1" applyBorder="1" applyAlignment="1">
      <alignment vertical="center"/>
    </xf>
    <xf numFmtId="43" fontId="32" fillId="0" borderId="57" xfId="51" applyFont="1" applyFill="1" applyBorder="1" applyAlignment="1">
      <alignment vertical="center"/>
    </xf>
    <xf numFmtId="43" fontId="32" fillId="2" borderId="53" xfId="51" applyFont="1" applyFill="1" applyBorder="1" applyAlignment="1">
      <alignment vertical="center"/>
    </xf>
    <xf numFmtId="0" fontId="9" fillId="0" borderId="19" xfId="0" quotePrefix="1" applyFont="1" applyBorder="1" applyAlignment="1">
      <alignment horizontal="center" vertical="center"/>
    </xf>
    <xf numFmtId="43" fontId="24" fillId="0" borderId="52" xfId="51" applyFont="1" applyFill="1" applyBorder="1" applyAlignment="1">
      <alignment vertical="center"/>
    </xf>
    <xf numFmtId="43" fontId="32" fillId="0" borderId="2" xfId="51" applyFont="1" applyFill="1" applyBorder="1" applyAlignment="1">
      <alignment vertical="center"/>
    </xf>
    <xf numFmtId="43" fontId="24" fillId="0" borderId="42" xfId="51" applyFont="1" applyFill="1" applyBorder="1" applyAlignment="1">
      <alignment vertical="center"/>
    </xf>
    <xf numFmtId="43" fontId="32" fillId="0" borderId="4" xfId="51" applyFont="1" applyFill="1" applyBorder="1" applyAlignment="1">
      <alignment vertical="center"/>
    </xf>
    <xf numFmtId="0" fontId="9" fillId="2" borderId="10" xfId="0" applyFont="1" applyFill="1" applyBorder="1" applyAlignment="1">
      <alignment horizontal="center" vertical="center"/>
    </xf>
    <xf numFmtId="43" fontId="24" fillId="0" borderId="56" xfId="51" applyFont="1" applyFill="1" applyBorder="1" applyAlignment="1">
      <alignment vertical="center"/>
    </xf>
    <xf numFmtId="43" fontId="32" fillId="0" borderId="1" xfId="51" applyFont="1" applyFill="1" applyBorder="1" applyAlignment="1">
      <alignment vertical="center"/>
    </xf>
    <xf numFmtId="43" fontId="32" fillId="2" borderId="57" xfId="51" applyFont="1" applyFill="1" applyBorder="1" applyAlignment="1">
      <alignment vertical="center"/>
    </xf>
    <xf numFmtId="43" fontId="24" fillId="3" borderId="50" xfId="51" applyFont="1" applyFill="1" applyBorder="1" applyAlignment="1">
      <alignment horizontal="center" vertical="center"/>
    </xf>
    <xf numFmtId="43" fontId="32" fillId="0" borderId="3" xfId="51" applyFont="1" applyFill="1" applyBorder="1" applyAlignment="1">
      <alignment horizontal="center" vertical="center"/>
    </xf>
    <xf numFmtId="43" fontId="24" fillId="2" borderId="50" xfId="51" applyFont="1" applyFill="1" applyBorder="1" applyAlignment="1">
      <alignment horizontal="center" vertical="center"/>
    </xf>
    <xf numFmtId="43" fontId="32" fillId="2" borderId="3" xfId="51" applyFont="1" applyFill="1" applyBorder="1" applyAlignment="1">
      <alignment horizontal="center" vertical="center"/>
    </xf>
    <xf numFmtId="0" fontId="9" fillId="0" borderId="19" xfId="0" applyFont="1" applyBorder="1" applyAlignment="1">
      <alignment vertical="center"/>
    </xf>
    <xf numFmtId="43" fontId="24" fillId="0" borderId="50" xfId="51" applyFont="1" applyFill="1" applyBorder="1" applyAlignment="1">
      <alignment horizontal="center" vertical="center"/>
    </xf>
    <xf numFmtId="43" fontId="32" fillId="0" borderId="0" xfId="51" applyFont="1" applyFill="1" applyBorder="1" applyAlignment="1">
      <alignment horizontal="center" vertical="center"/>
    </xf>
    <xf numFmtId="43" fontId="32" fillId="0" borderId="8" xfId="51" applyFont="1" applyFill="1" applyBorder="1" applyAlignment="1">
      <alignment horizontal="center" vertical="center"/>
    </xf>
    <xf numFmtId="43" fontId="24" fillId="2" borderId="50" xfId="51" quotePrefix="1" applyFont="1" applyFill="1" applyBorder="1" applyAlignment="1">
      <alignment horizontal="center" vertical="center"/>
    </xf>
    <xf numFmtId="43" fontId="24" fillId="2" borderId="0" xfId="51" quotePrefix="1" applyFont="1" applyFill="1" applyBorder="1" applyAlignment="1">
      <alignment horizontal="center" vertical="center"/>
    </xf>
    <xf numFmtId="43" fontId="24" fillId="2" borderId="8" xfId="51" quotePrefix="1" applyFont="1" applyFill="1" applyBorder="1" applyAlignment="1">
      <alignment horizontal="center" vertical="center"/>
    </xf>
    <xf numFmtId="0" fontId="28" fillId="2" borderId="19" xfId="0" applyFont="1" applyFill="1" applyBorder="1" applyAlignment="1">
      <alignment vertical="center"/>
    </xf>
    <xf numFmtId="3" fontId="28" fillId="2" borderId="43" xfId="0" quotePrefix="1" applyNumberFormat="1" applyFont="1" applyFill="1" applyBorder="1" applyAlignment="1">
      <alignment horizontal="center" vertical="center"/>
    </xf>
    <xf numFmtId="14" fontId="9" fillId="0" borderId="19" xfId="0" applyNumberFormat="1" applyFont="1" applyBorder="1" applyAlignment="1">
      <alignment horizontal="center" vertical="center"/>
    </xf>
    <xf numFmtId="43" fontId="24" fillId="0" borderId="42" xfId="51" applyFont="1" applyFill="1" applyBorder="1" applyAlignment="1">
      <alignment horizontal="center" vertical="center"/>
    </xf>
    <xf numFmtId="43" fontId="32" fillId="0" borderId="10" xfId="51" applyFont="1" applyFill="1" applyBorder="1" applyAlignment="1">
      <alignment horizontal="center" vertical="center"/>
    </xf>
    <xf numFmtId="173" fontId="9" fillId="0" borderId="10" xfId="0" applyNumberFormat="1" applyFont="1" applyBorder="1" applyAlignment="1">
      <alignment horizontal="center" vertical="center"/>
    </xf>
    <xf numFmtId="43" fontId="24" fillId="3" borderId="42" xfId="51" applyFont="1" applyFill="1" applyBorder="1" applyAlignment="1">
      <alignment horizontal="center" vertical="center"/>
    </xf>
    <xf numFmtId="3" fontId="9" fillId="0" borderId="57" xfId="0" applyNumberFormat="1" applyFont="1" applyBorder="1" applyAlignment="1">
      <alignment horizontal="center" vertical="center"/>
    </xf>
    <xf numFmtId="0" fontId="122" fillId="2" borderId="0" xfId="0" applyFont="1" applyFill="1" applyAlignment="1">
      <alignment horizontal="right" vertical="center"/>
    </xf>
    <xf numFmtId="0" fontId="122" fillId="2" borderId="0" xfId="0" applyFont="1" applyFill="1" applyAlignment="1">
      <alignment vertical="center"/>
    </xf>
    <xf numFmtId="3" fontId="9" fillId="0" borderId="10" xfId="0" applyNumberFormat="1" applyFont="1" applyBorder="1" applyAlignment="1">
      <alignment horizontal="center" vertical="center"/>
    </xf>
    <xf numFmtId="3" fontId="9" fillId="15" borderId="10" xfId="0" applyNumberFormat="1" applyFont="1" applyFill="1" applyBorder="1" applyAlignment="1">
      <alignment horizontal="center" vertical="center"/>
    </xf>
    <xf numFmtId="43" fontId="21" fillId="2" borderId="0" xfId="0" applyNumberFormat="1" applyFont="1" applyFill="1" applyAlignment="1">
      <alignment vertical="center"/>
    </xf>
    <xf numFmtId="43" fontId="20" fillId="2" borderId="0" xfId="0" applyNumberFormat="1" applyFont="1" applyFill="1" applyAlignment="1">
      <alignment vertical="center"/>
    </xf>
    <xf numFmtId="0" fontId="127" fillId="2" borderId="0" xfId="0" applyFont="1" applyFill="1" applyAlignment="1">
      <alignment vertical="center"/>
    </xf>
    <xf numFmtId="0" fontId="15" fillId="2" borderId="0" xfId="0" applyFont="1" applyFill="1"/>
    <xf numFmtId="0" fontId="125" fillId="2" borderId="0" xfId="0" applyFont="1" applyFill="1"/>
    <xf numFmtId="0" fontId="0" fillId="2" borderId="10" xfId="0" applyFill="1" applyBorder="1"/>
    <xf numFmtId="4" fontId="82" fillId="0" borderId="105" xfId="0" applyNumberFormat="1" applyFont="1" applyBorder="1" applyAlignment="1">
      <alignment vertical="top" wrapText="1"/>
    </xf>
    <xf numFmtId="0" fontId="44" fillId="20" borderId="80" xfId="0" applyFont="1" applyFill="1" applyBorder="1" applyAlignment="1">
      <alignment wrapText="1"/>
    </xf>
    <xf numFmtId="4" fontId="44" fillId="0" borderId="108" xfId="0" applyNumberFormat="1" applyFont="1" applyBorder="1" applyAlignment="1">
      <alignment wrapText="1"/>
    </xf>
    <xf numFmtId="0" fontId="44" fillId="0" borderId="106" xfId="0" applyFont="1" applyBorder="1" applyAlignment="1">
      <alignment vertical="center" wrapText="1"/>
    </xf>
    <xf numFmtId="4" fontId="44" fillId="0" borderId="1" xfId="0" applyNumberFormat="1" applyFont="1" applyBorder="1" applyAlignment="1">
      <alignment horizontal="center" vertical="center"/>
    </xf>
    <xf numFmtId="0" fontId="44" fillId="0" borderId="0" xfId="52" applyFont="1" applyAlignment="1">
      <alignment horizontal="center" wrapText="1"/>
    </xf>
    <xf numFmtId="0" fontId="44" fillId="0" borderId="0" xfId="52" applyFont="1" applyAlignment="1">
      <alignment wrapText="1"/>
    </xf>
    <xf numFmtId="0" fontId="28" fillId="0" borderId="0" xfId="0" applyFont="1" applyAlignment="1">
      <alignment horizontal="left" vertical="center"/>
    </xf>
    <xf numFmtId="166" fontId="44" fillId="0" borderId="0" xfId="52" applyNumberFormat="1" applyFont="1" applyAlignment="1">
      <alignment horizontal="right" wrapText="1"/>
    </xf>
    <xf numFmtId="4" fontId="44" fillId="0" borderId="0" xfId="52" applyNumberFormat="1" applyFont="1" applyAlignment="1">
      <alignment wrapText="1"/>
    </xf>
    <xf numFmtId="0" fontId="44" fillId="0" borderId="2" xfId="0" applyFont="1" applyBorder="1" applyAlignment="1">
      <alignment wrapText="1"/>
    </xf>
    <xf numFmtId="0" fontId="44" fillId="0" borderId="2" xfId="0" applyFont="1" applyBorder="1" applyAlignment="1">
      <alignment vertical="center"/>
    </xf>
    <xf numFmtId="0" fontId="76" fillId="12" borderId="80" xfId="0" applyFont="1" applyFill="1" applyBorder="1" applyAlignment="1">
      <alignment horizontal="center" vertical="center"/>
    </xf>
    <xf numFmtId="14" fontId="44" fillId="3" borderId="80" xfId="0" applyNumberFormat="1" applyFont="1" applyFill="1" applyBorder="1" applyAlignment="1">
      <alignment wrapText="1"/>
    </xf>
    <xf numFmtId="17" fontId="0" fillId="0" borderId="0" xfId="0" applyNumberFormat="1"/>
    <xf numFmtId="43" fontId="0" fillId="0" borderId="0" xfId="95" applyFont="1" applyProtection="1"/>
    <xf numFmtId="0" fontId="0" fillId="0" borderId="102" xfId="0" applyBorder="1"/>
    <xf numFmtId="43" fontId="44" fillId="0" borderId="80" xfId="95" applyFont="1" applyBorder="1" applyAlignment="1">
      <alignment wrapText="1"/>
    </xf>
    <xf numFmtId="4" fontId="0" fillId="0" borderId="1" xfId="0" applyNumberFormat="1" applyBorder="1" applyAlignment="1">
      <alignment horizontal="center" vertical="center"/>
    </xf>
    <xf numFmtId="4" fontId="13" fillId="21" borderId="0" xfId="52" applyNumberFormat="1" applyFill="1"/>
    <xf numFmtId="166" fontId="76" fillId="12" borderId="80" xfId="52" applyNumberFormat="1" applyFont="1" applyFill="1" applyBorder="1" applyAlignment="1">
      <alignment horizontal="center" vertical="center" wrapText="1"/>
    </xf>
    <xf numFmtId="0" fontId="0" fillId="0" borderId="80" xfId="0" applyBorder="1"/>
    <xf numFmtId="43" fontId="44" fillId="0" borderId="105" xfId="51" applyFont="1" applyBorder="1" applyAlignment="1">
      <alignment horizontal="right" vertical="center" wrapText="1"/>
    </xf>
    <xf numFmtId="166" fontId="44" fillId="3" borderId="80" xfId="52" applyNumberFormat="1" applyFont="1" applyFill="1" applyBorder="1" applyAlignment="1">
      <alignment horizontal="right" wrapText="1"/>
    </xf>
    <xf numFmtId="43" fontId="44" fillId="0" borderId="106" xfId="51" applyFont="1" applyBorder="1" applyAlignment="1">
      <alignment horizontal="right" vertical="center" wrapText="1"/>
    </xf>
    <xf numFmtId="43" fontId="44" fillId="0" borderId="102" xfId="51" applyFont="1" applyBorder="1" applyAlignment="1">
      <alignment horizontal="right" vertical="center" wrapText="1"/>
    </xf>
    <xf numFmtId="0" fontId="105" fillId="0" borderId="80" xfId="52" applyFont="1" applyBorder="1" applyAlignment="1">
      <alignment wrapText="1"/>
    </xf>
    <xf numFmtId="0" fontId="105" fillId="0" borderId="107" xfId="52" applyFont="1" applyBorder="1" applyAlignment="1">
      <alignment wrapText="1"/>
    </xf>
    <xf numFmtId="0" fontId="4" fillId="0" borderId="0" xfId="0" applyFont="1"/>
    <xf numFmtId="166" fontId="44" fillId="10" borderId="80" xfId="52" applyNumberFormat="1" applyFont="1" applyFill="1" applyBorder="1" applyAlignment="1">
      <alignment horizontal="right" wrapText="1"/>
    </xf>
    <xf numFmtId="43" fontId="44" fillId="0" borderId="80" xfId="51" applyFont="1" applyBorder="1" applyAlignment="1">
      <alignment horizontal="right" wrapText="1"/>
    </xf>
    <xf numFmtId="43" fontId="44" fillId="0" borderId="80" xfId="51" applyFont="1" applyBorder="1" applyAlignment="1">
      <alignment wrapText="1"/>
    </xf>
    <xf numFmtId="0" fontId="105" fillId="0" borderId="0" xfId="52" applyFont="1" applyAlignment="1">
      <alignment wrapText="1"/>
    </xf>
    <xf numFmtId="169" fontId="105" fillId="0" borderId="80" xfId="0" applyNumberFormat="1" applyFont="1" applyBorder="1" applyAlignment="1">
      <alignment vertical="center" wrapText="1"/>
    </xf>
    <xf numFmtId="4" fontId="105" fillId="0" borderId="80" xfId="0" applyNumberFormat="1" applyFont="1" applyBorder="1" applyAlignment="1">
      <alignment vertical="center" wrapText="1"/>
    </xf>
    <xf numFmtId="4" fontId="105" fillId="0" borderId="80" xfId="0" applyNumberFormat="1" applyFont="1" applyBorder="1" applyAlignment="1">
      <alignment wrapText="1"/>
    </xf>
    <xf numFmtId="169" fontId="105" fillId="0" borderId="80" xfId="0" applyNumberFormat="1" applyFont="1" applyBorder="1" applyAlignment="1">
      <alignment wrapText="1"/>
    </xf>
    <xf numFmtId="168" fontId="105" fillId="0" borderId="80" xfId="0" applyNumberFormat="1" applyFont="1" applyBorder="1" applyAlignment="1">
      <alignment wrapText="1"/>
    </xf>
    <xf numFmtId="169" fontId="128" fillId="0" borderId="0" xfId="0" applyNumberFormat="1" applyFont="1"/>
    <xf numFmtId="0" fontId="109" fillId="12" borderId="80" xfId="0" applyFont="1" applyFill="1" applyBorder="1" applyAlignment="1">
      <alignment horizontal="center" wrapText="1"/>
    </xf>
    <xf numFmtId="166" fontId="109" fillId="12" borderId="80" xfId="0" applyNumberFormat="1" applyFont="1" applyFill="1" applyBorder="1" applyAlignment="1">
      <alignment horizontal="center" wrapText="1"/>
    </xf>
    <xf numFmtId="4" fontId="109" fillId="12" borderId="80" xfId="0" applyNumberFormat="1" applyFont="1" applyFill="1" applyBorder="1" applyAlignment="1">
      <alignment horizontal="center" wrapText="1"/>
    </xf>
    <xf numFmtId="0" fontId="76" fillId="12" borderId="80" xfId="108" applyFont="1" applyFill="1" applyBorder="1" applyAlignment="1">
      <alignment horizontal="center" wrapText="1"/>
    </xf>
    <xf numFmtId="14" fontId="76" fillId="12" borderId="80" xfId="108" applyNumberFormat="1" applyFont="1" applyFill="1" applyBorder="1" applyAlignment="1">
      <alignment horizontal="center" wrapText="1"/>
    </xf>
    <xf numFmtId="4" fontId="76" fillId="12" borderId="80" xfId="108" applyNumberFormat="1" applyFont="1" applyFill="1" applyBorder="1" applyAlignment="1">
      <alignment horizontal="center" wrapText="1"/>
    </xf>
    <xf numFmtId="0" fontId="44" fillId="14" borderId="80" xfId="0" applyFont="1" applyFill="1" applyBorder="1" applyAlignment="1">
      <alignment vertical="center" wrapText="1"/>
    </xf>
    <xf numFmtId="166" fontId="44" fillId="14" borderId="80" xfId="0" applyNumberFormat="1" applyFont="1" applyFill="1" applyBorder="1" applyAlignment="1">
      <alignment vertical="center"/>
    </xf>
    <xf numFmtId="0" fontId="44" fillId="14" borderId="80" xfId="0" applyFont="1" applyFill="1" applyBorder="1" applyAlignment="1">
      <alignment vertical="center"/>
    </xf>
    <xf numFmtId="4" fontId="44" fillId="14" borderId="80" xfId="0" applyNumberFormat="1" applyFont="1" applyFill="1" applyBorder="1" applyAlignment="1">
      <alignment horizontal="center" vertical="center"/>
    </xf>
    <xf numFmtId="0" fontId="0" fillId="0" borderId="0" xfId="0" applyAlignment="1">
      <alignment horizontal="right"/>
    </xf>
    <xf numFmtId="0" fontId="0" fillId="0" borderId="0" xfId="0" applyAlignment="1">
      <alignment horizontal="center"/>
    </xf>
    <xf numFmtId="0" fontId="76" fillId="12" borderId="80" xfId="0" applyFont="1" applyFill="1" applyBorder="1" applyAlignment="1">
      <alignment horizontal="right" wrapText="1"/>
    </xf>
    <xf numFmtId="166" fontId="76" fillId="12" borderId="102" xfId="0" applyNumberFormat="1" applyFont="1" applyFill="1" applyBorder="1" applyAlignment="1">
      <alignment horizontal="center" vertical="center" wrapText="1"/>
    </xf>
    <xf numFmtId="14" fontId="105" fillId="0" borderId="1" xfId="0" applyNumberFormat="1" applyFont="1" applyBorder="1" applyAlignment="1">
      <alignment horizontal="center" vertical="center"/>
    </xf>
    <xf numFmtId="0" fontId="105" fillId="0" borderId="1" xfId="0" applyFont="1" applyBorder="1" applyAlignment="1">
      <alignment wrapText="1"/>
    </xf>
    <xf numFmtId="169" fontId="105" fillId="0" borderId="108" xfId="0" applyNumberFormat="1" applyFont="1" applyBorder="1" applyAlignment="1">
      <alignment horizontal="center" vertical="center" wrapText="1"/>
    </xf>
    <xf numFmtId="169" fontId="105" fillId="0" borderId="80" xfId="0" applyNumberFormat="1" applyFont="1" applyBorder="1" applyAlignment="1">
      <alignment horizontal="center" vertical="center" wrapText="1"/>
    </xf>
    <xf numFmtId="0" fontId="129" fillId="0" borderId="0" xfId="0" applyFont="1"/>
    <xf numFmtId="0" fontId="130" fillId="0" borderId="0" xfId="0" applyFont="1" applyAlignment="1">
      <alignment horizontal="center" wrapText="1"/>
    </xf>
    <xf numFmtId="0" fontId="129" fillId="0" borderId="0" xfId="0" applyFont="1" applyAlignment="1">
      <alignment horizontal="right"/>
    </xf>
    <xf numFmtId="0" fontId="129" fillId="0" borderId="0" xfId="0" applyFont="1" applyAlignment="1">
      <alignment horizontal="center"/>
    </xf>
    <xf numFmtId="166" fontId="129" fillId="0" borderId="0" xfId="0" applyNumberFormat="1" applyFont="1" applyAlignment="1">
      <alignment horizontal="center" vertical="center"/>
    </xf>
    <xf numFmtId="43" fontId="129" fillId="0" borderId="0" xfId="95" applyFont="1" applyFill="1" applyAlignment="1" applyProtection="1">
      <alignment horizontal="center" vertical="center"/>
    </xf>
    <xf numFmtId="4" fontId="129" fillId="0" borderId="0" xfId="0" applyNumberFormat="1" applyFont="1" applyAlignment="1">
      <alignment horizontal="center"/>
    </xf>
    <xf numFmtId="4" fontId="129" fillId="0" borderId="0" xfId="0" applyNumberFormat="1" applyFont="1"/>
    <xf numFmtId="4" fontId="119" fillId="0" borderId="0" xfId="0" applyNumberFormat="1" applyFont="1"/>
    <xf numFmtId="169" fontId="129" fillId="0" borderId="0" xfId="0" applyNumberFormat="1" applyFont="1"/>
    <xf numFmtId="4" fontId="131" fillId="0" borderId="0" xfId="0" applyNumberFormat="1" applyFont="1"/>
    <xf numFmtId="43" fontId="129" fillId="0" borderId="0" xfId="0" applyNumberFormat="1" applyFont="1" applyAlignment="1">
      <alignment horizontal="center"/>
    </xf>
    <xf numFmtId="43" fontId="129" fillId="0" borderId="0" xfId="95" applyFont="1" applyAlignment="1" applyProtection="1">
      <alignment horizontal="center" vertical="center"/>
    </xf>
    <xf numFmtId="166" fontId="119" fillId="0" borderId="0" xfId="0" applyNumberFormat="1" applyFont="1" applyAlignment="1">
      <alignment horizontal="center" vertical="center"/>
    </xf>
    <xf numFmtId="172" fontId="119" fillId="0" borderId="0" xfId="0" applyNumberFormat="1" applyFont="1"/>
    <xf numFmtId="0" fontId="132" fillId="0" borderId="0" xfId="0" applyFont="1"/>
    <xf numFmtId="0" fontId="105" fillId="0" borderId="80" xfId="0" applyFont="1" applyBorder="1" applyAlignment="1">
      <alignment wrapText="1"/>
    </xf>
    <xf numFmtId="172" fontId="105" fillId="0" borderId="80" xfId="0" applyNumberFormat="1" applyFont="1" applyBorder="1" applyAlignment="1">
      <alignment wrapText="1"/>
    </xf>
    <xf numFmtId="172" fontId="105" fillId="0" borderId="80" xfId="0" applyNumberFormat="1" applyFont="1" applyBorder="1" applyAlignment="1">
      <alignment horizontal="right" wrapText="1"/>
    </xf>
    <xf numFmtId="0" fontId="105" fillId="0" borderId="80" xfId="0" applyFont="1" applyBorder="1" applyAlignment="1">
      <alignment horizontal="left"/>
    </xf>
    <xf numFmtId="4" fontId="0" fillId="0" borderId="80" xfId="0" applyNumberFormat="1" applyBorder="1"/>
    <xf numFmtId="0" fontId="0" fillId="0" borderId="1" xfId="0" applyBorder="1"/>
    <xf numFmtId="169" fontId="0" fillId="0" borderId="1" xfId="0" applyNumberFormat="1" applyBorder="1" applyAlignment="1">
      <alignment horizontal="right" vertical="center"/>
    </xf>
    <xf numFmtId="166" fontId="105" fillId="0" borderId="80" xfId="0" applyNumberFormat="1" applyFont="1" applyBorder="1" applyAlignment="1">
      <alignment wrapText="1"/>
    </xf>
    <xf numFmtId="0" fontId="44" fillId="22" borderId="102" xfId="0" applyFont="1" applyFill="1" applyBorder="1" applyAlignment="1">
      <alignment wrapText="1"/>
    </xf>
    <xf numFmtId="166" fontId="44" fillId="22" borderId="102" xfId="0" applyNumberFormat="1" applyFont="1" applyFill="1" applyBorder="1" applyAlignment="1">
      <alignment wrapText="1"/>
    </xf>
    <xf numFmtId="166" fontId="104" fillId="22" borderId="102" xfId="0" applyNumberFormat="1" applyFont="1" applyFill="1" applyBorder="1" applyAlignment="1">
      <alignment wrapText="1"/>
    </xf>
    <xf numFmtId="166" fontId="104" fillId="22" borderId="80" xfId="0" applyNumberFormat="1" applyFont="1" applyFill="1" applyBorder="1" applyAlignment="1">
      <alignment wrapText="1"/>
    </xf>
    <xf numFmtId="4" fontId="0" fillId="0" borderId="1" xfId="0" applyNumberFormat="1" applyBorder="1"/>
    <xf numFmtId="166" fontId="0" fillId="0" borderId="1" xfId="0" applyNumberFormat="1" applyBorder="1"/>
    <xf numFmtId="166" fontId="0" fillId="0" borderId="2" xfId="0" applyNumberFormat="1" applyBorder="1"/>
    <xf numFmtId="0" fontId="0" fillId="0" borderId="2" xfId="0" applyBorder="1"/>
    <xf numFmtId="0" fontId="0" fillId="0" borderId="0" xfId="0" applyAlignment="1">
      <alignment vertical="center"/>
    </xf>
    <xf numFmtId="166" fontId="0" fillId="0" borderId="0" xfId="0" applyNumberFormat="1" applyAlignment="1">
      <alignment vertical="center"/>
    </xf>
    <xf numFmtId="4" fontId="0" fillId="0" borderId="0" xfId="0" applyNumberFormat="1" applyAlignment="1">
      <alignment vertical="center"/>
    </xf>
    <xf numFmtId="166" fontId="76" fillId="12" borderId="80" xfId="0" applyNumberFormat="1" applyFont="1" applyFill="1" applyBorder="1" applyAlignment="1">
      <alignment horizontal="center" vertical="center"/>
    </xf>
    <xf numFmtId="4" fontId="76" fillId="12" borderId="80" xfId="0" applyNumberFormat="1" applyFont="1" applyFill="1" applyBorder="1" applyAlignment="1">
      <alignment horizontal="center" vertical="center"/>
    </xf>
    <xf numFmtId="169" fontId="44" fillId="0" borderId="0" xfId="0" applyNumberFormat="1" applyFont="1" applyAlignment="1">
      <alignment horizontal="center" vertical="center" wrapText="1"/>
    </xf>
    <xf numFmtId="166" fontId="44" fillId="8" borderId="80" xfId="52" applyNumberFormat="1" applyFont="1" applyFill="1" applyBorder="1" applyAlignment="1">
      <alignment horizontal="right" wrapText="1"/>
    </xf>
    <xf numFmtId="43" fontId="44" fillId="8" borderId="80" xfId="51" applyFont="1" applyFill="1" applyBorder="1" applyAlignment="1">
      <alignment wrapText="1"/>
    </xf>
    <xf numFmtId="0" fontId="133" fillId="0" borderId="0" xfId="0" applyFont="1"/>
    <xf numFmtId="0" fontId="134" fillId="12" borderId="80" xfId="0" applyFont="1" applyFill="1" applyBorder="1" applyAlignment="1">
      <alignment horizontal="center" wrapText="1"/>
    </xf>
    <xf numFmtId="14" fontId="134" fillId="12" borderId="80" xfId="0" applyNumberFormat="1" applyFont="1" applyFill="1" applyBorder="1" applyAlignment="1">
      <alignment horizontal="center" wrapText="1"/>
    </xf>
    <xf numFmtId="0" fontId="134" fillId="12" borderId="80" xfId="0" applyFont="1" applyFill="1" applyBorder="1" applyAlignment="1">
      <alignment wrapText="1"/>
    </xf>
    <xf numFmtId="4" fontId="134" fillId="12" borderId="80" xfId="0" applyNumberFormat="1" applyFont="1" applyFill="1" applyBorder="1" applyAlignment="1">
      <alignment horizontal="center" wrapText="1"/>
    </xf>
    <xf numFmtId="0" fontId="135" fillId="0" borderId="80" xfId="0" applyFont="1" applyBorder="1" applyAlignment="1">
      <alignment wrapText="1"/>
    </xf>
    <xf numFmtId="14" fontId="135" fillId="0" borderId="80" xfId="0" applyNumberFormat="1" applyFont="1" applyBorder="1" applyAlignment="1">
      <alignment wrapText="1"/>
    </xf>
    <xf numFmtId="4" fontId="135" fillId="0" borderId="80" xfId="0" applyNumberFormat="1" applyFont="1" applyBorder="1" applyAlignment="1">
      <alignment wrapText="1"/>
    </xf>
    <xf numFmtId="14" fontId="106" fillId="0" borderId="80" xfId="0" applyNumberFormat="1" applyFont="1" applyBorder="1" applyAlignment="1">
      <alignment wrapText="1"/>
    </xf>
    <xf numFmtId="4" fontId="106" fillId="3" borderId="106" xfId="0" applyNumberFormat="1" applyFont="1" applyFill="1" applyBorder="1" applyAlignment="1">
      <alignment horizontal="center" vertical="center" wrapText="1"/>
    </xf>
    <xf numFmtId="2" fontId="13" fillId="0" borderId="0" xfId="0" applyNumberFormat="1" applyFont="1"/>
    <xf numFmtId="0" fontId="44" fillId="23" borderId="80" xfId="0" applyFont="1" applyFill="1" applyBorder="1" applyAlignment="1">
      <alignment wrapText="1"/>
    </xf>
    <xf numFmtId="166" fontId="44" fillId="3" borderId="80" xfId="0" quotePrefix="1" applyNumberFormat="1" applyFont="1" applyFill="1" applyBorder="1" applyAlignment="1">
      <alignment wrapText="1"/>
    </xf>
    <xf numFmtId="0" fontId="82" fillId="10" borderId="80" xfId="0" applyFont="1" applyFill="1" applyBorder="1" applyAlignment="1">
      <alignment horizontal="center" vertical="center" wrapText="1"/>
    </xf>
    <xf numFmtId="4" fontId="44" fillId="0" borderId="0" xfId="0" applyNumberFormat="1" applyFont="1" applyAlignment="1">
      <alignment wrapText="1"/>
    </xf>
    <xf numFmtId="43" fontId="44" fillId="8" borderId="106" xfId="51" applyFont="1" applyFill="1" applyBorder="1" applyAlignment="1">
      <alignment vertical="center" wrapText="1"/>
    </xf>
    <xf numFmtId="0" fontId="106" fillId="3" borderId="80" xfId="0" applyFont="1" applyFill="1" applyBorder="1" applyAlignment="1">
      <alignment wrapText="1"/>
    </xf>
    <xf numFmtId="14" fontId="106" fillId="3" borderId="80" xfId="0" applyNumberFormat="1" applyFont="1" applyFill="1" applyBorder="1" applyAlignment="1">
      <alignment wrapText="1"/>
    </xf>
    <xf numFmtId="0" fontId="112" fillId="3" borderId="1" xfId="0" applyFont="1" applyFill="1" applyBorder="1" applyAlignment="1">
      <alignment horizontal="left"/>
    </xf>
    <xf numFmtId="43" fontId="44" fillId="8" borderId="109" xfId="51" applyFont="1" applyFill="1" applyBorder="1" applyAlignment="1">
      <alignment vertical="center" wrapText="1"/>
    </xf>
    <xf numFmtId="0" fontId="44" fillId="6" borderId="80" xfId="0" applyFont="1" applyFill="1" applyBorder="1" applyAlignment="1">
      <alignment wrapText="1"/>
    </xf>
    <xf numFmtId="0" fontId="44" fillId="6" borderId="80" xfId="0" applyFont="1" applyFill="1" applyBorder="1" applyAlignment="1">
      <alignment vertical="center" wrapText="1"/>
    </xf>
    <xf numFmtId="166" fontId="44" fillId="6" borderId="80" xfId="0" applyNumberFormat="1" applyFont="1" applyFill="1" applyBorder="1" applyAlignment="1">
      <alignment vertical="center" wrapText="1"/>
    </xf>
    <xf numFmtId="169" fontId="105" fillId="6" borderId="80" xfId="0" applyNumberFormat="1" applyFont="1" applyFill="1" applyBorder="1" applyAlignment="1">
      <alignment vertical="center" wrapText="1"/>
    </xf>
    <xf numFmtId="169" fontId="44" fillId="3" borderId="80" xfId="0" applyNumberFormat="1" applyFont="1" applyFill="1" applyBorder="1" applyAlignment="1">
      <alignment wrapText="1"/>
    </xf>
    <xf numFmtId="169" fontId="105" fillId="3" borderId="80" xfId="0" applyNumberFormat="1" applyFont="1" applyFill="1" applyBorder="1" applyAlignment="1">
      <alignment wrapText="1"/>
    </xf>
    <xf numFmtId="0" fontId="0" fillId="3" borderId="0" xfId="0" applyFill="1"/>
    <xf numFmtId="166" fontId="44" fillId="6" borderId="80" xfId="0" quotePrefix="1" applyNumberFormat="1" applyFont="1" applyFill="1" applyBorder="1" applyAlignment="1">
      <alignment wrapText="1"/>
    </xf>
    <xf numFmtId="168" fontId="105" fillId="6" borderId="80" xfId="0" applyNumberFormat="1" applyFont="1" applyFill="1" applyBorder="1" applyAlignment="1">
      <alignment wrapText="1"/>
    </xf>
    <xf numFmtId="169" fontId="105" fillId="6" borderId="80" xfId="0" applyNumberFormat="1" applyFont="1" applyFill="1" applyBorder="1" applyAlignment="1">
      <alignment wrapText="1"/>
    </xf>
    <xf numFmtId="0" fontId="0" fillId="6" borderId="0" xfId="0" applyFill="1"/>
    <xf numFmtId="166" fontId="106" fillId="6" borderId="80" xfId="0" quotePrefix="1" applyNumberFormat="1" applyFont="1" applyFill="1" applyBorder="1" applyAlignment="1">
      <alignment wrapText="1"/>
    </xf>
    <xf numFmtId="168" fontId="105" fillId="6" borderId="102" xfId="0" applyNumberFormat="1" applyFont="1" applyFill="1" applyBorder="1" applyAlignment="1">
      <alignment horizontal="right" wrapText="1"/>
    </xf>
    <xf numFmtId="169" fontId="105" fillId="6" borderId="102" xfId="0" applyNumberFormat="1" applyFont="1" applyFill="1" applyBorder="1" applyAlignment="1">
      <alignment horizontal="right" wrapText="1"/>
    </xf>
    <xf numFmtId="168" fontId="106" fillId="6" borderId="80" xfId="0" applyNumberFormat="1" applyFont="1" applyFill="1" applyBorder="1" applyAlignment="1">
      <alignment wrapText="1"/>
    </xf>
    <xf numFmtId="168" fontId="105" fillId="6" borderId="102" xfId="0" applyNumberFormat="1" applyFont="1" applyFill="1" applyBorder="1" applyAlignment="1">
      <alignment wrapText="1"/>
    </xf>
    <xf numFmtId="169" fontId="105" fillId="6" borderId="102" xfId="0" applyNumberFormat="1" applyFont="1" applyFill="1" applyBorder="1" applyAlignment="1">
      <alignment wrapText="1"/>
    </xf>
    <xf numFmtId="0" fontId="13" fillId="3" borderId="0" xfId="108" applyFill="1"/>
    <xf numFmtId="0" fontId="44" fillId="3" borderId="80" xfId="108" applyFont="1" applyFill="1" applyBorder="1" applyAlignment="1">
      <alignment wrapText="1"/>
    </xf>
    <xf numFmtId="14" fontId="44" fillId="3" borderId="80" xfId="108" applyNumberFormat="1" applyFont="1" applyFill="1" applyBorder="1" applyAlignment="1">
      <alignment wrapText="1"/>
    </xf>
    <xf numFmtId="14" fontId="44" fillId="3" borderId="80" xfId="108" applyNumberFormat="1" applyFont="1" applyFill="1" applyBorder="1" applyAlignment="1">
      <alignment horizontal="right" wrapText="1"/>
    </xf>
    <xf numFmtId="4" fontId="44" fillId="3" borderId="80" xfId="108" applyNumberFormat="1" applyFont="1" applyFill="1" applyBorder="1" applyAlignment="1">
      <alignment wrapText="1"/>
    </xf>
    <xf numFmtId="0" fontId="123" fillId="0" borderId="0" xfId="113" applyFont="1" applyAlignment="1">
      <alignment horizontal="center" vertical="center"/>
    </xf>
    <xf numFmtId="166" fontId="44" fillId="10" borderId="80" xfId="0" applyNumberFormat="1" applyFont="1" applyFill="1" applyBorder="1" applyAlignment="1">
      <alignment horizontal="center" vertical="center" wrapText="1"/>
    </xf>
    <xf numFmtId="166" fontId="82" fillId="10" borderId="80" xfId="0" applyNumberFormat="1" applyFont="1" applyFill="1" applyBorder="1" applyAlignment="1">
      <alignment horizontal="center" vertical="center" wrapText="1"/>
    </xf>
    <xf numFmtId="0" fontId="136" fillId="0" borderId="80" xfId="0" applyFont="1" applyBorder="1" applyAlignment="1">
      <alignment horizontal="center" vertical="center" wrapText="1"/>
    </xf>
    <xf numFmtId="166" fontId="136" fillId="0" borderId="80" xfId="0" applyNumberFormat="1" applyFont="1" applyBorder="1" applyAlignment="1">
      <alignment horizontal="center" vertical="center" wrapText="1"/>
    </xf>
    <xf numFmtId="0" fontId="136" fillId="0" borderId="80" xfId="0" applyFont="1" applyBorder="1" applyAlignment="1">
      <alignment horizontal="center" vertical="center"/>
    </xf>
    <xf numFmtId="4" fontId="136" fillId="0" borderId="106" xfId="0" applyNumberFormat="1" applyFont="1" applyBorder="1" applyAlignment="1">
      <alignment horizontal="center" vertical="center" wrapText="1"/>
    </xf>
    <xf numFmtId="0" fontId="137" fillId="0" borderId="0" xfId="0" applyFont="1" applyAlignment="1">
      <alignment horizontal="center" vertical="center"/>
    </xf>
    <xf numFmtId="43" fontId="0" fillId="0" borderId="0" xfId="95" applyFont="1" applyFill="1" applyProtection="1"/>
    <xf numFmtId="165" fontId="0" fillId="0" borderId="0" xfId="95" applyNumberFormat="1" applyFont="1" applyFill="1" applyProtection="1"/>
    <xf numFmtId="0" fontId="13" fillId="0" borderId="80" xfId="0" applyFont="1" applyBorder="1" applyAlignment="1">
      <alignment horizontal="center" wrapText="1"/>
    </xf>
    <xf numFmtId="166" fontId="44" fillId="0" borderId="0" xfId="0" applyNumberFormat="1" applyFont="1" applyAlignment="1">
      <alignment horizontal="center" vertical="center" wrapText="1"/>
    </xf>
    <xf numFmtId="43" fontId="0" fillId="0" borderId="0" xfId="95" applyFont="1"/>
    <xf numFmtId="43" fontId="13" fillId="0" borderId="0" xfId="95" applyFont="1"/>
    <xf numFmtId="0" fontId="105" fillId="23" borderId="80" xfId="0" applyFont="1" applyFill="1" applyBorder="1" applyAlignment="1">
      <alignment wrapText="1"/>
    </xf>
    <xf numFmtId="0" fontId="44" fillId="0" borderId="1" xfId="114" applyFont="1" applyBorder="1" applyAlignment="1">
      <alignment vertical="center"/>
    </xf>
    <xf numFmtId="0" fontId="4" fillId="0" borderId="1" xfId="114" applyBorder="1"/>
    <xf numFmtId="166" fontId="4" fillId="0" borderId="1" xfId="114" applyNumberFormat="1" applyBorder="1"/>
    <xf numFmtId="4" fontId="4" fillId="0" borderId="1" xfId="114" applyNumberFormat="1" applyBorder="1"/>
    <xf numFmtId="0" fontId="13" fillId="0" borderId="1" xfId="0" applyFont="1" applyBorder="1"/>
    <xf numFmtId="0" fontId="138" fillId="0" borderId="129" xfId="0" applyFont="1" applyBorder="1" applyAlignment="1">
      <alignment horizontal="left" vertical="center" wrapText="1"/>
    </xf>
    <xf numFmtId="0" fontId="44" fillId="0" borderId="107" xfId="108" applyFont="1" applyBorder="1" applyAlignment="1">
      <alignment wrapText="1"/>
    </xf>
    <xf numFmtId="4" fontId="44" fillId="3" borderId="108" xfId="108" applyNumberFormat="1" applyFont="1" applyFill="1" applyBorder="1" applyAlignment="1">
      <alignment wrapText="1"/>
    </xf>
    <xf numFmtId="4" fontId="44" fillId="0" borderId="108" xfId="108" applyNumberFormat="1" applyFont="1" applyBorder="1" applyAlignment="1">
      <alignment wrapText="1"/>
    </xf>
    <xf numFmtId="4" fontId="44" fillId="0" borderId="102" xfId="108" applyNumberFormat="1" applyFont="1" applyBorder="1" applyAlignment="1">
      <alignment wrapText="1"/>
    </xf>
    <xf numFmtId="4" fontId="44" fillId="0" borderId="106" xfId="108" applyNumberFormat="1" applyFont="1" applyBorder="1" applyAlignment="1">
      <alignment wrapText="1"/>
    </xf>
    <xf numFmtId="4" fontId="13" fillId="3" borderId="1" xfId="108" applyNumberFormat="1" applyFill="1" applyBorder="1"/>
    <xf numFmtId="0" fontId="10" fillId="2" borderId="16" xfId="1" applyFont="1" applyFill="1" applyBorder="1" applyAlignment="1">
      <alignment horizontal="center" vertical="center" wrapText="1"/>
    </xf>
    <xf numFmtId="0" fontId="10" fillId="2" borderId="12" xfId="1" applyFont="1" applyFill="1" applyBorder="1" applyAlignment="1">
      <alignment horizontal="center" vertical="center" wrapText="1"/>
    </xf>
    <xf numFmtId="0" fontId="75" fillId="0" borderId="0" xfId="52" applyFont="1" applyAlignment="1">
      <alignment vertical="center"/>
    </xf>
    <xf numFmtId="0" fontId="76" fillId="12" borderId="80" xfId="52" applyFont="1" applyFill="1" applyBorder="1" applyAlignment="1">
      <alignment horizontal="center" vertical="center" wrapText="1"/>
    </xf>
    <xf numFmtId="14" fontId="76" fillId="12" borderId="80" xfId="52" applyNumberFormat="1" applyFont="1" applyFill="1" applyBorder="1" applyAlignment="1">
      <alignment horizontal="center" vertical="center" wrapText="1"/>
    </xf>
    <xf numFmtId="4" fontId="76" fillId="12" borderId="80" xfId="52" applyNumberFormat="1" applyFont="1" applyFill="1" applyBorder="1" applyAlignment="1">
      <alignment horizontal="center" vertical="center" wrapText="1"/>
    </xf>
    <xf numFmtId="4" fontId="76" fillId="12" borderId="107" xfId="52" applyNumberFormat="1" applyFont="1" applyFill="1" applyBorder="1" applyAlignment="1">
      <alignment horizontal="center" vertical="center" wrapText="1"/>
    </xf>
    <xf numFmtId="4" fontId="76" fillId="12" borderId="116" xfId="52" applyNumberFormat="1" applyFont="1" applyFill="1" applyBorder="1" applyAlignment="1">
      <alignment horizontal="center" vertical="center" wrapText="1"/>
    </xf>
    <xf numFmtId="4" fontId="76" fillId="12" borderId="108" xfId="52" applyNumberFormat="1" applyFont="1" applyFill="1" applyBorder="1" applyAlignment="1">
      <alignment horizontal="center" vertical="center" wrapText="1"/>
    </xf>
    <xf numFmtId="0" fontId="101" fillId="12" borderId="80" xfId="107" applyFont="1" applyFill="1" applyBorder="1" applyAlignment="1">
      <alignment horizontal="center" wrapText="1"/>
    </xf>
    <xf numFmtId="166" fontId="101" fillId="12" borderId="80" xfId="107" applyNumberFormat="1" applyFont="1" applyFill="1" applyBorder="1" applyAlignment="1">
      <alignment horizontal="center" wrapText="1"/>
    </xf>
    <xf numFmtId="4" fontId="101" fillId="12" borderId="80" xfId="107" applyNumberFormat="1" applyFont="1" applyFill="1" applyBorder="1" applyAlignment="1">
      <alignment horizontal="center" wrapText="1"/>
    </xf>
    <xf numFmtId="0" fontId="76" fillId="12" borderId="80" xfId="107" applyFont="1" applyFill="1" applyBorder="1" applyAlignment="1">
      <alignment horizontal="center" wrapText="1"/>
    </xf>
    <xf numFmtId="166" fontId="76" fillId="12" borderId="80" xfId="107" applyNumberFormat="1" applyFont="1" applyFill="1" applyBorder="1" applyAlignment="1">
      <alignment horizontal="center" wrapText="1"/>
    </xf>
    <xf numFmtId="4" fontId="76" fillId="12" borderId="80" xfId="107" applyNumberFormat="1" applyFont="1" applyFill="1" applyBorder="1" applyAlignment="1">
      <alignment horizontal="center" wrapText="1"/>
    </xf>
    <xf numFmtId="0" fontId="22" fillId="0" borderId="0" xfId="0" applyFont="1" applyAlignment="1">
      <alignment horizontal="center" vertical="center"/>
    </xf>
    <xf numFmtId="0" fontId="23" fillId="5" borderId="16" xfId="0" applyFont="1" applyFill="1" applyBorder="1" applyAlignment="1">
      <alignment horizontal="center" vertical="center"/>
    </xf>
    <xf numFmtId="0" fontId="23" fillId="5" borderId="11" xfId="0" applyFont="1" applyFill="1" applyBorder="1" applyAlignment="1">
      <alignment horizontal="center" vertical="center"/>
    </xf>
    <xf numFmtId="0" fontId="23" fillId="5" borderId="12" xfId="0" applyFont="1" applyFill="1" applyBorder="1" applyAlignment="1">
      <alignment horizontal="center" vertical="center"/>
    </xf>
    <xf numFmtId="0" fontId="23" fillId="5" borderId="16" xfId="0" applyFont="1" applyFill="1" applyBorder="1" applyAlignment="1">
      <alignment horizontal="center" vertical="center" shrinkToFit="1"/>
    </xf>
    <xf numFmtId="0" fontId="23" fillId="5" borderId="11" xfId="0" applyFont="1" applyFill="1" applyBorder="1" applyAlignment="1">
      <alignment horizontal="center" vertical="center" shrinkToFit="1"/>
    </xf>
    <xf numFmtId="0" fontId="23" fillId="5" borderId="12" xfId="0" applyFont="1" applyFill="1" applyBorder="1" applyAlignment="1">
      <alignment horizontal="center" vertical="center" shrinkToFit="1"/>
    </xf>
    <xf numFmtId="0" fontId="23" fillId="5" borderId="0" xfId="0" applyFont="1" applyFill="1" applyAlignment="1">
      <alignment horizontal="center" vertical="center" shrinkToFit="1"/>
    </xf>
    <xf numFmtId="0" fontId="26" fillId="0" borderId="22" xfId="0" applyFont="1" applyBorder="1" applyAlignment="1">
      <alignment horizontal="center" vertical="center"/>
    </xf>
    <xf numFmtId="0" fontId="26" fillId="0" borderId="23" xfId="0" applyFont="1" applyBorder="1" applyAlignment="1">
      <alignment horizontal="center" vertical="center"/>
    </xf>
    <xf numFmtId="0" fontId="26" fillId="0" borderId="24" xfId="0" applyFont="1" applyBorder="1" applyAlignment="1">
      <alignment horizontal="center" vertical="center"/>
    </xf>
    <xf numFmtId="0" fontId="26" fillId="3" borderId="22" xfId="0" applyFont="1" applyFill="1" applyBorder="1" applyAlignment="1">
      <alignment horizontal="center" vertical="center" wrapText="1"/>
    </xf>
    <xf numFmtId="0" fontId="26" fillId="3" borderId="23" xfId="0" applyFont="1" applyFill="1" applyBorder="1" applyAlignment="1">
      <alignment horizontal="center" vertical="center" wrapText="1"/>
    </xf>
    <xf numFmtId="0" fontId="26" fillId="3" borderId="24" xfId="0" applyFont="1" applyFill="1" applyBorder="1" applyAlignment="1">
      <alignment horizontal="center" vertical="center" wrapText="1"/>
    </xf>
    <xf numFmtId="0" fontId="26" fillId="3" borderId="25" xfId="0" applyFont="1" applyFill="1" applyBorder="1" applyAlignment="1">
      <alignment horizontal="center" vertical="center" wrapText="1"/>
    </xf>
    <xf numFmtId="0" fontId="26" fillId="3" borderId="34" xfId="0" applyFont="1" applyFill="1" applyBorder="1" applyAlignment="1">
      <alignment horizontal="center" vertical="center" wrapText="1"/>
    </xf>
    <xf numFmtId="0" fontId="28" fillId="2" borderId="2" xfId="0" applyFont="1" applyFill="1" applyBorder="1" applyAlignment="1">
      <alignment horizontal="center" vertical="center"/>
    </xf>
    <xf numFmtId="0" fontId="28" fillId="2" borderId="4" xfId="0" applyFont="1" applyFill="1" applyBorder="1" applyAlignment="1">
      <alignment horizontal="center" vertical="center"/>
    </xf>
    <xf numFmtId="43" fontId="10" fillId="0" borderId="52" xfId="51" applyFont="1" applyBorder="1" applyAlignment="1">
      <alignment horizontal="center" vertical="center"/>
    </xf>
    <xf numFmtId="43" fontId="10" fillId="0" borderId="42" xfId="51" applyFont="1" applyBorder="1" applyAlignment="1">
      <alignment horizontal="center" vertical="center"/>
    </xf>
    <xf numFmtId="43" fontId="29" fillId="0" borderId="2" xfId="51" applyFont="1" applyBorder="1" applyAlignment="1">
      <alignment horizontal="center" vertical="center"/>
    </xf>
    <xf numFmtId="43" fontId="29" fillId="0" borderId="4" xfId="51" applyFont="1" applyBorder="1" applyAlignment="1">
      <alignment horizontal="center" vertical="center"/>
    </xf>
    <xf numFmtId="43" fontId="29" fillId="0" borderId="53" xfId="51" applyFont="1" applyBorder="1" applyAlignment="1">
      <alignment horizontal="center" vertical="center"/>
    </xf>
    <xf numFmtId="43" fontId="29" fillId="0" borderId="44" xfId="51" applyFont="1" applyBorder="1" applyAlignment="1">
      <alignment horizontal="center" vertical="center"/>
    </xf>
    <xf numFmtId="43" fontId="29" fillId="2" borderId="2" xfId="51" applyFont="1" applyFill="1" applyBorder="1" applyAlignment="1">
      <alignment horizontal="center" vertical="center"/>
    </xf>
    <xf numFmtId="43" fontId="29" fillId="2" borderId="4" xfId="51" applyFont="1" applyFill="1" applyBorder="1" applyAlignment="1">
      <alignment horizontal="center" vertical="center"/>
    </xf>
    <xf numFmtId="43" fontId="29" fillId="2" borderId="53" xfId="51" applyFont="1" applyFill="1" applyBorder="1" applyAlignment="1">
      <alignment horizontal="center" vertical="center"/>
    </xf>
    <xf numFmtId="43" fontId="29" fillId="2" borderId="44" xfId="51" applyFont="1" applyFill="1" applyBorder="1" applyAlignment="1">
      <alignment horizontal="center" vertical="center"/>
    </xf>
    <xf numFmtId="0" fontId="76" fillId="12" borderId="80" xfId="0" applyFont="1" applyFill="1" applyBorder="1" applyAlignment="1">
      <alignment horizontal="center"/>
    </xf>
    <xf numFmtId="166" fontId="76" fillId="12" borderId="80" xfId="0" applyNumberFormat="1" applyFont="1" applyFill="1" applyBorder="1" applyAlignment="1">
      <alignment horizontal="center"/>
    </xf>
    <xf numFmtId="4" fontId="76" fillId="12" borderId="80" xfId="0" applyNumberFormat="1" applyFont="1" applyFill="1" applyBorder="1" applyAlignment="1">
      <alignment horizontal="center"/>
    </xf>
    <xf numFmtId="0" fontId="26" fillId="3" borderId="54" xfId="0" applyFont="1" applyFill="1" applyBorder="1" applyAlignment="1">
      <alignment horizontal="center" vertical="center" wrapText="1"/>
    </xf>
    <xf numFmtId="0" fontId="76" fillId="12" borderId="80" xfId="52" applyFont="1" applyFill="1" applyBorder="1" applyAlignment="1">
      <alignment horizontal="center" wrapText="1"/>
    </xf>
    <xf numFmtId="14" fontId="76" fillId="12" borderId="80" xfId="52" applyNumberFormat="1" applyFont="1" applyFill="1" applyBorder="1" applyAlignment="1">
      <alignment horizontal="center" wrapText="1"/>
    </xf>
    <xf numFmtId="4" fontId="76" fillId="12" borderId="80" xfId="52" applyNumberFormat="1" applyFont="1" applyFill="1" applyBorder="1" applyAlignment="1">
      <alignment horizontal="center" wrapText="1"/>
    </xf>
    <xf numFmtId="0" fontId="134" fillId="12" borderId="80" xfId="0" applyFont="1" applyFill="1" applyBorder="1" applyAlignment="1">
      <alignment horizontal="center" wrapText="1"/>
    </xf>
    <xf numFmtId="4" fontId="44" fillId="0" borderId="102" xfId="0" applyNumberFormat="1" applyFont="1" applyBorder="1" applyAlignment="1">
      <alignment horizontal="right" vertical="center" wrapText="1"/>
    </xf>
    <xf numFmtId="4" fontId="44" fillId="0" borderId="105" xfId="0" applyNumberFormat="1" applyFont="1" applyBorder="1" applyAlignment="1">
      <alignment horizontal="right" vertical="center" wrapText="1"/>
    </xf>
    <xf numFmtId="4" fontId="44" fillId="0" borderId="106" xfId="0" applyNumberFormat="1" applyFont="1" applyBorder="1" applyAlignment="1">
      <alignment horizontal="right" vertical="center" wrapText="1"/>
    </xf>
    <xf numFmtId="14" fontId="134" fillId="12" borderId="80" xfId="0" applyNumberFormat="1" applyFont="1" applyFill="1" applyBorder="1" applyAlignment="1">
      <alignment horizontal="center" wrapText="1"/>
    </xf>
    <xf numFmtId="4" fontId="134" fillId="12" borderId="80" xfId="0" applyNumberFormat="1" applyFont="1" applyFill="1" applyBorder="1" applyAlignment="1">
      <alignment horizontal="center" wrapText="1"/>
    </xf>
    <xf numFmtId="4" fontId="135" fillId="0" borderId="102" xfId="0" applyNumberFormat="1" applyFont="1" applyBorder="1" applyAlignment="1">
      <alignment horizontal="right" vertical="center" wrapText="1"/>
    </xf>
    <xf numFmtId="4" fontId="135" fillId="0" borderId="105" xfId="0" applyNumberFormat="1" applyFont="1" applyBorder="1" applyAlignment="1">
      <alignment horizontal="right" vertical="center" wrapText="1"/>
    </xf>
    <xf numFmtId="4" fontId="135" fillId="0" borderId="106" xfId="0" applyNumberFormat="1" applyFont="1" applyBorder="1" applyAlignment="1">
      <alignment horizontal="right" vertical="center" wrapText="1"/>
    </xf>
    <xf numFmtId="0" fontId="76" fillId="12" borderId="80" xfId="108" applyFont="1" applyFill="1" applyBorder="1" applyAlignment="1">
      <alignment horizontal="center" wrapText="1"/>
    </xf>
    <xf numFmtId="14" fontId="76" fillId="12" borderId="80" xfId="108" applyNumberFormat="1" applyFont="1" applyFill="1" applyBorder="1" applyAlignment="1">
      <alignment horizontal="center" wrapText="1"/>
    </xf>
    <xf numFmtId="4" fontId="76" fillId="12" borderId="80" xfId="108" applyNumberFormat="1" applyFont="1" applyFill="1" applyBorder="1" applyAlignment="1">
      <alignment horizontal="center" wrapText="1"/>
    </xf>
    <xf numFmtId="0" fontId="76" fillId="12" borderId="80" xfId="0" applyFont="1" applyFill="1" applyBorder="1" applyAlignment="1">
      <alignment horizontal="center" wrapText="1"/>
    </xf>
    <xf numFmtId="166" fontId="76" fillId="12" borderId="80" xfId="0" applyNumberFormat="1" applyFont="1" applyFill="1" applyBorder="1" applyAlignment="1">
      <alignment horizontal="center" wrapText="1"/>
    </xf>
    <xf numFmtId="4" fontId="76" fillId="12" borderId="80" xfId="0" applyNumberFormat="1" applyFont="1" applyFill="1" applyBorder="1" applyAlignment="1">
      <alignment horizontal="center" wrapText="1"/>
    </xf>
    <xf numFmtId="43" fontId="10" fillId="2" borderId="50" xfId="51" applyFont="1" applyFill="1" applyBorder="1" applyAlignment="1">
      <alignment horizontal="center" vertical="center"/>
    </xf>
    <xf numFmtId="43" fontId="10" fillId="2" borderId="42" xfId="51" applyFont="1" applyFill="1" applyBorder="1" applyAlignment="1">
      <alignment horizontal="center" vertical="center"/>
    </xf>
    <xf numFmtId="43" fontId="29" fillId="2" borderId="3" xfId="51" applyFont="1" applyFill="1" applyBorder="1" applyAlignment="1">
      <alignment horizontal="center" vertical="center"/>
    </xf>
    <xf numFmtId="43" fontId="29" fillId="2" borderId="51" xfId="51" applyFont="1" applyFill="1" applyBorder="1" applyAlignment="1">
      <alignment horizontal="center" vertical="center"/>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26" fillId="0" borderId="24" xfId="0" applyFont="1" applyBorder="1" applyAlignment="1">
      <alignment horizontal="center" vertical="center" wrapText="1"/>
    </xf>
    <xf numFmtId="4" fontId="44" fillId="0" borderId="102" xfId="0" applyNumberFormat="1" applyFont="1" applyBorder="1" applyAlignment="1">
      <alignment horizontal="center" vertical="center" wrapText="1"/>
    </xf>
    <xf numFmtId="4" fontId="44" fillId="0" borderId="105" xfId="0" applyNumberFormat="1" applyFont="1" applyBorder="1" applyAlignment="1">
      <alignment horizontal="center" vertical="center" wrapText="1"/>
    </xf>
    <xf numFmtId="4" fontId="44" fillId="0" borderId="106" xfId="0" applyNumberFormat="1" applyFont="1" applyBorder="1" applyAlignment="1">
      <alignment horizontal="center" vertical="center" wrapText="1"/>
    </xf>
    <xf numFmtId="0" fontId="44" fillId="0" borderId="102" xfId="0" applyFont="1" applyBorder="1" applyAlignment="1">
      <alignment horizontal="center" vertical="center" wrapText="1"/>
    </xf>
    <xf numFmtId="0" fontId="44" fillId="0" borderId="105" xfId="0" applyFont="1" applyBorder="1" applyAlignment="1">
      <alignment horizontal="center" vertical="center" wrapText="1"/>
    </xf>
    <xf numFmtId="0" fontId="44" fillId="0" borderId="106" xfId="0" applyFont="1" applyBorder="1" applyAlignment="1">
      <alignment horizontal="center" vertical="center" wrapText="1"/>
    </xf>
    <xf numFmtId="4" fontId="106" fillId="3" borderId="102" xfId="0" applyNumberFormat="1" applyFont="1" applyFill="1" applyBorder="1" applyAlignment="1">
      <alignment horizontal="center" vertical="center" wrapText="1"/>
    </xf>
    <xf numFmtId="4" fontId="106" fillId="3" borderId="105" xfId="0" applyNumberFormat="1" applyFont="1" applyFill="1" applyBorder="1" applyAlignment="1">
      <alignment horizontal="center" vertical="center" wrapText="1"/>
    </xf>
    <xf numFmtId="4" fontId="106" fillId="3" borderId="106" xfId="0" applyNumberFormat="1" applyFont="1" applyFill="1" applyBorder="1" applyAlignment="1">
      <alignment horizontal="center" vertical="center" wrapText="1"/>
    </xf>
    <xf numFmtId="14" fontId="76" fillId="12" borderId="80" xfId="0" applyNumberFormat="1" applyFont="1" applyFill="1" applyBorder="1" applyAlignment="1">
      <alignment horizontal="center" wrapText="1"/>
    </xf>
    <xf numFmtId="43" fontId="29" fillId="2" borderId="53" xfId="51" applyFont="1" applyFill="1" applyBorder="1" applyAlignment="1" applyProtection="1">
      <alignment horizontal="center" vertical="center"/>
    </xf>
    <xf numFmtId="43" fontId="29" fillId="2" borderId="51" xfId="51" applyFont="1" applyFill="1" applyBorder="1" applyAlignment="1" applyProtection="1">
      <alignment horizontal="center" vertical="center"/>
    </xf>
    <xf numFmtId="43" fontId="29" fillId="2" borderId="44" xfId="51" applyFont="1" applyFill="1" applyBorder="1" applyAlignment="1" applyProtection="1">
      <alignment horizontal="center" vertical="center"/>
    </xf>
    <xf numFmtId="43" fontId="10" fillId="2" borderId="52" xfId="51" applyFont="1" applyFill="1" applyBorder="1" applyAlignment="1">
      <alignment horizontal="center" vertical="center"/>
    </xf>
    <xf numFmtId="4" fontId="0" fillId="0" borderId="123" xfId="0" applyNumberFormat="1" applyBorder="1" applyAlignment="1">
      <alignment horizontal="center" vertical="center"/>
    </xf>
    <xf numFmtId="4" fontId="0" fillId="0" borderId="124" xfId="0" applyNumberFormat="1" applyBorder="1" applyAlignment="1">
      <alignment horizontal="center" vertical="center"/>
    </xf>
    <xf numFmtId="4" fontId="0" fillId="0" borderId="125" xfId="0" applyNumberFormat="1" applyBorder="1" applyAlignment="1">
      <alignment horizontal="center" vertical="center"/>
    </xf>
    <xf numFmtId="4" fontId="0" fillId="0" borderId="2" xfId="0" applyNumberFormat="1" applyBorder="1" applyAlignment="1">
      <alignment horizontal="center" vertical="center"/>
    </xf>
    <xf numFmtId="4" fontId="0" fillId="0" borderId="3" xfId="0" applyNumberFormat="1" applyBorder="1" applyAlignment="1">
      <alignment horizontal="center" vertical="center"/>
    </xf>
    <xf numFmtId="4" fontId="0" fillId="0" borderId="4" xfId="0" applyNumberFormat="1" applyBorder="1" applyAlignment="1">
      <alignment horizontal="center" vertical="center"/>
    </xf>
    <xf numFmtId="4" fontId="44" fillId="0" borderId="120" xfId="0" applyNumberFormat="1" applyFont="1" applyBorder="1" applyAlignment="1">
      <alignment horizontal="center" vertical="center" wrapText="1"/>
    </xf>
    <xf numFmtId="0" fontId="76" fillId="12" borderId="102" xfId="0" applyFont="1" applyFill="1" applyBorder="1" applyAlignment="1">
      <alignment horizontal="center" wrapText="1"/>
    </xf>
    <xf numFmtId="0" fontId="76" fillId="12" borderId="106" xfId="0" applyFont="1" applyFill="1" applyBorder="1" applyAlignment="1">
      <alignment horizontal="center" wrapText="1"/>
    </xf>
    <xf numFmtId="0" fontId="76" fillId="12" borderId="107" xfId="0" applyFont="1" applyFill="1" applyBorder="1" applyAlignment="1">
      <alignment horizontal="center" wrapText="1"/>
    </xf>
    <xf numFmtId="0" fontId="76" fillId="12" borderId="116" xfId="0" applyFont="1" applyFill="1" applyBorder="1" applyAlignment="1">
      <alignment horizontal="center" wrapText="1"/>
    </xf>
    <xf numFmtId="0" fontId="76" fillId="12" borderId="108" xfId="0" applyFont="1" applyFill="1" applyBorder="1" applyAlignment="1">
      <alignment horizontal="center" wrapText="1"/>
    </xf>
    <xf numFmtId="166" fontId="76" fillId="12" borderId="107" xfId="0" applyNumberFormat="1" applyFont="1" applyFill="1" applyBorder="1" applyAlignment="1">
      <alignment horizontal="center" wrapText="1"/>
    </xf>
    <xf numFmtId="166" fontId="76" fillId="12" borderId="108" xfId="0" applyNumberFormat="1" applyFont="1" applyFill="1" applyBorder="1" applyAlignment="1">
      <alignment horizontal="center" wrapText="1"/>
    </xf>
    <xf numFmtId="4" fontId="76" fillId="12" borderId="107" xfId="0" applyNumberFormat="1" applyFont="1" applyFill="1" applyBorder="1" applyAlignment="1">
      <alignment horizontal="center" wrapText="1"/>
    </xf>
    <xf numFmtId="4" fontId="76" fillId="12" borderId="116" xfId="0" applyNumberFormat="1" applyFont="1" applyFill="1" applyBorder="1" applyAlignment="1">
      <alignment horizontal="center" wrapText="1"/>
    </xf>
    <xf numFmtId="4" fontId="76" fillId="12" borderId="108" xfId="0" applyNumberFormat="1" applyFont="1" applyFill="1" applyBorder="1" applyAlignment="1">
      <alignment horizontal="center" wrapText="1"/>
    </xf>
    <xf numFmtId="165" fontId="28" fillId="0" borderId="2" xfId="51" applyNumberFormat="1" applyFont="1" applyFill="1" applyBorder="1" applyAlignment="1">
      <alignment horizontal="center" vertical="center"/>
    </xf>
    <xf numFmtId="165" fontId="28" fillId="0" borderId="4" xfId="51" applyNumberFormat="1" applyFont="1" applyFill="1" applyBorder="1" applyAlignment="1">
      <alignment horizontal="center" vertical="center"/>
    </xf>
    <xf numFmtId="43" fontId="28" fillId="0" borderId="53" xfId="51" applyFont="1" applyFill="1" applyBorder="1" applyAlignment="1" applyProtection="1">
      <alignment horizontal="center" vertical="center"/>
    </xf>
    <xf numFmtId="43" fontId="28" fillId="0" borderId="44" xfId="51" applyFont="1" applyFill="1" applyBorder="1" applyAlignment="1" applyProtection="1">
      <alignment horizontal="center" vertical="center"/>
    </xf>
    <xf numFmtId="165" fontId="28" fillId="2" borderId="2" xfId="51" applyNumberFormat="1" applyFont="1" applyFill="1" applyBorder="1" applyAlignment="1">
      <alignment horizontal="center" vertical="center"/>
    </xf>
    <xf numFmtId="165" fontId="28" fillId="2" borderId="4" xfId="51" applyNumberFormat="1" applyFont="1" applyFill="1" applyBorder="1" applyAlignment="1">
      <alignment horizontal="center" vertical="center"/>
    </xf>
    <xf numFmtId="43" fontId="28" fillId="2" borderId="53" xfId="51" applyFont="1" applyFill="1" applyBorder="1" applyAlignment="1" applyProtection="1">
      <alignment horizontal="center" vertical="center"/>
    </xf>
    <xf numFmtId="43" fontId="28" fillId="2" borderId="44" xfId="51" applyFont="1" applyFill="1" applyBorder="1" applyAlignment="1" applyProtection="1">
      <alignment horizontal="center" vertical="center"/>
    </xf>
    <xf numFmtId="0" fontId="28" fillId="0" borderId="53" xfId="0" applyFont="1" applyBorder="1" applyAlignment="1">
      <alignment horizontal="center" vertical="center"/>
    </xf>
    <xf numFmtId="0" fontId="28" fillId="0" borderId="44" xfId="0" applyFont="1" applyBorder="1" applyAlignment="1">
      <alignment horizontal="center" vertical="center"/>
    </xf>
    <xf numFmtId="165" fontId="28" fillId="0" borderId="3" xfId="51" applyNumberFormat="1" applyFont="1" applyFill="1" applyBorder="1" applyAlignment="1">
      <alignment horizontal="center" vertical="center"/>
    </xf>
    <xf numFmtId="43" fontId="28" fillId="0" borderId="51" xfId="51" applyFont="1" applyFill="1" applyBorder="1" applyAlignment="1" applyProtection="1">
      <alignment horizontal="center" vertical="center"/>
    </xf>
    <xf numFmtId="0" fontId="28" fillId="0" borderId="121" xfId="0" applyFont="1" applyBorder="1" applyAlignment="1">
      <alignment horizontal="center" vertical="center"/>
    </xf>
    <xf numFmtId="0" fontId="28" fillId="0" borderId="93" xfId="0" applyFont="1" applyBorder="1" applyAlignment="1">
      <alignment horizontal="center" vertical="center"/>
    </xf>
    <xf numFmtId="165" fontId="28" fillId="2" borderId="3" xfId="51" applyNumberFormat="1" applyFont="1" applyFill="1" applyBorder="1" applyAlignment="1">
      <alignment horizontal="center" vertical="center"/>
    </xf>
    <xf numFmtId="43" fontId="28" fillId="2" borderId="51" xfId="51" applyFont="1" applyFill="1" applyBorder="1" applyAlignment="1" applyProtection="1">
      <alignment horizontal="center" vertical="center"/>
    </xf>
    <xf numFmtId="165" fontId="28" fillId="0" borderId="53" xfId="51" applyNumberFormat="1" applyFont="1" applyFill="1" applyBorder="1" applyAlignment="1" applyProtection="1">
      <alignment horizontal="center" vertical="center"/>
    </xf>
    <xf numFmtId="165" fontId="28" fillId="0" borderId="51" xfId="51" applyNumberFormat="1" applyFont="1" applyFill="1" applyBorder="1" applyAlignment="1" applyProtection="1">
      <alignment horizontal="center" vertical="center"/>
    </xf>
    <xf numFmtId="165" fontId="28" fillId="0" borderId="44" xfId="51" applyNumberFormat="1" applyFont="1" applyFill="1" applyBorder="1" applyAlignment="1" applyProtection="1">
      <alignment horizontal="center" vertical="center"/>
    </xf>
    <xf numFmtId="165" fontId="122" fillId="0" borderId="2" xfId="51" applyNumberFormat="1" applyFont="1" applyFill="1" applyBorder="1" applyAlignment="1">
      <alignment horizontal="center" vertical="center"/>
    </xf>
    <xf numFmtId="165" fontId="122" fillId="0" borderId="4" xfId="51" applyNumberFormat="1" applyFont="1" applyFill="1" applyBorder="1" applyAlignment="1">
      <alignment horizontal="center" vertical="center"/>
    </xf>
    <xf numFmtId="43" fontId="122" fillId="0" borderId="53" xfId="51" applyFont="1" applyFill="1" applyBorder="1" applyAlignment="1" applyProtection="1">
      <alignment horizontal="center" vertical="center"/>
    </xf>
    <xf numFmtId="43" fontId="122" fillId="0" borderId="44" xfId="51" applyFont="1" applyFill="1" applyBorder="1" applyAlignment="1" applyProtection="1">
      <alignment horizontal="center" vertical="center"/>
    </xf>
    <xf numFmtId="0" fontId="48" fillId="0" borderId="22" xfId="0" applyFont="1" applyBorder="1" applyAlignment="1">
      <alignment horizontal="center" vertical="center"/>
    </xf>
    <xf numFmtId="0" fontId="48" fillId="0" borderId="24" xfId="0" applyFont="1" applyBorder="1" applyAlignment="1">
      <alignment horizontal="center" vertical="center"/>
    </xf>
    <xf numFmtId="43" fontId="28" fillId="0" borderId="2" xfId="51" applyFont="1" applyFill="1" applyBorder="1" applyAlignment="1">
      <alignment horizontal="center" vertical="center"/>
    </xf>
    <xf numFmtId="43" fontId="28" fillId="0" borderId="3" xfId="51" applyFont="1" applyFill="1" applyBorder="1" applyAlignment="1">
      <alignment horizontal="center" vertical="center"/>
    </xf>
    <xf numFmtId="43" fontId="28" fillId="0" borderId="4" xfId="51" applyFont="1" applyFill="1" applyBorder="1" applyAlignment="1">
      <alignment horizontal="center" vertical="center"/>
    </xf>
    <xf numFmtId="43" fontId="122" fillId="0" borderId="2" xfId="51" applyFont="1" applyFill="1" applyBorder="1" applyAlignment="1">
      <alignment horizontal="center" vertical="center"/>
    </xf>
    <xf numFmtId="43" fontId="122" fillId="0" borderId="4" xfId="51" applyFont="1" applyFill="1" applyBorder="1" applyAlignment="1">
      <alignment horizontal="center" vertical="center"/>
    </xf>
    <xf numFmtId="165" fontId="122" fillId="0" borderId="3" xfId="51" applyNumberFormat="1" applyFont="1" applyFill="1" applyBorder="1" applyAlignment="1">
      <alignment horizontal="center" vertical="center"/>
    </xf>
    <xf numFmtId="165" fontId="122" fillId="0" borderId="53" xfId="51" applyNumberFormat="1" applyFont="1" applyFill="1" applyBorder="1" applyAlignment="1" applyProtection="1">
      <alignment horizontal="center" vertical="center"/>
    </xf>
    <xf numFmtId="165" fontId="122" fillId="0" borderId="51" xfId="51" applyNumberFormat="1" applyFont="1" applyFill="1" applyBorder="1" applyAlignment="1" applyProtection="1">
      <alignment horizontal="center" vertical="center"/>
    </xf>
    <xf numFmtId="165" fontId="122" fillId="0" borderId="44" xfId="51" applyNumberFormat="1" applyFont="1" applyFill="1" applyBorder="1" applyAlignment="1" applyProtection="1">
      <alignment horizontal="center" vertical="center"/>
    </xf>
    <xf numFmtId="4" fontId="44" fillId="0" borderId="102" xfId="52" applyNumberFormat="1" applyFont="1" applyBorder="1" applyAlignment="1">
      <alignment horizontal="right" vertical="center" wrapText="1"/>
    </xf>
    <xf numFmtId="4" fontId="44" fillId="0" borderId="106" xfId="52" applyNumberFormat="1" applyFont="1" applyBorder="1" applyAlignment="1">
      <alignment horizontal="right" vertical="center" wrapText="1"/>
    </xf>
    <xf numFmtId="43" fontId="44" fillId="0" borderId="102" xfId="51" applyFont="1" applyBorder="1" applyAlignment="1">
      <alignment horizontal="right" vertical="center" wrapText="1"/>
    </xf>
    <xf numFmtId="43" fontId="44" fillId="0" borderId="106" xfId="51" applyFont="1" applyBorder="1" applyAlignment="1">
      <alignment horizontal="right" vertical="center" wrapText="1"/>
    </xf>
    <xf numFmtId="43" fontId="44" fillId="0" borderId="102" xfId="51" applyFont="1" applyBorder="1" applyAlignment="1">
      <alignment vertical="center" wrapText="1"/>
    </xf>
    <xf numFmtId="43" fontId="44" fillId="0" borderId="106" xfId="51" applyFont="1" applyBorder="1" applyAlignment="1">
      <alignment vertical="center" wrapText="1"/>
    </xf>
    <xf numFmtId="43" fontId="44" fillId="0" borderId="102" xfId="51" applyFont="1" applyBorder="1" applyAlignment="1">
      <alignment horizontal="center" wrapText="1"/>
    </xf>
    <xf numFmtId="43" fontId="44" fillId="0" borderId="105" xfId="51" applyFont="1" applyBorder="1" applyAlignment="1">
      <alignment horizontal="center" wrapText="1"/>
    </xf>
    <xf numFmtId="43" fontId="44" fillId="0" borderId="106" xfId="51" applyFont="1" applyBorder="1" applyAlignment="1">
      <alignment horizontal="center" wrapText="1"/>
    </xf>
    <xf numFmtId="43" fontId="44" fillId="0" borderId="102" xfId="51" applyFont="1" applyBorder="1" applyAlignment="1">
      <alignment horizontal="center" vertical="center" wrapText="1"/>
    </xf>
    <xf numFmtId="43" fontId="44" fillId="0" borderId="105" xfId="51" applyFont="1" applyBorder="1" applyAlignment="1">
      <alignment horizontal="center" vertical="center" wrapText="1"/>
    </xf>
    <xf numFmtId="43" fontId="44" fillId="0" borderId="106" xfId="51" applyFont="1" applyBorder="1" applyAlignment="1">
      <alignment horizontal="center" vertical="center" wrapText="1"/>
    </xf>
    <xf numFmtId="43" fontId="44" fillId="8" borderId="102" xfId="51" applyFont="1" applyFill="1" applyBorder="1" applyAlignment="1">
      <alignment horizontal="right" vertical="center" wrapText="1"/>
    </xf>
    <xf numFmtId="43" fontId="44" fillId="8" borderId="105" xfId="51" applyFont="1" applyFill="1" applyBorder="1" applyAlignment="1">
      <alignment horizontal="right" vertical="center" wrapText="1"/>
    </xf>
    <xf numFmtId="43" fontId="44" fillId="8" borderId="106" xfId="51" applyFont="1" applyFill="1" applyBorder="1" applyAlignment="1">
      <alignment horizontal="right" vertical="center" wrapText="1"/>
    </xf>
    <xf numFmtId="4" fontId="44" fillId="0" borderId="105" xfId="52" applyNumberFormat="1" applyFont="1" applyBorder="1" applyAlignment="1">
      <alignment horizontal="right" vertical="center" wrapText="1"/>
    </xf>
    <xf numFmtId="43" fontId="44" fillId="0" borderId="105" xfId="51" applyFont="1" applyBorder="1" applyAlignment="1">
      <alignment horizontal="right" vertical="center" wrapText="1"/>
    </xf>
    <xf numFmtId="43" fontId="44" fillId="0" borderId="105" xfId="51" applyFont="1" applyBorder="1" applyAlignment="1">
      <alignment vertical="center" wrapText="1"/>
    </xf>
    <xf numFmtId="43" fontId="44" fillId="8" borderId="102" xfId="51" applyFont="1" applyFill="1" applyBorder="1" applyAlignment="1">
      <alignment vertical="center" wrapText="1"/>
    </xf>
    <xf numFmtId="43" fontId="44" fillId="8" borderId="105" xfId="51" applyFont="1" applyFill="1" applyBorder="1" applyAlignment="1">
      <alignment vertical="center" wrapText="1"/>
    </xf>
    <xf numFmtId="43" fontId="44" fillId="8" borderId="106" xfId="51" applyFont="1" applyFill="1" applyBorder="1" applyAlignment="1">
      <alignment vertical="center" wrapText="1"/>
    </xf>
    <xf numFmtId="43" fontId="44" fillId="3" borderId="112" xfId="51" applyFont="1" applyFill="1" applyBorder="1" applyAlignment="1">
      <alignment horizontal="center" vertical="center" wrapText="1"/>
    </xf>
    <xf numFmtId="43" fontId="44" fillId="3" borderId="119" xfId="51" applyFont="1" applyFill="1" applyBorder="1" applyAlignment="1">
      <alignment horizontal="center" vertical="center" wrapText="1"/>
    </xf>
    <xf numFmtId="43" fontId="44" fillId="3" borderId="111" xfId="51" applyFont="1" applyFill="1" applyBorder="1" applyAlignment="1">
      <alignment horizontal="center" vertical="center" wrapText="1"/>
    </xf>
    <xf numFmtId="43" fontId="44" fillId="3" borderId="102" xfId="51" applyFont="1" applyFill="1" applyBorder="1" applyAlignment="1">
      <alignment horizontal="center" vertical="center" wrapText="1"/>
    </xf>
    <xf numFmtId="43" fontId="44" fillId="3" borderId="105" xfId="51" applyFont="1" applyFill="1" applyBorder="1" applyAlignment="1">
      <alignment horizontal="center" vertical="center" wrapText="1"/>
    </xf>
    <xf numFmtId="43" fontId="44" fillId="3" borderId="106" xfId="51" applyFont="1" applyFill="1" applyBorder="1" applyAlignment="1">
      <alignment horizontal="center" vertical="center" wrapText="1"/>
    </xf>
    <xf numFmtId="43" fontId="44" fillId="0" borderId="120" xfId="51" applyFont="1" applyBorder="1" applyAlignment="1">
      <alignment horizontal="right" vertical="center" wrapText="1"/>
    </xf>
    <xf numFmtId="4" fontId="44" fillId="0" borderId="102" xfId="52" applyNumberFormat="1" applyFont="1" applyBorder="1" applyAlignment="1">
      <alignment horizontal="center" vertical="center" wrapText="1"/>
    </xf>
    <xf numFmtId="4" fontId="44" fillId="0" borderId="105" xfId="52" applyNumberFormat="1" applyFont="1" applyBorder="1" applyAlignment="1">
      <alignment horizontal="center" vertical="center" wrapText="1"/>
    </xf>
    <xf numFmtId="4" fontId="44" fillId="0" borderId="120" xfId="52" applyNumberFormat="1" applyFont="1" applyBorder="1" applyAlignment="1">
      <alignment horizontal="center" vertical="center" wrapText="1"/>
    </xf>
    <xf numFmtId="4" fontId="44" fillId="0" borderId="1" xfId="52" applyNumberFormat="1" applyFont="1" applyBorder="1" applyAlignment="1">
      <alignment horizontal="right" vertical="center" wrapText="1"/>
    </xf>
    <xf numFmtId="4" fontId="44" fillId="0" borderId="102" xfId="52" applyNumberFormat="1" applyFont="1" applyBorder="1" applyAlignment="1">
      <alignment vertical="center" wrapText="1"/>
    </xf>
    <xf numFmtId="4" fontId="44" fillId="0" borderId="105" xfId="52" applyNumberFormat="1" applyFont="1" applyBorder="1" applyAlignment="1">
      <alignment vertical="center" wrapText="1"/>
    </xf>
    <xf numFmtId="4" fontId="44" fillId="0" borderId="106" xfId="52" applyNumberFormat="1" applyFont="1" applyBorder="1" applyAlignment="1">
      <alignment vertical="center" wrapText="1"/>
    </xf>
    <xf numFmtId="43" fontId="44" fillId="0" borderId="1" xfId="51" applyFont="1" applyBorder="1" applyAlignment="1">
      <alignment horizontal="right" vertical="center" wrapText="1"/>
    </xf>
    <xf numFmtId="4" fontId="44" fillId="0" borderId="106" xfId="52" applyNumberFormat="1" applyFont="1" applyBorder="1" applyAlignment="1">
      <alignment horizontal="center" vertical="center" wrapText="1"/>
    </xf>
    <xf numFmtId="43" fontId="44" fillId="0" borderId="112" xfId="51" applyFont="1" applyFill="1" applyBorder="1" applyAlignment="1">
      <alignment horizontal="center" vertical="center" wrapText="1"/>
    </xf>
    <xf numFmtId="43" fontId="44" fillId="0" borderId="119" xfId="51" applyFont="1" applyFill="1" applyBorder="1" applyAlignment="1">
      <alignment horizontal="center" vertical="center" wrapText="1"/>
    </xf>
    <xf numFmtId="43" fontId="44" fillId="0" borderId="111" xfId="51" applyFont="1" applyFill="1" applyBorder="1" applyAlignment="1">
      <alignment horizontal="center" vertical="center" wrapText="1"/>
    </xf>
    <xf numFmtId="43" fontId="44" fillId="0" borderId="102" xfId="51" applyFont="1" applyFill="1" applyBorder="1" applyAlignment="1">
      <alignment horizontal="center" vertical="center" wrapText="1"/>
    </xf>
    <xf numFmtId="43" fontId="44" fillId="0" borderId="105" xfId="51" applyFont="1" applyFill="1" applyBorder="1" applyAlignment="1">
      <alignment horizontal="center" vertical="center" wrapText="1"/>
    </xf>
    <xf numFmtId="43" fontId="44" fillId="0" borderId="106" xfId="51" applyFont="1" applyFill="1" applyBorder="1" applyAlignment="1">
      <alignment horizontal="center" vertical="center" wrapText="1"/>
    </xf>
    <xf numFmtId="166" fontId="76" fillId="12" borderId="80" xfId="52" applyNumberFormat="1" applyFont="1" applyFill="1" applyBorder="1" applyAlignment="1">
      <alignment horizontal="center" vertical="center" wrapText="1"/>
    </xf>
    <xf numFmtId="43" fontId="44" fillId="0" borderId="113" xfId="51" applyFont="1" applyBorder="1" applyAlignment="1">
      <alignment horizontal="right" vertical="center" wrapText="1"/>
    </xf>
    <xf numFmtId="43" fontId="44" fillId="0" borderId="114" xfId="51" applyFont="1" applyBorder="1" applyAlignment="1">
      <alignment horizontal="right" vertical="center" wrapText="1"/>
    </xf>
    <xf numFmtId="43" fontId="44" fillId="0" borderId="115" xfId="51" applyFont="1" applyBorder="1" applyAlignment="1">
      <alignment horizontal="right" vertical="center" wrapText="1"/>
    </xf>
    <xf numFmtId="43" fontId="44" fillId="8" borderId="102" xfId="51" applyFont="1" applyFill="1" applyBorder="1" applyAlignment="1">
      <alignment horizontal="center" vertical="center" wrapText="1"/>
    </xf>
    <xf numFmtId="43" fontId="44" fillId="8" borderId="105" xfId="51" applyFont="1" applyFill="1" applyBorder="1" applyAlignment="1">
      <alignment horizontal="center" vertical="center" wrapText="1"/>
    </xf>
    <xf numFmtId="43" fontId="44" fillId="8" borderId="106" xfId="51" applyFont="1" applyFill="1" applyBorder="1" applyAlignment="1">
      <alignment horizontal="center" vertical="center" wrapText="1"/>
    </xf>
    <xf numFmtId="4" fontId="44" fillId="0" borderId="102" xfId="52" applyNumberFormat="1" applyFont="1" applyBorder="1" applyAlignment="1">
      <alignment horizontal="center" wrapText="1"/>
    </xf>
    <xf numFmtId="4" fontId="44" fillId="0" borderId="106" xfId="52" applyNumberFormat="1" applyFont="1" applyBorder="1" applyAlignment="1">
      <alignment horizontal="center" wrapText="1"/>
    </xf>
    <xf numFmtId="169" fontId="105" fillId="0" borderId="102" xfId="0" applyNumberFormat="1" applyFont="1" applyBorder="1" applyAlignment="1">
      <alignment horizontal="right" vertical="center" wrapText="1"/>
    </xf>
    <xf numFmtId="169" fontId="105" fillId="0" borderId="105" xfId="0" applyNumberFormat="1" applyFont="1" applyBorder="1" applyAlignment="1">
      <alignment horizontal="right" vertical="center" wrapText="1"/>
    </xf>
    <xf numFmtId="169" fontId="105" fillId="0" borderId="106" xfId="0" applyNumberFormat="1" applyFont="1" applyBorder="1" applyAlignment="1">
      <alignment horizontal="right" vertical="center" wrapText="1"/>
    </xf>
    <xf numFmtId="0" fontId="76" fillId="12" borderId="102" xfId="0" applyFont="1" applyFill="1" applyBorder="1" applyAlignment="1">
      <alignment horizontal="center" vertical="center" wrapText="1"/>
    </xf>
    <xf numFmtId="0" fontId="76" fillId="12" borderId="106" xfId="0" applyFont="1" applyFill="1" applyBorder="1" applyAlignment="1">
      <alignment horizontal="center" vertical="center" wrapText="1"/>
    </xf>
    <xf numFmtId="0" fontId="44" fillId="0" borderId="102" xfId="0" applyFont="1" applyBorder="1" applyAlignment="1">
      <alignment horizontal="left" vertical="center" wrapText="1"/>
    </xf>
    <xf numFmtId="0" fontId="44" fillId="0" borderId="105" xfId="0" applyFont="1" applyBorder="1" applyAlignment="1">
      <alignment horizontal="left" vertical="center" wrapText="1"/>
    </xf>
    <xf numFmtId="0" fontId="44" fillId="0" borderId="106" xfId="0" applyFont="1" applyBorder="1" applyAlignment="1">
      <alignment horizontal="left" vertical="center" wrapText="1"/>
    </xf>
    <xf numFmtId="169" fontId="98" fillId="0" borderId="102" xfId="0" applyNumberFormat="1" applyFont="1" applyBorder="1" applyAlignment="1">
      <alignment vertical="center" wrapText="1"/>
    </xf>
    <xf numFmtId="0" fontId="0" fillId="0" borderId="105" xfId="0" applyBorder="1" applyAlignment="1">
      <alignment vertical="center" wrapText="1"/>
    </xf>
    <xf numFmtId="0" fontId="0" fillId="0" borderId="106" xfId="0" applyBorder="1" applyAlignment="1">
      <alignment vertical="center" wrapText="1"/>
    </xf>
    <xf numFmtId="0" fontId="109" fillId="12" borderId="80" xfId="0" applyFont="1" applyFill="1" applyBorder="1" applyAlignment="1">
      <alignment horizontal="center" wrapText="1"/>
    </xf>
    <xf numFmtId="166" fontId="109" fillId="12" borderId="80" xfId="0" applyNumberFormat="1" applyFont="1" applyFill="1" applyBorder="1" applyAlignment="1">
      <alignment horizontal="center" wrapText="1"/>
    </xf>
    <xf numFmtId="4" fontId="109" fillId="12" borderId="80" xfId="0" applyNumberFormat="1" applyFont="1" applyFill="1" applyBorder="1" applyAlignment="1">
      <alignment horizontal="center" wrapText="1"/>
    </xf>
    <xf numFmtId="0" fontId="26" fillId="3" borderId="55" xfId="0" applyFont="1" applyFill="1" applyBorder="1" applyAlignment="1">
      <alignment horizontal="center" vertical="center" wrapText="1"/>
    </xf>
    <xf numFmtId="0" fontId="76" fillId="12" borderId="80" xfId="113" applyFont="1" applyFill="1" applyBorder="1" applyAlignment="1">
      <alignment horizontal="center" wrapText="1"/>
    </xf>
    <xf numFmtId="0" fontId="76" fillId="12" borderId="80" xfId="113" applyFont="1" applyFill="1" applyBorder="1" applyAlignment="1">
      <alignment horizontal="center" vertical="center" wrapText="1"/>
    </xf>
    <xf numFmtId="166" fontId="76" fillId="12" borderId="80" xfId="113" applyNumberFormat="1" applyFont="1" applyFill="1" applyBorder="1" applyAlignment="1">
      <alignment horizontal="center" vertical="center" wrapText="1"/>
    </xf>
    <xf numFmtId="4" fontId="76" fillId="12" borderId="106" xfId="113" applyNumberFormat="1" applyFont="1" applyFill="1" applyBorder="1" applyAlignment="1">
      <alignment horizontal="center" vertical="center" wrapText="1"/>
    </xf>
    <xf numFmtId="4" fontId="76" fillId="12" borderId="80" xfId="113" applyNumberFormat="1" applyFont="1" applyFill="1" applyBorder="1" applyAlignment="1">
      <alignment horizontal="center" wrapText="1"/>
    </xf>
    <xf numFmtId="0" fontId="76" fillId="12" borderId="80" xfId="0" applyFont="1" applyFill="1" applyBorder="1" applyAlignment="1">
      <alignment horizontal="center" vertical="center" wrapText="1"/>
    </xf>
    <xf numFmtId="166" fontId="76" fillId="12" borderId="80" xfId="0" applyNumberFormat="1" applyFont="1" applyFill="1" applyBorder="1" applyAlignment="1">
      <alignment horizontal="center" vertical="center" wrapText="1"/>
    </xf>
    <xf numFmtId="0" fontId="76" fillId="12" borderId="80" xfId="0" applyFont="1" applyFill="1" applyBorder="1" applyAlignment="1">
      <alignment horizontal="center" vertical="center"/>
    </xf>
    <xf numFmtId="4" fontId="76" fillId="12" borderId="80" xfId="0" applyNumberFormat="1" applyFont="1" applyFill="1" applyBorder="1" applyAlignment="1">
      <alignment horizontal="center" vertical="center" wrapText="1"/>
    </xf>
    <xf numFmtId="0" fontId="44" fillId="0" borderId="102" xfId="0" applyFont="1" applyBorder="1" applyAlignment="1">
      <alignment horizontal="center" vertical="center"/>
    </xf>
    <xf numFmtId="0" fontId="44" fillId="0" borderId="105" xfId="0" applyFont="1" applyBorder="1" applyAlignment="1">
      <alignment horizontal="center" vertical="center"/>
    </xf>
    <xf numFmtId="0" fontId="44" fillId="0" borderId="106" xfId="0" applyFont="1" applyBorder="1" applyAlignment="1">
      <alignment horizontal="center" vertical="center"/>
    </xf>
    <xf numFmtId="4" fontId="13" fillId="20" borderId="1" xfId="0" applyNumberFormat="1" applyFont="1" applyFill="1" applyBorder="1" applyAlignment="1">
      <alignment horizontal="right" vertical="center"/>
    </xf>
    <xf numFmtId="0" fontId="28" fillId="0" borderId="2" xfId="0" applyFont="1" applyBorder="1" applyAlignment="1">
      <alignment horizontal="center" vertical="center"/>
    </xf>
    <xf numFmtId="0" fontId="28" fillId="0" borderId="4" xfId="0" applyFont="1" applyBorder="1" applyAlignment="1">
      <alignment horizontal="center" vertical="center"/>
    </xf>
    <xf numFmtId="0" fontId="44" fillId="0" borderId="102" xfId="31" applyFont="1" applyBorder="1" applyAlignment="1">
      <alignment horizontal="center" vertical="center" wrapText="1"/>
    </xf>
    <xf numFmtId="0" fontId="44" fillId="0" borderId="105" xfId="31" applyFont="1" applyBorder="1" applyAlignment="1">
      <alignment horizontal="center" vertical="center" wrapText="1"/>
    </xf>
    <xf numFmtId="0" fontId="44" fillId="0" borderId="106" xfId="31" applyFont="1" applyBorder="1" applyAlignment="1">
      <alignment horizontal="center" vertical="center" wrapText="1"/>
    </xf>
    <xf numFmtId="169" fontId="105" fillId="0" borderId="102" xfId="31" applyNumberFormat="1" applyFont="1" applyBorder="1" applyAlignment="1">
      <alignment horizontal="center" vertical="center" wrapText="1"/>
    </xf>
    <xf numFmtId="169" fontId="105" fillId="0" borderId="105" xfId="31" applyNumberFormat="1" applyFont="1" applyBorder="1" applyAlignment="1">
      <alignment horizontal="center" vertical="center" wrapText="1"/>
    </xf>
    <xf numFmtId="169" fontId="105" fillId="0" borderId="106" xfId="31" applyNumberFormat="1" applyFont="1" applyBorder="1" applyAlignment="1">
      <alignment horizontal="center" vertical="center" wrapText="1"/>
    </xf>
    <xf numFmtId="0" fontId="76" fillId="12" borderId="102" xfId="31" applyFont="1" applyFill="1" applyBorder="1" applyAlignment="1">
      <alignment horizontal="center" vertical="center" wrapText="1"/>
    </xf>
    <xf numFmtId="0" fontId="76" fillId="12" borderId="106" xfId="31" applyFont="1" applyFill="1" applyBorder="1" applyAlignment="1">
      <alignment horizontal="center" vertical="center" wrapText="1"/>
    </xf>
    <xf numFmtId="0" fontId="76" fillId="12" borderId="107" xfId="31" applyFont="1" applyFill="1" applyBorder="1" applyAlignment="1">
      <alignment horizontal="center" wrapText="1"/>
    </xf>
    <xf numFmtId="0" fontId="76" fillId="12" borderId="116" xfId="31" applyFont="1" applyFill="1" applyBorder="1" applyAlignment="1">
      <alignment horizontal="center" wrapText="1"/>
    </xf>
    <xf numFmtId="0" fontId="76" fillId="12" borderId="108" xfId="31" applyFont="1" applyFill="1" applyBorder="1" applyAlignment="1">
      <alignment horizontal="center" wrapText="1"/>
    </xf>
    <xf numFmtId="166" fontId="76" fillId="12" borderId="107" xfId="31" applyNumberFormat="1" applyFont="1" applyFill="1" applyBorder="1" applyAlignment="1">
      <alignment horizontal="center" wrapText="1"/>
    </xf>
    <xf numFmtId="166" fontId="76" fillId="12" borderId="108" xfId="31" applyNumberFormat="1" applyFont="1" applyFill="1" applyBorder="1" applyAlignment="1">
      <alignment horizontal="center" wrapText="1"/>
    </xf>
    <xf numFmtId="4" fontId="76" fillId="12" borderId="107" xfId="31" applyNumberFormat="1" applyFont="1" applyFill="1" applyBorder="1" applyAlignment="1">
      <alignment horizontal="center" wrapText="1"/>
    </xf>
    <xf numFmtId="4" fontId="76" fillId="12" borderId="116" xfId="31" applyNumberFormat="1" applyFont="1" applyFill="1" applyBorder="1" applyAlignment="1">
      <alignment horizontal="center" wrapText="1"/>
    </xf>
    <xf numFmtId="4" fontId="76" fillId="12" borderId="108" xfId="31" applyNumberFormat="1" applyFont="1" applyFill="1" applyBorder="1" applyAlignment="1">
      <alignment horizontal="center" wrapText="1"/>
    </xf>
    <xf numFmtId="0" fontId="0" fillId="0" borderId="0" xfId="0" applyAlignment="1">
      <alignment horizontal="center"/>
    </xf>
    <xf numFmtId="169" fontId="105" fillId="0" borderId="126" xfId="0" applyNumberFormat="1" applyFont="1" applyBorder="1" applyAlignment="1">
      <alignment horizontal="center" vertical="center" wrapText="1"/>
    </xf>
    <xf numFmtId="169" fontId="105" fillId="0" borderId="127" xfId="0" applyNumberFormat="1" applyFont="1" applyBorder="1" applyAlignment="1">
      <alignment horizontal="center" vertical="center" wrapText="1"/>
    </xf>
    <xf numFmtId="169" fontId="105" fillId="0" borderId="128" xfId="0" applyNumberFormat="1" applyFont="1" applyBorder="1" applyAlignment="1">
      <alignment horizontal="center" vertical="center" wrapText="1"/>
    </xf>
    <xf numFmtId="169" fontId="44" fillId="0" borderId="112" xfId="0" applyNumberFormat="1" applyFont="1" applyBorder="1" applyAlignment="1">
      <alignment horizontal="center" vertical="center" wrapText="1"/>
    </xf>
    <xf numFmtId="169" fontId="44" fillId="0" borderId="119" xfId="0" applyNumberFormat="1" applyFont="1" applyBorder="1" applyAlignment="1">
      <alignment horizontal="center" vertical="center" wrapText="1"/>
    </xf>
    <xf numFmtId="169" fontId="44" fillId="0" borderId="111" xfId="0" applyNumberFormat="1" applyFont="1" applyBorder="1" applyAlignment="1">
      <alignment horizontal="center" vertical="center" wrapText="1"/>
    </xf>
    <xf numFmtId="169" fontId="44" fillId="0" borderId="102" xfId="0" applyNumberFormat="1" applyFont="1" applyBorder="1" applyAlignment="1">
      <alignment horizontal="center" vertical="center" wrapText="1"/>
    </xf>
    <xf numFmtId="169" fontId="44" fillId="0" borderId="105" xfId="0" applyNumberFormat="1" applyFont="1" applyBorder="1" applyAlignment="1">
      <alignment horizontal="center" vertical="center" wrapText="1"/>
    </xf>
    <xf numFmtId="169" fontId="44" fillId="0" borderId="106" xfId="0" applyNumberFormat="1" applyFont="1" applyBorder="1" applyAlignment="1">
      <alignment horizontal="center" vertical="center" wrapText="1"/>
    </xf>
    <xf numFmtId="169" fontId="44" fillId="0" borderId="117" xfId="0" applyNumberFormat="1" applyFont="1" applyBorder="1" applyAlignment="1">
      <alignment horizontal="center" vertical="center" wrapText="1"/>
    </xf>
    <xf numFmtId="169" fontId="44" fillId="0" borderId="0" xfId="0" applyNumberFormat="1" applyFont="1" applyAlignment="1">
      <alignment horizontal="center" vertical="center" wrapText="1"/>
    </xf>
    <xf numFmtId="169" fontId="44" fillId="0" borderId="118" xfId="0" applyNumberFormat="1" applyFont="1" applyBorder="1" applyAlignment="1">
      <alignment horizontal="center" vertical="center" wrapText="1"/>
    </xf>
    <xf numFmtId="4" fontId="44" fillId="0" borderId="102" xfId="0" applyNumberFormat="1" applyFont="1" applyBorder="1" applyAlignment="1">
      <alignment horizontal="center" wrapText="1"/>
    </xf>
    <xf numFmtId="4" fontId="44" fillId="0" borderId="106" xfId="0" applyNumberFormat="1" applyFont="1" applyBorder="1" applyAlignment="1">
      <alignment horizontal="center" wrapText="1"/>
    </xf>
    <xf numFmtId="0" fontId="76" fillId="18" borderId="102" xfId="0" applyFont="1" applyFill="1" applyBorder="1" applyAlignment="1">
      <alignment horizontal="center" wrapText="1"/>
    </xf>
    <xf numFmtId="0" fontId="13" fillId="0" borderId="106" xfId="0" applyFont="1" applyBorder="1"/>
    <xf numFmtId="0" fontId="76" fillId="18" borderId="107" xfId="0" applyFont="1" applyFill="1" applyBorder="1" applyAlignment="1">
      <alignment horizontal="center" wrapText="1"/>
    </xf>
    <xf numFmtId="0" fontId="13" fillId="0" borderId="116" xfId="0" applyFont="1" applyBorder="1"/>
    <xf numFmtId="0" fontId="13" fillId="0" borderId="108" xfId="0" applyFont="1" applyBorder="1"/>
    <xf numFmtId="172" fontId="76" fillId="18" borderId="107" xfId="0" applyNumberFormat="1" applyFont="1" applyFill="1" applyBorder="1" applyAlignment="1">
      <alignment horizontal="center" wrapText="1"/>
    </xf>
    <xf numFmtId="4" fontId="76" fillId="18" borderId="107" xfId="0" applyNumberFormat="1" applyFont="1" applyFill="1" applyBorder="1" applyAlignment="1">
      <alignment horizontal="center" wrapText="1"/>
    </xf>
    <xf numFmtId="169" fontId="44" fillId="0" borderId="102" xfId="0" applyNumberFormat="1" applyFont="1" applyBorder="1" applyAlignment="1">
      <alignment horizontal="right" vertical="center" wrapText="1"/>
    </xf>
    <xf numFmtId="169" fontId="44" fillId="0" borderId="105" xfId="0" applyNumberFormat="1" applyFont="1" applyBorder="1" applyAlignment="1">
      <alignment horizontal="right" vertical="center" wrapText="1"/>
    </xf>
    <xf numFmtId="169" fontId="44" fillId="0" borderId="106" xfId="0" applyNumberFormat="1" applyFont="1" applyBorder="1" applyAlignment="1">
      <alignment horizontal="right" vertical="center" wrapText="1"/>
    </xf>
    <xf numFmtId="169" fontId="0" fillId="0" borderId="1" xfId="0" applyNumberFormat="1" applyBorder="1" applyAlignment="1">
      <alignment horizontal="right" vertical="center"/>
    </xf>
    <xf numFmtId="4" fontId="0" fillId="0" borderId="1" xfId="0" applyNumberFormat="1" applyBorder="1" applyAlignment="1">
      <alignment horizontal="center" vertical="center"/>
    </xf>
    <xf numFmtId="169" fontId="44" fillId="0" borderId="1" xfId="0" applyNumberFormat="1" applyFont="1" applyBorder="1" applyAlignment="1">
      <alignment horizontal="right" vertical="center" wrapText="1"/>
    </xf>
    <xf numFmtId="4" fontId="44" fillId="0" borderId="1" xfId="0" applyNumberFormat="1" applyFont="1" applyBorder="1" applyAlignment="1">
      <alignment horizontal="center" vertical="center" wrapText="1"/>
    </xf>
    <xf numFmtId="169" fontId="0" fillId="0" borderId="2" xfId="0" applyNumberFormat="1" applyBorder="1" applyAlignment="1">
      <alignment horizontal="right" vertical="center"/>
    </xf>
    <xf numFmtId="169" fontId="0" fillId="0" borderId="4" xfId="0" applyNumberFormat="1" applyBorder="1" applyAlignment="1">
      <alignment horizontal="right" vertical="center"/>
    </xf>
    <xf numFmtId="169" fontId="0" fillId="0" borderId="3" xfId="0" applyNumberFormat="1" applyBorder="1" applyAlignment="1">
      <alignment horizontal="right" vertical="center"/>
    </xf>
    <xf numFmtId="4" fontId="0" fillId="0" borderId="2" xfId="0" applyNumberFormat="1" applyBorder="1" applyAlignment="1">
      <alignment horizontal="right" vertical="center" wrapText="1"/>
    </xf>
    <xf numFmtId="4" fontId="0" fillId="0" borderId="3" xfId="0" applyNumberFormat="1" applyBorder="1" applyAlignment="1">
      <alignment horizontal="right" vertical="center" wrapText="1"/>
    </xf>
    <xf numFmtId="4" fontId="0" fillId="0" borderId="4" xfId="0" applyNumberFormat="1" applyBorder="1" applyAlignment="1">
      <alignment horizontal="right" vertical="center" wrapText="1"/>
    </xf>
    <xf numFmtId="4" fontId="105" fillId="0" borderId="102" xfId="0" applyNumberFormat="1" applyFont="1" applyBorder="1" applyAlignment="1">
      <alignment horizontal="right" vertical="center" wrapText="1"/>
    </xf>
    <xf numFmtId="4" fontId="105" fillId="0" borderId="106" xfId="0" applyNumberFormat="1" applyFont="1" applyBorder="1" applyAlignment="1">
      <alignment horizontal="right" vertical="center" wrapText="1"/>
    </xf>
    <xf numFmtId="4" fontId="0" fillId="0" borderId="2" xfId="0" applyNumberFormat="1" applyBorder="1" applyAlignment="1">
      <alignment horizontal="center" vertical="center" wrapText="1"/>
    </xf>
    <xf numFmtId="4" fontId="0" fillId="0" borderId="3" xfId="0" applyNumberFormat="1" applyBorder="1" applyAlignment="1">
      <alignment horizontal="center" vertical="center" wrapText="1"/>
    </xf>
    <xf numFmtId="4" fontId="0" fillId="0" borderId="4" xfId="0" applyNumberFormat="1" applyBorder="1" applyAlignment="1">
      <alignment horizontal="center" vertical="center" wrapText="1"/>
    </xf>
    <xf numFmtId="4" fontId="13" fillId="0" borderId="2" xfId="0" applyNumberFormat="1" applyFont="1" applyBorder="1" applyAlignment="1">
      <alignment horizontal="center" vertical="center"/>
    </xf>
    <xf numFmtId="4" fontId="0" fillId="0" borderId="1" xfId="0" applyNumberFormat="1" applyBorder="1" applyAlignment="1">
      <alignment horizontal="center" vertical="center" wrapText="1"/>
    </xf>
    <xf numFmtId="4" fontId="44" fillId="0" borderId="102" xfId="0" applyNumberFormat="1" applyFont="1" applyBorder="1" applyAlignment="1">
      <alignment horizontal="center" vertical="center"/>
    </xf>
    <xf numFmtId="4" fontId="44" fillId="0" borderId="105" xfId="0" applyNumberFormat="1" applyFont="1" applyBorder="1" applyAlignment="1">
      <alignment horizontal="center" vertical="center"/>
    </xf>
    <xf numFmtId="4" fontId="44" fillId="0" borderId="106" xfId="0" applyNumberFormat="1" applyFont="1" applyBorder="1" applyAlignment="1">
      <alignment horizontal="center" vertical="center"/>
    </xf>
    <xf numFmtId="166" fontId="76" fillId="12" borderId="80" xfId="0" applyNumberFormat="1" applyFont="1" applyFill="1" applyBorder="1" applyAlignment="1">
      <alignment horizontal="center" vertical="center"/>
    </xf>
    <xf numFmtId="4" fontId="76" fillId="12" borderId="80" xfId="0" applyNumberFormat="1" applyFont="1" applyFill="1" applyBorder="1" applyAlignment="1">
      <alignment horizontal="center" vertical="center"/>
    </xf>
    <xf numFmtId="0" fontId="73" fillId="11" borderId="104" xfId="72" applyFont="1" applyFill="1" applyBorder="1" applyAlignment="1">
      <alignment horizontal="center" vertical="center"/>
    </xf>
    <xf numFmtId="0" fontId="73" fillId="11" borderId="104" xfId="72" applyFont="1" applyFill="1" applyBorder="1" applyAlignment="1">
      <alignment horizontal="center" vertical="center" wrapText="1"/>
    </xf>
    <xf numFmtId="0" fontId="73" fillId="11" borderId="104" xfId="0" applyFont="1" applyFill="1" applyBorder="1" applyAlignment="1">
      <alignment horizontal="center" vertical="center"/>
    </xf>
    <xf numFmtId="0" fontId="73" fillId="11" borderId="104" xfId="0" applyFont="1" applyFill="1" applyBorder="1" applyAlignment="1">
      <alignment horizontal="center" vertical="center" wrapText="1"/>
    </xf>
    <xf numFmtId="165" fontId="29" fillId="2" borderId="28" xfId="51" applyNumberFormat="1" applyFont="1" applyFill="1" applyBorder="1" applyAlignment="1">
      <alignment horizontal="center" vertical="center"/>
    </xf>
    <xf numFmtId="165" fontId="29" fillId="2" borderId="51" xfId="51" applyNumberFormat="1" applyFont="1" applyFill="1" applyBorder="1" applyAlignment="1">
      <alignment horizontal="center" vertical="center"/>
    </xf>
    <xf numFmtId="165" fontId="29" fillId="2" borderId="61" xfId="51" applyNumberFormat="1" applyFont="1" applyFill="1" applyBorder="1" applyAlignment="1">
      <alignment horizontal="center" vertical="center"/>
    </xf>
    <xf numFmtId="165" fontId="10" fillId="2" borderId="26" xfId="51" applyNumberFormat="1" applyFont="1" applyFill="1" applyBorder="1" applyAlignment="1">
      <alignment horizontal="center" vertical="center"/>
    </xf>
    <xf numFmtId="165" fontId="10" fillId="2" borderId="50" xfId="51" applyNumberFormat="1" applyFont="1" applyFill="1" applyBorder="1" applyAlignment="1">
      <alignment horizontal="center" vertical="center"/>
    </xf>
    <xf numFmtId="165" fontId="10" fillId="2" borderId="60" xfId="51" applyNumberFormat="1" applyFont="1" applyFill="1" applyBorder="1" applyAlignment="1">
      <alignment horizontal="center" vertical="center"/>
    </xf>
    <xf numFmtId="165" fontId="29" fillId="2" borderId="29" xfId="51" applyNumberFormat="1" applyFont="1" applyFill="1" applyBorder="1" applyAlignment="1">
      <alignment horizontal="center" vertical="center"/>
    </xf>
    <xf numFmtId="165" fontId="29" fillId="2" borderId="3" xfId="51" applyNumberFormat="1" applyFont="1" applyFill="1" applyBorder="1" applyAlignment="1">
      <alignment horizontal="center" vertical="center"/>
    </xf>
    <xf numFmtId="165" fontId="29" fillId="2" borderId="15" xfId="51" applyNumberFormat="1" applyFont="1" applyFill="1" applyBorder="1" applyAlignment="1">
      <alignment horizontal="center" vertical="center"/>
    </xf>
    <xf numFmtId="165" fontId="29" fillId="2" borderId="53" xfId="51" applyNumberFormat="1" applyFont="1" applyFill="1" applyBorder="1" applyAlignment="1">
      <alignment horizontal="center" vertical="center"/>
    </xf>
    <xf numFmtId="165" fontId="10" fillId="2" borderId="64" xfId="51" applyNumberFormat="1" applyFont="1" applyFill="1" applyBorder="1" applyAlignment="1">
      <alignment horizontal="center" vertical="center"/>
    </xf>
    <xf numFmtId="165" fontId="10" fillId="2" borderId="42" xfId="51" applyNumberFormat="1" applyFont="1" applyFill="1" applyBorder="1" applyAlignment="1">
      <alignment horizontal="center" vertical="center"/>
    </xf>
    <xf numFmtId="165" fontId="29" fillId="2" borderId="14" xfId="51" applyNumberFormat="1" applyFont="1" applyFill="1" applyBorder="1" applyAlignment="1">
      <alignment horizontal="center" vertical="center"/>
    </xf>
    <xf numFmtId="165" fontId="29" fillId="2" borderId="4" xfId="51" applyNumberFormat="1" applyFont="1" applyFill="1" applyBorder="1" applyAlignment="1">
      <alignment horizontal="center" vertical="center"/>
    </xf>
    <xf numFmtId="165" fontId="29" fillId="2" borderId="65" xfId="51" applyNumberFormat="1" applyFont="1" applyFill="1" applyBorder="1" applyAlignment="1">
      <alignment horizontal="center" vertical="center"/>
    </xf>
    <xf numFmtId="165" fontId="29" fillId="2" borderId="44" xfId="51" applyNumberFormat="1" applyFont="1" applyFill="1" applyBorder="1" applyAlignment="1">
      <alignment horizontal="center" vertical="center"/>
    </xf>
    <xf numFmtId="165" fontId="10" fillId="2" borderId="52" xfId="51" applyNumberFormat="1" applyFont="1" applyFill="1" applyBorder="1" applyAlignment="1">
      <alignment horizontal="center" vertical="center"/>
    </xf>
    <xf numFmtId="165" fontId="29" fillId="2" borderId="2" xfId="51" applyNumberFormat="1" applyFont="1" applyFill="1" applyBorder="1" applyAlignment="1">
      <alignment horizontal="center" vertical="center"/>
    </xf>
    <xf numFmtId="3" fontId="28" fillId="0" borderId="71" xfId="0" applyNumberFormat="1" applyFont="1" applyBorder="1" applyAlignment="1">
      <alignment horizontal="left" vertical="center" wrapText="1"/>
    </xf>
    <xf numFmtId="3" fontId="28" fillId="0" borderId="54" xfId="0" applyNumberFormat="1" applyFont="1" applyBorder="1" applyAlignment="1">
      <alignment horizontal="left" vertical="center" wrapText="1"/>
    </xf>
    <xf numFmtId="3" fontId="28" fillId="0" borderId="73" xfId="0" applyNumberFormat="1" applyFont="1" applyBorder="1" applyAlignment="1">
      <alignment horizontal="left" vertical="center" wrapText="1"/>
    </xf>
    <xf numFmtId="43" fontId="10" fillId="2" borderId="26" xfId="51" applyFont="1" applyFill="1" applyBorder="1" applyAlignment="1">
      <alignment vertical="center" wrapText="1"/>
    </xf>
    <xf numFmtId="43" fontId="10" fillId="2" borderId="50" xfId="51" applyFont="1" applyFill="1" applyBorder="1" applyAlignment="1">
      <alignment vertical="center" wrapText="1"/>
    </xf>
    <xf numFmtId="43" fontId="10" fillId="2" borderId="42" xfId="51" applyFont="1" applyFill="1" applyBorder="1" applyAlignment="1">
      <alignment vertical="center" wrapText="1"/>
    </xf>
    <xf numFmtId="43" fontId="29" fillId="2" borderId="29" xfId="51" applyFont="1" applyFill="1" applyBorder="1" applyAlignment="1">
      <alignment horizontal="center" vertical="center"/>
    </xf>
    <xf numFmtId="43" fontId="29" fillId="2" borderId="28" xfId="51" applyFont="1" applyFill="1" applyBorder="1" applyAlignment="1">
      <alignment horizontal="center" vertical="center"/>
    </xf>
    <xf numFmtId="43" fontId="10" fillId="2" borderId="26" xfId="51" applyFont="1" applyFill="1" applyBorder="1" applyAlignment="1">
      <alignment horizontal="center" vertical="center"/>
    </xf>
    <xf numFmtId="165" fontId="10" fillId="2" borderId="52" xfId="51" applyNumberFormat="1" applyFont="1" applyFill="1" applyBorder="1" applyAlignment="1">
      <alignment horizontal="center" vertical="center" wrapText="1"/>
    </xf>
    <xf numFmtId="165" fontId="10" fillId="2" borderId="50" xfId="51" applyNumberFormat="1" applyFont="1" applyFill="1" applyBorder="1" applyAlignment="1">
      <alignment horizontal="center" vertical="center" wrapText="1"/>
    </xf>
    <xf numFmtId="165" fontId="10" fillId="2" borderId="42" xfId="51" applyNumberFormat="1" applyFont="1" applyFill="1" applyBorder="1" applyAlignment="1">
      <alignment horizontal="center" vertical="center" wrapText="1"/>
    </xf>
    <xf numFmtId="43" fontId="10" fillId="2" borderId="52" xfId="51" applyFont="1" applyFill="1" applyBorder="1" applyAlignment="1">
      <alignment vertical="center" wrapText="1"/>
    </xf>
  </cellXfs>
  <cellStyles count="115">
    <cellStyle name="Comma 2" xfId="2" xr:uid="{00000000-0005-0000-0000-000000000000}"/>
    <cellStyle name="Comma 2 2" xfId="55" xr:uid="{00000000-0005-0000-0000-000001000000}"/>
    <cellStyle name="Comma 3" xfId="3" xr:uid="{00000000-0005-0000-0000-000002000000}"/>
    <cellStyle name="Comma 3 2" xfId="56" xr:uid="{00000000-0005-0000-0000-000003000000}"/>
    <cellStyle name="Comma 4" xfId="4" xr:uid="{00000000-0005-0000-0000-000004000000}"/>
    <cellStyle name="Comma 4 2" xfId="5" xr:uid="{00000000-0005-0000-0000-000005000000}"/>
    <cellStyle name="Comma 4 2 2" xfId="57" xr:uid="{00000000-0005-0000-0000-000006000000}"/>
    <cellStyle name="Comma 4 3" xfId="58" xr:uid="{00000000-0005-0000-0000-000007000000}"/>
    <cellStyle name="Comma 5" xfId="6" xr:uid="{00000000-0005-0000-0000-000008000000}"/>
    <cellStyle name="Comma 5 2" xfId="59" xr:uid="{00000000-0005-0000-0000-000009000000}"/>
    <cellStyle name="Comma 6" xfId="7" xr:uid="{00000000-0005-0000-0000-00000A000000}"/>
    <cellStyle name="Comma 6 2" xfId="60" xr:uid="{00000000-0005-0000-0000-00000B000000}"/>
    <cellStyle name="Comma 7" xfId="8" xr:uid="{00000000-0005-0000-0000-00000C000000}"/>
    <cellStyle name="Comma 7 2" xfId="61" xr:uid="{00000000-0005-0000-0000-00000D000000}"/>
    <cellStyle name="Comma 8" xfId="9" xr:uid="{00000000-0005-0000-0000-00000E000000}"/>
    <cellStyle name="Comma 8 2" xfId="62" xr:uid="{00000000-0005-0000-0000-00000F000000}"/>
    <cellStyle name="Comma 8 3" xfId="80" xr:uid="{00000000-0005-0000-0000-000010000000}"/>
    <cellStyle name="Comma 9" xfId="91" xr:uid="{00000000-0005-0000-0000-000011000000}"/>
    <cellStyle name="Millares" xfId="51" builtinId="3"/>
    <cellStyle name="Millares 10" xfId="77" xr:uid="{00000000-0005-0000-0000-000013000000}"/>
    <cellStyle name="Millares 11" xfId="78" xr:uid="{00000000-0005-0000-0000-000014000000}"/>
    <cellStyle name="Millares 12" xfId="79" xr:uid="{00000000-0005-0000-0000-000015000000}"/>
    <cellStyle name="Millares 13" xfId="87" xr:uid="{00000000-0005-0000-0000-000016000000}"/>
    <cellStyle name="Millares 14" xfId="88" xr:uid="{00000000-0005-0000-0000-000017000000}"/>
    <cellStyle name="Millares 15" xfId="89" xr:uid="{00000000-0005-0000-0000-000018000000}"/>
    <cellStyle name="Millares 16" xfId="95" xr:uid="{7F9ECDDA-C976-419C-BA3B-B2B72C65B38E}"/>
    <cellStyle name="Millares 17" xfId="111" xr:uid="{2C099039-8D59-4A79-BFEF-B6EDD0E74F5C}"/>
    <cellStyle name="Millares 2" xfId="48" xr:uid="{00000000-0005-0000-0000-000019000000}"/>
    <cellStyle name="Millares 2 2" xfId="93" xr:uid="{00000000-0005-0000-0000-00001A000000}"/>
    <cellStyle name="Millares 26" xfId="49" xr:uid="{00000000-0005-0000-0000-00001B000000}"/>
    <cellStyle name="Millares 3" xfId="50" xr:uid="{00000000-0005-0000-0000-00001C000000}"/>
    <cellStyle name="Millares 3 2" xfId="92" xr:uid="{00000000-0005-0000-0000-00001D000000}"/>
    <cellStyle name="Millares 4" xfId="63" xr:uid="{00000000-0005-0000-0000-00001E000000}"/>
    <cellStyle name="Millares 4 2" xfId="68" xr:uid="{00000000-0005-0000-0000-00001F000000}"/>
    <cellStyle name="Millares 4 2 2" xfId="82" xr:uid="{00000000-0005-0000-0000-000020000000}"/>
    <cellStyle name="Millares 4 3" xfId="81" xr:uid="{00000000-0005-0000-0000-000021000000}"/>
    <cellStyle name="Millares 5" xfId="64" xr:uid="{00000000-0005-0000-0000-000022000000}"/>
    <cellStyle name="Millares 5 2" xfId="69" xr:uid="{00000000-0005-0000-0000-000023000000}"/>
    <cellStyle name="Millares 5 2 2" xfId="84" xr:uid="{00000000-0005-0000-0000-000024000000}"/>
    <cellStyle name="Millares 5 3" xfId="83" xr:uid="{00000000-0005-0000-0000-000025000000}"/>
    <cellStyle name="Millares 6" xfId="65" xr:uid="{00000000-0005-0000-0000-000026000000}"/>
    <cellStyle name="Millares 6 2" xfId="85" xr:uid="{00000000-0005-0000-0000-000027000000}"/>
    <cellStyle name="Millares 7" xfId="70" xr:uid="{00000000-0005-0000-0000-000028000000}"/>
    <cellStyle name="Millares 8" xfId="75" xr:uid="{00000000-0005-0000-0000-000029000000}"/>
    <cellStyle name="Millares 9" xfId="76" xr:uid="{00000000-0005-0000-0000-00002A000000}"/>
    <cellStyle name="Normal" xfId="0" builtinId="0"/>
    <cellStyle name="Normal 10" xfId="10" xr:uid="{00000000-0005-0000-0000-00002C000000}"/>
    <cellStyle name="Normal 10 2" xfId="11" xr:uid="{00000000-0005-0000-0000-00002D000000}"/>
    <cellStyle name="Normal 11" xfId="12" xr:uid="{00000000-0005-0000-0000-00002E000000}"/>
    <cellStyle name="Normal 11 2" xfId="13" xr:uid="{00000000-0005-0000-0000-00002F000000}"/>
    <cellStyle name="Normal 12" xfId="14" xr:uid="{00000000-0005-0000-0000-000030000000}"/>
    <cellStyle name="Normal 13" xfId="15" xr:uid="{00000000-0005-0000-0000-000031000000}"/>
    <cellStyle name="Normal 14" xfId="16" xr:uid="{00000000-0005-0000-0000-000032000000}"/>
    <cellStyle name="Normal 15" xfId="17" xr:uid="{00000000-0005-0000-0000-000033000000}"/>
    <cellStyle name="Normal 16" xfId="18" xr:uid="{00000000-0005-0000-0000-000034000000}"/>
    <cellStyle name="Normal 17" xfId="19" xr:uid="{00000000-0005-0000-0000-000035000000}"/>
    <cellStyle name="Normal 18" xfId="20" xr:uid="{00000000-0005-0000-0000-000036000000}"/>
    <cellStyle name="Normal 19" xfId="21" xr:uid="{00000000-0005-0000-0000-000037000000}"/>
    <cellStyle name="Normal 2" xfId="1" xr:uid="{00000000-0005-0000-0000-000038000000}"/>
    <cellStyle name="Normal 2 2" xfId="22" xr:uid="{00000000-0005-0000-0000-000039000000}"/>
    <cellStyle name="Normal 2 3" xfId="23" xr:uid="{00000000-0005-0000-0000-00003A000000}"/>
    <cellStyle name="Normal 2 4" xfId="24" xr:uid="{00000000-0005-0000-0000-00003B000000}"/>
    <cellStyle name="Normal 2 4 2" xfId="86" xr:uid="{00000000-0005-0000-0000-00003C000000}"/>
    <cellStyle name="Normal 2 5" xfId="108" xr:uid="{B0C95E67-8C84-450A-B19C-D68C054D16AD}"/>
    <cellStyle name="Normal 20" xfId="25" xr:uid="{00000000-0005-0000-0000-00003D000000}"/>
    <cellStyle name="Normal 21" xfId="26" xr:uid="{00000000-0005-0000-0000-00003E000000}"/>
    <cellStyle name="Normal 22" xfId="27" xr:uid="{00000000-0005-0000-0000-00003F000000}"/>
    <cellStyle name="Normal 23" xfId="28" xr:uid="{00000000-0005-0000-0000-000040000000}"/>
    <cellStyle name="Normal 24" xfId="29" xr:uid="{00000000-0005-0000-0000-000041000000}"/>
    <cellStyle name="Normal 25" xfId="30" xr:uid="{00000000-0005-0000-0000-000042000000}"/>
    <cellStyle name="Normal 26" xfId="52" xr:uid="{00000000-0005-0000-0000-000043000000}"/>
    <cellStyle name="Normal 26 2" xfId="53" xr:uid="{00000000-0005-0000-0000-000044000000}"/>
    <cellStyle name="Normal 26 2 2" xfId="66" xr:uid="{00000000-0005-0000-0000-000045000000}"/>
    <cellStyle name="Normal 26 3" xfId="54" xr:uid="{00000000-0005-0000-0000-000046000000}"/>
    <cellStyle name="Normal 26 3 2" xfId="67" xr:uid="{00000000-0005-0000-0000-000047000000}"/>
    <cellStyle name="Normal 27" xfId="72" xr:uid="{00000000-0005-0000-0000-000048000000}"/>
    <cellStyle name="Normal 28" xfId="94" xr:uid="{88FB5BE3-5263-49EF-A016-9C56907803ED}"/>
    <cellStyle name="Normal 29" xfId="96" xr:uid="{A2A1CB5A-E37B-47A4-8BD0-6768125FF1C1}"/>
    <cellStyle name="Normal 3" xfId="31" xr:uid="{00000000-0005-0000-0000-000049000000}"/>
    <cellStyle name="Normal 3 2" xfId="32" xr:uid="{00000000-0005-0000-0000-00004A000000}"/>
    <cellStyle name="Normal 3 3" xfId="33" xr:uid="{00000000-0005-0000-0000-00004B000000}"/>
    <cellStyle name="Normal 3 4" xfId="113" xr:uid="{00112C84-807E-49EE-B711-85E1CB187F42}"/>
    <cellStyle name="Normal 30" xfId="97" xr:uid="{A31F4BFD-596D-4708-9E95-7199D6D38AFF}"/>
    <cellStyle name="Normal 31" xfId="98" xr:uid="{F1A0ADB7-9FAC-4060-9ADE-5DC0677C2F37}"/>
    <cellStyle name="Normal 32" xfId="99" xr:uid="{588CD743-1018-4669-96E8-11E03C6FA854}"/>
    <cellStyle name="Normal 33" xfId="100" xr:uid="{8B0800DD-AE32-4E8C-A58F-F6E408E7B206}"/>
    <cellStyle name="Normal 34" xfId="101" xr:uid="{D08DEC44-394F-48D3-9B1B-04573F47F250}"/>
    <cellStyle name="Normal 35" xfId="102" xr:uid="{0EB421EB-5B44-4A24-8D3C-FF30ED9A633B}"/>
    <cellStyle name="Normal 36" xfId="103" xr:uid="{3B733AAF-8654-44B8-A9BD-96705000EFFD}"/>
    <cellStyle name="Normal 37" xfId="104" xr:uid="{75BFC588-55AD-4B91-AD8C-58340DCFB282}"/>
    <cellStyle name="Normal 38" xfId="90" xr:uid="{00000000-0005-0000-0000-00004C000000}"/>
    <cellStyle name="Normal 39" xfId="105" xr:uid="{966291AB-3C86-4644-9488-243DDC9ECF56}"/>
    <cellStyle name="Normal 4" xfId="34" xr:uid="{00000000-0005-0000-0000-00004D000000}"/>
    <cellStyle name="Normal 4 2" xfId="35" xr:uid="{00000000-0005-0000-0000-00004E000000}"/>
    <cellStyle name="Normal 40" xfId="106" xr:uid="{651780D8-BE4C-4FDB-B745-8F2520120AB3}"/>
    <cellStyle name="Normal 41" xfId="107" xr:uid="{6BD874BB-2FB8-4FC5-8171-05BA9BEE06B3}"/>
    <cellStyle name="Normal 42" xfId="109" xr:uid="{9452AA87-AADB-4E10-8CB6-3616D6976167}"/>
    <cellStyle name="Normal 43" xfId="110" xr:uid="{2B9C7B44-5540-4B8A-B0BE-503375885383}"/>
    <cellStyle name="Normal 44" xfId="112" xr:uid="{48B36D5E-78F5-4795-90E5-E542411B0641}"/>
    <cellStyle name="Normal 45" xfId="114" xr:uid="{2C830C68-E055-4CC5-A024-E7AB41438165}"/>
    <cellStyle name="Normal 5" xfId="36" xr:uid="{00000000-0005-0000-0000-00004F000000}"/>
    <cellStyle name="Normal 5 2" xfId="37" xr:uid="{00000000-0005-0000-0000-000050000000}"/>
    <cellStyle name="Normal 6" xfId="38" xr:uid="{00000000-0005-0000-0000-000051000000}"/>
    <cellStyle name="Normal 6 2" xfId="39" xr:uid="{00000000-0005-0000-0000-000052000000}"/>
    <cellStyle name="Normal 7" xfId="40" xr:uid="{00000000-0005-0000-0000-000053000000}"/>
    <cellStyle name="Normal 7 2" xfId="41" xr:uid="{00000000-0005-0000-0000-000054000000}"/>
    <cellStyle name="Normal 8" xfId="42" xr:uid="{00000000-0005-0000-0000-000055000000}"/>
    <cellStyle name="Normal 8 2" xfId="43" xr:uid="{00000000-0005-0000-0000-000056000000}"/>
    <cellStyle name="Normal 9" xfId="44" xr:uid="{00000000-0005-0000-0000-000057000000}"/>
    <cellStyle name="Normal 9 2" xfId="45" xr:uid="{00000000-0005-0000-0000-000058000000}"/>
    <cellStyle name="Percent 2" xfId="46" xr:uid="{00000000-0005-0000-0000-000059000000}"/>
    <cellStyle name="Percent 3" xfId="47" xr:uid="{00000000-0005-0000-0000-00005A000000}"/>
    <cellStyle name="Título 2 2" xfId="73" xr:uid="{00000000-0005-0000-0000-00005C000000}"/>
    <cellStyle name="Título 3 2" xfId="74" xr:uid="{00000000-0005-0000-0000-00005D000000}"/>
    <cellStyle name="Título 4" xfId="71" xr:uid="{00000000-0005-0000-0000-00005E000000}"/>
  </cellStyles>
  <dxfs count="14">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ill>
        <patternFill>
          <bgColor rgb="FF92D050"/>
        </patternFill>
      </fill>
    </dxf>
    <dxf>
      <font>
        <color theme="0"/>
      </font>
    </dxf>
    <dxf>
      <font>
        <b/>
      </font>
    </dxf>
    <dxf>
      <font>
        <b/>
      </font>
    </dxf>
    <dxf>
      <font>
        <b/>
      </font>
    </dxf>
  </dxfs>
  <tableStyles count="0" defaultTableStyle="TableStyleMedium2" defaultPivotStyle="PivotStyleLight16"/>
  <colors>
    <mruColors>
      <color rgb="FF2E6EBC"/>
      <color rgb="FFD6F6EB"/>
      <color rgb="FFFFFFCC"/>
      <color rgb="FFFFFF66"/>
      <color rgb="FF2980B9"/>
      <color rgb="FF75FFC7"/>
      <color rgb="FF00FF99"/>
      <color rgb="FF006699"/>
      <color rgb="FFFF66FF"/>
      <color rgb="FF0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microsoft.com/office/2017/06/relationships/rdRichValueStructure" Target="richData/rdrichvaluestructure.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microsoft.com/office/2017/06/relationships/rdRichValueTypes" Target="richData/rdRichValueTypes.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g"/></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g"/></Relationships>
</file>

<file path=xl/drawings/_rels/drawing31.xml.rels><?xml version="1.0" encoding="UTF-8" standalone="yes"?>
<Relationships xmlns="http://schemas.openxmlformats.org/package/2006/relationships"><Relationship Id="rId1" Type="http://schemas.openxmlformats.org/officeDocument/2006/relationships/image" Target="../media/image2.jpg"/></Relationships>
</file>

<file path=xl/drawings/_rels/drawing3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3.xml.rels><?xml version="1.0" encoding="UTF-8" standalone="yes"?>
<Relationships xmlns="http://schemas.openxmlformats.org/package/2006/relationships"><Relationship Id="rId1" Type="http://schemas.openxmlformats.org/officeDocument/2006/relationships/image" Target="../media/image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g"/></Relationships>
</file>

<file path=xl/drawings/_rels/drawing35.xml.rels><?xml version="1.0" encoding="UTF-8" standalone="yes"?>
<Relationships xmlns="http://schemas.openxmlformats.org/package/2006/relationships"><Relationship Id="rId1" Type="http://schemas.openxmlformats.org/officeDocument/2006/relationships/image" Target="../media/image2.jpg"/></Relationships>
</file>

<file path=xl/drawings/_rels/drawing36.xml.rels><?xml version="1.0" encoding="UTF-8" standalone="yes"?>
<Relationships xmlns="http://schemas.openxmlformats.org/package/2006/relationships"><Relationship Id="rId1" Type="http://schemas.openxmlformats.org/officeDocument/2006/relationships/image" Target="../media/image2.jpg"/></Relationships>
</file>

<file path=xl/drawings/_rels/drawing37.xml.rels><?xml version="1.0" encoding="UTF-8" standalone="yes"?>
<Relationships xmlns="http://schemas.openxmlformats.org/package/2006/relationships"><Relationship Id="rId1" Type="http://schemas.openxmlformats.org/officeDocument/2006/relationships/image" Target="../media/image5.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jp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g"/></Relationships>
</file>

<file path=xl/drawings/_rels/drawing40.xml.rels><?xml version="1.0" encoding="UTF-8" standalone="yes"?>
<Relationships xmlns="http://schemas.openxmlformats.org/package/2006/relationships"><Relationship Id="rId1" Type="http://schemas.openxmlformats.org/officeDocument/2006/relationships/image" Target="../media/image2.jpg"/></Relationships>
</file>

<file path=xl/drawings/_rels/drawing41.xml.rels><?xml version="1.0" encoding="UTF-8" standalone="yes"?>
<Relationships xmlns="http://schemas.openxmlformats.org/package/2006/relationships"><Relationship Id="rId1" Type="http://schemas.openxmlformats.org/officeDocument/2006/relationships/image" Target="../media/image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38099</xdr:colOff>
      <xdr:row>0</xdr:row>
      <xdr:rowOff>47625</xdr:rowOff>
    </xdr:from>
    <xdr:to>
      <xdr:col>1</xdr:col>
      <xdr:colOff>1025038</xdr:colOff>
      <xdr:row>1</xdr:row>
      <xdr:rowOff>266700</xdr:rowOff>
    </xdr:to>
    <xdr:pic>
      <xdr:nvPicPr>
        <xdr:cNvPr id="2" name="Imagen 1" descr="http://www.coes.org.pe/wcoes/logotipo/images/logosinbasesindescriptor.pn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399" y="47625"/>
          <a:ext cx="967889"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529591</xdr:colOff>
      <xdr:row>3</xdr:row>
      <xdr:rowOff>116205</xdr:rowOff>
    </xdr:to>
    <xdr:pic>
      <xdr:nvPicPr>
        <xdr:cNvPr id="3" name="ff">
          <a:extLst>
            <a:ext uri="{FF2B5EF4-FFF2-40B4-BE49-F238E27FC236}">
              <a16:creationId xmlns:a16="http://schemas.microsoft.com/office/drawing/2014/main" id="{1D2CD73D-7987-491F-9763-0562C007F4FF}"/>
            </a:ext>
          </a:extLst>
        </xdr:cNvPr>
        <xdr:cNvPicPr>
          <a:picLocks noChangeAspect="1"/>
        </xdr:cNvPicPr>
      </xdr:nvPicPr>
      <xdr:blipFill>
        <a:blip xmlns:r="http://schemas.openxmlformats.org/officeDocument/2006/relationships" r:embed="rId1" cstate="print"/>
        <a:stretch>
          <a:fillRect/>
        </a:stretch>
      </xdr:blipFill>
      <xdr:spPr>
        <a:xfrm>
          <a:off x="220980" y="190500"/>
          <a:ext cx="1139191" cy="5734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3</xdr:row>
      <xdr:rowOff>114300</xdr:rowOff>
    </xdr:to>
    <xdr:pic>
      <xdr:nvPicPr>
        <xdr:cNvPr id="2" name="ff">
          <a:extLst>
            <a:ext uri="{FF2B5EF4-FFF2-40B4-BE49-F238E27FC236}">
              <a16:creationId xmlns:a16="http://schemas.microsoft.com/office/drawing/2014/main" id="{F4D93C0D-3FE6-4CD8-821A-469DE9A69A6F}"/>
            </a:ext>
          </a:extLst>
        </xdr:cNvPr>
        <xdr:cNvPicPr>
          <a:picLocks noChangeAspect="1"/>
        </xdr:cNvPicPr>
      </xdr:nvPicPr>
      <xdr:blipFill>
        <a:blip xmlns:r="http://schemas.openxmlformats.org/officeDocument/2006/relationships" r:embed="rId1" cstate="print"/>
        <a:stretch>
          <a:fillRect/>
        </a:stretch>
      </xdr:blipFill>
      <xdr:spPr>
        <a:xfrm>
          <a:off x="601980" y="182880"/>
          <a:ext cx="1135380" cy="5638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534716</xdr:colOff>
      <xdr:row>3</xdr:row>
      <xdr:rowOff>131419</xdr:rowOff>
    </xdr:to>
    <xdr:pic>
      <xdr:nvPicPr>
        <xdr:cNvPr id="4" name="ff">
          <a:extLst>
            <a:ext uri="{FF2B5EF4-FFF2-40B4-BE49-F238E27FC236}">
              <a16:creationId xmlns:a16="http://schemas.microsoft.com/office/drawing/2014/main" id="{E4C2A8B9-179D-4868-869D-1CF4670A3525}"/>
            </a:ext>
          </a:extLst>
        </xdr:cNvPr>
        <xdr:cNvPicPr>
          <a:picLocks noChangeAspect="1"/>
        </xdr:cNvPicPr>
      </xdr:nvPicPr>
      <xdr:blipFill>
        <a:blip xmlns:r="http://schemas.openxmlformats.org/officeDocument/2006/relationships" r:embed="rId1" cstate="print"/>
        <a:stretch>
          <a:fillRect/>
        </a:stretch>
      </xdr:blipFill>
      <xdr:spPr>
        <a:xfrm>
          <a:off x="583790" y="184355"/>
          <a:ext cx="1118507" cy="5769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165281</xdr:colOff>
      <xdr:row>8</xdr:row>
      <xdr:rowOff>155863</xdr:rowOff>
    </xdr:from>
    <xdr:to>
      <xdr:col>6</xdr:col>
      <xdr:colOff>606136</xdr:colOff>
      <xdr:row>11</xdr:row>
      <xdr:rowOff>51954</xdr:rowOff>
    </xdr:to>
    <xdr:sp macro="" textlink="">
      <xdr:nvSpPr>
        <xdr:cNvPr id="2" name="1 Flecha izquierda">
          <a:extLst>
            <a:ext uri="{FF2B5EF4-FFF2-40B4-BE49-F238E27FC236}">
              <a16:creationId xmlns:a16="http://schemas.microsoft.com/office/drawing/2014/main" id="{00000000-0008-0000-0800-000002000000}"/>
            </a:ext>
          </a:extLst>
        </xdr:cNvPr>
        <xdr:cNvSpPr/>
      </xdr:nvSpPr>
      <xdr:spPr>
        <a:xfrm>
          <a:off x="5480231" y="1708438"/>
          <a:ext cx="1736255"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225138</xdr:colOff>
      <xdr:row>10</xdr:row>
      <xdr:rowOff>121226</xdr:rowOff>
    </xdr:from>
    <xdr:to>
      <xdr:col>17</xdr:col>
      <xdr:colOff>3305739</xdr:colOff>
      <xdr:row>13</xdr:row>
      <xdr:rowOff>17318</xdr:rowOff>
    </xdr:to>
    <xdr:sp macro="" textlink="">
      <xdr:nvSpPr>
        <xdr:cNvPr id="3" name="3 Cerrar llave">
          <a:extLst>
            <a:ext uri="{FF2B5EF4-FFF2-40B4-BE49-F238E27FC236}">
              <a16:creationId xmlns:a16="http://schemas.microsoft.com/office/drawing/2014/main" id="{00000000-0008-0000-0800-000003000000}"/>
            </a:ext>
          </a:extLst>
        </xdr:cNvPr>
        <xdr:cNvSpPr/>
      </xdr:nvSpPr>
      <xdr:spPr>
        <a:xfrm rot="16200000">
          <a:off x="14557080" y="-1390066"/>
          <a:ext cx="496167" cy="7271601"/>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14</xdr:col>
      <xdr:colOff>448847</xdr:colOff>
      <xdr:row>8</xdr:row>
      <xdr:rowOff>91688</xdr:rowOff>
    </xdr:from>
    <xdr:to>
      <xdr:col>17</xdr:col>
      <xdr:colOff>952500</xdr:colOff>
      <xdr:row>10</xdr:row>
      <xdr:rowOff>22413</xdr:rowOff>
    </xdr:to>
    <xdr:sp macro="" textlink="">
      <xdr:nvSpPr>
        <xdr:cNvPr id="4" name="4 Rectángulo">
          <a:extLst>
            <a:ext uri="{FF2B5EF4-FFF2-40B4-BE49-F238E27FC236}">
              <a16:creationId xmlns:a16="http://schemas.microsoft.com/office/drawing/2014/main" id="{00000000-0008-0000-0800-000004000000}"/>
            </a:ext>
          </a:extLst>
        </xdr:cNvPr>
        <xdr:cNvSpPr/>
      </xdr:nvSpPr>
      <xdr:spPr>
        <a:xfrm>
          <a:off x="13840997" y="1644263"/>
          <a:ext cx="2246728"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11</xdr:row>
      <xdr:rowOff>1</xdr:rowOff>
    </xdr:from>
    <xdr:to>
      <xdr:col>6</xdr:col>
      <xdr:colOff>614037</xdr:colOff>
      <xdr:row>14</xdr:row>
      <xdr:rowOff>1</xdr:rowOff>
    </xdr:to>
    <xdr:sp macro="" textlink="">
      <xdr:nvSpPr>
        <xdr:cNvPr id="5" name="6 Flecha izquierda">
          <a:extLst>
            <a:ext uri="{FF2B5EF4-FFF2-40B4-BE49-F238E27FC236}">
              <a16:creationId xmlns:a16="http://schemas.microsoft.com/office/drawing/2014/main" id="{00000000-0008-0000-0800-000005000000}"/>
            </a:ext>
          </a:extLst>
        </xdr:cNvPr>
        <xdr:cNvSpPr/>
      </xdr:nvSpPr>
      <xdr:spPr>
        <a:xfrm>
          <a:off x="5488132" y="2143126"/>
          <a:ext cx="1736255"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twoCellAnchor editAs="oneCell">
    <xdr:from>
      <xdr:col>1</xdr:col>
      <xdr:colOff>272143</xdr:colOff>
      <xdr:row>1</xdr:row>
      <xdr:rowOff>68035</xdr:rowOff>
    </xdr:from>
    <xdr:to>
      <xdr:col>3</xdr:col>
      <xdr:colOff>606269</xdr:colOff>
      <xdr:row>6</xdr:row>
      <xdr:rowOff>49198</xdr:rowOff>
    </xdr:to>
    <xdr:pic>
      <xdr:nvPicPr>
        <xdr:cNvPr id="6" name="Imagen 5" descr="http://www.coes.org.pe/wcoes/logotipo/images/logosinbasesindescriptor.pn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0293" y="258535"/>
          <a:ext cx="1791451" cy="933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287600</xdr:colOff>
      <xdr:row>2</xdr:row>
      <xdr:rowOff>41563</xdr:rowOff>
    </xdr:to>
    <xdr:pic>
      <xdr:nvPicPr>
        <xdr:cNvPr id="2" name="ff">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35440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0B00-000003000000}"/>
            </a:ext>
          </a:extLst>
        </xdr:cNvPr>
        <xdr:cNvSpPr/>
      </xdr:nvSpPr>
      <xdr:spPr>
        <a:xfrm>
          <a:off x="9937931"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0B00-000004000000}"/>
            </a:ext>
          </a:extLst>
        </xdr:cNvPr>
        <xdr:cNvSpPr/>
      </xdr:nvSpPr>
      <xdr:spPr>
        <a:xfrm rot="16200000">
          <a:off x="20615997" y="-3458009"/>
          <a:ext cx="496167" cy="950248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0B00-000005000000}"/>
            </a:ext>
          </a:extLst>
        </xdr:cNvPr>
        <xdr:cNvSpPr/>
      </xdr:nvSpPr>
      <xdr:spPr>
        <a:xfrm>
          <a:off x="19842308" y="669351"/>
          <a:ext cx="310341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0B00-000006000000}"/>
            </a:ext>
          </a:extLst>
        </xdr:cNvPr>
        <xdr:cNvSpPr/>
      </xdr:nvSpPr>
      <xdr:spPr>
        <a:xfrm>
          <a:off x="9945832"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537883</xdr:colOff>
      <xdr:row>3</xdr:row>
      <xdr:rowOff>112059</xdr:rowOff>
    </xdr:to>
    <xdr:pic>
      <xdr:nvPicPr>
        <xdr:cNvPr id="4" name="ff">
          <a:extLst>
            <a:ext uri="{FF2B5EF4-FFF2-40B4-BE49-F238E27FC236}">
              <a16:creationId xmlns:a16="http://schemas.microsoft.com/office/drawing/2014/main" id="{61E847A9-EAA1-4CE2-A8DF-8B2B91DD67E5}"/>
            </a:ext>
          </a:extLst>
        </xdr:cNvPr>
        <xdr:cNvPicPr>
          <a:picLocks noChangeAspect="1"/>
        </xdr:cNvPicPr>
      </xdr:nvPicPr>
      <xdr:blipFill>
        <a:blip xmlns:r="http://schemas.openxmlformats.org/officeDocument/2006/relationships" r:embed="rId1" cstate="print"/>
        <a:stretch>
          <a:fillRect/>
        </a:stretch>
      </xdr:blipFill>
      <xdr:spPr>
        <a:xfrm>
          <a:off x="605118" y="190500"/>
          <a:ext cx="1143000" cy="571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989652</xdr:colOff>
      <xdr:row>2</xdr:row>
      <xdr:rowOff>112048</xdr:rowOff>
    </xdr:to>
    <xdr:pic>
      <xdr:nvPicPr>
        <xdr:cNvPr id="2" name="ff">
          <a:extLst>
            <a:ext uri="{FF2B5EF4-FFF2-40B4-BE49-F238E27FC236}">
              <a16:creationId xmlns:a16="http://schemas.microsoft.com/office/drawing/2014/main" id="{168E81A9-638F-419A-BA03-D10A800EED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57150"/>
          <a:ext cx="1368474" cy="43208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1442AD70-FA89-4A07-AFA5-2ECB64709685}"/>
            </a:ext>
          </a:extLst>
        </xdr:cNvPr>
        <xdr:cNvSpPr/>
      </xdr:nvSpPr>
      <xdr:spPr>
        <a:xfrm>
          <a:off x="4413431" y="755938"/>
          <a:ext cx="15362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5" name="3 Cerrar llave">
          <a:extLst>
            <a:ext uri="{FF2B5EF4-FFF2-40B4-BE49-F238E27FC236}">
              <a16:creationId xmlns:a16="http://schemas.microsoft.com/office/drawing/2014/main" id="{74FEADF8-9D2B-419B-A118-8238377F74F7}"/>
            </a:ext>
          </a:extLst>
        </xdr:cNvPr>
        <xdr:cNvSpPr/>
      </xdr:nvSpPr>
      <xdr:spPr>
        <a:xfrm rot="16200000">
          <a:off x="13038859" y="-2424546"/>
          <a:ext cx="496167" cy="743556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6" name="4 Rectángulo">
          <a:extLst>
            <a:ext uri="{FF2B5EF4-FFF2-40B4-BE49-F238E27FC236}">
              <a16:creationId xmlns:a16="http://schemas.microsoft.com/office/drawing/2014/main" id="{C9217D6D-F3B2-438C-8C65-7FADF0DCB3B0}"/>
            </a:ext>
          </a:extLst>
        </xdr:cNvPr>
        <xdr:cNvSpPr/>
      </xdr:nvSpPr>
      <xdr:spPr>
        <a:xfrm>
          <a:off x="11422208" y="669351"/>
          <a:ext cx="306531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7" name="6 Flecha izquierda">
          <a:extLst>
            <a:ext uri="{FF2B5EF4-FFF2-40B4-BE49-F238E27FC236}">
              <a16:creationId xmlns:a16="http://schemas.microsoft.com/office/drawing/2014/main" id="{CA524382-D14F-498E-B850-BD87761701B5}"/>
            </a:ext>
          </a:extLst>
        </xdr:cNvPr>
        <xdr:cNvSpPr/>
      </xdr:nvSpPr>
      <xdr:spPr>
        <a:xfrm>
          <a:off x="4421332" y="1190626"/>
          <a:ext cx="15362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3</xdr:row>
      <xdr:rowOff>114300</xdr:rowOff>
    </xdr:to>
    <xdr:pic>
      <xdr:nvPicPr>
        <xdr:cNvPr id="2" name="ff">
          <a:extLst>
            <a:ext uri="{FF2B5EF4-FFF2-40B4-BE49-F238E27FC236}">
              <a16:creationId xmlns:a16="http://schemas.microsoft.com/office/drawing/2014/main" id="{4606D907-5D01-436D-993F-7AFBA72458F6}"/>
            </a:ext>
          </a:extLst>
        </xdr:cNvPr>
        <xdr:cNvPicPr>
          <a:picLocks noChangeAspect="1"/>
        </xdr:cNvPicPr>
      </xdr:nvPicPr>
      <xdr:blipFill>
        <a:blip xmlns:r="http://schemas.openxmlformats.org/officeDocument/2006/relationships" r:embed="rId1" cstate="print"/>
        <a:stretch>
          <a:fillRect/>
        </a:stretch>
      </xdr:blipFill>
      <xdr:spPr>
        <a:xfrm>
          <a:off x="609600" y="182880"/>
          <a:ext cx="1143000" cy="56388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2</xdr:col>
      <xdr:colOff>548520</xdr:colOff>
      <xdr:row>2</xdr:row>
      <xdr:rowOff>106740</xdr:rowOff>
    </xdr:to>
    <xdr:pic>
      <xdr:nvPicPr>
        <xdr:cNvPr id="3" name="ff">
          <a:extLst>
            <a:ext uri="{FF2B5EF4-FFF2-40B4-BE49-F238E27FC236}">
              <a16:creationId xmlns:a16="http://schemas.microsoft.com/office/drawing/2014/main" id="{6B81F883-EC00-4BCF-AF1A-CA4C8DA3A59A}"/>
            </a:ext>
          </a:extLst>
        </xdr:cNvPr>
        <xdr:cNvPicPr>
          <a:picLocks noChangeAspect="1"/>
        </xdr:cNvPicPr>
      </xdr:nvPicPr>
      <xdr:blipFill>
        <a:blip xmlns:r="http://schemas.openxmlformats.org/officeDocument/2006/relationships" r:embed="rId1" cstate="print"/>
        <a:stretch>
          <a:fillRect/>
        </a:stretch>
      </xdr:blipFill>
      <xdr:spPr>
        <a:xfrm>
          <a:off x="272143" y="190500"/>
          <a:ext cx="1147234" cy="5693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0</xdr:row>
      <xdr:rowOff>0</xdr:rowOff>
    </xdr:from>
    <xdr:ext cx="1125070" cy="562535"/>
    <xdr:pic>
      <xdr:nvPicPr>
        <xdr:cNvPr id="2" name="ff">
          <a:extLst>
            <a:ext uri="{FF2B5EF4-FFF2-40B4-BE49-F238E27FC236}">
              <a16:creationId xmlns:a16="http://schemas.microsoft.com/office/drawing/2014/main" id="{950D1409-2A92-4266-A686-BD702D61B17A}"/>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oneCellAnchor>
    <xdr:from>
      <xdr:col>1</xdr:col>
      <xdr:colOff>0</xdr:colOff>
      <xdr:row>0</xdr:row>
      <xdr:rowOff>0</xdr:rowOff>
    </xdr:from>
    <xdr:ext cx="1125070" cy="562535"/>
    <xdr:pic>
      <xdr:nvPicPr>
        <xdr:cNvPr id="3" name="ff">
          <a:extLst>
            <a:ext uri="{FF2B5EF4-FFF2-40B4-BE49-F238E27FC236}">
              <a16:creationId xmlns:a16="http://schemas.microsoft.com/office/drawing/2014/main" id="{802816B5-F8F4-4457-9A6C-26CB3145E6D0}"/>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4</xdr:row>
      <xdr:rowOff>0</xdr:rowOff>
    </xdr:to>
    <xdr:pic>
      <xdr:nvPicPr>
        <xdr:cNvPr id="3" name="ff">
          <a:extLst>
            <a:ext uri="{FF2B5EF4-FFF2-40B4-BE49-F238E27FC236}">
              <a16:creationId xmlns:a16="http://schemas.microsoft.com/office/drawing/2014/main" id="{71BE3605-EED2-4FAC-BE56-6EED8728F1C6}"/>
            </a:ext>
          </a:extLst>
        </xdr:cNvPr>
        <xdr:cNvPicPr>
          <a:picLocks noChangeAspect="1"/>
        </xdr:cNvPicPr>
      </xdr:nvPicPr>
      <xdr:blipFill>
        <a:blip xmlns:r="http://schemas.openxmlformats.org/officeDocument/2006/relationships" r:embed="rId1" cstate="print"/>
        <a:stretch>
          <a:fillRect/>
        </a:stretch>
      </xdr:blipFill>
      <xdr:spPr>
        <a:xfrm>
          <a:off x="114300" y="190500"/>
          <a:ext cx="1143000" cy="5715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906367</xdr:colOff>
      <xdr:row>2</xdr:row>
      <xdr:rowOff>44738</xdr:rowOff>
    </xdr:to>
    <xdr:pic>
      <xdr:nvPicPr>
        <xdr:cNvPr id="2" name="ff">
          <a:extLst>
            <a:ext uri="{FF2B5EF4-FFF2-40B4-BE49-F238E27FC236}">
              <a16:creationId xmlns:a16="http://schemas.microsoft.com/office/drawing/2014/main" id="{6FE72819-FD57-444E-A3F5-C2FFD501AA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8150" y="57150"/>
          <a:ext cx="1392142" cy="4352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E551C745-E8D8-4482-B5A0-1E85248FB699}"/>
            </a:ext>
          </a:extLst>
        </xdr:cNvPr>
        <xdr:cNvSpPr/>
      </xdr:nvSpPr>
      <xdr:spPr>
        <a:xfrm>
          <a:off x="8090081" y="755938"/>
          <a:ext cx="1202855"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99CF9E2A-30CE-4C76-8810-F611326FEE2E}"/>
            </a:ext>
          </a:extLst>
        </xdr:cNvPr>
        <xdr:cNvSpPr/>
      </xdr:nvSpPr>
      <xdr:spPr>
        <a:xfrm rot="16200000">
          <a:off x="15562984" y="-2072121"/>
          <a:ext cx="496167" cy="673071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8F8BA57B-F758-485F-84E0-DFF5912A774F}"/>
            </a:ext>
          </a:extLst>
        </xdr:cNvPr>
        <xdr:cNvSpPr/>
      </xdr:nvSpPr>
      <xdr:spPr>
        <a:xfrm>
          <a:off x="14155883" y="669351"/>
          <a:ext cx="247476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C6C95446-CDFC-42CF-B2F2-536F8263B5E4}"/>
            </a:ext>
          </a:extLst>
        </xdr:cNvPr>
        <xdr:cNvSpPr/>
      </xdr:nvSpPr>
      <xdr:spPr>
        <a:xfrm>
          <a:off x="8097982" y="1190626"/>
          <a:ext cx="1202855"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3</xdr:col>
      <xdr:colOff>61070</xdr:colOff>
      <xdr:row>2</xdr:row>
      <xdr:rowOff>41563</xdr:rowOff>
    </xdr:to>
    <xdr:pic>
      <xdr:nvPicPr>
        <xdr:cNvPr id="2" name="f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54697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0F00-000003000000}"/>
            </a:ext>
          </a:extLst>
        </xdr:cNvPr>
        <xdr:cNvSpPr/>
      </xdr:nvSpPr>
      <xdr:spPr>
        <a:xfrm>
          <a:off x="8871131"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0F00-000004000000}"/>
            </a:ext>
          </a:extLst>
        </xdr:cNvPr>
        <xdr:cNvSpPr/>
      </xdr:nvSpPr>
      <xdr:spPr>
        <a:xfrm rot="16200000">
          <a:off x="19044372" y="-2953184"/>
          <a:ext cx="496167" cy="849283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0F00-000005000000}"/>
            </a:ext>
          </a:extLst>
        </xdr:cNvPr>
        <xdr:cNvSpPr/>
      </xdr:nvSpPr>
      <xdr:spPr>
        <a:xfrm>
          <a:off x="17718233" y="669351"/>
          <a:ext cx="31510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0F00-000006000000}"/>
            </a:ext>
          </a:extLst>
        </xdr:cNvPr>
        <xdr:cNvSpPr/>
      </xdr:nvSpPr>
      <xdr:spPr>
        <a:xfrm>
          <a:off x="8879032"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1143000</xdr:colOff>
      <xdr:row>2</xdr:row>
      <xdr:rowOff>111944</xdr:rowOff>
    </xdr:to>
    <xdr:pic>
      <xdr:nvPicPr>
        <xdr:cNvPr id="2" name="ff">
          <a:extLst>
            <a:ext uri="{FF2B5EF4-FFF2-40B4-BE49-F238E27FC236}">
              <a16:creationId xmlns:a16="http://schemas.microsoft.com/office/drawing/2014/main" id="{BB38CA45-794D-4843-A245-620411151834}"/>
            </a:ext>
          </a:extLst>
        </xdr:cNvPr>
        <xdr:cNvPicPr>
          <a:picLocks noChangeAspect="1"/>
        </xdr:cNvPicPr>
      </xdr:nvPicPr>
      <xdr:blipFill>
        <a:blip xmlns:r="http://schemas.openxmlformats.org/officeDocument/2006/relationships" r:embed="rId1" cstate="print"/>
        <a:stretch>
          <a:fillRect/>
        </a:stretch>
      </xdr:blipFill>
      <xdr:spPr>
        <a:xfrm>
          <a:off x="762000" y="190500"/>
          <a:ext cx="1143000" cy="56438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1029819</xdr:colOff>
      <xdr:row>2</xdr:row>
      <xdr:rowOff>51648</xdr:rowOff>
    </xdr:to>
    <xdr:pic>
      <xdr:nvPicPr>
        <xdr:cNvPr id="2" name="ff">
          <a:extLst>
            <a:ext uri="{FF2B5EF4-FFF2-40B4-BE49-F238E27FC236}">
              <a16:creationId xmlns:a16="http://schemas.microsoft.com/office/drawing/2014/main" id="{833B3276-D498-4DE7-AF53-43A75933B8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265" y="89648"/>
          <a:ext cx="1354789" cy="4326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4</xdr:row>
      <xdr:rowOff>0</xdr:rowOff>
    </xdr:to>
    <xdr:pic>
      <xdr:nvPicPr>
        <xdr:cNvPr id="2" name="ff">
          <a:extLst>
            <a:ext uri="{FF2B5EF4-FFF2-40B4-BE49-F238E27FC236}">
              <a16:creationId xmlns:a16="http://schemas.microsoft.com/office/drawing/2014/main" id="{88920A4F-051E-4B1C-A4CA-9D1BF2866A29}"/>
            </a:ext>
          </a:extLst>
        </xdr:cNvPr>
        <xdr:cNvPicPr>
          <a:picLocks noChangeAspect="1"/>
        </xdr:cNvPicPr>
      </xdr:nvPicPr>
      <xdr:blipFill>
        <a:blip xmlns:r="http://schemas.openxmlformats.org/officeDocument/2006/relationships" r:embed="rId1" cstate="print"/>
        <a:stretch>
          <a:fillRect/>
        </a:stretch>
      </xdr:blipFill>
      <xdr:spPr>
        <a:xfrm>
          <a:off x="447675" y="190500"/>
          <a:ext cx="1123950" cy="5715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705221</xdr:colOff>
      <xdr:row>2</xdr:row>
      <xdr:rowOff>125383</xdr:rowOff>
    </xdr:to>
    <xdr:pic>
      <xdr:nvPicPr>
        <xdr:cNvPr id="3" name="ff">
          <a:extLst>
            <a:ext uri="{FF2B5EF4-FFF2-40B4-BE49-F238E27FC236}">
              <a16:creationId xmlns:a16="http://schemas.microsoft.com/office/drawing/2014/main" id="{DF48CA89-DEE2-4FDB-8263-1BF5091B30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57150"/>
          <a:ext cx="1375509" cy="4339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4" name="1 Flecha izquierda">
          <a:extLst>
            <a:ext uri="{FF2B5EF4-FFF2-40B4-BE49-F238E27FC236}">
              <a16:creationId xmlns:a16="http://schemas.microsoft.com/office/drawing/2014/main" id="{23C77358-C69C-4E72-A001-83443A6811F2}"/>
            </a:ext>
          </a:extLst>
        </xdr:cNvPr>
        <xdr:cNvSpPr/>
      </xdr:nvSpPr>
      <xdr:spPr>
        <a:xfrm>
          <a:off x="7945301" y="757843"/>
          <a:ext cx="1263815" cy="47521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5" name="3 Cerrar llave">
          <a:extLst>
            <a:ext uri="{FF2B5EF4-FFF2-40B4-BE49-F238E27FC236}">
              <a16:creationId xmlns:a16="http://schemas.microsoft.com/office/drawing/2014/main" id="{41D57F1F-E322-45F2-A904-EFBC38BE5965}"/>
            </a:ext>
          </a:extLst>
        </xdr:cNvPr>
        <xdr:cNvSpPr/>
      </xdr:nvSpPr>
      <xdr:spPr>
        <a:xfrm rot="16200000">
          <a:off x="16330700" y="-2672197"/>
          <a:ext cx="490452" cy="790609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6" name="4 Rectángulo">
          <a:extLst>
            <a:ext uri="{FF2B5EF4-FFF2-40B4-BE49-F238E27FC236}">
              <a16:creationId xmlns:a16="http://schemas.microsoft.com/office/drawing/2014/main" id="{8E84A8B9-2340-44AB-8E82-5E3E03FE1885}"/>
            </a:ext>
          </a:extLst>
        </xdr:cNvPr>
        <xdr:cNvSpPr/>
      </xdr:nvSpPr>
      <xdr:spPr>
        <a:xfrm>
          <a:off x="14727383" y="671256"/>
          <a:ext cx="3065317" cy="24314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7" name="6 Flecha izquierda">
          <a:extLst>
            <a:ext uri="{FF2B5EF4-FFF2-40B4-BE49-F238E27FC236}">
              <a16:creationId xmlns:a16="http://schemas.microsoft.com/office/drawing/2014/main" id="{73CD4BDB-2AE3-43E7-A04B-2CA385B92FBD}"/>
            </a:ext>
          </a:extLst>
        </xdr:cNvPr>
        <xdr:cNvSpPr/>
      </xdr:nvSpPr>
      <xdr:spPr>
        <a:xfrm>
          <a:off x="7953202" y="1181101"/>
          <a:ext cx="1263815" cy="46482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3</xdr:col>
      <xdr:colOff>61070</xdr:colOff>
      <xdr:row>2</xdr:row>
      <xdr:rowOff>41563</xdr:rowOff>
    </xdr:to>
    <xdr:pic>
      <xdr:nvPicPr>
        <xdr:cNvPr id="2" name="ff">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57150"/>
          <a:ext cx="135647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1300-000003000000}"/>
            </a:ext>
          </a:extLst>
        </xdr:cNvPr>
        <xdr:cNvSpPr/>
      </xdr:nvSpPr>
      <xdr:spPr>
        <a:xfrm>
          <a:off x="7023281" y="755938"/>
          <a:ext cx="15362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1300-000004000000}"/>
            </a:ext>
          </a:extLst>
        </xdr:cNvPr>
        <xdr:cNvSpPr/>
      </xdr:nvSpPr>
      <xdr:spPr>
        <a:xfrm rot="16200000">
          <a:off x="16039234" y="-2548371"/>
          <a:ext cx="496167" cy="768321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1300-000005000000}"/>
            </a:ext>
          </a:extLst>
        </xdr:cNvPr>
        <xdr:cNvSpPr/>
      </xdr:nvSpPr>
      <xdr:spPr>
        <a:xfrm>
          <a:off x="14851208" y="669351"/>
          <a:ext cx="26938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1300-000006000000}"/>
            </a:ext>
          </a:extLst>
        </xdr:cNvPr>
        <xdr:cNvSpPr/>
      </xdr:nvSpPr>
      <xdr:spPr>
        <a:xfrm>
          <a:off x="7031182" y="1190626"/>
          <a:ext cx="15362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534482</xdr:colOff>
      <xdr:row>2</xdr:row>
      <xdr:rowOff>185738</xdr:rowOff>
    </xdr:to>
    <xdr:pic>
      <xdr:nvPicPr>
        <xdr:cNvPr id="6" name="ff">
          <a:extLst>
            <a:ext uri="{FF2B5EF4-FFF2-40B4-BE49-F238E27FC236}">
              <a16:creationId xmlns:a16="http://schemas.microsoft.com/office/drawing/2014/main" id="{7C811B22-C263-4DF1-B163-9282337CC099}"/>
            </a:ext>
          </a:extLst>
        </xdr:cNvPr>
        <xdr:cNvPicPr>
          <a:picLocks noChangeAspect="1"/>
        </xdr:cNvPicPr>
      </xdr:nvPicPr>
      <xdr:blipFill>
        <a:blip xmlns:r="http://schemas.openxmlformats.org/officeDocument/2006/relationships" r:embed="rId1" cstate="print"/>
        <a:stretch>
          <a:fillRect/>
        </a:stretch>
      </xdr:blipFill>
      <xdr:spPr>
        <a:xfrm>
          <a:off x="363682" y="190500"/>
          <a:ext cx="1140618" cy="56673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541096</xdr:colOff>
      <xdr:row>2</xdr:row>
      <xdr:rowOff>119110</xdr:rowOff>
    </xdr:to>
    <xdr:pic>
      <xdr:nvPicPr>
        <xdr:cNvPr id="3" name="ff">
          <a:extLst>
            <a:ext uri="{FF2B5EF4-FFF2-40B4-BE49-F238E27FC236}">
              <a16:creationId xmlns:a16="http://schemas.microsoft.com/office/drawing/2014/main" id="{77560474-43A2-422B-A458-B1456CC03882}"/>
            </a:ext>
          </a:extLst>
        </xdr:cNvPr>
        <xdr:cNvPicPr>
          <a:picLocks noChangeAspect="1"/>
        </xdr:cNvPicPr>
      </xdr:nvPicPr>
      <xdr:blipFill>
        <a:blip xmlns:r="http://schemas.openxmlformats.org/officeDocument/2006/relationships" r:embed="rId1" cstate="print"/>
        <a:stretch>
          <a:fillRect/>
        </a:stretch>
      </xdr:blipFill>
      <xdr:spPr>
        <a:xfrm>
          <a:off x="329045" y="190500"/>
          <a:ext cx="1147233" cy="56938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533400</xdr:colOff>
      <xdr:row>2</xdr:row>
      <xdr:rowOff>121227</xdr:rowOff>
    </xdr:to>
    <xdr:pic>
      <xdr:nvPicPr>
        <xdr:cNvPr id="5" name="ff">
          <a:extLst>
            <a:ext uri="{FF2B5EF4-FFF2-40B4-BE49-F238E27FC236}">
              <a16:creationId xmlns:a16="http://schemas.microsoft.com/office/drawing/2014/main" id="{89E9DD65-D7B6-47CC-9F09-B85F656B8D6E}"/>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twoCellAnchor>
  <xdr:twoCellAnchor editAs="oneCell">
    <xdr:from>
      <xdr:col>1</xdr:col>
      <xdr:colOff>0</xdr:colOff>
      <xdr:row>0</xdr:row>
      <xdr:rowOff>0</xdr:rowOff>
    </xdr:from>
    <xdr:to>
      <xdr:col>2</xdr:col>
      <xdr:colOff>533400</xdr:colOff>
      <xdr:row>2</xdr:row>
      <xdr:rowOff>114300</xdr:rowOff>
    </xdr:to>
    <xdr:pic>
      <xdr:nvPicPr>
        <xdr:cNvPr id="2" name="ff">
          <a:extLst>
            <a:ext uri="{FF2B5EF4-FFF2-40B4-BE49-F238E27FC236}">
              <a16:creationId xmlns:a16="http://schemas.microsoft.com/office/drawing/2014/main" id="{C4DCC7C6-8269-42B6-9CE7-CFC5F002D4D2}"/>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twoCellAnchor>
  <xdr:oneCellAnchor>
    <xdr:from>
      <xdr:col>1</xdr:col>
      <xdr:colOff>0</xdr:colOff>
      <xdr:row>0</xdr:row>
      <xdr:rowOff>0</xdr:rowOff>
    </xdr:from>
    <xdr:ext cx="1122218" cy="564573"/>
    <xdr:pic>
      <xdr:nvPicPr>
        <xdr:cNvPr id="3" name="ff">
          <a:extLst>
            <a:ext uri="{FF2B5EF4-FFF2-40B4-BE49-F238E27FC236}">
              <a16:creationId xmlns:a16="http://schemas.microsoft.com/office/drawing/2014/main" id="{44F39B11-CCFF-4F4F-8D9B-F7276209E5EE}"/>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956871</xdr:colOff>
      <xdr:row>4</xdr:row>
      <xdr:rowOff>0</xdr:rowOff>
    </xdr:to>
    <xdr:pic>
      <xdr:nvPicPr>
        <xdr:cNvPr id="2" name="ff">
          <a:extLst>
            <a:ext uri="{FF2B5EF4-FFF2-40B4-BE49-F238E27FC236}">
              <a16:creationId xmlns:a16="http://schemas.microsoft.com/office/drawing/2014/main" id="{F7B913B4-8271-4484-ADF8-08BFCDB51C12}"/>
            </a:ext>
          </a:extLst>
        </xdr:cNvPr>
        <xdr:cNvPicPr>
          <a:picLocks noChangeAspect="1"/>
        </xdr:cNvPicPr>
      </xdr:nvPicPr>
      <xdr:blipFill>
        <a:blip xmlns:r="http://schemas.openxmlformats.org/officeDocument/2006/relationships" r:embed="rId1" cstate="print"/>
        <a:stretch>
          <a:fillRect/>
        </a:stretch>
      </xdr:blipFill>
      <xdr:spPr>
        <a:xfrm>
          <a:off x="594360" y="190500"/>
          <a:ext cx="1128321" cy="5715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71437</xdr:colOff>
      <xdr:row>0</xdr:row>
      <xdr:rowOff>0</xdr:rowOff>
    </xdr:from>
    <xdr:to>
      <xdr:col>2</xdr:col>
      <xdr:colOff>856062</xdr:colOff>
      <xdr:row>2</xdr:row>
      <xdr:rowOff>124505</xdr:rowOff>
    </xdr:to>
    <xdr:pic>
      <xdr:nvPicPr>
        <xdr:cNvPr id="3" name="ff">
          <a:extLst>
            <a:ext uri="{FF2B5EF4-FFF2-40B4-BE49-F238E27FC236}">
              <a16:creationId xmlns:a16="http://schemas.microsoft.com/office/drawing/2014/main" id="{C8389ECA-5383-49E3-84B8-DF325D3B31FB}"/>
            </a:ext>
          </a:extLst>
        </xdr:cNvPr>
        <xdr:cNvPicPr>
          <a:picLocks noChangeAspect="1"/>
        </xdr:cNvPicPr>
      </xdr:nvPicPr>
      <xdr:blipFill>
        <a:blip xmlns:r="http://schemas.openxmlformats.org/officeDocument/2006/relationships" r:embed="rId1" cstate="print"/>
        <a:stretch>
          <a:fillRect/>
        </a:stretch>
      </xdr:blipFill>
      <xdr:spPr>
        <a:xfrm>
          <a:off x="333375" y="130969"/>
          <a:ext cx="1118000" cy="57694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3</xdr:row>
      <xdr:rowOff>114300</xdr:rowOff>
    </xdr:to>
    <xdr:pic>
      <xdr:nvPicPr>
        <xdr:cNvPr id="2" name="ff">
          <a:extLst>
            <a:ext uri="{FF2B5EF4-FFF2-40B4-BE49-F238E27FC236}">
              <a16:creationId xmlns:a16="http://schemas.microsoft.com/office/drawing/2014/main" id="{AC437705-699F-4400-BDBC-8C5A59987B44}"/>
            </a:ext>
          </a:extLst>
        </xdr:cNvPr>
        <xdr:cNvPicPr>
          <a:picLocks noChangeAspect="1"/>
        </xdr:cNvPicPr>
      </xdr:nvPicPr>
      <xdr:blipFill>
        <a:blip xmlns:r="http://schemas.openxmlformats.org/officeDocument/2006/relationships" r:embed="rId1" cstate="print"/>
        <a:stretch>
          <a:fillRect/>
        </a:stretch>
      </xdr:blipFill>
      <xdr:spPr>
        <a:xfrm>
          <a:off x="624840" y="182880"/>
          <a:ext cx="1158240" cy="56388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721920</xdr:colOff>
      <xdr:row>2</xdr:row>
      <xdr:rowOff>143988</xdr:rowOff>
    </xdr:to>
    <xdr:pic>
      <xdr:nvPicPr>
        <xdr:cNvPr id="3" name="ff">
          <a:extLst>
            <a:ext uri="{FF2B5EF4-FFF2-40B4-BE49-F238E27FC236}">
              <a16:creationId xmlns:a16="http://schemas.microsoft.com/office/drawing/2014/main" id="{A57BE1AB-1A8F-424A-B5FB-256FD6C53378}"/>
            </a:ext>
          </a:extLst>
        </xdr:cNvPr>
        <xdr:cNvPicPr>
          <a:picLocks noChangeAspect="1"/>
        </xdr:cNvPicPr>
      </xdr:nvPicPr>
      <xdr:blipFill>
        <a:blip xmlns:r="http://schemas.openxmlformats.org/officeDocument/2006/relationships" r:embed="rId1" cstate="print"/>
        <a:stretch>
          <a:fillRect/>
        </a:stretch>
      </xdr:blipFill>
      <xdr:spPr>
        <a:xfrm>
          <a:off x="554182" y="173182"/>
          <a:ext cx="1137556" cy="57694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0</xdr:row>
      <xdr:rowOff>0</xdr:rowOff>
    </xdr:from>
    <xdr:ext cx="1125070" cy="562535"/>
    <xdr:pic>
      <xdr:nvPicPr>
        <xdr:cNvPr id="2" name="ff">
          <a:extLst>
            <a:ext uri="{FF2B5EF4-FFF2-40B4-BE49-F238E27FC236}">
              <a16:creationId xmlns:a16="http://schemas.microsoft.com/office/drawing/2014/main" id="{65BF8714-94F2-4A5D-8487-E29A34E33FE1}"/>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oneCellAnchor>
    <xdr:from>
      <xdr:col>1</xdr:col>
      <xdr:colOff>0</xdr:colOff>
      <xdr:row>0</xdr:row>
      <xdr:rowOff>0</xdr:rowOff>
    </xdr:from>
    <xdr:ext cx="1125070" cy="562535"/>
    <xdr:pic>
      <xdr:nvPicPr>
        <xdr:cNvPr id="3" name="ff">
          <a:extLst>
            <a:ext uri="{FF2B5EF4-FFF2-40B4-BE49-F238E27FC236}">
              <a16:creationId xmlns:a16="http://schemas.microsoft.com/office/drawing/2014/main" id="{101E98C0-CB21-4F1B-91AA-D591BC3C0C01}"/>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oneCellAnchor>
    <xdr:from>
      <xdr:col>1</xdr:col>
      <xdr:colOff>0</xdr:colOff>
      <xdr:row>0</xdr:row>
      <xdr:rowOff>0</xdr:rowOff>
    </xdr:from>
    <xdr:ext cx="1125070" cy="562535"/>
    <xdr:pic>
      <xdr:nvPicPr>
        <xdr:cNvPr id="4" name="ff">
          <a:extLst>
            <a:ext uri="{FF2B5EF4-FFF2-40B4-BE49-F238E27FC236}">
              <a16:creationId xmlns:a16="http://schemas.microsoft.com/office/drawing/2014/main" id="{C04C16A2-FCAD-48DE-AFC0-B0F1D290AB7A}"/>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4</xdr:col>
      <xdr:colOff>61070</xdr:colOff>
      <xdr:row>2</xdr:row>
      <xdr:rowOff>41563</xdr:rowOff>
    </xdr:to>
    <xdr:pic>
      <xdr:nvPicPr>
        <xdr:cNvPr id="2" name="ff">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54697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1F00-000003000000}"/>
            </a:ext>
          </a:extLst>
        </xdr:cNvPr>
        <xdr:cNvSpPr/>
      </xdr:nvSpPr>
      <xdr:spPr>
        <a:xfrm>
          <a:off x="5870756"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1F00-000004000000}"/>
            </a:ext>
          </a:extLst>
        </xdr:cNvPr>
        <xdr:cNvSpPr/>
      </xdr:nvSpPr>
      <xdr:spPr>
        <a:xfrm rot="16200000">
          <a:off x="16043997" y="-2953184"/>
          <a:ext cx="496167" cy="849283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1F00-000005000000}"/>
            </a:ext>
          </a:extLst>
        </xdr:cNvPr>
        <xdr:cNvSpPr/>
      </xdr:nvSpPr>
      <xdr:spPr>
        <a:xfrm>
          <a:off x="14717858" y="669351"/>
          <a:ext cx="31510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1F00-000006000000}"/>
            </a:ext>
          </a:extLst>
        </xdr:cNvPr>
        <xdr:cNvSpPr/>
      </xdr:nvSpPr>
      <xdr:spPr>
        <a:xfrm>
          <a:off x="5878657"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207168</xdr:colOff>
      <xdr:row>0</xdr:row>
      <xdr:rowOff>104774</xdr:rowOff>
    </xdr:from>
    <xdr:to>
      <xdr:col>3</xdr:col>
      <xdr:colOff>49163</xdr:colOff>
      <xdr:row>2</xdr:row>
      <xdr:rowOff>89187</xdr:rowOff>
    </xdr:to>
    <xdr:pic>
      <xdr:nvPicPr>
        <xdr:cNvPr id="2" name="ff">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0043" y="104774"/>
          <a:ext cx="1575545"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7</xdr:col>
      <xdr:colOff>179294</xdr:colOff>
      <xdr:row>6</xdr:row>
      <xdr:rowOff>51954</xdr:rowOff>
    </xdr:to>
    <xdr:sp macro="" textlink="">
      <xdr:nvSpPr>
        <xdr:cNvPr id="3" name="1 Flecha izquierda">
          <a:extLst>
            <a:ext uri="{FF2B5EF4-FFF2-40B4-BE49-F238E27FC236}">
              <a16:creationId xmlns:a16="http://schemas.microsoft.com/office/drawing/2014/main" id="{00000000-0008-0000-2000-000003000000}"/>
            </a:ext>
          </a:extLst>
        </xdr:cNvPr>
        <xdr:cNvSpPr/>
      </xdr:nvSpPr>
      <xdr:spPr>
        <a:xfrm>
          <a:off x="9433106" y="755938"/>
          <a:ext cx="2414313"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000-000004000000}"/>
            </a:ext>
          </a:extLst>
        </xdr:cNvPr>
        <xdr:cNvSpPr/>
      </xdr:nvSpPr>
      <xdr:spPr>
        <a:xfrm rot="16200000">
          <a:off x="19715884" y="-3062721"/>
          <a:ext cx="496167" cy="871191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000-000005000000}"/>
            </a:ext>
          </a:extLst>
        </xdr:cNvPr>
        <xdr:cNvSpPr/>
      </xdr:nvSpPr>
      <xdr:spPr>
        <a:xfrm>
          <a:off x="18575483" y="669351"/>
          <a:ext cx="30748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184388</xdr:colOff>
      <xdr:row>6</xdr:row>
      <xdr:rowOff>11207</xdr:rowOff>
    </xdr:from>
    <xdr:to>
      <xdr:col>7</xdr:col>
      <xdr:colOff>302559</xdr:colOff>
      <xdr:row>9</xdr:row>
      <xdr:rowOff>11207</xdr:rowOff>
    </xdr:to>
    <xdr:sp macro="" textlink="">
      <xdr:nvSpPr>
        <xdr:cNvPr id="6" name="6 Flecha izquierda">
          <a:extLst>
            <a:ext uri="{FF2B5EF4-FFF2-40B4-BE49-F238E27FC236}">
              <a16:creationId xmlns:a16="http://schemas.microsoft.com/office/drawing/2014/main" id="{00000000-0008-0000-2000-000006000000}"/>
            </a:ext>
          </a:extLst>
        </xdr:cNvPr>
        <xdr:cNvSpPr/>
      </xdr:nvSpPr>
      <xdr:spPr>
        <a:xfrm>
          <a:off x="9452213" y="1201832"/>
          <a:ext cx="2518471"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twoCellAnchor>
    <xdr:from>
      <xdr:col>0</xdr:col>
      <xdr:colOff>0</xdr:colOff>
      <xdr:row>12</xdr:row>
      <xdr:rowOff>0</xdr:rowOff>
    </xdr:from>
    <xdr:to>
      <xdr:col>3</xdr:col>
      <xdr:colOff>523875</xdr:colOff>
      <xdr:row>12</xdr:row>
      <xdr:rowOff>0</xdr:rowOff>
    </xdr:to>
    <xdr:pic>
      <xdr:nvPicPr>
        <xdr:cNvPr id="7" name="Imagen 6">
          <a:extLst>
            <a:ext uri="{FF2B5EF4-FFF2-40B4-BE49-F238E27FC236}">
              <a16:creationId xmlns:a16="http://schemas.microsoft.com/office/drawing/2014/main" id="{00000000-0008-0000-2000-000007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8" name="Imagen 7">
          <a:extLst>
            <a:ext uri="{FF2B5EF4-FFF2-40B4-BE49-F238E27FC236}">
              <a16:creationId xmlns:a16="http://schemas.microsoft.com/office/drawing/2014/main" id="{00000000-0008-0000-2000-000008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9" name="Imagen 8">
          <a:extLst>
            <a:ext uri="{FF2B5EF4-FFF2-40B4-BE49-F238E27FC236}">
              <a16:creationId xmlns:a16="http://schemas.microsoft.com/office/drawing/2014/main" id="{00000000-0008-0000-2000-000009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0" name="Imagen 9">
          <a:extLst>
            <a:ext uri="{FF2B5EF4-FFF2-40B4-BE49-F238E27FC236}">
              <a16:creationId xmlns:a16="http://schemas.microsoft.com/office/drawing/2014/main" id="{00000000-0008-0000-2000-00000A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1" name="Imagen 10">
          <a:extLst>
            <a:ext uri="{FF2B5EF4-FFF2-40B4-BE49-F238E27FC236}">
              <a16:creationId xmlns:a16="http://schemas.microsoft.com/office/drawing/2014/main" id="{00000000-0008-0000-2000-00000B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2" name="Imagen 11">
          <a:extLst>
            <a:ext uri="{FF2B5EF4-FFF2-40B4-BE49-F238E27FC236}">
              <a16:creationId xmlns:a16="http://schemas.microsoft.com/office/drawing/2014/main" id="{00000000-0008-0000-2000-00000C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3" name="Imagen 12">
          <a:extLst>
            <a:ext uri="{FF2B5EF4-FFF2-40B4-BE49-F238E27FC236}">
              <a16:creationId xmlns:a16="http://schemas.microsoft.com/office/drawing/2014/main" id="{00000000-0008-0000-2000-00000D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4" name="Imagen 13">
          <a:extLst>
            <a:ext uri="{FF2B5EF4-FFF2-40B4-BE49-F238E27FC236}">
              <a16:creationId xmlns:a16="http://schemas.microsoft.com/office/drawing/2014/main" id="{00000000-0008-0000-2000-00000E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536863</xdr:colOff>
      <xdr:row>2</xdr:row>
      <xdr:rowOff>126670</xdr:rowOff>
    </xdr:to>
    <xdr:pic>
      <xdr:nvPicPr>
        <xdr:cNvPr id="3" name="ff">
          <a:extLst>
            <a:ext uri="{FF2B5EF4-FFF2-40B4-BE49-F238E27FC236}">
              <a16:creationId xmlns:a16="http://schemas.microsoft.com/office/drawing/2014/main" id="{3352E35F-73C9-45C5-AC69-5AF933561965}"/>
            </a:ext>
          </a:extLst>
        </xdr:cNvPr>
        <xdr:cNvPicPr>
          <a:picLocks noChangeAspect="1"/>
        </xdr:cNvPicPr>
      </xdr:nvPicPr>
      <xdr:blipFill>
        <a:blip xmlns:r="http://schemas.openxmlformats.org/officeDocument/2006/relationships" r:embed="rId1" cstate="print"/>
        <a:stretch>
          <a:fillRect/>
        </a:stretch>
      </xdr:blipFill>
      <xdr:spPr>
        <a:xfrm>
          <a:off x="606136" y="190500"/>
          <a:ext cx="1143000" cy="576943"/>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3</xdr:row>
      <xdr:rowOff>114300</xdr:rowOff>
    </xdr:to>
    <xdr:pic>
      <xdr:nvPicPr>
        <xdr:cNvPr id="2" name="ff">
          <a:extLst>
            <a:ext uri="{FF2B5EF4-FFF2-40B4-BE49-F238E27FC236}">
              <a16:creationId xmlns:a16="http://schemas.microsoft.com/office/drawing/2014/main" id="{D67BF975-63C4-4D8C-AC40-2C0493CCD9C5}"/>
            </a:ext>
          </a:extLst>
        </xdr:cNvPr>
        <xdr:cNvPicPr>
          <a:picLocks noChangeAspect="1"/>
        </xdr:cNvPicPr>
      </xdr:nvPicPr>
      <xdr:blipFill>
        <a:blip xmlns:r="http://schemas.openxmlformats.org/officeDocument/2006/relationships" r:embed="rId1" cstate="print"/>
        <a:stretch>
          <a:fillRect/>
        </a:stretch>
      </xdr:blipFill>
      <xdr:spPr>
        <a:xfrm>
          <a:off x="609600" y="190500"/>
          <a:ext cx="1143000" cy="5715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534420</xdr:colOff>
      <xdr:row>2</xdr:row>
      <xdr:rowOff>183573</xdr:rowOff>
    </xdr:to>
    <xdr:pic>
      <xdr:nvPicPr>
        <xdr:cNvPr id="3" name="ff">
          <a:extLst>
            <a:ext uri="{FF2B5EF4-FFF2-40B4-BE49-F238E27FC236}">
              <a16:creationId xmlns:a16="http://schemas.microsoft.com/office/drawing/2014/main" id="{CFAE2902-C5E9-4F69-B631-228D8BA542F6}"/>
            </a:ext>
          </a:extLst>
        </xdr:cNvPr>
        <xdr:cNvPicPr>
          <a:picLocks noChangeAspect="1"/>
        </xdr:cNvPicPr>
      </xdr:nvPicPr>
      <xdr:blipFill>
        <a:blip xmlns:r="http://schemas.openxmlformats.org/officeDocument/2006/relationships" r:embed="rId1" cstate="print"/>
        <a:stretch>
          <a:fillRect/>
        </a:stretch>
      </xdr:blipFill>
      <xdr:spPr>
        <a:xfrm>
          <a:off x="605118" y="190500"/>
          <a:ext cx="1139537" cy="564573"/>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423020</xdr:colOff>
      <xdr:row>2</xdr:row>
      <xdr:rowOff>41563</xdr:rowOff>
    </xdr:to>
    <xdr:pic>
      <xdr:nvPicPr>
        <xdr:cNvPr id="2" name="ff">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48982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2100-000003000000}"/>
            </a:ext>
          </a:extLst>
        </xdr:cNvPr>
        <xdr:cNvSpPr/>
      </xdr:nvSpPr>
      <xdr:spPr>
        <a:xfrm>
          <a:off x="9937931"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100-000004000000}"/>
            </a:ext>
          </a:extLst>
        </xdr:cNvPr>
        <xdr:cNvSpPr/>
      </xdr:nvSpPr>
      <xdr:spPr>
        <a:xfrm rot="16200000">
          <a:off x="20615997" y="-3458009"/>
          <a:ext cx="496167" cy="950248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100-000005000000}"/>
            </a:ext>
          </a:extLst>
        </xdr:cNvPr>
        <xdr:cNvSpPr/>
      </xdr:nvSpPr>
      <xdr:spPr>
        <a:xfrm>
          <a:off x="19842308" y="669351"/>
          <a:ext cx="310341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2100-000006000000}"/>
            </a:ext>
          </a:extLst>
        </xdr:cNvPr>
        <xdr:cNvSpPr/>
      </xdr:nvSpPr>
      <xdr:spPr>
        <a:xfrm>
          <a:off x="9945832"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xdr:col>
      <xdr:colOff>84667</xdr:colOff>
      <xdr:row>1</xdr:row>
      <xdr:rowOff>0</xdr:rowOff>
    </xdr:from>
    <xdr:to>
      <xdr:col>3</xdr:col>
      <xdr:colOff>452460</xdr:colOff>
      <xdr:row>3</xdr:row>
      <xdr:rowOff>114300</xdr:rowOff>
    </xdr:to>
    <xdr:pic>
      <xdr:nvPicPr>
        <xdr:cNvPr id="3" name="ff">
          <a:extLst>
            <a:ext uri="{FF2B5EF4-FFF2-40B4-BE49-F238E27FC236}">
              <a16:creationId xmlns:a16="http://schemas.microsoft.com/office/drawing/2014/main" id="{CDB16765-EE5A-4147-8350-2CA115CBDA8D}"/>
            </a:ext>
          </a:extLst>
        </xdr:cNvPr>
        <xdr:cNvPicPr>
          <a:picLocks noChangeAspect="1"/>
        </xdr:cNvPicPr>
      </xdr:nvPicPr>
      <xdr:blipFill>
        <a:blip xmlns:r="http://schemas.openxmlformats.org/officeDocument/2006/relationships" r:embed="rId1" cstate="print"/>
        <a:stretch>
          <a:fillRect/>
        </a:stretch>
      </xdr:blipFill>
      <xdr:spPr>
        <a:xfrm>
          <a:off x="665692" y="190500"/>
          <a:ext cx="1120268" cy="5715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1139537</xdr:colOff>
      <xdr:row>2</xdr:row>
      <xdr:rowOff>185738</xdr:rowOff>
    </xdr:to>
    <xdr:pic>
      <xdr:nvPicPr>
        <xdr:cNvPr id="2" name="ff">
          <a:extLst>
            <a:ext uri="{FF2B5EF4-FFF2-40B4-BE49-F238E27FC236}">
              <a16:creationId xmlns:a16="http://schemas.microsoft.com/office/drawing/2014/main" id="{427837C6-F350-45A4-BD4C-C370548E5F5C}"/>
            </a:ext>
          </a:extLst>
        </xdr:cNvPr>
        <xdr:cNvPicPr>
          <a:picLocks noChangeAspect="1"/>
        </xdr:cNvPicPr>
      </xdr:nvPicPr>
      <xdr:blipFill>
        <a:blip xmlns:r="http://schemas.openxmlformats.org/officeDocument/2006/relationships" r:embed="rId1" cstate="print"/>
        <a:stretch>
          <a:fillRect/>
        </a:stretch>
      </xdr:blipFill>
      <xdr:spPr>
        <a:xfrm>
          <a:off x="606136" y="190500"/>
          <a:ext cx="1139537" cy="566738"/>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529590</xdr:colOff>
      <xdr:row>4</xdr:row>
      <xdr:rowOff>0</xdr:rowOff>
    </xdr:to>
    <xdr:pic>
      <xdr:nvPicPr>
        <xdr:cNvPr id="3" name="ff">
          <a:extLst>
            <a:ext uri="{FF2B5EF4-FFF2-40B4-BE49-F238E27FC236}">
              <a16:creationId xmlns:a16="http://schemas.microsoft.com/office/drawing/2014/main" id="{4341A74D-F6A3-40E3-B324-D51D60F03B23}"/>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0</xdr:colOff>
      <xdr:row>0</xdr:row>
      <xdr:rowOff>0</xdr:rowOff>
    </xdr:from>
    <xdr:ext cx="1074420" cy="476250"/>
    <xdr:pic>
      <xdr:nvPicPr>
        <xdr:cNvPr id="3" name="image1.png">
          <a:extLst>
            <a:ext uri="{FF2B5EF4-FFF2-40B4-BE49-F238E27FC236}">
              <a16:creationId xmlns:a16="http://schemas.microsoft.com/office/drawing/2014/main" id="{39593377-180D-4317-BC24-14C745A802EC}"/>
            </a:ext>
          </a:extLst>
        </xdr:cNvPr>
        <xdr:cNvPicPr preferRelativeResize="0"/>
      </xdr:nvPicPr>
      <xdr:blipFill>
        <a:blip xmlns:r="http://schemas.openxmlformats.org/officeDocument/2006/relationships" r:embed="rId1" cstate="print"/>
        <a:stretch>
          <a:fillRect/>
        </a:stretch>
      </xdr:blipFill>
      <xdr:spPr>
        <a:xfrm>
          <a:off x="179294" y="179294"/>
          <a:ext cx="1074420" cy="476250"/>
        </a:xfrm>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1143000</xdr:colOff>
      <xdr:row>2</xdr:row>
      <xdr:rowOff>111098</xdr:rowOff>
    </xdr:to>
    <xdr:pic>
      <xdr:nvPicPr>
        <xdr:cNvPr id="3" name="ff">
          <a:extLst>
            <a:ext uri="{FF2B5EF4-FFF2-40B4-BE49-F238E27FC236}">
              <a16:creationId xmlns:a16="http://schemas.microsoft.com/office/drawing/2014/main" id="{792DFA32-B424-4FE0-BAF7-372745359BB7}"/>
            </a:ext>
          </a:extLst>
        </xdr:cNvPr>
        <xdr:cNvPicPr>
          <a:picLocks noChangeAspect="1"/>
        </xdr:cNvPicPr>
      </xdr:nvPicPr>
      <xdr:blipFill>
        <a:blip xmlns:r="http://schemas.openxmlformats.org/officeDocument/2006/relationships" r:embed="rId1" cstate="print"/>
        <a:stretch>
          <a:fillRect/>
        </a:stretch>
      </xdr:blipFill>
      <xdr:spPr>
        <a:xfrm>
          <a:off x="340179" y="190500"/>
          <a:ext cx="1143000" cy="573741"/>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813955</xdr:colOff>
      <xdr:row>2</xdr:row>
      <xdr:rowOff>116032</xdr:rowOff>
    </xdr:to>
    <xdr:pic>
      <xdr:nvPicPr>
        <xdr:cNvPr id="2" name="ff">
          <a:extLst>
            <a:ext uri="{FF2B5EF4-FFF2-40B4-BE49-F238E27FC236}">
              <a16:creationId xmlns:a16="http://schemas.microsoft.com/office/drawing/2014/main" id="{D9E0B0FB-EBE5-4420-8500-225B93D3DC70}"/>
            </a:ext>
          </a:extLst>
        </xdr:cNvPr>
        <xdr:cNvPicPr>
          <a:picLocks noChangeAspect="1"/>
        </xdr:cNvPicPr>
      </xdr:nvPicPr>
      <xdr:blipFill>
        <a:blip xmlns:r="http://schemas.openxmlformats.org/officeDocument/2006/relationships" r:embed="rId1" cstate="print"/>
        <a:stretch>
          <a:fillRect/>
        </a:stretch>
      </xdr:blipFill>
      <xdr:spPr>
        <a:xfrm>
          <a:off x="228600" y="190500"/>
          <a:ext cx="1147330" cy="573232"/>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535843</xdr:colOff>
      <xdr:row>3</xdr:row>
      <xdr:rowOff>2241</xdr:rowOff>
    </xdr:to>
    <xdr:pic>
      <xdr:nvPicPr>
        <xdr:cNvPr id="2" name="ff">
          <a:extLst>
            <a:ext uri="{FF2B5EF4-FFF2-40B4-BE49-F238E27FC236}">
              <a16:creationId xmlns:a16="http://schemas.microsoft.com/office/drawing/2014/main" id="{283A3291-22E3-4EA3-8AA5-C6E1D968DA51}"/>
            </a:ext>
          </a:extLst>
        </xdr:cNvPr>
        <xdr:cNvPicPr>
          <a:picLocks noChangeAspect="1"/>
        </xdr:cNvPicPr>
      </xdr:nvPicPr>
      <xdr:blipFill>
        <a:blip xmlns:r="http://schemas.openxmlformats.org/officeDocument/2006/relationships" r:embed="rId1" cstate="print"/>
        <a:stretch>
          <a:fillRect/>
        </a:stretch>
      </xdr:blipFill>
      <xdr:spPr>
        <a:xfrm>
          <a:off x="606136" y="190500"/>
          <a:ext cx="1141980" cy="573741"/>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1067998</xdr:colOff>
      <xdr:row>2</xdr:row>
      <xdr:rowOff>29656</xdr:rowOff>
    </xdr:to>
    <xdr:pic>
      <xdr:nvPicPr>
        <xdr:cNvPr id="2" name="ff">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410898"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809531</xdr:colOff>
      <xdr:row>6</xdr:row>
      <xdr:rowOff>25148</xdr:rowOff>
    </xdr:to>
    <xdr:sp macro="" textlink="">
      <xdr:nvSpPr>
        <xdr:cNvPr id="3" name="2 Flecha izquierda">
          <a:extLst>
            <a:ext uri="{FF2B5EF4-FFF2-40B4-BE49-F238E27FC236}">
              <a16:creationId xmlns:a16="http://schemas.microsoft.com/office/drawing/2014/main" id="{00000000-0008-0000-2B00-000003000000}"/>
            </a:ext>
          </a:extLst>
        </xdr:cNvPr>
        <xdr:cNvSpPr/>
      </xdr:nvSpPr>
      <xdr:spPr>
        <a:xfrm>
          <a:off x="6299381" y="755938"/>
          <a:ext cx="1834875" cy="459835"/>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B00-000004000000}"/>
            </a:ext>
          </a:extLst>
        </xdr:cNvPr>
        <xdr:cNvSpPr/>
      </xdr:nvSpPr>
      <xdr:spPr>
        <a:xfrm rot="16200000">
          <a:off x="16939347" y="-3324659"/>
          <a:ext cx="496167" cy="923578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B00-000005000000}"/>
            </a:ext>
          </a:extLst>
        </xdr:cNvPr>
        <xdr:cNvSpPr/>
      </xdr:nvSpPr>
      <xdr:spPr>
        <a:xfrm>
          <a:off x="15489383" y="669351"/>
          <a:ext cx="354156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817432</xdr:colOff>
      <xdr:row>8</xdr:row>
      <xdr:rowOff>127823</xdr:rowOff>
    </xdr:to>
    <xdr:sp macro="" textlink="">
      <xdr:nvSpPr>
        <xdr:cNvPr id="6" name="5 Flecha izquierda">
          <a:extLst>
            <a:ext uri="{FF2B5EF4-FFF2-40B4-BE49-F238E27FC236}">
              <a16:creationId xmlns:a16="http://schemas.microsoft.com/office/drawing/2014/main" id="{00000000-0008-0000-2B00-000006000000}"/>
            </a:ext>
          </a:extLst>
        </xdr:cNvPr>
        <xdr:cNvSpPr/>
      </xdr:nvSpPr>
      <xdr:spPr>
        <a:xfrm>
          <a:off x="6307282" y="1190626"/>
          <a:ext cx="1834875" cy="461197"/>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1058394</xdr:colOff>
      <xdr:row>2</xdr:row>
      <xdr:rowOff>41563</xdr:rowOff>
    </xdr:to>
    <xdr:pic>
      <xdr:nvPicPr>
        <xdr:cNvPr id="2" name="ff">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401294"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2 Flecha izquierda">
          <a:extLst>
            <a:ext uri="{FF2B5EF4-FFF2-40B4-BE49-F238E27FC236}">
              <a16:creationId xmlns:a16="http://schemas.microsoft.com/office/drawing/2014/main" id="{00000000-0008-0000-2C00-000003000000}"/>
            </a:ext>
          </a:extLst>
        </xdr:cNvPr>
        <xdr:cNvSpPr/>
      </xdr:nvSpPr>
      <xdr:spPr>
        <a:xfrm>
          <a:off x="8290106"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C00-000004000000}"/>
            </a:ext>
          </a:extLst>
        </xdr:cNvPr>
        <xdr:cNvSpPr/>
      </xdr:nvSpPr>
      <xdr:spPr>
        <a:xfrm rot="16200000">
          <a:off x="19101522" y="-3277034"/>
          <a:ext cx="496167" cy="914053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C00-000005000000}"/>
            </a:ext>
          </a:extLst>
        </xdr:cNvPr>
        <xdr:cNvSpPr/>
      </xdr:nvSpPr>
      <xdr:spPr>
        <a:xfrm>
          <a:off x="17746808" y="669351"/>
          <a:ext cx="350346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5 Flecha izquierda">
          <a:extLst>
            <a:ext uri="{FF2B5EF4-FFF2-40B4-BE49-F238E27FC236}">
              <a16:creationId xmlns:a16="http://schemas.microsoft.com/office/drawing/2014/main" id="{00000000-0008-0000-2C00-000006000000}"/>
            </a:ext>
          </a:extLst>
        </xdr:cNvPr>
        <xdr:cNvSpPr/>
      </xdr:nvSpPr>
      <xdr:spPr>
        <a:xfrm>
          <a:off x="8298007"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onaldinho.vargas\AppData\Local\Microsoft\Windows\INetCache\Content.Outlook\2E8CW79X\Formato_Pot_Contratadas_Marzo%202023.xlsx" TargetMode="External"/><Relationship Id="rId1" Type="http://schemas.openxmlformats.org/officeDocument/2006/relationships/externalLinkPath" Target="/Users/ronaldinho.vargas/AppData/Local/Microsoft/Windows/INetCache/Content.Outlook/2E8CW79X/Formato_Pot_Contratadas_Marzo%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t_Contratadas"/>
      <sheetName val="Hoja2"/>
      <sheetName val="BASE"/>
      <sheetName val="cod_Retiros"/>
      <sheetName val="Data"/>
      <sheetName val="Barras"/>
    </sheetNames>
    <sheetDataSet>
      <sheetData sheetId="0" refreshError="1"/>
      <sheetData sheetId="1" refreshError="1"/>
      <sheetData sheetId="2">
        <row r="3">
          <cell r="F3" t="str">
            <v>EMPRESA</v>
          </cell>
          <cell r="G3" t="str">
            <v>AGROAURORA S.A.C.</v>
          </cell>
          <cell r="H3" t="str">
            <v>AGUAS Y ENERGIA PERU</v>
          </cell>
          <cell r="I3" t="str">
            <v>CELEPSA</v>
          </cell>
          <cell r="J3" t="str">
            <v>CERRO DEL AGUILA S.A.</v>
          </cell>
          <cell r="K3" t="str">
            <v>CHINANGO S.A.C.</v>
          </cell>
          <cell r="L3" t="str">
            <v>EGASA</v>
          </cell>
          <cell r="M3" t="str">
            <v>EGEMSA</v>
          </cell>
          <cell r="N3" t="str">
            <v>ORAZUL ENERGY</v>
          </cell>
          <cell r="O3" t="str">
            <v>EGESUR</v>
          </cell>
          <cell r="P3" t="str">
            <v>ELECTROPERU</v>
          </cell>
          <cell r="Q3" t="str">
            <v>EMPRESA DE GENERACION ELECTRICA DE JUNIN</v>
          </cell>
          <cell r="R3" t="str">
            <v>EMPRESA DE GENERACION HUALLAGA</v>
          </cell>
          <cell r="S3" t="str">
            <v>EMPRESA DE GENERACION HUANZA</v>
          </cell>
          <cell r="T3" t="str">
            <v>ENEL GENERACION PERU S.A.A.</v>
          </cell>
          <cell r="U3" t="str">
            <v>ENEL GENERACION PIURA S.A.</v>
          </cell>
          <cell r="V3" t="str">
            <v>ENGIE</v>
          </cell>
          <cell r="W3" t="str">
            <v>FENIX POWER PERÚ</v>
          </cell>
          <cell r="X3" t="str">
            <v>HIDROELECTRICA HUANCHOR S.A.C.</v>
          </cell>
          <cell r="Y3" t="str">
            <v>HIDROELECTRICA SANTA CRUZ</v>
          </cell>
          <cell r="Z3" t="str">
            <v>KALLPA GENERACION</v>
          </cell>
          <cell r="AA3" t="str">
            <v>LUZ DEL SUR</v>
          </cell>
          <cell r="AB3" t="str">
            <v>SAN GABAN</v>
          </cell>
          <cell r="AC3" t="str">
            <v>SDF ENERGIA</v>
          </cell>
          <cell r="AD3" t="str">
            <v>SHOUGESA</v>
          </cell>
          <cell r="AE3" t="str">
            <v>STATKRAFT</v>
          </cell>
          <cell r="AF3" t="str">
            <v>TERMOCHILCA</v>
          </cell>
          <cell r="AG3" t="str">
            <v>TERMOSELVA</v>
          </cell>
        </row>
        <row r="4">
          <cell r="F4" t="str">
            <v>CÓDIGO_Retiro</v>
          </cell>
          <cell r="G4" t="str">
            <v>CB00001AGR</v>
          </cell>
          <cell r="H4" t="str">
            <v>CB00002AYE</v>
          </cell>
          <cell r="I4" t="str">
            <v>CL00005CLP</v>
          </cell>
          <cell r="J4" t="str">
            <v>CL00041CDA</v>
          </cell>
          <cell r="K4" t="str">
            <v>CL00011CHI</v>
          </cell>
          <cell r="L4" t="str">
            <v>CL00006EGA</v>
          </cell>
          <cell r="M4" t="str">
            <v>CB00023EGM</v>
          </cell>
          <cell r="N4" t="str">
            <v>CB00123ORA</v>
          </cell>
          <cell r="O4" t="str">
            <v>CL00032EGS</v>
          </cell>
          <cell r="P4" t="str">
            <v>CB00002ELP</v>
          </cell>
          <cell r="Q4" t="str">
            <v>CB00002EGJ</v>
          </cell>
          <cell r="R4" t="str">
            <v>CL00023ODE</v>
          </cell>
          <cell r="S4" t="str">
            <v>CB00003EGH</v>
          </cell>
          <cell r="T4" t="str">
            <v>CB00189EPE</v>
          </cell>
          <cell r="U4" t="str">
            <v>CB00042EPI</v>
          </cell>
          <cell r="V4" t="str">
            <v>CL00061ENG</v>
          </cell>
          <cell r="W4" t="str">
            <v>CB00094FPP</v>
          </cell>
          <cell r="X4" t="str">
            <v>CL00001HHU</v>
          </cell>
          <cell r="Y4" t="str">
            <v>CB00002SCR</v>
          </cell>
          <cell r="Z4" t="str">
            <v>CL00011KAL</v>
          </cell>
          <cell r="AA4" t="str">
            <v>CB00003LDS</v>
          </cell>
          <cell r="AB4" t="str">
            <v>CB00002SGB</v>
          </cell>
          <cell r="AC4" t="str">
            <v>CL00027SDF</v>
          </cell>
          <cell r="AD4" t="str">
            <v>CB00002SHO</v>
          </cell>
          <cell r="AE4" t="str">
            <v>CB00014SKP</v>
          </cell>
          <cell r="AF4" t="str">
            <v>CL00140TCH</v>
          </cell>
          <cell r="AG4" t="str">
            <v>CL00007TER</v>
          </cell>
        </row>
        <row r="5">
          <cell r="F5" t="str">
            <v>Barra de Transferencia</v>
          </cell>
          <cell r="G5" t="str">
            <v>PIURA OESTE 220</v>
          </cell>
          <cell r="H5" t="str">
            <v>HUALLANCA 138</v>
          </cell>
          <cell r="I5" t="str">
            <v>CAJAMARCA 220</v>
          </cell>
          <cell r="J5" t="str">
            <v>CARABAYLLO 220</v>
          </cell>
          <cell r="K5" t="str">
            <v>CHILCA REP 220</v>
          </cell>
          <cell r="L5" t="str">
            <v>CALLALLI 138</v>
          </cell>
          <cell r="M5" t="str">
            <v>DOLORESPATA 138</v>
          </cell>
          <cell r="N5" t="str">
            <v>CARABAYLLO 220</v>
          </cell>
          <cell r="O5" t="str">
            <v>TOCACHE 138</v>
          </cell>
          <cell r="P5" t="str">
            <v>AGUAYTIA 22.9</v>
          </cell>
          <cell r="Q5" t="str">
            <v>CARABAYLLO 220</v>
          </cell>
          <cell r="R5" t="str">
            <v>LA NIÑA 220</v>
          </cell>
          <cell r="S5" t="str">
            <v>CALLALLI 138</v>
          </cell>
          <cell r="T5" t="str">
            <v>SANTA ROSA 220</v>
          </cell>
          <cell r="U5" t="str">
            <v>CHAVARRIA 220</v>
          </cell>
          <cell r="V5" t="str">
            <v>INDEPENDENCIA 220</v>
          </cell>
          <cell r="W5" t="str">
            <v>HUALLANCA 138</v>
          </cell>
          <cell r="X5" t="str">
            <v>VENTANILLA 220</v>
          </cell>
          <cell r="Y5" t="str">
            <v>CHAVARRIA 220</v>
          </cell>
          <cell r="Z5" t="str">
            <v>CARABAYLLO 220</v>
          </cell>
          <cell r="AA5" t="str">
            <v>MACHUPICCHU 138</v>
          </cell>
          <cell r="AB5" t="str">
            <v>AYAVIRI 138</v>
          </cell>
          <cell r="AC5" t="str">
            <v>PIURA OESTE 220</v>
          </cell>
          <cell r="AD5" t="str">
            <v>MARCONA 220</v>
          </cell>
          <cell r="AE5" t="str">
            <v>OROYA NUEVA 50</v>
          </cell>
          <cell r="AF5" t="str">
            <v>CANTERA 220</v>
          </cell>
          <cell r="AG5" t="str">
            <v>CARABAYLLO 220</v>
          </cell>
        </row>
        <row r="6">
          <cell r="F6" t="str">
            <v>Cliente</v>
          </cell>
          <cell r="G6" t="str">
            <v>AGROAURORA S.A.C.</v>
          </cell>
          <cell r="H6" t="str">
            <v>MINERA HORIZONTE</v>
          </cell>
          <cell r="I6" t="str">
            <v>HIDRANDINA</v>
          </cell>
          <cell r="J6" t="str">
            <v>EDELNOR</v>
          </cell>
          <cell r="K6" t="str">
            <v>LUZ DEL SUR</v>
          </cell>
          <cell r="L6" t="str">
            <v>SEAL</v>
          </cell>
          <cell r="M6" t="str">
            <v>ELECTRO SUR ESTE</v>
          </cell>
          <cell r="N6" t="str">
            <v>EDELNOR</v>
          </cell>
          <cell r="O6" t="str">
            <v>ELECTRO ORIENTE</v>
          </cell>
          <cell r="P6" t="str">
            <v>ELECTRO UCAYALI</v>
          </cell>
          <cell r="Q6" t="str">
            <v>EDELNOR</v>
          </cell>
          <cell r="R6" t="str">
            <v>ELECTRO NOR OESTE</v>
          </cell>
          <cell r="S6" t="str">
            <v>MINERA BUENAVENTURA</v>
          </cell>
          <cell r="T6" t="str">
            <v>CLUB REGATAS LIMA</v>
          </cell>
          <cell r="U6" t="str">
            <v>IMPALA PERU</v>
          </cell>
          <cell r="V6" t="str">
            <v>COELVISAC</v>
          </cell>
          <cell r="W6" t="str">
            <v>HIDRANDINA</v>
          </cell>
          <cell r="X6" t="str">
            <v>EDELNOR</v>
          </cell>
          <cell r="Y6" t="str">
            <v>EDELNOR</v>
          </cell>
          <cell r="Z6" t="str">
            <v>EDELNOR</v>
          </cell>
          <cell r="AA6" t="str">
            <v>LUZ DEL SUR</v>
          </cell>
          <cell r="AB6" t="str">
            <v>ELECTRO PUNO</v>
          </cell>
          <cell r="AC6" t="str">
            <v>ELECTRO NOR OESTE</v>
          </cell>
          <cell r="AD6" t="str">
            <v>SHOUGANG HIERRO PERU</v>
          </cell>
          <cell r="AE6" t="str">
            <v>MINERA CHINALCO PERÚ S.A.</v>
          </cell>
          <cell r="AF6" t="str">
            <v>LUZ DEL SUR</v>
          </cell>
          <cell r="AG6" t="str">
            <v>EDELNOR</v>
          </cell>
        </row>
        <row r="7">
          <cell r="F7" t="str">
            <v>Fecha de Fin</v>
          </cell>
          <cell r="G7">
            <v>42826</v>
          </cell>
          <cell r="H7">
            <v>44592</v>
          </cell>
          <cell r="I7" t="str">
            <v>31/12/2022</v>
          </cell>
          <cell r="J7" t="str">
            <v>02/08/2031</v>
          </cell>
          <cell r="K7" t="str">
            <v>31/12/2025</v>
          </cell>
          <cell r="L7" t="str">
            <v>31/12/2021</v>
          </cell>
          <cell r="M7" t="str">
            <v>31/12/2017</v>
          </cell>
          <cell r="N7" t="str">
            <v>30/04/2017</v>
          </cell>
          <cell r="O7" t="str">
            <v>31/12/2023</v>
          </cell>
          <cell r="P7" t="str">
            <v>08/08/2032</v>
          </cell>
          <cell r="Q7" t="str">
            <v>31/12/2016</v>
          </cell>
          <cell r="R7" t="str">
            <v>31/10/2031</v>
          </cell>
          <cell r="S7" t="str">
            <v>31/12/2024</v>
          </cell>
          <cell r="T7" t="str">
            <v>31/01/2027</v>
          </cell>
          <cell r="U7" t="str">
            <v>01/04/2018</v>
          </cell>
          <cell r="V7" t="str">
            <v>31/12/2022</v>
          </cell>
          <cell r="W7" t="str">
            <v>31/12/2019</v>
          </cell>
          <cell r="X7" t="str">
            <v>31/12/2023</v>
          </cell>
          <cell r="Y7" t="str">
            <v>31/12/2027</v>
          </cell>
          <cell r="Z7" t="str">
            <v>31/12/2027</v>
          </cell>
          <cell r="AA7" t="str">
            <v>31/12/2018</v>
          </cell>
          <cell r="AB7" t="str">
            <v>31/12/2019</v>
          </cell>
          <cell r="AC7" t="str">
            <v>31/12/2022</v>
          </cell>
          <cell r="AD7" t="str">
            <v>31/12/2017</v>
          </cell>
          <cell r="AE7" t="str">
            <v>31/12/2020</v>
          </cell>
          <cell r="AF7" t="str">
            <v>31/12/2021</v>
          </cell>
          <cell r="AG7" t="str">
            <v>31/12/2023</v>
          </cell>
        </row>
        <row r="8">
          <cell r="F8" t="str">
            <v>Fecha de Inicio</v>
          </cell>
          <cell r="G8" t="str">
            <v>01/05/2015</v>
          </cell>
          <cell r="H8" t="str">
            <v>01/02/2012</v>
          </cell>
          <cell r="I8" t="str">
            <v>01/01/2013</v>
          </cell>
          <cell r="J8" t="str">
            <v>01/10/2016</v>
          </cell>
          <cell r="K8" t="str">
            <v>01/01/2014</v>
          </cell>
          <cell r="L8" t="str">
            <v>01/01/2014</v>
          </cell>
          <cell r="M8" t="str">
            <v>01/01/2014</v>
          </cell>
          <cell r="N8" t="str">
            <v>01/01/2017</v>
          </cell>
          <cell r="O8" t="str">
            <v>01/01/2014</v>
          </cell>
          <cell r="P8" t="str">
            <v>08/09/2002</v>
          </cell>
          <cell r="Q8" t="str">
            <v>01/01/2016</v>
          </cell>
          <cell r="R8" t="str">
            <v>01/10/2016</v>
          </cell>
          <cell r="S8" t="str">
            <v>01/01/2013</v>
          </cell>
          <cell r="T8" t="str">
            <v>01/02/2017</v>
          </cell>
          <cell r="U8" t="str">
            <v>01/12/2016</v>
          </cell>
          <cell r="V8" t="str">
            <v>01/03/2016</v>
          </cell>
          <cell r="W8" t="str">
            <v>01/07/2016</v>
          </cell>
          <cell r="X8" t="str">
            <v>01/01/2014</v>
          </cell>
          <cell r="Y8" t="str">
            <v>01/11/2016</v>
          </cell>
          <cell r="Z8" t="str">
            <v>01/01/2014</v>
          </cell>
          <cell r="AA8" t="str">
            <v>01/09/2015</v>
          </cell>
          <cell r="AB8" t="str">
            <v>01/04/2014</v>
          </cell>
          <cell r="AC8" t="str">
            <v>01/01/2013</v>
          </cell>
          <cell r="AD8" t="str">
            <v>01/07/2014</v>
          </cell>
          <cell r="AE8" t="str">
            <v>01/11/2015</v>
          </cell>
          <cell r="AF8" t="str">
            <v>01/11/2015</v>
          </cell>
          <cell r="AG8" t="str">
            <v>01/01/2014</v>
          </cell>
        </row>
        <row r="9">
          <cell r="F9" t="str">
            <v>Tipo de Contrato</v>
          </cell>
          <cell r="G9" t="str">
            <v>BILATERAL</v>
          </cell>
          <cell r="H9" t="str">
            <v>BILATERAL</v>
          </cell>
          <cell r="I9" t="str">
            <v>LICITACION</v>
          </cell>
          <cell r="J9" t="str">
            <v>BILATERAL</v>
          </cell>
          <cell r="K9" t="str">
            <v>LICITACION</v>
          </cell>
          <cell r="L9" t="str">
            <v>LICITACION</v>
          </cell>
          <cell r="M9" t="str">
            <v>BILATERAL</v>
          </cell>
          <cell r="N9" t="str">
            <v>BILATERAL</v>
          </cell>
          <cell r="O9" t="str">
            <v>LICITACION</v>
          </cell>
          <cell r="P9" t="str">
            <v>BILATERAL</v>
          </cell>
          <cell r="Q9" t="str">
            <v>LICITACION</v>
          </cell>
          <cell r="R9" t="str">
            <v>LICITACION</v>
          </cell>
          <cell r="S9" t="str">
            <v>BILATERAL</v>
          </cell>
          <cell r="T9" t="str">
            <v>BILATERAL</v>
          </cell>
          <cell r="U9" t="str">
            <v>BILATERAL</v>
          </cell>
          <cell r="V9" t="str">
            <v>LICITACION</v>
          </cell>
          <cell r="W9" t="str">
            <v>BILATERAL</v>
          </cell>
          <cell r="X9" t="str">
            <v>LICITACION</v>
          </cell>
          <cell r="Y9" t="str">
            <v>BILATERAL</v>
          </cell>
          <cell r="Z9" t="str">
            <v>LICITACION</v>
          </cell>
          <cell r="AA9" t="str">
            <v>BILATERAL</v>
          </cell>
          <cell r="AB9" t="str">
            <v>BILATERAL</v>
          </cell>
          <cell r="AC9" t="str">
            <v>LICITACION</v>
          </cell>
          <cell r="AD9" t="str">
            <v>BILATERAL</v>
          </cell>
          <cell r="AE9" t="str">
            <v>BILATERAL</v>
          </cell>
          <cell r="AF9" t="str">
            <v>LICITACION</v>
          </cell>
          <cell r="AG9" t="str">
            <v>LICITACION</v>
          </cell>
        </row>
        <row r="10">
          <cell r="F10" t="str">
            <v>Tipo de Usuario</v>
          </cell>
          <cell r="G10" t="str">
            <v>LIBRE</v>
          </cell>
          <cell r="H10" t="str">
            <v>LIBRE</v>
          </cell>
          <cell r="I10" t="str">
            <v>REGULADO</v>
          </cell>
          <cell r="J10" t="str">
            <v>REGULADO</v>
          </cell>
          <cell r="K10" t="str">
            <v>REGULADO</v>
          </cell>
          <cell r="L10" t="str">
            <v>REGULADO</v>
          </cell>
          <cell r="M10" t="str">
            <v>REGULADO</v>
          </cell>
          <cell r="N10" t="str">
            <v>LIBRE</v>
          </cell>
          <cell r="O10" t="str">
            <v>REGULADO</v>
          </cell>
          <cell r="P10" t="str">
            <v>REGULADO</v>
          </cell>
          <cell r="Q10" t="str">
            <v>REGULADO</v>
          </cell>
          <cell r="R10" t="str">
            <v>REGULADO</v>
          </cell>
          <cell r="S10" t="str">
            <v>LIBRE</v>
          </cell>
          <cell r="T10" t="str">
            <v>LIBRE</v>
          </cell>
          <cell r="U10" t="str">
            <v>LIBRE</v>
          </cell>
          <cell r="V10" t="str">
            <v>REGULADO</v>
          </cell>
          <cell r="W10" t="str">
            <v>REGULADO</v>
          </cell>
          <cell r="X10" t="str">
            <v>REGULADO</v>
          </cell>
          <cell r="Y10" t="str">
            <v>REGULADO</v>
          </cell>
          <cell r="Z10" t="str">
            <v>REGULADO</v>
          </cell>
          <cell r="AA10" t="str">
            <v>LIBRE</v>
          </cell>
          <cell r="AB10" t="str">
            <v>REGULADO</v>
          </cell>
          <cell r="AC10" t="str">
            <v>REGULADO</v>
          </cell>
          <cell r="AD10" t="str">
            <v>LIBRE</v>
          </cell>
          <cell r="AE10" t="str">
            <v>LIBRE</v>
          </cell>
          <cell r="AF10" t="str">
            <v>REGULADO</v>
          </cell>
          <cell r="AG10" t="str">
            <v>REGULADO</v>
          </cell>
        </row>
        <row r="11">
          <cell r="F11" t="str">
            <v>CÓDIGO_Retiro</v>
          </cell>
          <cell r="I11" t="str">
            <v>CL00023CLP</v>
          </cell>
          <cell r="J11" t="str">
            <v>CL00042CDA</v>
          </cell>
          <cell r="K11" t="str">
            <v>CL00023CHI</v>
          </cell>
          <cell r="L11" t="str">
            <v>CL00022EGA</v>
          </cell>
          <cell r="M11" t="str">
            <v>CB00087EGM</v>
          </cell>
          <cell r="N11" t="str">
            <v>CB00124ORA</v>
          </cell>
          <cell r="O11" t="str">
            <v>CL00016EGS</v>
          </cell>
          <cell r="P11" t="str">
            <v>CB00069ELP</v>
          </cell>
          <cell r="Q11" t="str">
            <v>CB00003EGJ</v>
          </cell>
          <cell r="R11" t="str">
            <v>CL00024ODE</v>
          </cell>
          <cell r="S11" t="str">
            <v>CB00006EGH</v>
          </cell>
          <cell r="T11" t="str">
            <v>CB00188EPE</v>
          </cell>
          <cell r="U11" t="str">
            <v>CB00010EPI</v>
          </cell>
          <cell r="V11" t="str">
            <v>CB00014ENG</v>
          </cell>
          <cell r="W11" t="str">
            <v>CB00099FPP</v>
          </cell>
          <cell r="X11" t="str">
            <v>CL00003HHU</v>
          </cell>
          <cell r="Y11" t="str">
            <v>CB00003SCR</v>
          </cell>
          <cell r="Z11" t="str">
            <v>CL00012KAL</v>
          </cell>
          <cell r="AA11" t="str">
            <v>CB00016LDS</v>
          </cell>
          <cell r="AB11" t="str">
            <v>CB00006SGB</v>
          </cell>
          <cell r="AC11" t="str">
            <v>CL00030SDF</v>
          </cell>
          <cell r="AD11" t="str">
            <v>CB00005SHO</v>
          </cell>
          <cell r="AE11" t="str">
            <v>CB00016SKP</v>
          </cell>
          <cell r="AF11" t="str">
            <v>CL00010TCH</v>
          </cell>
          <cell r="AG11" t="str">
            <v>CL00011TER</v>
          </cell>
        </row>
        <row r="12">
          <cell r="F12" t="str">
            <v>Barra de Transferencia</v>
          </cell>
          <cell r="I12" t="str">
            <v>CHIMBOTE1 138</v>
          </cell>
          <cell r="J12" t="str">
            <v>CHAVARRIA 220</v>
          </cell>
          <cell r="K12" t="str">
            <v>INDUSTRIALES 220</v>
          </cell>
          <cell r="L12" t="str">
            <v>CHILINA 138</v>
          </cell>
          <cell r="M12" t="str">
            <v>CACHIMAYO 138</v>
          </cell>
          <cell r="N12" t="str">
            <v>CHAVARRIA 220</v>
          </cell>
          <cell r="O12" t="str">
            <v>HUANCAVELICA 220</v>
          </cell>
          <cell r="P12" t="str">
            <v>PUCALLPA 60</v>
          </cell>
          <cell r="Q12" t="str">
            <v>CHAVARRIA 220</v>
          </cell>
          <cell r="R12" t="str">
            <v>PIURA OESTE 220</v>
          </cell>
          <cell r="S12" t="str">
            <v>HUANCAVELICA 220</v>
          </cell>
          <cell r="T12" t="str">
            <v>ASIA 220</v>
          </cell>
          <cell r="U12" t="str">
            <v>CHAVARRIA 220</v>
          </cell>
          <cell r="V12" t="str">
            <v>CARABAYLLO 220</v>
          </cell>
          <cell r="W12" t="str">
            <v>HUALLANCA 138</v>
          </cell>
          <cell r="X12" t="str">
            <v>CARABAYLLO 220</v>
          </cell>
          <cell r="Y12" t="str">
            <v>HUACHO 220</v>
          </cell>
          <cell r="Z12" t="str">
            <v>CHAVARRIA 220</v>
          </cell>
          <cell r="AA12" t="str">
            <v>SAN JUAN 220</v>
          </cell>
          <cell r="AB12" t="str">
            <v>AZANGARO 138</v>
          </cell>
          <cell r="AC12" t="str">
            <v>TALARA 220</v>
          </cell>
          <cell r="AD12" t="str">
            <v>MARCONA 220</v>
          </cell>
          <cell r="AE12" t="str">
            <v>PARAGSHA2 138</v>
          </cell>
          <cell r="AF12" t="str">
            <v>CHILCA REP 220</v>
          </cell>
          <cell r="AG12" t="str">
            <v>CHAVARRIA 220</v>
          </cell>
        </row>
        <row r="13">
          <cell r="F13" t="str">
            <v>Cliente</v>
          </cell>
          <cell r="I13" t="str">
            <v>HIDRANDINA</v>
          </cell>
          <cell r="J13" t="str">
            <v>EDELNOR</v>
          </cell>
          <cell r="K13" t="str">
            <v>LUZ DEL SUR</v>
          </cell>
          <cell r="L13" t="str">
            <v>SEAL</v>
          </cell>
          <cell r="M13" t="str">
            <v>ELECTRO SUR ESTE</v>
          </cell>
          <cell r="N13" t="str">
            <v>EDELNOR</v>
          </cell>
          <cell r="O13" t="str">
            <v>ELECTRO DUNAS</v>
          </cell>
          <cell r="P13" t="str">
            <v>ELECTRO UCAYALI</v>
          </cell>
          <cell r="Q13" t="str">
            <v>EDELNOR</v>
          </cell>
          <cell r="R13" t="str">
            <v>ELECTRO NOR OESTE</v>
          </cell>
          <cell r="S13" t="str">
            <v>MINERA BUENAVENTURA</v>
          </cell>
          <cell r="T13" t="str">
            <v>CLUB REGATAS LIMA</v>
          </cell>
          <cell r="U13" t="str">
            <v>TRANSPORTADORA CALLAO</v>
          </cell>
          <cell r="V13" t="str">
            <v>EDELNOR</v>
          </cell>
          <cell r="W13" t="str">
            <v>HIDRANDINA</v>
          </cell>
          <cell r="X13" t="str">
            <v>EDELNOR</v>
          </cell>
          <cell r="Y13" t="str">
            <v>EDELNOR</v>
          </cell>
          <cell r="Z13" t="str">
            <v>EDELNOR</v>
          </cell>
          <cell r="AA13" t="str">
            <v>IDEAS TEXTILES S.A.C.</v>
          </cell>
          <cell r="AB13" t="str">
            <v>ELECTRO PUNO</v>
          </cell>
          <cell r="AC13" t="str">
            <v>ELECTRO NOR OESTE</v>
          </cell>
          <cell r="AD13" t="str">
            <v>MINERA SHOUXIN PERU S.A.</v>
          </cell>
          <cell r="AE13" t="str">
            <v>MINERA MILPO</v>
          </cell>
          <cell r="AF13" t="str">
            <v>LUZ DEL SUR</v>
          </cell>
          <cell r="AG13" t="str">
            <v>EDELNOR</v>
          </cell>
        </row>
        <row r="14">
          <cell r="F14" t="str">
            <v>Fecha de Fin</v>
          </cell>
          <cell r="I14" t="str">
            <v>31/12/2022</v>
          </cell>
          <cell r="J14" t="str">
            <v>02/08/2031</v>
          </cell>
          <cell r="K14" t="str">
            <v>31/12/2025</v>
          </cell>
          <cell r="L14" t="str">
            <v>31/12/2021</v>
          </cell>
          <cell r="M14" t="str">
            <v>31/12/2023</v>
          </cell>
          <cell r="N14" t="str">
            <v>30/04/2017</v>
          </cell>
          <cell r="O14" t="str">
            <v>31/12/2023</v>
          </cell>
          <cell r="P14" t="str">
            <v>08/08/2032</v>
          </cell>
          <cell r="Q14" t="str">
            <v>31/12/2016</v>
          </cell>
          <cell r="R14" t="str">
            <v>31/10/2031</v>
          </cell>
          <cell r="S14" t="str">
            <v>31/12/2024</v>
          </cell>
          <cell r="T14" t="str">
            <v>31/01/2027</v>
          </cell>
          <cell r="U14" t="str">
            <v>31/12/2019</v>
          </cell>
          <cell r="V14" t="str">
            <v>31/12/2027</v>
          </cell>
          <cell r="W14" t="str">
            <v>31/12/2019</v>
          </cell>
          <cell r="X14" t="str">
            <v>31/12/2023</v>
          </cell>
          <cell r="Y14" t="str">
            <v>31/12/2027</v>
          </cell>
          <cell r="Z14" t="str">
            <v>31/12/2027</v>
          </cell>
          <cell r="AA14" t="str">
            <v>31/08/2018</v>
          </cell>
          <cell r="AB14" t="str">
            <v>31/12/2019</v>
          </cell>
          <cell r="AC14" t="str">
            <v>31/12/2022</v>
          </cell>
          <cell r="AD14" t="str">
            <v>31/12/2017</v>
          </cell>
          <cell r="AE14" t="str">
            <v>31/12/2017</v>
          </cell>
          <cell r="AF14" t="str">
            <v>31/12/2021</v>
          </cell>
          <cell r="AG14" t="str">
            <v>31/12/2023</v>
          </cell>
        </row>
        <row r="15">
          <cell r="F15" t="str">
            <v>Fecha de Inicio</v>
          </cell>
          <cell r="I15" t="str">
            <v>01/01/2013</v>
          </cell>
          <cell r="J15" t="str">
            <v>01/10/2016</v>
          </cell>
          <cell r="K15" t="str">
            <v>01/01/2014</v>
          </cell>
          <cell r="L15" t="str">
            <v>01/01/2014</v>
          </cell>
          <cell r="M15" t="str">
            <v>01/10/2015</v>
          </cell>
          <cell r="N15" t="str">
            <v>01/01/2017</v>
          </cell>
          <cell r="O15" t="str">
            <v>01/01/2014</v>
          </cell>
          <cell r="P15" t="str">
            <v>08/09/2002</v>
          </cell>
          <cell r="Q15" t="str">
            <v>01/01/2016</v>
          </cell>
          <cell r="R15" t="str">
            <v>01/10/2016</v>
          </cell>
          <cell r="S15" t="str">
            <v>01/01/2013</v>
          </cell>
          <cell r="T15" t="str">
            <v>01/02/2017</v>
          </cell>
          <cell r="U15" t="str">
            <v>01/12/2016</v>
          </cell>
          <cell r="V15" t="str">
            <v>01/03/2016</v>
          </cell>
          <cell r="W15" t="str">
            <v>01/12/2016</v>
          </cell>
          <cell r="X15" t="str">
            <v>01/01/2014</v>
          </cell>
          <cell r="Y15" t="str">
            <v>01/11/2016</v>
          </cell>
          <cell r="Z15" t="str">
            <v>01/01/2014</v>
          </cell>
          <cell r="AA15" t="str">
            <v>01/09/2015</v>
          </cell>
          <cell r="AB15" t="str">
            <v>01/04/2014</v>
          </cell>
          <cell r="AC15" t="str">
            <v>01/01/2013</v>
          </cell>
          <cell r="AD15" t="str">
            <v>01/07/2015</v>
          </cell>
          <cell r="AE15" t="str">
            <v>01/11/2015</v>
          </cell>
          <cell r="AF15" t="str">
            <v>01/01/2014</v>
          </cell>
          <cell r="AG15" t="str">
            <v>01/01/2014</v>
          </cell>
        </row>
        <row r="16">
          <cell r="F16" t="str">
            <v>Tipo de Contrato</v>
          </cell>
          <cell r="I16" t="str">
            <v>LICITACION</v>
          </cell>
          <cell r="J16" t="str">
            <v>BILATERAL</v>
          </cell>
          <cell r="K16" t="str">
            <v>LICITACION</v>
          </cell>
          <cell r="L16" t="str">
            <v>LICITACION</v>
          </cell>
          <cell r="M16" t="str">
            <v>BILATERAL</v>
          </cell>
          <cell r="N16" t="str">
            <v>BILATERAL</v>
          </cell>
          <cell r="O16" t="str">
            <v>LICITACION</v>
          </cell>
          <cell r="P16" t="str">
            <v>BILATERAL</v>
          </cell>
          <cell r="Q16" t="str">
            <v>LICITACION</v>
          </cell>
          <cell r="R16" t="str">
            <v>LICITACION</v>
          </cell>
          <cell r="S16" t="str">
            <v>BILATERAL</v>
          </cell>
          <cell r="T16" t="str">
            <v>BILATERAL</v>
          </cell>
          <cell r="U16" t="str">
            <v>BILATERAL</v>
          </cell>
          <cell r="V16" t="str">
            <v>BILATERAL</v>
          </cell>
          <cell r="W16" t="str">
            <v>BILATERAL</v>
          </cell>
          <cell r="X16" t="str">
            <v>LICITACION</v>
          </cell>
          <cell r="Y16" t="str">
            <v>BILATERAL</v>
          </cell>
          <cell r="Z16" t="str">
            <v>LICITACION</v>
          </cell>
          <cell r="AA16" t="str">
            <v>BILATERAL</v>
          </cell>
          <cell r="AB16" t="str">
            <v>BILATERAL</v>
          </cell>
          <cell r="AC16" t="str">
            <v>LICITACION</v>
          </cell>
          <cell r="AD16" t="str">
            <v>BILATERAL</v>
          </cell>
          <cell r="AE16" t="str">
            <v>BILATERAL</v>
          </cell>
          <cell r="AF16" t="str">
            <v>LICITACION</v>
          </cell>
          <cell r="AG16" t="str">
            <v>LICITACION</v>
          </cell>
        </row>
        <row r="17">
          <cell r="F17" t="str">
            <v>Tipo de Usuario</v>
          </cell>
          <cell r="I17" t="str">
            <v>REGULADO</v>
          </cell>
          <cell r="J17" t="str">
            <v>REGULADO</v>
          </cell>
          <cell r="K17" t="str">
            <v>REGULADO</v>
          </cell>
          <cell r="L17" t="str">
            <v>REGULADO</v>
          </cell>
          <cell r="M17" t="str">
            <v>LIBRE</v>
          </cell>
          <cell r="N17" t="str">
            <v>LIBRE</v>
          </cell>
          <cell r="O17" t="str">
            <v>REGULADO</v>
          </cell>
          <cell r="P17" t="str">
            <v>REGULADO</v>
          </cell>
          <cell r="Q17" t="str">
            <v>REGULADO</v>
          </cell>
          <cell r="R17" t="str">
            <v>REGULADO</v>
          </cell>
          <cell r="S17" t="str">
            <v>LIBRE</v>
          </cell>
          <cell r="T17" t="str">
            <v>LIBRE</v>
          </cell>
          <cell r="U17" t="str">
            <v>LIBRE</v>
          </cell>
          <cell r="V17" t="str">
            <v>REGULADO</v>
          </cell>
          <cell r="W17" t="str">
            <v>REGULADO</v>
          </cell>
          <cell r="X17" t="str">
            <v>REGULADO</v>
          </cell>
          <cell r="Y17" t="str">
            <v>REGULADO</v>
          </cell>
          <cell r="Z17" t="str">
            <v>REGULADO</v>
          </cell>
          <cell r="AA17" t="str">
            <v>LIBRE</v>
          </cell>
          <cell r="AB17" t="str">
            <v>REGULADO</v>
          </cell>
          <cell r="AC17" t="str">
            <v>REGULADO</v>
          </cell>
          <cell r="AD17" t="str">
            <v>LIBRE</v>
          </cell>
          <cell r="AE17" t="str">
            <v>LIBRE</v>
          </cell>
          <cell r="AF17" t="str">
            <v>REGULADO</v>
          </cell>
          <cell r="AG17" t="str">
            <v>REGULADO</v>
          </cell>
        </row>
        <row r="18">
          <cell r="F18" t="str">
            <v>CÓDIGO_Retiro</v>
          </cell>
          <cell r="I18" t="str">
            <v>CL00030CLP</v>
          </cell>
          <cell r="J18" t="str">
            <v>CL00043CDA</v>
          </cell>
          <cell r="K18" t="str">
            <v>CL00037CHI</v>
          </cell>
          <cell r="L18" t="str">
            <v>CL00039EGA</v>
          </cell>
          <cell r="M18" t="str">
            <v>CB00088EGM</v>
          </cell>
          <cell r="N18" t="str">
            <v>CB00125ORA</v>
          </cell>
          <cell r="O18" t="str">
            <v>CB00046EGS</v>
          </cell>
          <cell r="P18" t="str">
            <v>CB00011ELP</v>
          </cell>
          <cell r="Q18" t="str">
            <v>CB00004EGJ</v>
          </cell>
          <cell r="R18" t="str">
            <v>CL00025ODE</v>
          </cell>
          <cell r="S18" t="str">
            <v>CB00009EGH</v>
          </cell>
          <cell r="T18" t="str">
            <v>CB00187EPE</v>
          </cell>
          <cell r="U18" t="str">
            <v>CB00040EPI</v>
          </cell>
          <cell r="V18" t="str">
            <v>CB00015ENG</v>
          </cell>
          <cell r="W18" t="str">
            <v>CB00100FPP</v>
          </cell>
          <cell r="X18" t="str">
            <v>CL00005HHU</v>
          </cell>
          <cell r="Y18" t="str">
            <v>CB00004SCR</v>
          </cell>
          <cell r="Z18" t="str">
            <v>CL00029KAL</v>
          </cell>
          <cell r="AA18" t="str">
            <v>CB00057LDS</v>
          </cell>
          <cell r="AB18" t="str">
            <v>CB00016SGB</v>
          </cell>
          <cell r="AC18" t="str">
            <v>CL00033SDF</v>
          </cell>
          <cell r="AD18" t="str">
            <v>CB00003SHO</v>
          </cell>
          <cell r="AE18" t="str">
            <v>CB00020SKP</v>
          </cell>
          <cell r="AF18" t="str">
            <v>CL00016TCH</v>
          </cell>
          <cell r="AG18" t="str">
            <v>CL00020TER</v>
          </cell>
        </row>
        <row r="19">
          <cell r="F19" t="str">
            <v>Barra de Transferencia</v>
          </cell>
          <cell r="I19" t="str">
            <v>GUADALUPE 220</v>
          </cell>
          <cell r="J19" t="str">
            <v>HUACHO 220</v>
          </cell>
          <cell r="K19" t="str">
            <v>SAN JUAN 220</v>
          </cell>
          <cell r="L19" t="str">
            <v>MARCONA 220</v>
          </cell>
          <cell r="M19" t="str">
            <v>MACHUPICCHU 138</v>
          </cell>
          <cell r="N19" t="str">
            <v>HUACHO 220</v>
          </cell>
          <cell r="O19" t="str">
            <v>CARABAYLLO 220</v>
          </cell>
          <cell r="P19" t="str">
            <v>CAMPO ARMIÑO 220</v>
          </cell>
          <cell r="Q19" t="str">
            <v>HUACHO 220</v>
          </cell>
          <cell r="R19" t="str">
            <v>TALARA 220</v>
          </cell>
          <cell r="S19" t="str">
            <v>PARAGSHA2 138</v>
          </cell>
          <cell r="T19" t="str">
            <v>SAN JUAN 220</v>
          </cell>
          <cell r="U19" t="str">
            <v>TRUJILLO 220</v>
          </cell>
          <cell r="V19" t="str">
            <v>CARABAYLLO 220</v>
          </cell>
          <cell r="W19" t="str">
            <v>TRUJILLO 220</v>
          </cell>
          <cell r="X19" t="str">
            <v>CHAVARRIA 220</v>
          </cell>
          <cell r="Y19" t="str">
            <v>LOMERA 220</v>
          </cell>
          <cell r="Z19" t="str">
            <v>HUACHO 220</v>
          </cell>
          <cell r="AA19" t="str">
            <v>ALTO PRADERAS 220kV</v>
          </cell>
          <cell r="AB19" t="str">
            <v>JULIACA 138</v>
          </cell>
          <cell r="AC19" t="str">
            <v>ZORRITOS 220</v>
          </cell>
          <cell r="AD19" t="str">
            <v>MARCONA 220</v>
          </cell>
          <cell r="AE19" t="str">
            <v>DESIERTO 220</v>
          </cell>
          <cell r="AF19" t="str">
            <v>INDUSTRIALES 220</v>
          </cell>
          <cell r="AG19" t="str">
            <v>HUACHO 220</v>
          </cell>
        </row>
        <row r="20">
          <cell r="F20" t="str">
            <v>Cliente</v>
          </cell>
          <cell r="I20" t="str">
            <v>HIDRANDINA</v>
          </cell>
          <cell r="J20" t="str">
            <v>EDELNOR</v>
          </cell>
          <cell r="K20" t="str">
            <v>LUZ DEL SUR</v>
          </cell>
          <cell r="L20" t="str">
            <v>SEAL</v>
          </cell>
          <cell r="M20" t="str">
            <v>ELECTRO SUR ESTE</v>
          </cell>
          <cell r="N20" t="str">
            <v>EDELNOR</v>
          </cell>
          <cell r="O20" t="str">
            <v>EDELNOR</v>
          </cell>
          <cell r="P20" t="str">
            <v>ELECTRO CENTRO</v>
          </cell>
          <cell r="Q20" t="str">
            <v>EDELNOR</v>
          </cell>
          <cell r="R20" t="str">
            <v>ELECTRO NOR OESTE</v>
          </cell>
          <cell r="S20" t="str">
            <v>MINERA BUENAVENTURA</v>
          </cell>
          <cell r="T20" t="str">
            <v>CLUB REGATAS LIMA</v>
          </cell>
          <cell r="U20" t="str">
            <v>MINERA QUIRUVILCA</v>
          </cell>
          <cell r="V20" t="str">
            <v>EDELNOR</v>
          </cell>
          <cell r="W20" t="str">
            <v>HIDRANDINA</v>
          </cell>
          <cell r="X20" t="str">
            <v>EDELNOR</v>
          </cell>
          <cell r="Y20" t="str">
            <v>EDELNOR</v>
          </cell>
          <cell r="Z20" t="str">
            <v>EDELNOR</v>
          </cell>
          <cell r="AA20" t="str">
            <v>IDEAS TEXTILES S.A.C.</v>
          </cell>
          <cell r="AB20" t="str">
            <v>ELECTRO PUNO</v>
          </cell>
          <cell r="AC20" t="str">
            <v>ELECTRO NOR OESTE</v>
          </cell>
          <cell r="AD20" t="str">
            <v>MUNICIPALIDAD DE MARCONA</v>
          </cell>
          <cell r="AE20" t="str">
            <v>MINERA MILPO</v>
          </cell>
          <cell r="AF20" t="str">
            <v>LUZ DEL SUR</v>
          </cell>
          <cell r="AG20" t="str">
            <v>EDELNOR</v>
          </cell>
        </row>
        <row r="21">
          <cell r="F21" t="str">
            <v>Fecha de Fin</v>
          </cell>
          <cell r="I21" t="str">
            <v>31/12/2022</v>
          </cell>
          <cell r="J21" t="str">
            <v>02/08/2031</v>
          </cell>
          <cell r="K21" t="str">
            <v>31/12/2025</v>
          </cell>
          <cell r="L21" t="str">
            <v>31/12/2021</v>
          </cell>
          <cell r="M21" t="str">
            <v>28/02/2017</v>
          </cell>
          <cell r="N21" t="str">
            <v>30/04/2017</v>
          </cell>
          <cell r="O21" t="str">
            <v>31/12/2017</v>
          </cell>
          <cell r="P21" t="str">
            <v>31/12/2022</v>
          </cell>
          <cell r="Q21" t="str">
            <v>31/12/2016</v>
          </cell>
          <cell r="R21" t="str">
            <v>31/10/2031</v>
          </cell>
          <cell r="S21" t="str">
            <v>31/12/2024</v>
          </cell>
          <cell r="T21" t="str">
            <v>31/01/2027</v>
          </cell>
          <cell r="U21" t="str">
            <v>01/12/2017</v>
          </cell>
          <cell r="V21" t="str">
            <v>31/12/2027</v>
          </cell>
          <cell r="W21" t="str">
            <v>31/12/2019</v>
          </cell>
          <cell r="X21" t="str">
            <v>31/12/2023</v>
          </cell>
          <cell r="Y21" t="str">
            <v>31/12/2027</v>
          </cell>
          <cell r="Z21" t="str">
            <v>31/12/2027</v>
          </cell>
          <cell r="AA21" t="str">
            <v>31/08/2018</v>
          </cell>
          <cell r="AB21" t="str">
            <v>31/12/2019</v>
          </cell>
          <cell r="AC21" t="str">
            <v>31/12/2022</v>
          </cell>
          <cell r="AD21" t="str">
            <v>30/09/2018</v>
          </cell>
          <cell r="AE21" t="str">
            <v>31/12/2017</v>
          </cell>
          <cell r="AF21" t="str">
            <v>31/12/2021</v>
          </cell>
          <cell r="AG21" t="str">
            <v>31/12/2023</v>
          </cell>
        </row>
        <row r="22">
          <cell r="F22" t="str">
            <v>Fecha de Inicio</v>
          </cell>
          <cell r="I22" t="str">
            <v>01/01/2013</v>
          </cell>
          <cell r="J22" t="str">
            <v>01/10/2016</v>
          </cell>
          <cell r="K22" t="str">
            <v>01/01/2014</v>
          </cell>
          <cell r="L22" t="str">
            <v>01/01/2014</v>
          </cell>
          <cell r="M22" t="str">
            <v>01/10/2015</v>
          </cell>
          <cell r="N22" t="str">
            <v>01/01/2017</v>
          </cell>
          <cell r="O22" t="str">
            <v>01/01/2016</v>
          </cell>
          <cell r="P22" t="str">
            <v>01/01/2013</v>
          </cell>
          <cell r="Q22" t="str">
            <v>01/01/2016</v>
          </cell>
          <cell r="R22" t="str">
            <v>01/10/2016</v>
          </cell>
          <cell r="S22" t="str">
            <v>01/01/2013</v>
          </cell>
          <cell r="T22" t="str">
            <v>01/01/2017</v>
          </cell>
          <cell r="U22" t="str">
            <v>01/12/2016</v>
          </cell>
          <cell r="V22" t="str">
            <v>01/03/2016</v>
          </cell>
          <cell r="W22" t="str">
            <v>01/12/2016</v>
          </cell>
          <cell r="X22" t="str">
            <v>01/01/2014</v>
          </cell>
          <cell r="Y22" t="str">
            <v>01/11/2016</v>
          </cell>
          <cell r="Z22" t="str">
            <v>01/01/2014</v>
          </cell>
          <cell r="AA22" t="str">
            <v>01/05/2016</v>
          </cell>
          <cell r="AB22" t="str">
            <v>01/04/2014</v>
          </cell>
          <cell r="AC22" t="str">
            <v>01/01/2013</v>
          </cell>
          <cell r="AD22" t="str">
            <v>01/10/2014</v>
          </cell>
          <cell r="AE22" t="str">
            <v>01/11/2015</v>
          </cell>
          <cell r="AF22" t="str">
            <v>01/01/2014</v>
          </cell>
          <cell r="AG22" t="str">
            <v>01/01/2014</v>
          </cell>
        </row>
        <row r="23">
          <cell r="F23" t="str">
            <v>Tipo de Contrato</v>
          </cell>
          <cell r="I23" t="str">
            <v>LICITACION</v>
          </cell>
          <cell r="J23" t="str">
            <v>BILATERAL</v>
          </cell>
          <cell r="K23" t="str">
            <v>LICITACION</v>
          </cell>
          <cell r="L23" t="str">
            <v>LICITACION</v>
          </cell>
          <cell r="M23" t="str">
            <v>BILATERAL</v>
          </cell>
          <cell r="N23" t="str">
            <v>BILATERAL</v>
          </cell>
          <cell r="O23" t="str">
            <v>BILATERAL</v>
          </cell>
          <cell r="P23" t="str">
            <v>BILATERAL</v>
          </cell>
          <cell r="Q23" t="str">
            <v>LICITACION</v>
          </cell>
          <cell r="R23" t="str">
            <v>LICITACION</v>
          </cell>
          <cell r="S23" t="str">
            <v>BILATERAL</v>
          </cell>
          <cell r="T23" t="str">
            <v>BILATERAL</v>
          </cell>
          <cell r="U23" t="str">
            <v>BILATERAL</v>
          </cell>
          <cell r="V23" t="str">
            <v>BILATERAL</v>
          </cell>
          <cell r="W23" t="str">
            <v>BILATERAL</v>
          </cell>
          <cell r="X23" t="str">
            <v>LICITACION</v>
          </cell>
          <cell r="Y23" t="str">
            <v>BILATERAL</v>
          </cell>
          <cell r="Z23" t="str">
            <v>LICITACION</v>
          </cell>
          <cell r="AA23" t="str">
            <v>BILATERAL</v>
          </cell>
          <cell r="AB23" t="str">
            <v>BILATERAL</v>
          </cell>
          <cell r="AC23" t="str">
            <v>LICITACION</v>
          </cell>
          <cell r="AD23" t="str">
            <v>BILATERAL</v>
          </cell>
          <cell r="AE23" t="str">
            <v>BILATERAL</v>
          </cell>
          <cell r="AF23" t="str">
            <v>LICITACION</v>
          </cell>
          <cell r="AG23" t="str">
            <v>LICITACION</v>
          </cell>
        </row>
        <row r="24">
          <cell r="F24" t="str">
            <v>Tipo de Usuario</v>
          </cell>
          <cell r="I24" t="str">
            <v>REGULADO</v>
          </cell>
          <cell r="J24" t="str">
            <v>REGULADO</v>
          </cell>
          <cell r="K24" t="str">
            <v>REGULADO</v>
          </cell>
          <cell r="L24" t="str">
            <v>REGULADO</v>
          </cell>
          <cell r="M24" t="str">
            <v>LIBRE</v>
          </cell>
          <cell r="N24" t="str">
            <v>LIBRE</v>
          </cell>
          <cell r="O24" t="str">
            <v>REGULADO</v>
          </cell>
          <cell r="P24" t="str">
            <v>REGULADO</v>
          </cell>
          <cell r="Q24" t="str">
            <v>REGULADO</v>
          </cell>
          <cell r="R24" t="str">
            <v>REGULADO</v>
          </cell>
          <cell r="S24" t="str">
            <v>LIBRE</v>
          </cell>
          <cell r="T24" t="str">
            <v>LIBRE</v>
          </cell>
          <cell r="U24" t="str">
            <v>LIBRE</v>
          </cell>
          <cell r="V24" t="str">
            <v>REGULADO</v>
          </cell>
          <cell r="W24" t="str">
            <v>REGULADO</v>
          </cell>
          <cell r="X24" t="str">
            <v>REGULADO</v>
          </cell>
          <cell r="Y24" t="str">
            <v>REGULADO</v>
          </cell>
          <cell r="Z24" t="str">
            <v>REGULADO</v>
          </cell>
          <cell r="AA24" t="str">
            <v>LIBRE</v>
          </cell>
          <cell r="AB24" t="str">
            <v>REGULADO</v>
          </cell>
          <cell r="AC24" t="str">
            <v>REGULADO</v>
          </cell>
          <cell r="AD24" t="str">
            <v>LIBRE</v>
          </cell>
          <cell r="AE24" t="str">
            <v>LIBRE</v>
          </cell>
          <cell r="AF24" t="str">
            <v>REGULADO</v>
          </cell>
          <cell r="AG24" t="str">
            <v>REGULADO</v>
          </cell>
        </row>
        <row r="25">
          <cell r="F25" t="str">
            <v>CÓDIGO_Retiro</v>
          </cell>
          <cell r="I25" t="str">
            <v>CL00032CLP</v>
          </cell>
          <cell r="J25" t="str">
            <v>CL00044CDA</v>
          </cell>
          <cell r="K25" t="str">
            <v>CL00038CHI</v>
          </cell>
          <cell r="L25" t="str">
            <v>CL00042EGA</v>
          </cell>
          <cell r="M25" t="str">
            <v>CL00032EGM</v>
          </cell>
          <cell r="N25" t="str">
            <v>CB00126ORA</v>
          </cell>
          <cell r="O25" t="str">
            <v>CB00047EGS</v>
          </cell>
          <cell r="P25" t="str">
            <v>CL00004ELP</v>
          </cell>
          <cell r="Q25" t="str">
            <v>CB00005EGJ</v>
          </cell>
          <cell r="R25" t="str">
            <v>CL00026ODE</v>
          </cell>
          <cell r="S25" t="str">
            <v>CB00013EGH</v>
          </cell>
          <cell r="T25" t="str">
            <v>CB00195EPE</v>
          </cell>
          <cell r="U25" t="str">
            <v>CB00044EPI</v>
          </cell>
          <cell r="V25" t="str">
            <v>CB00021ENG</v>
          </cell>
          <cell r="W25" t="str">
            <v>CL00001FPP</v>
          </cell>
          <cell r="X25" t="str">
            <v>CL00015HHU</v>
          </cell>
          <cell r="Z25" t="str">
            <v>CL00051KAL</v>
          </cell>
          <cell r="AA25" t="str">
            <v>CB00058LDS</v>
          </cell>
          <cell r="AB25" t="str">
            <v>CB00022SGB</v>
          </cell>
          <cell r="AC25" t="str">
            <v>CL00008SDF</v>
          </cell>
          <cell r="AD25" t="str">
            <v>CB00004SHO</v>
          </cell>
          <cell r="AE25" t="str">
            <v>CB00013SKP</v>
          </cell>
          <cell r="AF25" t="str">
            <v>CL00031TCH</v>
          </cell>
          <cell r="AG25" t="str">
            <v>CL00032TER</v>
          </cell>
        </row>
        <row r="26">
          <cell r="F26" t="str">
            <v>Barra de Transferencia</v>
          </cell>
          <cell r="I26" t="str">
            <v>GUADALUPE 60</v>
          </cell>
          <cell r="J26" t="str">
            <v>LOMERA 220</v>
          </cell>
          <cell r="K26" t="str">
            <v>SANTA ROSA 220</v>
          </cell>
          <cell r="L26" t="str">
            <v>MOLLENDO 138</v>
          </cell>
          <cell r="M26" t="str">
            <v>INDEPENDENCIA 220</v>
          </cell>
          <cell r="N26" t="str">
            <v>LOMERA 220</v>
          </cell>
          <cell r="O26" t="str">
            <v>CHAVARRIA 220</v>
          </cell>
          <cell r="P26" t="str">
            <v>AUCAYACU 138</v>
          </cell>
          <cell r="Q26" t="str">
            <v>PARAMONGA NUEVA 220</v>
          </cell>
          <cell r="R26" t="str">
            <v>ZORRITOS 220</v>
          </cell>
          <cell r="S26" t="str">
            <v>LOMERA 220</v>
          </cell>
          <cell r="T26" t="str">
            <v>PIURA OESTE 220</v>
          </cell>
          <cell r="U26" t="str">
            <v>SAN JUAN 220</v>
          </cell>
          <cell r="V26" t="str">
            <v>CHAVARRIA 220</v>
          </cell>
          <cell r="W26" t="str">
            <v>CHIMBOTE1 220</v>
          </cell>
          <cell r="X26" t="str">
            <v>SANTA ROSA 220</v>
          </cell>
          <cell r="Z26" t="str">
            <v>PARAMONGA NUEVA 220</v>
          </cell>
          <cell r="AA26" t="str">
            <v>INDUSTRIALES 220</v>
          </cell>
          <cell r="AB26" t="str">
            <v>PUNO 138</v>
          </cell>
          <cell r="AC26" t="str">
            <v>CARHUAQUERO 220</v>
          </cell>
          <cell r="AD26" t="str">
            <v>MARCONA 220</v>
          </cell>
          <cell r="AE26" t="str">
            <v>PARAGSHA2 138</v>
          </cell>
          <cell r="AF26" t="str">
            <v>SAN JUAN 220</v>
          </cell>
          <cell r="AG26" t="str">
            <v>PARAMONGA NUEVA 220</v>
          </cell>
        </row>
        <row r="27">
          <cell r="F27" t="str">
            <v>Cliente</v>
          </cell>
          <cell r="I27" t="str">
            <v>HIDRANDINA</v>
          </cell>
          <cell r="J27" t="str">
            <v>EDELNOR</v>
          </cell>
          <cell r="K27" t="str">
            <v>LUZ DEL SUR</v>
          </cell>
          <cell r="L27" t="str">
            <v>SEAL</v>
          </cell>
          <cell r="M27" t="str">
            <v>COELVISAC</v>
          </cell>
          <cell r="N27" t="str">
            <v>EDELNOR</v>
          </cell>
          <cell r="O27" t="str">
            <v>EDELNOR</v>
          </cell>
          <cell r="P27" t="str">
            <v>ELECTRO CENTRO</v>
          </cell>
          <cell r="Q27" t="str">
            <v>EDELNOR</v>
          </cell>
          <cell r="R27" t="str">
            <v>ELECTRO NOR OESTE</v>
          </cell>
          <cell r="S27" t="str">
            <v>PROCESADORA INDUSTRIAL RIO SECO</v>
          </cell>
          <cell r="T27" t="str">
            <v>MAKRO SUPERMAYORISTA S.A.</v>
          </cell>
          <cell r="U27" t="str">
            <v>GYM FERROVIAS</v>
          </cell>
          <cell r="V27" t="str">
            <v>EDELNOR</v>
          </cell>
          <cell r="W27" t="str">
            <v>HIDRANDINA</v>
          </cell>
          <cell r="X27" t="str">
            <v>EDELNOR</v>
          </cell>
          <cell r="Z27" t="str">
            <v>EDELNOR</v>
          </cell>
          <cell r="AA27" t="str">
            <v>IDEAS TEXTILES S.A.C.</v>
          </cell>
          <cell r="AB27" t="str">
            <v>ELECTRO PUNO</v>
          </cell>
          <cell r="AC27" t="str">
            <v>ELECTRO NORTE</v>
          </cell>
          <cell r="AD27" t="str">
            <v>RED DE ENERGIA DEL PERU</v>
          </cell>
          <cell r="AE27" t="str">
            <v>MINERA ATACOCHA</v>
          </cell>
          <cell r="AF27" t="str">
            <v>LUZ DEL SUR</v>
          </cell>
          <cell r="AG27" t="str">
            <v>EDELNOR</v>
          </cell>
        </row>
        <row r="28">
          <cell r="F28" t="str">
            <v>Fecha de Fin</v>
          </cell>
          <cell r="I28" t="str">
            <v>31/12/2022</v>
          </cell>
          <cell r="J28" t="str">
            <v>02/08/2031</v>
          </cell>
          <cell r="K28" t="str">
            <v>31/12/2025</v>
          </cell>
          <cell r="L28" t="str">
            <v>31/12/2021</v>
          </cell>
          <cell r="M28" t="str">
            <v>31/12/2018</v>
          </cell>
          <cell r="N28" t="str">
            <v>30/04/2017</v>
          </cell>
          <cell r="O28" t="str">
            <v>31/12/2017</v>
          </cell>
          <cell r="P28" t="str">
            <v>31/12/2022</v>
          </cell>
          <cell r="Q28" t="str">
            <v>31/12/2016</v>
          </cell>
          <cell r="R28" t="str">
            <v>31/10/2031</v>
          </cell>
          <cell r="S28" t="str">
            <v>31/12/2024</v>
          </cell>
          <cell r="T28" t="str">
            <v>22/02/2027</v>
          </cell>
          <cell r="U28" t="str">
            <v>31/12/2021</v>
          </cell>
          <cell r="V28" t="str">
            <v>31/12/2027</v>
          </cell>
          <cell r="W28" t="str">
            <v>31/12/2022</v>
          </cell>
          <cell r="X28" t="str">
            <v>31/12/2023</v>
          </cell>
          <cell r="Z28" t="str">
            <v>31/12/2027</v>
          </cell>
          <cell r="AA28" t="str">
            <v>31/08/2018</v>
          </cell>
          <cell r="AB28" t="str">
            <v>31/12/2019</v>
          </cell>
          <cell r="AC28" t="str">
            <v>31/12/2022</v>
          </cell>
          <cell r="AD28" t="str">
            <v>31/12/2019</v>
          </cell>
          <cell r="AE28" t="str">
            <v>31/12/2017</v>
          </cell>
          <cell r="AF28" t="str">
            <v>31/12/2021</v>
          </cell>
          <cell r="AG28" t="str">
            <v>31/12/2023</v>
          </cell>
        </row>
        <row r="29">
          <cell r="F29" t="str">
            <v>Fecha de Inicio</v>
          </cell>
          <cell r="I29" t="str">
            <v>01/01/2013</v>
          </cell>
          <cell r="J29" t="str">
            <v>01/10/2016</v>
          </cell>
          <cell r="K29" t="str">
            <v>01/01/2014</v>
          </cell>
          <cell r="L29" t="str">
            <v>01/01/2014</v>
          </cell>
          <cell r="M29" t="str">
            <v>01/01/2010</v>
          </cell>
          <cell r="N29" t="str">
            <v>01/01/2017</v>
          </cell>
          <cell r="O29" t="str">
            <v>01/01/2016</v>
          </cell>
          <cell r="P29" t="str">
            <v>01/01/2013</v>
          </cell>
          <cell r="Q29" t="str">
            <v>01/01/2016</v>
          </cell>
          <cell r="R29" t="str">
            <v>01/10/2016</v>
          </cell>
          <cell r="S29" t="str">
            <v>01/05/2016</v>
          </cell>
          <cell r="T29" t="str">
            <v>23/02/2017</v>
          </cell>
          <cell r="U29" t="str">
            <v>01/01/2017</v>
          </cell>
          <cell r="V29" t="str">
            <v>01/03/2016</v>
          </cell>
          <cell r="W29" t="str">
            <v>01/01/2013</v>
          </cell>
          <cell r="X29" t="str">
            <v>01/01/2014</v>
          </cell>
          <cell r="Z29" t="str">
            <v>01/01/2014</v>
          </cell>
          <cell r="AA29" t="str">
            <v>01/05/2016</v>
          </cell>
          <cell r="AB29" t="str">
            <v>01/04/2014</v>
          </cell>
          <cell r="AC29" t="str">
            <v>01/01/2013</v>
          </cell>
          <cell r="AD29" t="str">
            <v>01/01/2007</v>
          </cell>
          <cell r="AE29" t="str">
            <v>01/11/2015</v>
          </cell>
          <cell r="AF29" t="str">
            <v>01/01/2014</v>
          </cell>
          <cell r="AG29" t="str">
            <v>01/01/2014</v>
          </cell>
        </row>
        <row r="30">
          <cell r="F30" t="str">
            <v>Tipo de Contrato</v>
          </cell>
          <cell r="I30" t="str">
            <v>LICITACION</v>
          </cell>
          <cell r="J30" t="str">
            <v>BILATERAL</v>
          </cell>
          <cell r="K30" t="str">
            <v>LICITACION</v>
          </cell>
          <cell r="L30" t="str">
            <v>LICITACION</v>
          </cell>
          <cell r="M30" t="str">
            <v>LICITACION</v>
          </cell>
          <cell r="N30" t="str">
            <v>BILATERAL</v>
          </cell>
          <cell r="O30" t="str">
            <v>BILATERAL</v>
          </cell>
          <cell r="P30" t="str">
            <v>LICITACION</v>
          </cell>
          <cell r="Q30" t="str">
            <v>LICITACION</v>
          </cell>
          <cell r="R30" t="str">
            <v>LICITACION</v>
          </cell>
          <cell r="S30" t="str">
            <v>BILATERAL</v>
          </cell>
          <cell r="T30" t="str">
            <v>BILATERAL</v>
          </cell>
          <cell r="U30" t="str">
            <v>BILATERAL</v>
          </cell>
          <cell r="V30" t="str">
            <v>BILATERAL</v>
          </cell>
          <cell r="W30" t="str">
            <v>LICITACION</v>
          </cell>
          <cell r="X30" t="str">
            <v>LICITACION</v>
          </cell>
          <cell r="Z30" t="str">
            <v>LICITACION</v>
          </cell>
          <cell r="AA30" t="str">
            <v>BILATERAL</v>
          </cell>
          <cell r="AB30" t="str">
            <v>BILATERAL</v>
          </cell>
          <cell r="AC30" t="str">
            <v>LICITACION</v>
          </cell>
          <cell r="AD30" t="str">
            <v>BILATERAL</v>
          </cell>
          <cell r="AE30" t="str">
            <v>BILATERAL</v>
          </cell>
          <cell r="AF30" t="str">
            <v>LICITACION</v>
          </cell>
          <cell r="AG30" t="str">
            <v>LICITACION</v>
          </cell>
        </row>
        <row r="31">
          <cell r="F31" t="str">
            <v>Tipo de Usuario</v>
          </cell>
          <cell r="I31" t="str">
            <v>REGULADO</v>
          </cell>
          <cell r="J31" t="str">
            <v>REGULADO</v>
          </cell>
          <cell r="K31" t="str">
            <v>REGULADO</v>
          </cell>
          <cell r="L31" t="str">
            <v>REGULADO</v>
          </cell>
          <cell r="M31" t="str">
            <v>REGULADO</v>
          </cell>
          <cell r="N31" t="str">
            <v>LIBRE</v>
          </cell>
          <cell r="O31" t="str">
            <v>REGULADO</v>
          </cell>
          <cell r="P31" t="str">
            <v>REGULADO</v>
          </cell>
          <cell r="Q31" t="str">
            <v>REGULADO</v>
          </cell>
          <cell r="R31" t="str">
            <v>REGULADO</v>
          </cell>
          <cell r="S31" t="str">
            <v>LIBRE</v>
          </cell>
          <cell r="T31" t="str">
            <v>LIBRE</v>
          </cell>
          <cell r="U31" t="str">
            <v>LIBRE</v>
          </cell>
          <cell r="V31" t="str">
            <v>REGULADO</v>
          </cell>
          <cell r="W31" t="str">
            <v>REGULADO</v>
          </cell>
          <cell r="X31" t="str">
            <v>REGULADO</v>
          </cell>
          <cell r="Z31" t="str">
            <v>REGULADO</v>
          </cell>
          <cell r="AA31" t="str">
            <v>LIBRE</v>
          </cell>
          <cell r="AB31" t="str">
            <v>REGULADO</v>
          </cell>
          <cell r="AC31" t="str">
            <v>REGULADO</v>
          </cell>
          <cell r="AD31" t="str">
            <v>REGULADO</v>
          </cell>
          <cell r="AE31" t="str">
            <v>LIBRE</v>
          </cell>
          <cell r="AF31" t="str">
            <v>REGULADO</v>
          </cell>
          <cell r="AG31" t="str">
            <v>REGULADO</v>
          </cell>
        </row>
        <row r="32">
          <cell r="F32" t="str">
            <v>CÓDIGO_Retiro</v>
          </cell>
          <cell r="I32" t="str">
            <v>CL00035CLP</v>
          </cell>
          <cell r="J32" t="str">
            <v>CL00045CDA</v>
          </cell>
          <cell r="K32" t="str">
            <v>CL00139CHI</v>
          </cell>
          <cell r="L32" t="str">
            <v>CL00047EGA</v>
          </cell>
          <cell r="M32" t="str">
            <v>CB00033EGM</v>
          </cell>
          <cell r="N32" t="str">
            <v>CB00127ORA</v>
          </cell>
          <cell r="O32" t="str">
            <v>CB00048EGS</v>
          </cell>
          <cell r="P32" t="str">
            <v>CL00010ELP</v>
          </cell>
          <cell r="Q32" t="str">
            <v>CB00006EGJ</v>
          </cell>
          <cell r="R32" t="str">
            <v>CL00044ODE</v>
          </cell>
          <cell r="S32" t="str">
            <v>CB00013EGHX</v>
          </cell>
          <cell r="T32" t="str">
            <v>CB00194EPE</v>
          </cell>
          <cell r="U32" t="str">
            <v>CL00001EPI</v>
          </cell>
          <cell r="V32" t="str">
            <v>CB00022ENG</v>
          </cell>
          <cell r="W32" t="str">
            <v>CL00003FPP</v>
          </cell>
          <cell r="X32" t="str">
            <v>CL00017HHU</v>
          </cell>
          <cell r="Z32" t="str">
            <v>CL00065KAL</v>
          </cell>
          <cell r="AA32" t="str">
            <v>CB00007LDS</v>
          </cell>
          <cell r="AB32" t="str">
            <v>CB00027SGB</v>
          </cell>
          <cell r="AC32" t="str">
            <v>CL00011SDF</v>
          </cell>
          <cell r="AE32" t="str">
            <v>CB00022SKP</v>
          </cell>
          <cell r="AF32" t="str">
            <v>CL00032TCH</v>
          </cell>
          <cell r="AG32" t="str">
            <v>CL00041TER</v>
          </cell>
        </row>
        <row r="33">
          <cell r="F33" t="str">
            <v>Barra de Transferencia</v>
          </cell>
          <cell r="I33" t="str">
            <v>HUALLANCA 138</v>
          </cell>
          <cell r="J33" t="str">
            <v>PARAMONGA NUEVA 220</v>
          </cell>
          <cell r="K33" t="str">
            <v>CALLAHUANCA EDEGEL 220</v>
          </cell>
          <cell r="L33" t="str">
            <v>REPARTICIÓN 138</v>
          </cell>
          <cell r="M33" t="str">
            <v>INDEPENDENCIA 220</v>
          </cell>
          <cell r="N33" t="str">
            <v>PARAMONGA NUEVA 220</v>
          </cell>
          <cell r="O33" t="str">
            <v>HUACHO 220</v>
          </cell>
          <cell r="P33" t="str">
            <v>CAMPO ARMIÑO 220</v>
          </cell>
          <cell r="Q33" t="str">
            <v>SANTA ROSA 220</v>
          </cell>
          <cell r="R33" t="str">
            <v>CAJAMARCA 220</v>
          </cell>
          <cell r="S33" t="str">
            <v>LOMERA 220</v>
          </cell>
          <cell r="T33" t="str">
            <v>CHICLAYO 220</v>
          </cell>
          <cell r="U33" t="str">
            <v>ZAPALLAL 220</v>
          </cell>
          <cell r="V33" t="str">
            <v>CHAVARRIA 220</v>
          </cell>
          <cell r="W33" t="str">
            <v>CAJAMARCA 220</v>
          </cell>
          <cell r="X33" t="str">
            <v>HUACHO 220</v>
          </cell>
          <cell r="Z33" t="str">
            <v>SANTA ROSA 220</v>
          </cell>
          <cell r="AA33" t="str">
            <v>SANTA ROSA 220</v>
          </cell>
          <cell r="AB33" t="str">
            <v>SAN GABAN 138</v>
          </cell>
          <cell r="AC33" t="str">
            <v>CHICLAYO 220</v>
          </cell>
          <cell r="AE33" t="str">
            <v>CARHUAMAYO 138</v>
          </cell>
          <cell r="AF33" t="str">
            <v>SANTA ROSA 220</v>
          </cell>
          <cell r="AG33" t="str">
            <v>SANTA ROSA 220</v>
          </cell>
        </row>
        <row r="34">
          <cell r="F34" t="str">
            <v>Cliente</v>
          </cell>
          <cell r="I34" t="str">
            <v>HIDRANDINA</v>
          </cell>
          <cell r="J34" t="str">
            <v>EDELNOR</v>
          </cell>
          <cell r="K34" t="str">
            <v>LUZ DEL SUR</v>
          </cell>
          <cell r="L34" t="str">
            <v>SEAL</v>
          </cell>
          <cell r="M34" t="str">
            <v>COELVISAC</v>
          </cell>
          <cell r="N34" t="str">
            <v>EDELNOR</v>
          </cell>
          <cell r="O34" t="str">
            <v>EDELNOR</v>
          </cell>
          <cell r="P34" t="str">
            <v>ELECTRO CENTRO</v>
          </cell>
          <cell r="Q34" t="str">
            <v>EDELNOR</v>
          </cell>
          <cell r="R34" t="str">
            <v>HIDRANDINA</v>
          </cell>
          <cell r="S34" t="str">
            <v>PROCESADORA INDUSTRIAL RIO SECO</v>
          </cell>
          <cell r="T34" t="str">
            <v>MAKRO SUPERMAYORISTA S.A.</v>
          </cell>
          <cell r="U34" t="str">
            <v>EDELNOR</v>
          </cell>
          <cell r="V34" t="str">
            <v>EDELNOR</v>
          </cell>
          <cell r="W34" t="str">
            <v>HIDRANDINA</v>
          </cell>
          <cell r="X34" t="str">
            <v>EDELNOR</v>
          </cell>
          <cell r="Z34" t="str">
            <v>EDELNOR</v>
          </cell>
          <cell r="AA34" t="str">
            <v>AJEPER</v>
          </cell>
          <cell r="AB34" t="str">
            <v>ELECTRO PUNO</v>
          </cell>
          <cell r="AC34" t="str">
            <v>ELECTRO NORTE</v>
          </cell>
          <cell r="AE34" t="str">
            <v>TREVALI PERU S.A.C.</v>
          </cell>
          <cell r="AF34" t="str">
            <v>LUZ DEL SUR</v>
          </cell>
          <cell r="AG34" t="str">
            <v>EDELNOR</v>
          </cell>
        </row>
        <row r="35">
          <cell r="F35" t="str">
            <v>Fecha de Fin</v>
          </cell>
          <cell r="I35" t="str">
            <v>31/12/2022</v>
          </cell>
          <cell r="J35" t="str">
            <v>02/08/2031</v>
          </cell>
          <cell r="K35" t="str">
            <v>31/12/2025</v>
          </cell>
          <cell r="L35" t="str">
            <v>31/12/2021</v>
          </cell>
          <cell r="M35" t="str">
            <v>31/12/2023</v>
          </cell>
          <cell r="N35" t="str">
            <v>30/04/2017</v>
          </cell>
          <cell r="O35" t="str">
            <v>31/12/2017</v>
          </cell>
          <cell r="P35" t="str">
            <v>31/12/2022</v>
          </cell>
          <cell r="Q35" t="str">
            <v>31/12/2016</v>
          </cell>
          <cell r="R35" t="str">
            <v>31/10/2031</v>
          </cell>
          <cell r="S35" t="str">
            <v>31/12/2024</v>
          </cell>
          <cell r="T35" t="str">
            <v>22/02/2027</v>
          </cell>
          <cell r="U35" t="str">
            <v>01/12/2025</v>
          </cell>
          <cell r="V35" t="str">
            <v>31/12/2027</v>
          </cell>
          <cell r="W35" t="str">
            <v>31/12/2022</v>
          </cell>
          <cell r="X35" t="str">
            <v>31/12/2023</v>
          </cell>
          <cell r="Z35" t="str">
            <v>31/12/2027</v>
          </cell>
          <cell r="AA35" t="str">
            <v>31/12/2019</v>
          </cell>
          <cell r="AB35" t="str">
            <v>31/12/2019</v>
          </cell>
          <cell r="AC35" t="str">
            <v>31/12/2022</v>
          </cell>
          <cell r="AE35" t="str">
            <v>31/12/2018</v>
          </cell>
          <cell r="AF35" t="str">
            <v>31/12/2021</v>
          </cell>
          <cell r="AG35" t="str">
            <v>31/12/2023</v>
          </cell>
        </row>
        <row r="36">
          <cell r="F36" t="str">
            <v>Fecha de Inicio</v>
          </cell>
          <cell r="I36" t="str">
            <v>01/01/2013</v>
          </cell>
          <cell r="J36" t="str">
            <v>01/10/2016</v>
          </cell>
          <cell r="K36" t="str">
            <v>01/01/2014</v>
          </cell>
          <cell r="L36" t="str">
            <v>01/01/2014</v>
          </cell>
          <cell r="M36" t="str">
            <v>01/01/2010</v>
          </cell>
          <cell r="N36" t="str">
            <v>01/01/2017</v>
          </cell>
          <cell r="O36" t="str">
            <v>01/01/2016</v>
          </cell>
          <cell r="P36" t="str">
            <v>01/01/2013</v>
          </cell>
          <cell r="Q36" t="str">
            <v>01/01/2016</v>
          </cell>
          <cell r="R36" t="str">
            <v>01/10/2016</v>
          </cell>
          <cell r="S36" t="str">
            <v>01/06/2016</v>
          </cell>
          <cell r="T36" t="str">
            <v>23/02/2017</v>
          </cell>
          <cell r="U36" t="str">
            <v>01/12/2016</v>
          </cell>
          <cell r="V36" t="str">
            <v>01/03/2016</v>
          </cell>
          <cell r="W36" t="str">
            <v>01/01/2013</v>
          </cell>
          <cell r="X36" t="str">
            <v>01/01/2014</v>
          </cell>
          <cell r="Z36" t="str">
            <v>01/01/2014</v>
          </cell>
          <cell r="AA36" t="str">
            <v>01/01/2014</v>
          </cell>
          <cell r="AB36" t="str">
            <v>01/04/2014</v>
          </cell>
          <cell r="AC36" t="str">
            <v>01/01/2013</v>
          </cell>
          <cell r="AE36" t="str">
            <v>01/11/2015</v>
          </cell>
          <cell r="AF36" t="str">
            <v>01/01/2014</v>
          </cell>
          <cell r="AG36" t="str">
            <v>01/01/2014</v>
          </cell>
        </row>
        <row r="37">
          <cell r="F37" t="str">
            <v>Tipo de Contrato</v>
          </cell>
          <cell r="I37" t="str">
            <v>LICITACION</v>
          </cell>
          <cell r="J37" t="str">
            <v>BILATERAL</v>
          </cell>
          <cell r="K37" t="str">
            <v>LICITACION</v>
          </cell>
          <cell r="L37" t="str">
            <v>LICITACION</v>
          </cell>
          <cell r="M37" t="str">
            <v>BILATERAL</v>
          </cell>
          <cell r="N37" t="str">
            <v>BILATERAL</v>
          </cell>
          <cell r="O37" t="str">
            <v>BILATERAL</v>
          </cell>
          <cell r="P37" t="str">
            <v>LICITACION</v>
          </cell>
          <cell r="Q37" t="str">
            <v>LICITACION</v>
          </cell>
          <cell r="R37" t="str">
            <v>LICITACION</v>
          </cell>
          <cell r="S37" t="str">
            <v>BILATERAL</v>
          </cell>
          <cell r="T37" t="str">
            <v>BILATERAL</v>
          </cell>
          <cell r="U37" t="str">
            <v>LICITACION</v>
          </cell>
          <cell r="V37" t="str">
            <v>BILATERAL</v>
          </cell>
          <cell r="W37" t="str">
            <v>LICITACION</v>
          </cell>
          <cell r="X37" t="str">
            <v>LICITACION</v>
          </cell>
          <cell r="Z37" t="str">
            <v>LICITACION</v>
          </cell>
          <cell r="AA37" t="str">
            <v>BILATERAL</v>
          </cell>
          <cell r="AB37" t="str">
            <v>BILATERAL</v>
          </cell>
          <cell r="AC37" t="str">
            <v>LICITACION</v>
          </cell>
          <cell r="AE37" t="str">
            <v>BILATERAL</v>
          </cell>
          <cell r="AF37" t="str">
            <v>LICITACION</v>
          </cell>
          <cell r="AG37" t="str">
            <v>LICITACION</v>
          </cell>
        </row>
        <row r="38">
          <cell r="F38" t="str">
            <v>Tipo de Usuario</v>
          </cell>
          <cell r="I38" t="str">
            <v>REGULADO</v>
          </cell>
          <cell r="J38" t="str">
            <v>REGULADO</v>
          </cell>
          <cell r="K38" t="str">
            <v>REGULADO</v>
          </cell>
          <cell r="L38" t="str">
            <v>REGULADO</v>
          </cell>
          <cell r="M38" t="str">
            <v>REGULADO</v>
          </cell>
          <cell r="N38" t="str">
            <v>LIBRE</v>
          </cell>
          <cell r="O38" t="str">
            <v>REGULADO</v>
          </cell>
          <cell r="P38" t="str">
            <v>REGULADO</v>
          </cell>
          <cell r="Q38" t="str">
            <v>REGULADO</v>
          </cell>
          <cell r="R38" t="str">
            <v>REGULADO</v>
          </cell>
          <cell r="S38" t="str">
            <v>LIBRE</v>
          </cell>
          <cell r="T38" t="str">
            <v>LIBRE</v>
          </cell>
          <cell r="U38" t="str">
            <v>REGULADO</v>
          </cell>
          <cell r="V38" t="str">
            <v>REGULADO</v>
          </cell>
          <cell r="W38" t="str">
            <v>REGULADO</v>
          </cell>
          <cell r="X38" t="str">
            <v>REGULADO</v>
          </cell>
          <cell r="Z38" t="str">
            <v>REGULADO</v>
          </cell>
          <cell r="AA38" t="str">
            <v>LIBRE</v>
          </cell>
          <cell r="AB38" t="str">
            <v>REGULADO</v>
          </cell>
          <cell r="AC38" t="str">
            <v>REGULADO</v>
          </cell>
          <cell r="AE38" t="str">
            <v>LIBRE</v>
          </cell>
          <cell r="AF38" t="str">
            <v>REGULADO</v>
          </cell>
          <cell r="AG38" t="str">
            <v>REGULADO</v>
          </cell>
        </row>
        <row r="39">
          <cell r="F39" t="str">
            <v>CÓDIGO_Retiro</v>
          </cell>
          <cell r="I39" t="str">
            <v>CL00056CLP</v>
          </cell>
          <cell r="J39" t="str">
            <v>CL00046CDA</v>
          </cell>
          <cell r="K39" t="str">
            <v>CL00140CHI</v>
          </cell>
          <cell r="L39" t="str">
            <v>CL00056EGA</v>
          </cell>
          <cell r="M39" t="str">
            <v>CB00089EGM</v>
          </cell>
          <cell r="N39" t="str">
            <v>CB00128ORA</v>
          </cell>
          <cell r="O39" t="str">
            <v>CB00049EGS</v>
          </cell>
          <cell r="P39" t="str">
            <v>CL00016ELP</v>
          </cell>
          <cell r="Q39" t="str">
            <v>CB00007EGJ</v>
          </cell>
          <cell r="R39" t="str">
            <v>CL00045ODE</v>
          </cell>
          <cell r="S39" t="str">
            <v>CB00004EGH</v>
          </cell>
          <cell r="T39" t="str">
            <v>CB00193EPE</v>
          </cell>
          <cell r="U39" t="str">
            <v>CL00008EPI</v>
          </cell>
          <cell r="V39" t="str">
            <v>CB00042ENG</v>
          </cell>
          <cell r="W39" t="str">
            <v>CL00013FPP</v>
          </cell>
          <cell r="X39" t="str">
            <v>CL00018HHU</v>
          </cell>
          <cell r="Z39" t="str">
            <v>CL00085KAL</v>
          </cell>
          <cell r="AA39" t="str">
            <v>CB00022LDS</v>
          </cell>
          <cell r="AB39" t="str">
            <v>CB00012SGB</v>
          </cell>
          <cell r="AC39" t="str">
            <v>CL00101SDF</v>
          </cell>
          <cell r="AE39" t="str">
            <v>CB00017SKP</v>
          </cell>
          <cell r="AF39" t="str">
            <v>CL00139TCH</v>
          </cell>
          <cell r="AG39" t="str">
            <v>CL00048TER</v>
          </cell>
        </row>
        <row r="40">
          <cell r="F40" t="str">
            <v>Barra de Transferencia</v>
          </cell>
          <cell r="I40" t="str">
            <v>PARAMONGA NUEVA 220</v>
          </cell>
          <cell r="J40" t="str">
            <v>SANTA ROSA 220</v>
          </cell>
          <cell r="K40" t="str">
            <v>CANTERA 220</v>
          </cell>
          <cell r="L40" t="str">
            <v>SANTUARIO 138</v>
          </cell>
          <cell r="M40" t="str">
            <v>CHICLAYO 220</v>
          </cell>
          <cell r="N40" t="str">
            <v>SANTA ROSA 220</v>
          </cell>
          <cell r="O40" t="str">
            <v>PARAMONGA NUEVA 220</v>
          </cell>
          <cell r="P40" t="str">
            <v>CARHUAMAYO 138</v>
          </cell>
          <cell r="Q40" t="str">
            <v>VENTANILLA 220</v>
          </cell>
          <cell r="R40" t="str">
            <v>CHIMBOTE1 138</v>
          </cell>
          <cell r="S40" t="str">
            <v>CARHUAMAYO 138</v>
          </cell>
          <cell r="T40" t="str">
            <v>TRUJILLO 220</v>
          </cell>
          <cell r="U40" t="str">
            <v>CARABAYLLO 220</v>
          </cell>
          <cell r="V40" t="str">
            <v>HUACHO 220</v>
          </cell>
          <cell r="W40" t="str">
            <v>CHIMBOTE1 138</v>
          </cell>
          <cell r="X40" t="str">
            <v>PARAMONGA NUEVA 220</v>
          </cell>
          <cell r="Z40" t="str">
            <v>VENTANILLA 220</v>
          </cell>
          <cell r="AA40" t="str">
            <v>SANTA ROSA 220</v>
          </cell>
          <cell r="AB40" t="str">
            <v>CUTERVO 138</v>
          </cell>
          <cell r="AC40" t="str">
            <v>CAJAMARCA 220</v>
          </cell>
          <cell r="AE40" t="str">
            <v>OROYA NUEVA 50</v>
          </cell>
          <cell r="AF40" t="str">
            <v>CALLAHUANCA EDEGEL 220</v>
          </cell>
          <cell r="AG40" t="str">
            <v>VENTANILLA 220</v>
          </cell>
        </row>
        <row r="41">
          <cell r="F41" t="str">
            <v>Cliente</v>
          </cell>
          <cell r="I41" t="str">
            <v>HIDRANDINA</v>
          </cell>
          <cell r="J41" t="str">
            <v>EDELNOR</v>
          </cell>
          <cell r="K41" t="str">
            <v>LUZ DEL SUR</v>
          </cell>
          <cell r="L41" t="str">
            <v>SEAL</v>
          </cell>
          <cell r="M41" t="str">
            <v>COELVISAC</v>
          </cell>
          <cell r="N41" t="str">
            <v>EDELNOR</v>
          </cell>
          <cell r="O41" t="str">
            <v>EDELNOR</v>
          </cell>
          <cell r="P41" t="str">
            <v>ELECTRO CENTRO</v>
          </cell>
          <cell r="Q41" t="str">
            <v>EDELNOR</v>
          </cell>
          <cell r="R41" t="str">
            <v>HIDRANDINA</v>
          </cell>
          <cell r="S41" t="str">
            <v>EL BROCAL .S.A.</v>
          </cell>
          <cell r="T41" t="str">
            <v>MAKRO SUPERMAYORISTA S.A.</v>
          </cell>
          <cell r="U41" t="str">
            <v>EDELNOR</v>
          </cell>
          <cell r="V41" t="str">
            <v>EDELNOR</v>
          </cell>
          <cell r="W41" t="str">
            <v>HIDRANDINA</v>
          </cell>
          <cell r="X41" t="str">
            <v>EDELNOR</v>
          </cell>
          <cell r="Z41" t="str">
            <v>EDELNOR</v>
          </cell>
          <cell r="AA41" t="str">
            <v>LAIVE S.A</v>
          </cell>
          <cell r="AB41" t="str">
            <v>ELECTRO ORIENTE</v>
          </cell>
          <cell r="AC41" t="str">
            <v>ELECTRO NORTE</v>
          </cell>
          <cell r="AE41" t="str">
            <v>MINERA LOS QUENUALES</v>
          </cell>
          <cell r="AF41" t="str">
            <v>LUZ DEL SUR</v>
          </cell>
          <cell r="AG41" t="str">
            <v>EDELNOR</v>
          </cell>
        </row>
        <row r="42">
          <cell r="F42" t="str">
            <v>Fecha de Fin</v>
          </cell>
          <cell r="I42" t="str">
            <v>31/12/2022</v>
          </cell>
          <cell r="J42" t="str">
            <v>02/08/2031</v>
          </cell>
          <cell r="K42" t="str">
            <v>31/12/2021</v>
          </cell>
          <cell r="L42" t="str">
            <v>31/12/2021</v>
          </cell>
          <cell r="M42" t="str">
            <v>31/12/2017</v>
          </cell>
          <cell r="N42" t="str">
            <v>30/04/2017</v>
          </cell>
          <cell r="O42" t="str">
            <v>31/12/2017</v>
          </cell>
          <cell r="P42" t="str">
            <v>31/12/2022</v>
          </cell>
          <cell r="Q42" t="str">
            <v>31/12/2016</v>
          </cell>
          <cell r="R42" t="str">
            <v>31/10/2031</v>
          </cell>
          <cell r="S42" t="str">
            <v>31/12/2023</v>
          </cell>
          <cell r="T42" t="str">
            <v>22/02/2027</v>
          </cell>
          <cell r="U42" t="str">
            <v>01/12/2025</v>
          </cell>
          <cell r="V42" t="str">
            <v>31/12/2027</v>
          </cell>
          <cell r="W42" t="str">
            <v>31/12/2022</v>
          </cell>
          <cell r="X42" t="str">
            <v>31/12/2023</v>
          </cell>
          <cell r="Z42" t="str">
            <v>31/12/2027</v>
          </cell>
          <cell r="AA42" t="str">
            <v>31/08/2018</v>
          </cell>
          <cell r="AB42" t="str">
            <v>31/12/2019</v>
          </cell>
          <cell r="AC42" t="str">
            <v>31/12/2022</v>
          </cell>
          <cell r="AE42" t="str">
            <v>31/12/2017</v>
          </cell>
          <cell r="AF42" t="str">
            <v>31/12/2021</v>
          </cell>
          <cell r="AG42" t="str">
            <v>31/12/2023</v>
          </cell>
        </row>
        <row r="43">
          <cell r="F43" t="str">
            <v>Fecha de Inicio</v>
          </cell>
          <cell r="I43" t="str">
            <v>01/01/2013</v>
          </cell>
          <cell r="J43" t="str">
            <v>01/10/2016</v>
          </cell>
          <cell r="K43" t="str">
            <v>01/11/2015</v>
          </cell>
          <cell r="L43" t="str">
            <v>01/01/2014</v>
          </cell>
          <cell r="M43" t="str">
            <v>01/01/2016</v>
          </cell>
          <cell r="N43" t="str">
            <v>01/01/2017</v>
          </cell>
          <cell r="O43" t="str">
            <v>01/01/2016</v>
          </cell>
          <cell r="P43" t="str">
            <v>01/01/2013</v>
          </cell>
          <cell r="Q43" t="str">
            <v>01/01/2016</v>
          </cell>
          <cell r="R43" t="str">
            <v>01/10/2016</v>
          </cell>
          <cell r="S43" t="str">
            <v>01/02/2014</v>
          </cell>
          <cell r="T43" t="str">
            <v>23/02/2017</v>
          </cell>
          <cell r="U43" t="str">
            <v>01/12/2016</v>
          </cell>
          <cell r="V43" t="str">
            <v>01/03/2016</v>
          </cell>
          <cell r="W43" t="str">
            <v>01/01/2013</v>
          </cell>
          <cell r="X43" t="str">
            <v>01/01/2014</v>
          </cell>
          <cell r="Z43" t="str">
            <v>01/01/2014</v>
          </cell>
          <cell r="AA43" t="str">
            <v>01/09/2015</v>
          </cell>
          <cell r="AB43" t="str">
            <v>01/11/2010</v>
          </cell>
          <cell r="AC43" t="str">
            <v>01/01/2015</v>
          </cell>
          <cell r="AE43" t="str">
            <v>01/11/2015</v>
          </cell>
          <cell r="AF43" t="str">
            <v>01/01/2014</v>
          </cell>
          <cell r="AG43" t="str">
            <v>01/01/2014</v>
          </cell>
        </row>
        <row r="44">
          <cell r="F44" t="str">
            <v>Tipo de Contrato</v>
          </cell>
          <cell r="I44" t="str">
            <v>LICITACION</v>
          </cell>
          <cell r="J44" t="str">
            <v>BILATERAL</v>
          </cell>
          <cell r="K44" t="str">
            <v>LICITACION</v>
          </cell>
          <cell r="L44" t="str">
            <v>LICITACION</v>
          </cell>
          <cell r="M44" t="str">
            <v>BILATERAL</v>
          </cell>
          <cell r="N44" t="str">
            <v>BILATERAL</v>
          </cell>
          <cell r="O44" t="str">
            <v>BILATERAL</v>
          </cell>
          <cell r="P44" t="str">
            <v>LICITACION</v>
          </cell>
          <cell r="Q44" t="str">
            <v>LICITACION</v>
          </cell>
          <cell r="R44" t="str">
            <v>LICITACION</v>
          </cell>
          <cell r="S44" t="str">
            <v>BILATERAL</v>
          </cell>
          <cell r="T44" t="str">
            <v>BILATERAL</v>
          </cell>
          <cell r="U44" t="str">
            <v>LICITACION</v>
          </cell>
          <cell r="V44" t="str">
            <v>BILATERAL</v>
          </cell>
          <cell r="W44" t="str">
            <v>LICITACION</v>
          </cell>
          <cell r="X44" t="str">
            <v>LICITACION</v>
          </cell>
          <cell r="Z44" t="str">
            <v>LICITACION</v>
          </cell>
          <cell r="AA44" t="str">
            <v>BILATERAL</v>
          </cell>
          <cell r="AB44" t="str">
            <v>BILATERAL</v>
          </cell>
          <cell r="AC44" t="str">
            <v>LICITACION</v>
          </cell>
          <cell r="AE44" t="str">
            <v>BILATERAL</v>
          </cell>
          <cell r="AF44" t="str">
            <v>LICITACION</v>
          </cell>
          <cell r="AG44" t="str">
            <v>LICITACION</v>
          </cell>
        </row>
        <row r="45">
          <cell r="F45" t="str">
            <v>Tipo de Usuario</v>
          </cell>
          <cell r="I45" t="str">
            <v>REGULADO</v>
          </cell>
          <cell r="J45" t="str">
            <v>REGULADO</v>
          </cell>
          <cell r="K45" t="str">
            <v>REGULADO</v>
          </cell>
          <cell r="L45" t="str">
            <v>REGULADO</v>
          </cell>
          <cell r="M45" t="str">
            <v>REGULADO</v>
          </cell>
          <cell r="N45" t="str">
            <v>LIBRE</v>
          </cell>
          <cell r="O45" t="str">
            <v>REGULADO</v>
          </cell>
          <cell r="P45" t="str">
            <v>REGULADO</v>
          </cell>
          <cell r="Q45" t="str">
            <v>REGULADO</v>
          </cell>
          <cell r="R45" t="str">
            <v>REGULADO</v>
          </cell>
          <cell r="S45" t="str">
            <v>LIBRE</v>
          </cell>
          <cell r="T45" t="str">
            <v>LIBRE</v>
          </cell>
          <cell r="U45" t="str">
            <v>REGULADO</v>
          </cell>
          <cell r="V45" t="str">
            <v>REGULADO</v>
          </cell>
          <cell r="W45" t="str">
            <v>REGULADO</v>
          </cell>
          <cell r="X45" t="str">
            <v>REGULADO</v>
          </cell>
          <cell r="Z45" t="str">
            <v>REGULADO</v>
          </cell>
          <cell r="AA45" t="str">
            <v>LIBRE</v>
          </cell>
          <cell r="AB45" t="str">
            <v>REGULADO</v>
          </cell>
          <cell r="AC45" t="str">
            <v>REGULADO</v>
          </cell>
          <cell r="AE45" t="str">
            <v>LIBRE</v>
          </cell>
          <cell r="AF45" t="str">
            <v>REGULADO</v>
          </cell>
          <cell r="AG45" t="str">
            <v>REGULADO</v>
          </cell>
        </row>
        <row r="46">
          <cell r="F46" t="str">
            <v>CÓDIGO_Retiro</v>
          </cell>
          <cell r="I46" t="str">
            <v>CL00077CLP</v>
          </cell>
          <cell r="J46" t="str">
            <v>CL00047CDA</v>
          </cell>
          <cell r="K46" t="str">
            <v>CL00009CHI</v>
          </cell>
          <cell r="L46" t="str">
            <v>CL00058EGA</v>
          </cell>
          <cell r="M46" t="str">
            <v>CB00090EGM</v>
          </cell>
          <cell r="N46" t="str">
            <v>CB00129ORA</v>
          </cell>
          <cell r="O46" t="str">
            <v>CB00050EGS</v>
          </cell>
          <cell r="P46" t="str">
            <v>CL00029ELP</v>
          </cell>
          <cell r="Q46" t="str">
            <v>CB00008EGJ</v>
          </cell>
          <cell r="R46" t="str">
            <v>CL00046ODE</v>
          </cell>
          <cell r="S46" t="str">
            <v>CB00010EGH</v>
          </cell>
          <cell r="T46" t="str">
            <v>CB00192EPE</v>
          </cell>
          <cell r="U46" t="str">
            <v>CL00009EPI</v>
          </cell>
          <cell r="V46" t="str">
            <v>CB00084ENG</v>
          </cell>
          <cell r="W46" t="str">
            <v>CL00017FPP</v>
          </cell>
          <cell r="X46" t="str">
            <v>CL00019HHU</v>
          </cell>
          <cell r="Z46" t="str">
            <v>CL00086KAL</v>
          </cell>
          <cell r="AA46" t="str">
            <v>CB00023LDS</v>
          </cell>
          <cell r="AB46" t="str">
            <v>CB00032SGB</v>
          </cell>
          <cell r="AC46" t="str">
            <v>CL00002SDF</v>
          </cell>
          <cell r="AE46" t="str">
            <v>CB00018SKP</v>
          </cell>
          <cell r="AF46" t="str">
            <v>CL00001TCH</v>
          </cell>
          <cell r="AG46" t="str">
            <v>CL00049TER</v>
          </cell>
        </row>
        <row r="47">
          <cell r="F47" t="str">
            <v>Barra de Transferencia</v>
          </cell>
          <cell r="I47" t="str">
            <v>TRUJILLO 220</v>
          </cell>
          <cell r="J47" t="str">
            <v>VENTANILLA 220</v>
          </cell>
          <cell r="K47" t="str">
            <v>CARABAYLLO 220</v>
          </cell>
          <cell r="L47" t="str">
            <v>SOCABAYA 138</v>
          </cell>
          <cell r="M47" t="str">
            <v>INDEPENDENCIA 220</v>
          </cell>
          <cell r="N47" t="str">
            <v>VENTANILLA 220</v>
          </cell>
          <cell r="O47" t="str">
            <v>SANTA ROSA 220</v>
          </cell>
          <cell r="P47" t="str">
            <v>CONDORCOCHA 44</v>
          </cell>
          <cell r="Q47" t="str">
            <v>ZAPALLAL 220</v>
          </cell>
          <cell r="R47" t="str">
            <v>CHIMBOTE1 220</v>
          </cell>
          <cell r="S47" t="str">
            <v>PARAGSHA2 138</v>
          </cell>
          <cell r="T47" t="str">
            <v>SOCABAYA 138</v>
          </cell>
          <cell r="U47" t="str">
            <v>CHAVARRIA 220</v>
          </cell>
          <cell r="V47" t="str">
            <v>PARAMONGA NUEVA 220</v>
          </cell>
          <cell r="W47" t="str">
            <v>GUADALUPE 220</v>
          </cell>
          <cell r="X47" t="str">
            <v>ZAPALLAL 220</v>
          </cell>
          <cell r="Z47" t="str">
            <v>ZAPALLAL 220</v>
          </cell>
          <cell r="AA47" t="str">
            <v>SAN JUAN 220</v>
          </cell>
          <cell r="AB47" t="str">
            <v>TOCACHE 138</v>
          </cell>
          <cell r="AC47" t="str">
            <v>AUCAYACU 138</v>
          </cell>
          <cell r="AE47" t="str">
            <v>OROYA NUEVA 50</v>
          </cell>
          <cell r="AF47" t="str">
            <v>ZAPALLAL 220</v>
          </cell>
          <cell r="AG47" t="str">
            <v>ZAPALLAL 220</v>
          </cell>
        </row>
        <row r="48">
          <cell r="F48" t="str">
            <v>Cliente</v>
          </cell>
          <cell r="I48" t="str">
            <v>HIDRANDINA</v>
          </cell>
          <cell r="J48" t="str">
            <v>EDELNOR</v>
          </cell>
          <cell r="K48" t="str">
            <v>EDELNOR</v>
          </cell>
          <cell r="L48" t="str">
            <v>SEAL</v>
          </cell>
          <cell r="M48" t="str">
            <v>COELVISAC</v>
          </cell>
          <cell r="N48" t="str">
            <v>EDELNOR</v>
          </cell>
          <cell r="O48" t="str">
            <v>EDELNOR</v>
          </cell>
          <cell r="P48" t="str">
            <v>ELECTRO CENTRO</v>
          </cell>
          <cell r="Q48" t="str">
            <v>EDELNOR</v>
          </cell>
          <cell r="R48" t="str">
            <v>HIDRANDINA</v>
          </cell>
          <cell r="S48" t="str">
            <v>EL BROCAL .S.A.</v>
          </cell>
          <cell r="T48" t="str">
            <v>MAKRO SUPERMAYORISTA S.A.</v>
          </cell>
          <cell r="U48" t="str">
            <v>EDELNOR</v>
          </cell>
          <cell r="V48" t="str">
            <v>EDELNOR</v>
          </cell>
          <cell r="W48" t="str">
            <v>HIDRANDINA</v>
          </cell>
          <cell r="X48" t="str">
            <v>EDELNOR</v>
          </cell>
          <cell r="Z48" t="str">
            <v>EDELNOR</v>
          </cell>
          <cell r="AA48" t="str">
            <v>LOGÍSTICA Y DISTRIBUCIÓN S.A.C.</v>
          </cell>
          <cell r="AB48" t="str">
            <v>ELECTRO ORIENTE</v>
          </cell>
          <cell r="AC48" t="str">
            <v>ELECTRO CENTRO</v>
          </cell>
          <cell r="AE48" t="str">
            <v>MINERA LOS QUENUALES</v>
          </cell>
          <cell r="AF48" t="str">
            <v>EDELNOR</v>
          </cell>
          <cell r="AG48" t="str">
            <v>EDELNOR</v>
          </cell>
        </row>
        <row r="49">
          <cell r="F49" t="str">
            <v>Fecha de Fin</v>
          </cell>
          <cell r="I49" t="str">
            <v>31/12/2022</v>
          </cell>
          <cell r="J49" t="str">
            <v>02/08/2031</v>
          </cell>
          <cell r="K49" t="str">
            <v>31/12/2025</v>
          </cell>
          <cell r="L49" t="str">
            <v>31/12/2021</v>
          </cell>
          <cell r="M49" t="str">
            <v>31/12/2018</v>
          </cell>
          <cell r="N49" t="str">
            <v>30/04/2017</v>
          </cell>
          <cell r="O49" t="str">
            <v>31/12/2017</v>
          </cell>
          <cell r="P49" t="str">
            <v>31/12/2022</v>
          </cell>
          <cell r="Q49" t="str">
            <v>31/12/2016</v>
          </cell>
          <cell r="R49" t="str">
            <v>31/10/2031</v>
          </cell>
          <cell r="S49" t="str">
            <v>31/12/2023</v>
          </cell>
          <cell r="T49" t="str">
            <v>22/02/2027</v>
          </cell>
          <cell r="U49" t="str">
            <v>01/12/2025</v>
          </cell>
          <cell r="V49" t="str">
            <v>31/12/2027</v>
          </cell>
          <cell r="W49" t="str">
            <v>31/12/2022</v>
          </cell>
          <cell r="X49" t="str">
            <v>31/12/2023</v>
          </cell>
          <cell r="Z49" t="str">
            <v>31/12/2027</v>
          </cell>
          <cell r="AA49" t="str">
            <v>30/04/2017</v>
          </cell>
          <cell r="AB49" t="str">
            <v>31/12/2018</v>
          </cell>
          <cell r="AC49" t="str">
            <v>31/12/2022</v>
          </cell>
          <cell r="AE49" t="str">
            <v>31/12/2017</v>
          </cell>
          <cell r="AF49" t="str">
            <v>31/12/2021</v>
          </cell>
          <cell r="AG49" t="str">
            <v>31/12/2023</v>
          </cell>
        </row>
        <row r="50">
          <cell r="F50" t="str">
            <v>Fecha de Inicio</v>
          </cell>
          <cell r="I50" t="str">
            <v>01/01/2013</v>
          </cell>
          <cell r="J50" t="str">
            <v>01/10/2016</v>
          </cell>
          <cell r="K50" t="str">
            <v>01/01/2014</v>
          </cell>
          <cell r="L50" t="str">
            <v>01/01/2014</v>
          </cell>
          <cell r="M50" t="str">
            <v>01/01/2016</v>
          </cell>
          <cell r="N50" t="str">
            <v>01/01/2017</v>
          </cell>
          <cell r="O50" t="str">
            <v>01/01/2016</v>
          </cell>
          <cell r="P50" t="str">
            <v>01/01/2013</v>
          </cell>
          <cell r="Q50" t="str">
            <v>01/01/2016</v>
          </cell>
          <cell r="R50" t="str">
            <v>01/10/2016</v>
          </cell>
          <cell r="S50" t="str">
            <v>01/02/2014</v>
          </cell>
          <cell r="T50" t="str">
            <v>23/02/2017</v>
          </cell>
          <cell r="U50" t="str">
            <v>01/12/2016</v>
          </cell>
          <cell r="V50" t="str">
            <v>01/03/2016</v>
          </cell>
          <cell r="W50" t="str">
            <v>01/01/2013</v>
          </cell>
          <cell r="X50" t="str">
            <v>01/01/2014</v>
          </cell>
          <cell r="Z50" t="str">
            <v>01/01/2014</v>
          </cell>
          <cell r="AA50" t="str">
            <v>01/05/2014</v>
          </cell>
          <cell r="AB50" t="str">
            <v>01/11/2010</v>
          </cell>
          <cell r="AC50" t="str">
            <v>01/01/2013</v>
          </cell>
          <cell r="AE50" t="str">
            <v>01/11/2015</v>
          </cell>
          <cell r="AF50" t="str">
            <v>01/01/2014</v>
          </cell>
          <cell r="AG50" t="str">
            <v>01/01/2014</v>
          </cell>
        </row>
        <row r="51">
          <cell r="F51" t="str">
            <v>Tipo de Contrato</v>
          </cell>
          <cell r="I51" t="str">
            <v>LICITACION</v>
          </cell>
          <cell r="J51" t="str">
            <v>BILATERAL</v>
          </cell>
          <cell r="K51" t="str">
            <v>LICITACION</v>
          </cell>
          <cell r="L51" t="str">
            <v>LICITACION</v>
          </cell>
          <cell r="M51" t="str">
            <v>BILATERAL</v>
          </cell>
          <cell r="N51" t="str">
            <v>BILATERAL</v>
          </cell>
          <cell r="O51" t="str">
            <v>BILATERAL</v>
          </cell>
          <cell r="P51" t="str">
            <v>LICITACION</v>
          </cell>
          <cell r="Q51" t="str">
            <v>LICITACION</v>
          </cell>
          <cell r="R51" t="str">
            <v>LICITACION</v>
          </cell>
          <cell r="S51" t="str">
            <v>BILATERAL</v>
          </cell>
          <cell r="T51" t="str">
            <v>BILATERAL</v>
          </cell>
          <cell r="U51" t="str">
            <v>LICITACION</v>
          </cell>
          <cell r="V51" t="str">
            <v>BILATERAL</v>
          </cell>
          <cell r="W51" t="str">
            <v>LICITACION</v>
          </cell>
          <cell r="X51" t="str">
            <v>LICITACION</v>
          </cell>
          <cell r="Z51" t="str">
            <v>LICITACION</v>
          </cell>
          <cell r="AA51" t="str">
            <v>BILATERAL</v>
          </cell>
          <cell r="AB51" t="str">
            <v>BILATERAL</v>
          </cell>
          <cell r="AC51" t="str">
            <v>LICITACION</v>
          </cell>
          <cell r="AE51" t="str">
            <v>BILATERAL</v>
          </cell>
          <cell r="AF51" t="str">
            <v>LICITACION</v>
          </cell>
          <cell r="AG51" t="str">
            <v>LICITACION</v>
          </cell>
        </row>
        <row r="52">
          <cell r="F52" t="str">
            <v>Tipo de Usuario</v>
          </cell>
          <cell r="I52" t="str">
            <v>REGULADO</v>
          </cell>
          <cell r="J52" t="str">
            <v>REGULADO</v>
          </cell>
          <cell r="K52" t="str">
            <v>REGULADO</v>
          </cell>
          <cell r="L52" t="str">
            <v>REGULADO</v>
          </cell>
          <cell r="M52" t="str">
            <v>LIBRE</v>
          </cell>
          <cell r="N52" t="str">
            <v>LIBRE</v>
          </cell>
          <cell r="O52" t="str">
            <v>REGULADO</v>
          </cell>
          <cell r="P52" t="str">
            <v>REGULADO</v>
          </cell>
          <cell r="Q52" t="str">
            <v>REGULADO</v>
          </cell>
          <cell r="R52" t="str">
            <v>REGULADO</v>
          </cell>
          <cell r="S52" t="str">
            <v>LIBRE</v>
          </cell>
          <cell r="T52" t="str">
            <v>LIBRE</v>
          </cell>
          <cell r="U52" t="str">
            <v>REGULADO</v>
          </cell>
          <cell r="V52" t="str">
            <v>REGULADO</v>
          </cell>
          <cell r="W52" t="str">
            <v>REGULADO</v>
          </cell>
          <cell r="X52" t="str">
            <v>REGULADO</v>
          </cell>
          <cell r="Z52" t="str">
            <v>REGULADO</v>
          </cell>
          <cell r="AA52" t="str">
            <v>LIBRE</v>
          </cell>
          <cell r="AB52" t="str">
            <v>REGULADO</v>
          </cell>
          <cell r="AC52" t="str">
            <v>REGULADO</v>
          </cell>
          <cell r="AE52" t="str">
            <v>LIBRE</v>
          </cell>
          <cell r="AF52" t="str">
            <v>REGULADO</v>
          </cell>
          <cell r="AG52" t="str">
            <v>REGULADO</v>
          </cell>
        </row>
        <row r="53">
          <cell r="F53" t="str">
            <v>CÓDIGO_Retiro</v>
          </cell>
          <cell r="I53" t="str">
            <v>CL00081CLP</v>
          </cell>
          <cell r="J53" t="str">
            <v>CL00048CDA</v>
          </cell>
          <cell r="K53" t="str">
            <v>CL00010CHI</v>
          </cell>
          <cell r="L53" t="str">
            <v>CL00020EGA</v>
          </cell>
          <cell r="M53" t="str">
            <v>CB00091EGM</v>
          </cell>
          <cell r="N53" t="str">
            <v>CB00130ORA</v>
          </cell>
          <cell r="O53" t="str">
            <v>CB00051EGS</v>
          </cell>
          <cell r="P53" t="str">
            <v>CL00037ELP</v>
          </cell>
          <cell r="Q53" t="str">
            <v>CB00009EGJ</v>
          </cell>
          <cell r="R53" t="str">
            <v>CL00047ODE</v>
          </cell>
          <cell r="S53" t="str">
            <v>CB00008EGH</v>
          </cell>
          <cell r="T53" t="str">
            <v>CB00191EPE</v>
          </cell>
          <cell r="U53" t="str">
            <v>CL00015EPI</v>
          </cell>
          <cell r="V53" t="str">
            <v>CB00102ENG</v>
          </cell>
          <cell r="W53" t="str">
            <v>CL00018FPP</v>
          </cell>
          <cell r="X53" t="str">
            <v>CL00141HHU</v>
          </cell>
          <cell r="Z53" t="str">
            <v>CL00141KAL</v>
          </cell>
          <cell r="AA53" t="str">
            <v>CB00029LDS</v>
          </cell>
          <cell r="AB53" t="str">
            <v>CL00031SGB</v>
          </cell>
          <cell r="AC53" t="str">
            <v>CL00005SDF</v>
          </cell>
          <cell r="AE53" t="str">
            <v>CB00019SKP</v>
          </cell>
          <cell r="AF53" t="str">
            <v>CL00008TCH</v>
          </cell>
          <cell r="AG53" t="str">
            <v>CL00146TER</v>
          </cell>
        </row>
        <row r="54">
          <cell r="F54" t="str">
            <v>Barra de Transferencia</v>
          </cell>
          <cell r="I54" t="str">
            <v>CHIMBOTE1 220</v>
          </cell>
          <cell r="J54" t="str">
            <v>ZAPALLAL 220</v>
          </cell>
          <cell r="K54" t="str">
            <v>CHAVARRIA 220</v>
          </cell>
          <cell r="L54" t="str">
            <v>CHILCA REP 220</v>
          </cell>
          <cell r="M54" t="str">
            <v>INDEPENDENCIA 220</v>
          </cell>
          <cell r="N54" t="str">
            <v>ZAPALLAL 220</v>
          </cell>
          <cell r="O54" t="str">
            <v>VENTANILLA 220</v>
          </cell>
          <cell r="P54" t="str">
            <v>HUANCAVELICA 220</v>
          </cell>
          <cell r="Q54" t="str">
            <v>LOMERA 220</v>
          </cell>
          <cell r="R54" t="str">
            <v>GUADALUPE 220</v>
          </cell>
          <cell r="S54" t="str">
            <v>INDEPENDENCIA 220</v>
          </cell>
          <cell r="T54" t="str">
            <v>SAN JUAN 220</v>
          </cell>
          <cell r="U54" t="str">
            <v>HUACHO 220</v>
          </cell>
          <cell r="V54" t="str">
            <v>SANTA ROSA 220</v>
          </cell>
          <cell r="W54" t="str">
            <v>GUADALUPE 60</v>
          </cell>
          <cell r="X54" t="str">
            <v>LOMERA 220</v>
          </cell>
          <cell r="Z54" t="str">
            <v>LOMERA 220</v>
          </cell>
          <cell r="AA54" t="str">
            <v>SANTA ROSA 220</v>
          </cell>
          <cell r="AB54" t="str">
            <v>TOCACHE 138</v>
          </cell>
          <cell r="AC54" t="str">
            <v>CAMPO ARMIÑO 220</v>
          </cell>
          <cell r="AE54" t="str">
            <v>PARAGSHA2 138</v>
          </cell>
          <cell r="AF54" t="str">
            <v>CARABAYLLO 220</v>
          </cell>
          <cell r="AG54" t="str">
            <v>LOMERA 220</v>
          </cell>
        </row>
        <row r="55">
          <cell r="F55" t="str">
            <v>Cliente</v>
          </cell>
          <cell r="I55" t="str">
            <v>HIDRANDINA</v>
          </cell>
          <cell r="J55" t="str">
            <v>EDELNOR</v>
          </cell>
          <cell r="K55" t="str">
            <v>EDELNOR</v>
          </cell>
          <cell r="L55" t="str">
            <v>LUZ DEL SUR</v>
          </cell>
          <cell r="M55" t="str">
            <v>COELVISAC</v>
          </cell>
          <cell r="N55" t="str">
            <v>EDELNOR</v>
          </cell>
          <cell r="O55" t="str">
            <v>EDELNOR</v>
          </cell>
          <cell r="P55" t="str">
            <v>ELECTRO CENTRO</v>
          </cell>
          <cell r="Q55" t="str">
            <v>EDELNOR</v>
          </cell>
          <cell r="R55" t="str">
            <v>HIDRANDINA</v>
          </cell>
          <cell r="S55" t="str">
            <v>CENTINELA</v>
          </cell>
          <cell r="T55" t="str">
            <v>MAKRO SUPERMAYORISTA S.A.</v>
          </cell>
          <cell r="U55" t="str">
            <v>EDELNOR</v>
          </cell>
          <cell r="V55" t="str">
            <v>EDELNOR</v>
          </cell>
          <cell r="W55" t="str">
            <v>HIDRANDINA</v>
          </cell>
          <cell r="X55" t="str">
            <v>EDELNOR</v>
          </cell>
          <cell r="Z55" t="str">
            <v>EDELNOR</v>
          </cell>
          <cell r="AA55" t="str">
            <v>COMPAÑIA CERVECERA AMBEV PERU</v>
          </cell>
          <cell r="AB55" t="str">
            <v>ELECTRO ORIENTE</v>
          </cell>
          <cell r="AC55" t="str">
            <v>ELECTRO CENTRO</v>
          </cell>
          <cell r="AE55" t="str">
            <v>MINERA LOS QUENUALES</v>
          </cell>
          <cell r="AF55" t="str">
            <v>EDELNOR</v>
          </cell>
          <cell r="AG55" t="str">
            <v>EDELNOR</v>
          </cell>
        </row>
        <row r="56">
          <cell r="F56" t="str">
            <v>Fecha de Fin</v>
          </cell>
          <cell r="I56" t="str">
            <v>31/12/2022</v>
          </cell>
          <cell r="J56" t="str">
            <v>02/08/2031</v>
          </cell>
          <cell r="K56" t="str">
            <v>31/12/2025</v>
          </cell>
          <cell r="L56" t="str">
            <v>31/12/2021</v>
          </cell>
          <cell r="M56" t="str">
            <v>31/12/2018</v>
          </cell>
          <cell r="N56" t="str">
            <v>30/04/2017</v>
          </cell>
          <cell r="O56" t="str">
            <v>31/12/2017</v>
          </cell>
          <cell r="P56" t="str">
            <v>31/12/2022</v>
          </cell>
          <cell r="Q56" t="str">
            <v>31/12/2016</v>
          </cell>
          <cell r="R56" t="str">
            <v>31/10/2031</v>
          </cell>
          <cell r="S56" t="str">
            <v>30/04/2018</v>
          </cell>
          <cell r="T56" t="str">
            <v>22/02/2027</v>
          </cell>
          <cell r="U56" t="str">
            <v>01/12/2025</v>
          </cell>
          <cell r="V56" t="str">
            <v>31/12/2027</v>
          </cell>
          <cell r="W56" t="str">
            <v>31/12/2022</v>
          </cell>
          <cell r="X56" t="str">
            <v>31/12/2023</v>
          </cell>
          <cell r="Z56" t="str">
            <v>31/12/2027</v>
          </cell>
          <cell r="AA56" t="str">
            <v>31/12/2017</v>
          </cell>
          <cell r="AB56" t="str">
            <v>31/12/2018</v>
          </cell>
          <cell r="AC56" t="str">
            <v>31/12/2022</v>
          </cell>
          <cell r="AE56" t="str">
            <v>31/12/2017</v>
          </cell>
          <cell r="AF56" t="str">
            <v>31/12/2021</v>
          </cell>
          <cell r="AG56" t="str">
            <v>31/12/2023</v>
          </cell>
        </row>
        <row r="57">
          <cell r="F57" t="str">
            <v>Fecha de Inicio</v>
          </cell>
          <cell r="I57" t="str">
            <v>01/01/2013</v>
          </cell>
          <cell r="J57" t="str">
            <v>01/10/2016</v>
          </cell>
          <cell r="K57" t="str">
            <v>01/01/2014</v>
          </cell>
          <cell r="L57" t="str">
            <v>01/01/2014</v>
          </cell>
          <cell r="M57" t="str">
            <v>01/01/2016</v>
          </cell>
          <cell r="N57" t="str">
            <v>01/01/2017</v>
          </cell>
          <cell r="O57" t="str">
            <v>01/01/2016</v>
          </cell>
          <cell r="P57" t="str">
            <v>01/01/2013</v>
          </cell>
          <cell r="Q57" t="str">
            <v>01/01/2016</v>
          </cell>
          <cell r="R57" t="str">
            <v>01/10/2016</v>
          </cell>
          <cell r="S57" t="str">
            <v>01/10/2014</v>
          </cell>
          <cell r="T57" t="str">
            <v>23/02/2017</v>
          </cell>
          <cell r="U57" t="str">
            <v>01/12/2016</v>
          </cell>
          <cell r="V57" t="str">
            <v>01/03/2016</v>
          </cell>
          <cell r="W57" t="str">
            <v>01/01/2013</v>
          </cell>
          <cell r="X57" t="str">
            <v>01/01/2014</v>
          </cell>
          <cell r="Z57" t="str">
            <v>01/01/2014</v>
          </cell>
          <cell r="AA57" t="str">
            <v>01/01/2013</v>
          </cell>
          <cell r="AB57" t="str">
            <v>01/11/2010</v>
          </cell>
          <cell r="AC57" t="str">
            <v>01/01/2013</v>
          </cell>
          <cell r="AE57" t="str">
            <v>01/11/2015</v>
          </cell>
          <cell r="AF57" t="str">
            <v>01/01/2014</v>
          </cell>
          <cell r="AG57" t="str">
            <v>01/01/2014</v>
          </cell>
        </row>
        <row r="58">
          <cell r="F58" t="str">
            <v>Tipo de Contrato</v>
          </cell>
          <cell r="I58" t="str">
            <v>LICITACION</v>
          </cell>
          <cell r="J58" t="str">
            <v>BILATERAL</v>
          </cell>
          <cell r="K58" t="str">
            <v>LICITACION</v>
          </cell>
          <cell r="L58" t="str">
            <v>LICITACION</v>
          </cell>
          <cell r="M58" t="str">
            <v>BILATERAL</v>
          </cell>
          <cell r="N58" t="str">
            <v>BILATERAL</v>
          </cell>
          <cell r="O58" t="str">
            <v>BILATERAL</v>
          </cell>
          <cell r="P58" t="str">
            <v>LICITACION</v>
          </cell>
          <cell r="Q58" t="str">
            <v>BILATERAL</v>
          </cell>
          <cell r="R58" t="str">
            <v>LICITACION</v>
          </cell>
          <cell r="S58" t="str">
            <v>BILATERAL</v>
          </cell>
          <cell r="T58" t="str">
            <v>BILATERAL</v>
          </cell>
          <cell r="U58" t="str">
            <v>LICITACION</v>
          </cell>
          <cell r="V58" t="str">
            <v>BILATERAL</v>
          </cell>
          <cell r="W58" t="str">
            <v>LICITACION</v>
          </cell>
          <cell r="X58" t="str">
            <v>LICITACION</v>
          </cell>
          <cell r="Z58" t="str">
            <v>LICITACION</v>
          </cell>
          <cell r="AA58" t="str">
            <v>BILATERAL</v>
          </cell>
          <cell r="AB58" t="str">
            <v>LICITACION</v>
          </cell>
          <cell r="AC58" t="str">
            <v>LICITACION</v>
          </cell>
          <cell r="AE58" t="str">
            <v>BILATERAL</v>
          </cell>
          <cell r="AF58" t="str">
            <v>LICITACION</v>
          </cell>
          <cell r="AG58" t="str">
            <v>LICITACION</v>
          </cell>
        </row>
        <row r="59">
          <cell r="F59" t="str">
            <v>Tipo de Usuario</v>
          </cell>
          <cell r="I59" t="str">
            <v>REGULADO</v>
          </cell>
          <cell r="J59" t="str">
            <v>REGULADO</v>
          </cell>
          <cell r="K59" t="str">
            <v>REGULADO</v>
          </cell>
          <cell r="L59" t="str">
            <v>REGULADO</v>
          </cell>
          <cell r="M59" t="str">
            <v>LIBRE</v>
          </cell>
          <cell r="N59" t="str">
            <v>LIBRE</v>
          </cell>
          <cell r="O59" t="str">
            <v>REGULADO</v>
          </cell>
          <cell r="P59" t="str">
            <v>REGULADO</v>
          </cell>
          <cell r="Q59" t="str">
            <v>REGULADO</v>
          </cell>
          <cell r="R59" t="str">
            <v>REGULADO</v>
          </cell>
          <cell r="S59" t="str">
            <v>LIBRE</v>
          </cell>
          <cell r="T59" t="str">
            <v>LIBRE</v>
          </cell>
          <cell r="U59" t="str">
            <v>REGULADO</v>
          </cell>
          <cell r="V59" t="str">
            <v>REGULADO</v>
          </cell>
          <cell r="W59" t="str">
            <v>REGULADO</v>
          </cell>
          <cell r="X59" t="str">
            <v>REGULADO</v>
          </cell>
          <cell r="Z59" t="str">
            <v>REGULADO</v>
          </cell>
          <cell r="AA59" t="str">
            <v>LIBRE</v>
          </cell>
          <cell r="AB59" t="str">
            <v>REGULADO</v>
          </cell>
          <cell r="AC59" t="str">
            <v>REGULADO</v>
          </cell>
          <cell r="AE59" t="str">
            <v>LIBRE</v>
          </cell>
          <cell r="AF59" t="str">
            <v>REGULADO</v>
          </cell>
          <cell r="AG59" t="str">
            <v>REGULADO</v>
          </cell>
        </row>
        <row r="60">
          <cell r="F60" t="str">
            <v>CÓDIGO_Retiro</v>
          </cell>
          <cell r="I60" t="str">
            <v>CL00002CLP</v>
          </cell>
          <cell r="J60" t="str">
            <v>CL00001CDA</v>
          </cell>
          <cell r="K60" t="str">
            <v>CL00020CHI</v>
          </cell>
          <cell r="L60" t="str">
            <v>CL00035EGA</v>
          </cell>
          <cell r="M60" t="str">
            <v>CB00092EGM</v>
          </cell>
          <cell r="N60" t="str">
            <v>CL00007ORA</v>
          </cell>
          <cell r="O60" t="str">
            <v>CB00052EGS</v>
          </cell>
          <cell r="P60" t="str">
            <v>CL00039ELP</v>
          </cell>
          <cell r="Q60" t="str">
            <v>CB00001EGJ</v>
          </cell>
          <cell r="R60" t="str">
            <v>CL00048ODE</v>
          </cell>
          <cell r="S60" t="str">
            <v>CL00001EGH</v>
          </cell>
          <cell r="T60" t="str">
            <v>CB00201EPE</v>
          </cell>
          <cell r="U60" t="str">
            <v>CL00024EPI</v>
          </cell>
          <cell r="V60" t="str">
            <v>CB00103ENG</v>
          </cell>
          <cell r="W60" t="str">
            <v>CL00020FPP</v>
          </cell>
          <cell r="X60" t="str">
            <v>CL00006HHU</v>
          </cell>
          <cell r="Z60" t="str">
            <v>CL00002KAL</v>
          </cell>
          <cell r="AA60" t="str">
            <v>CB00036LDS</v>
          </cell>
          <cell r="AB60" t="str">
            <v>CB00033SGB</v>
          </cell>
          <cell r="AC60" t="str">
            <v>CL00006SDF</v>
          </cell>
          <cell r="AE60" t="str">
            <v>CB00003SKP</v>
          </cell>
          <cell r="AF60" t="str">
            <v>CL00009TCH</v>
          </cell>
          <cell r="AG60" t="str">
            <v>CL00015TER</v>
          </cell>
        </row>
        <row r="61">
          <cell r="F61" t="str">
            <v>Barra de Transferencia</v>
          </cell>
          <cell r="I61" t="str">
            <v>AUCAYACU 138</v>
          </cell>
          <cell r="J61" t="str">
            <v>AUCAYACU 138</v>
          </cell>
          <cell r="K61" t="str">
            <v>HUACHO 220</v>
          </cell>
          <cell r="L61" t="str">
            <v>INDUSTRIALES 220</v>
          </cell>
          <cell r="M61" t="str">
            <v>INDEPENDENCIA 220</v>
          </cell>
          <cell r="N61" t="str">
            <v>CARABAYLLO 220</v>
          </cell>
          <cell r="O61" t="str">
            <v>ZAPALLAL 220</v>
          </cell>
          <cell r="P61" t="str">
            <v>HUANUCO 138</v>
          </cell>
          <cell r="Q61" t="str">
            <v>INDEPENDENCIA 220</v>
          </cell>
          <cell r="R61" t="str">
            <v>GUADALUPE 60</v>
          </cell>
          <cell r="S61" t="str">
            <v>GUADALUPE 60</v>
          </cell>
          <cell r="T61" t="str">
            <v>SANTA ROSA 220</v>
          </cell>
          <cell r="U61" t="str">
            <v>PARAMONGA NUEVA 220</v>
          </cell>
          <cell r="V61" t="str">
            <v>SANTA ROSA 220</v>
          </cell>
          <cell r="W61" t="str">
            <v>HUALLANCA 138</v>
          </cell>
          <cell r="X61" t="str">
            <v>CHILCA REP 220</v>
          </cell>
          <cell r="Z61" t="str">
            <v>ARICOTA66</v>
          </cell>
          <cell r="AA61" t="str">
            <v>SAN JUAN 220</v>
          </cell>
          <cell r="AB61" t="str">
            <v>TOCACHE 138</v>
          </cell>
          <cell r="AC61" t="str">
            <v>CARHUAMAYO 138</v>
          </cell>
          <cell r="AE61" t="str">
            <v>CHILCA REP 220</v>
          </cell>
          <cell r="AF61" t="str">
            <v>CHAVARRIA 220</v>
          </cell>
          <cell r="AG61" t="str">
            <v>CHILCA REP 220</v>
          </cell>
        </row>
        <row r="62">
          <cell r="F62" t="str">
            <v>Cliente</v>
          </cell>
          <cell r="I62" t="str">
            <v>ELECTRO CENTRO</v>
          </cell>
          <cell r="J62" t="str">
            <v>ELECTRO CENTRO</v>
          </cell>
          <cell r="K62" t="str">
            <v>EDELNOR</v>
          </cell>
          <cell r="L62" t="str">
            <v>LUZ DEL SUR</v>
          </cell>
          <cell r="M62" t="str">
            <v>COELVISAC</v>
          </cell>
          <cell r="N62" t="str">
            <v>EDELNOR</v>
          </cell>
          <cell r="O62" t="str">
            <v>EDELNOR</v>
          </cell>
          <cell r="P62" t="str">
            <v>ELECTRO CENTRO</v>
          </cell>
          <cell r="Q62" t="str">
            <v>TEXTIL DEL VALLE S.A</v>
          </cell>
          <cell r="R62" t="str">
            <v>HIDRANDINA</v>
          </cell>
          <cell r="S62" t="str">
            <v>MINERA LA ZANJA E.I.R.L</v>
          </cell>
          <cell r="T62" t="str">
            <v>MAKRO SUPERMAYORISTA S.A.</v>
          </cell>
          <cell r="U62" t="str">
            <v>EDELNOR</v>
          </cell>
          <cell r="V62" t="str">
            <v>EDELNOR</v>
          </cell>
          <cell r="W62" t="str">
            <v>HIDRANDINA</v>
          </cell>
          <cell r="X62" t="str">
            <v>LUZ DEL SUR</v>
          </cell>
          <cell r="Z62" t="str">
            <v>ELECTRO SUR</v>
          </cell>
          <cell r="AA62" t="str">
            <v>COMPAÑIA MINERA LUREN S A</v>
          </cell>
          <cell r="AB62" t="str">
            <v>ELECTRO TOCACHE</v>
          </cell>
          <cell r="AC62" t="str">
            <v>ELECTRO CENTRO</v>
          </cell>
          <cell r="AE62" t="str">
            <v>COMPAÑIA MINERA CONDESTABLE S.A.</v>
          </cell>
          <cell r="AF62" t="str">
            <v>EDELNOR</v>
          </cell>
          <cell r="AG62" t="str">
            <v>LUZ DEL SUR</v>
          </cell>
        </row>
        <row r="63">
          <cell r="F63" t="str">
            <v>Fecha de Fin</v>
          </cell>
          <cell r="I63" t="str">
            <v>31/12/2022</v>
          </cell>
          <cell r="J63" t="str">
            <v>02/08/2031</v>
          </cell>
          <cell r="K63" t="str">
            <v>31/12/2025</v>
          </cell>
          <cell r="L63" t="str">
            <v>31/12/2021</v>
          </cell>
          <cell r="M63" t="str">
            <v>31/12/2018</v>
          </cell>
          <cell r="N63" t="str">
            <v>31/12/2023</v>
          </cell>
          <cell r="O63" t="str">
            <v>31/12/2017</v>
          </cell>
          <cell r="P63" t="str">
            <v>31/12/2022</v>
          </cell>
          <cell r="Q63" t="str">
            <v>31/10/2016</v>
          </cell>
          <cell r="R63" t="str">
            <v>31/10/2031</v>
          </cell>
          <cell r="S63" t="str">
            <v>31/12/2024</v>
          </cell>
          <cell r="T63" t="str">
            <v>22/02/2027</v>
          </cell>
          <cell r="U63" t="str">
            <v>01/12/2025</v>
          </cell>
          <cell r="V63" t="str">
            <v>31/12/2027</v>
          </cell>
          <cell r="W63" t="str">
            <v>31/12/2022</v>
          </cell>
          <cell r="X63" t="str">
            <v>31/12/2023</v>
          </cell>
          <cell r="Z63" t="str">
            <v>31/12/2023</v>
          </cell>
          <cell r="AA63" t="str">
            <v>28/02/2019</v>
          </cell>
          <cell r="AB63" t="str">
            <v>31/12/2019</v>
          </cell>
          <cell r="AC63" t="str">
            <v>31/12/2022</v>
          </cell>
          <cell r="AE63" t="str">
            <v>28/02/2019</v>
          </cell>
          <cell r="AF63" t="str">
            <v>31/12/2021</v>
          </cell>
          <cell r="AG63" t="str">
            <v>31/12/2023</v>
          </cell>
        </row>
        <row r="64">
          <cell r="F64" t="str">
            <v>Fecha de Inicio</v>
          </cell>
          <cell r="I64" t="str">
            <v>01/01/2013</v>
          </cell>
          <cell r="J64" t="str">
            <v>03/08/2016</v>
          </cell>
          <cell r="K64" t="str">
            <v>01/01/2014</v>
          </cell>
          <cell r="L64" t="str">
            <v>01/01/2014</v>
          </cell>
          <cell r="M64" t="str">
            <v>01/01/2016</v>
          </cell>
          <cell r="N64" t="str">
            <v>01/01/2014</v>
          </cell>
          <cell r="O64" t="str">
            <v>01/01/2016</v>
          </cell>
          <cell r="P64" t="str">
            <v>01/01/2013</v>
          </cell>
          <cell r="Q64" t="str">
            <v>01/09/2015</v>
          </cell>
          <cell r="R64" t="str">
            <v>01/10/2016</v>
          </cell>
          <cell r="S64" t="str">
            <v>01/11/2014</v>
          </cell>
          <cell r="T64" t="str">
            <v>23/02/2017</v>
          </cell>
          <cell r="U64" t="str">
            <v>01/12/2016</v>
          </cell>
          <cell r="V64" t="str">
            <v>01/03/2016</v>
          </cell>
          <cell r="W64" t="str">
            <v>01/01/2013</v>
          </cell>
          <cell r="X64" t="str">
            <v>01/01/2014</v>
          </cell>
          <cell r="Z64" t="str">
            <v>01/01/2014</v>
          </cell>
          <cell r="AA64" t="str">
            <v>01/03/2016</v>
          </cell>
          <cell r="AB64" t="str">
            <v>01/04/2012</v>
          </cell>
          <cell r="AC64" t="str">
            <v>01/01/2013</v>
          </cell>
          <cell r="AE64" t="str">
            <v>01/11/2015</v>
          </cell>
          <cell r="AF64" t="str">
            <v>01/01/2014</v>
          </cell>
          <cell r="AG64" t="str">
            <v>01/01/2014</v>
          </cell>
        </row>
        <row r="65">
          <cell r="F65" t="str">
            <v>Tipo de Contrato</v>
          </cell>
          <cell r="I65" t="str">
            <v>LICITACION</v>
          </cell>
          <cell r="J65" t="str">
            <v>LICITACION</v>
          </cell>
          <cell r="K65" t="str">
            <v>LICITACION</v>
          </cell>
          <cell r="L65" t="str">
            <v>LICITACION</v>
          </cell>
          <cell r="M65" t="str">
            <v>BILATERAL</v>
          </cell>
          <cell r="N65" t="str">
            <v>LICITACION</v>
          </cell>
          <cell r="O65" t="str">
            <v>BILATERAL</v>
          </cell>
          <cell r="P65" t="str">
            <v>LICITACION</v>
          </cell>
          <cell r="Q65" t="str">
            <v>BILATERAL</v>
          </cell>
          <cell r="R65" t="str">
            <v>LICITACION</v>
          </cell>
          <cell r="S65" t="str">
            <v>LICITACION</v>
          </cell>
          <cell r="T65" t="str">
            <v>BILATERAL</v>
          </cell>
          <cell r="U65" t="str">
            <v>LICITACION</v>
          </cell>
          <cell r="V65" t="str">
            <v>BILATERAL</v>
          </cell>
          <cell r="W65" t="str">
            <v>LICITACION</v>
          </cell>
          <cell r="X65" t="str">
            <v>LICITACION</v>
          </cell>
          <cell r="Z65" t="str">
            <v>LICITACION</v>
          </cell>
          <cell r="AA65" t="str">
            <v>BILATERAL</v>
          </cell>
          <cell r="AB65" t="str">
            <v>BILATERAL</v>
          </cell>
          <cell r="AC65" t="str">
            <v>LICITACION</v>
          </cell>
          <cell r="AE65" t="str">
            <v>BILATERAL</v>
          </cell>
          <cell r="AF65" t="str">
            <v>LICITACION</v>
          </cell>
          <cell r="AG65" t="str">
            <v>LICITACION</v>
          </cell>
        </row>
        <row r="66">
          <cell r="F66" t="str">
            <v>Tipo de Usuario</v>
          </cell>
          <cell r="I66" t="str">
            <v>REGULADO</v>
          </cell>
          <cell r="J66" t="str">
            <v>REGULADO</v>
          </cell>
          <cell r="K66" t="str">
            <v>REGULADO</v>
          </cell>
          <cell r="L66" t="str">
            <v>REGULADO</v>
          </cell>
          <cell r="M66" t="str">
            <v>LIBRE</v>
          </cell>
          <cell r="N66" t="str">
            <v>REGULADO</v>
          </cell>
          <cell r="O66" t="str">
            <v>REGULADO</v>
          </cell>
          <cell r="P66" t="str">
            <v>REGULADO</v>
          </cell>
          <cell r="Q66" t="str">
            <v>LIBRE</v>
          </cell>
          <cell r="R66" t="str">
            <v>REGULADO</v>
          </cell>
          <cell r="S66" t="str">
            <v>LIBRE</v>
          </cell>
          <cell r="T66" t="str">
            <v>LIBRE</v>
          </cell>
          <cell r="U66" t="str">
            <v>REGULADO</v>
          </cell>
          <cell r="V66" t="str">
            <v>REGULADO</v>
          </cell>
          <cell r="W66" t="str">
            <v>REGULADO</v>
          </cell>
          <cell r="X66" t="str">
            <v>REGULADO</v>
          </cell>
          <cell r="Z66" t="str">
            <v>REGULADO</v>
          </cell>
          <cell r="AA66" t="str">
            <v>LIBRE</v>
          </cell>
          <cell r="AB66" t="str">
            <v>REGULADO</v>
          </cell>
          <cell r="AC66" t="str">
            <v>REGULADO</v>
          </cell>
          <cell r="AE66" t="str">
            <v>LIBRE</v>
          </cell>
          <cell r="AF66" t="str">
            <v>REGULADO</v>
          </cell>
          <cell r="AG66" t="str">
            <v>REGULADO</v>
          </cell>
        </row>
        <row r="67">
          <cell r="F67" t="str">
            <v>CÓDIGO_Retiro</v>
          </cell>
          <cell r="I67" t="str">
            <v>CL00007CLP</v>
          </cell>
          <cell r="J67" t="str">
            <v>CL00002CDA</v>
          </cell>
          <cell r="K67" t="str">
            <v>CL00030CHI</v>
          </cell>
          <cell r="L67" t="str">
            <v>CL00050EGA</v>
          </cell>
          <cell r="M67" t="str">
            <v>CB00093EGM</v>
          </cell>
          <cell r="N67" t="str">
            <v>CL00015ORA</v>
          </cell>
          <cell r="O67" t="str">
            <v>CB00054EGS</v>
          </cell>
          <cell r="P67" t="str">
            <v>CL00040ELP</v>
          </cell>
          <cell r="R67" t="str">
            <v>CL00049ODE</v>
          </cell>
          <cell r="S67" t="str">
            <v>CB00005EGH</v>
          </cell>
          <cell r="T67" t="str">
            <v>CB00199EPE</v>
          </cell>
          <cell r="U67" t="str">
            <v>CL00032EPI</v>
          </cell>
          <cell r="V67" t="str">
            <v>CB00125ENG</v>
          </cell>
          <cell r="W67" t="str">
            <v>CL00033FPP</v>
          </cell>
          <cell r="X67" t="str">
            <v>CL00011HHU</v>
          </cell>
          <cell r="Z67" t="str">
            <v>CL00034KAL</v>
          </cell>
          <cell r="AA67" t="str">
            <v>CB00037LDS</v>
          </cell>
          <cell r="AB67" t="str">
            <v>CB00040SGB</v>
          </cell>
          <cell r="AC67" t="str">
            <v>CL00013SDF</v>
          </cell>
          <cell r="AE67" t="str">
            <v>CB00015SKP</v>
          </cell>
          <cell r="AF67" t="str">
            <v>CL00014TCH</v>
          </cell>
          <cell r="AG67" t="str">
            <v>CL00027TER</v>
          </cell>
        </row>
        <row r="68">
          <cell r="F68" t="str">
            <v>Barra de Transferencia</v>
          </cell>
          <cell r="I68" t="str">
            <v>CAMPO ARMIÑO 220</v>
          </cell>
          <cell r="J68" t="str">
            <v>CAMPO ARMIÑO 220</v>
          </cell>
          <cell r="K68" t="str">
            <v>PARAMONGA NUEVA 220</v>
          </cell>
          <cell r="L68" t="str">
            <v>SAN JUAN 220</v>
          </cell>
          <cell r="M68" t="str">
            <v>INDEPENDENCIA 220</v>
          </cell>
          <cell r="N68" t="str">
            <v>CHAVARRIA 220</v>
          </cell>
          <cell r="O68" t="str">
            <v>LOMERA 220</v>
          </cell>
          <cell r="P68" t="str">
            <v>HUAYUCACHI 220</v>
          </cell>
          <cell r="R68" t="str">
            <v>HUALLANCA 138</v>
          </cell>
          <cell r="S68" t="str">
            <v>CAJAMARCA 220</v>
          </cell>
          <cell r="T68" t="str">
            <v>INDUSTRIALES 220</v>
          </cell>
          <cell r="U68" t="str">
            <v>SANTA ROSA 220</v>
          </cell>
          <cell r="V68" t="str">
            <v>VENTANILLA 220</v>
          </cell>
          <cell r="W68" t="str">
            <v>PARAMONGA NUEVA 220</v>
          </cell>
          <cell r="X68" t="str">
            <v>INDUSTRIALES 220</v>
          </cell>
          <cell r="Z68" t="str">
            <v>ILO ELP 138</v>
          </cell>
          <cell r="AA68" t="str">
            <v>SANTA ROSA 220</v>
          </cell>
          <cell r="AB68" t="str">
            <v>YAUPI138</v>
          </cell>
          <cell r="AC68" t="str">
            <v>CONDORCOCHA 44</v>
          </cell>
          <cell r="AE68" t="str">
            <v>OROYA NUEVA 50</v>
          </cell>
          <cell r="AF68" t="str">
            <v>HUACHO 220</v>
          </cell>
          <cell r="AG68" t="str">
            <v>INDUSTRIALES 220</v>
          </cell>
        </row>
        <row r="69">
          <cell r="F69" t="str">
            <v>Cliente</v>
          </cell>
          <cell r="I69" t="str">
            <v>ELECTRO CENTRO</v>
          </cell>
          <cell r="J69" t="str">
            <v>ELECTRO CENTRO</v>
          </cell>
          <cell r="K69" t="str">
            <v>EDELNOR</v>
          </cell>
          <cell r="L69" t="str">
            <v>LUZ DEL SUR</v>
          </cell>
          <cell r="M69" t="str">
            <v>COELVISAC</v>
          </cell>
          <cell r="N69" t="str">
            <v>EDELNOR</v>
          </cell>
          <cell r="O69" t="str">
            <v>EDELNOR</v>
          </cell>
          <cell r="P69" t="str">
            <v>ELECTRO CENTRO</v>
          </cell>
          <cell r="R69" t="str">
            <v>HIDRANDINA</v>
          </cell>
          <cell r="S69" t="str">
            <v>MINERA COIMOLACHE S.A.</v>
          </cell>
          <cell r="T69" t="str">
            <v>ENOTRIA S.A.</v>
          </cell>
          <cell r="U69" t="str">
            <v>EDELNOR</v>
          </cell>
          <cell r="V69" t="str">
            <v>EDELNOR</v>
          </cell>
          <cell r="W69" t="str">
            <v>HIDRANDINA</v>
          </cell>
          <cell r="X69" t="str">
            <v>LUZ DEL SUR</v>
          </cell>
          <cell r="Z69" t="str">
            <v>ELECTRO SUR</v>
          </cell>
          <cell r="AA69" t="str">
            <v>FITESA</v>
          </cell>
          <cell r="AB69" t="str">
            <v>ELECTRO PANGOA S.A.</v>
          </cell>
          <cell r="AC69" t="str">
            <v>ELECTRO CENTRO</v>
          </cell>
          <cell r="AE69" t="str">
            <v>MINERA CORONA</v>
          </cell>
          <cell r="AF69" t="str">
            <v>EDELNOR</v>
          </cell>
          <cell r="AG69" t="str">
            <v>LUZ DEL SUR</v>
          </cell>
        </row>
        <row r="70">
          <cell r="F70" t="str">
            <v>Fecha de Fin</v>
          </cell>
          <cell r="I70" t="str">
            <v>31/12/2022</v>
          </cell>
          <cell r="J70" t="str">
            <v>02/08/2031</v>
          </cell>
          <cell r="K70" t="str">
            <v>31/12/2025</v>
          </cell>
          <cell r="L70" t="str">
            <v>31/12/2021</v>
          </cell>
          <cell r="M70" t="str">
            <v>31/12/2018</v>
          </cell>
          <cell r="N70" t="str">
            <v>31/12/2023</v>
          </cell>
          <cell r="O70" t="str">
            <v>31/12/2017</v>
          </cell>
          <cell r="P70" t="str">
            <v>31/12/2022</v>
          </cell>
          <cell r="R70" t="str">
            <v>31/10/2031</v>
          </cell>
          <cell r="S70" t="str">
            <v>31/12/2024</v>
          </cell>
          <cell r="T70" t="str">
            <v>20/02/2027</v>
          </cell>
          <cell r="U70" t="str">
            <v>01/12/2025</v>
          </cell>
          <cell r="V70" t="str">
            <v>31/12/2027</v>
          </cell>
          <cell r="W70" t="str">
            <v>31/12/2022</v>
          </cell>
          <cell r="X70" t="str">
            <v>31/12/2023</v>
          </cell>
          <cell r="Z70" t="str">
            <v>31/12/2023</v>
          </cell>
          <cell r="AA70" t="str">
            <v>30/04/2017</v>
          </cell>
          <cell r="AB70" t="str">
            <v>31/12/2018</v>
          </cell>
          <cell r="AC70" t="str">
            <v>31/12/2022</v>
          </cell>
          <cell r="AE70" t="str">
            <v>31/10/2023</v>
          </cell>
          <cell r="AF70" t="str">
            <v>31/12/2021</v>
          </cell>
          <cell r="AG70" t="str">
            <v>31/12/2023</v>
          </cell>
        </row>
        <row r="71">
          <cell r="F71" t="str">
            <v>Fecha de Inicio</v>
          </cell>
          <cell r="I71" t="str">
            <v>01/01/2013</v>
          </cell>
          <cell r="J71" t="str">
            <v>03/08/2016</v>
          </cell>
          <cell r="K71" t="str">
            <v>01/01/2014</v>
          </cell>
          <cell r="L71" t="str">
            <v>01/01/2014</v>
          </cell>
          <cell r="M71" t="str">
            <v>01/02/2016</v>
          </cell>
          <cell r="N71" t="str">
            <v>01/01/2014</v>
          </cell>
          <cell r="O71" t="str">
            <v>01/01/2016</v>
          </cell>
          <cell r="P71" t="str">
            <v>01/01/2013</v>
          </cell>
          <cell r="R71" t="str">
            <v>01/10/2016</v>
          </cell>
          <cell r="S71" t="str">
            <v>01/11/2014</v>
          </cell>
          <cell r="T71" t="str">
            <v>22/02/2017</v>
          </cell>
          <cell r="U71" t="str">
            <v>01/12/2016</v>
          </cell>
          <cell r="V71" t="str">
            <v>01/03/2016</v>
          </cell>
          <cell r="W71" t="str">
            <v>01/01/2013</v>
          </cell>
          <cell r="X71" t="str">
            <v>01/01/2014</v>
          </cell>
          <cell r="Z71" t="str">
            <v>01/01/2014</v>
          </cell>
          <cell r="AA71" t="str">
            <v>01/05/2012</v>
          </cell>
          <cell r="AB71" t="str">
            <v>01/01/2016</v>
          </cell>
          <cell r="AC71" t="str">
            <v>01/01/2013</v>
          </cell>
          <cell r="AE71" t="str">
            <v>01/11/2015</v>
          </cell>
          <cell r="AF71" t="str">
            <v>01/01/2014</v>
          </cell>
          <cell r="AG71" t="str">
            <v>01/01/2014</v>
          </cell>
        </row>
        <row r="72">
          <cell r="F72" t="str">
            <v>Tipo de Contrato</v>
          </cell>
          <cell r="I72" t="str">
            <v>LICITACION</v>
          </cell>
          <cell r="J72" t="str">
            <v>LICITACION</v>
          </cell>
          <cell r="K72" t="str">
            <v>LICITACION</v>
          </cell>
          <cell r="L72" t="str">
            <v>LICITACION</v>
          </cell>
          <cell r="M72" t="str">
            <v>BILATERAL</v>
          </cell>
          <cell r="N72" t="str">
            <v>LICITACION</v>
          </cell>
          <cell r="O72" t="str">
            <v>BILATERAL</v>
          </cell>
          <cell r="P72" t="str">
            <v>LICITACION</v>
          </cell>
          <cell r="R72" t="str">
            <v>LICITACION</v>
          </cell>
          <cell r="S72" t="str">
            <v>BILATERAL</v>
          </cell>
          <cell r="T72" t="str">
            <v>BILATERAL</v>
          </cell>
          <cell r="U72" t="str">
            <v>LICITACION</v>
          </cell>
          <cell r="V72" t="str">
            <v>BILATERAL</v>
          </cell>
          <cell r="W72" t="str">
            <v>LICITACION</v>
          </cell>
          <cell r="X72" t="str">
            <v>LICITACION</v>
          </cell>
          <cell r="Z72" t="str">
            <v>LICITACION</v>
          </cell>
          <cell r="AA72" t="str">
            <v>BILATERAL</v>
          </cell>
          <cell r="AB72" t="str">
            <v>BILATERAL</v>
          </cell>
          <cell r="AC72" t="str">
            <v>LICITACION</v>
          </cell>
          <cell r="AE72" t="str">
            <v>BILATERAL</v>
          </cell>
          <cell r="AF72" t="str">
            <v>LICITACION</v>
          </cell>
          <cell r="AG72" t="str">
            <v>LICITACION</v>
          </cell>
        </row>
        <row r="73">
          <cell r="F73" t="str">
            <v>Tipo de Usuario</v>
          </cell>
          <cell r="I73" t="str">
            <v>REGULADO</v>
          </cell>
          <cell r="J73" t="str">
            <v>REGULADO</v>
          </cell>
          <cell r="K73" t="str">
            <v>REGULADO</v>
          </cell>
          <cell r="L73" t="str">
            <v>REGULADO</v>
          </cell>
          <cell r="M73" t="str">
            <v>LIBRE</v>
          </cell>
          <cell r="N73" t="str">
            <v>REGULADO</v>
          </cell>
          <cell r="O73" t="str">
            <v>REGULADO</v>
          </cell>
          <cell r="P73" t="str">
            <v>REGULADO</v>
          </cell>
          <cell r="R73" t="str">
            <v>REGULADO</v>
          </cell>
          <cell r="S73" t="str">
            <v>LIBRE</v>
          </cell>
          <cell r="T73" t="str">
            <v>LIBRE</v>
          </cell>
          <cell r="U73" t="str">
            <v>REGULADO</v>
          </cell>
          <cell r="V73" t="str">
            <v>REGULADO</v>
          </cell>
          <cell r="W73" t="str">
            <v>REGULADO</v>
          </cell>
          <cell r="X73" t="str">
            <v>REGULADO</v>
          </cell>
          <cell r="Z73" t="str">
            <v>REGULADO</v>
          </cell>
          <cell r="AA73" t="str">
            <v>LIBRE</v>
          </cell>
          <cell r="AB73" t="str">
            <v>LIBRE</v>
          </cell>
          <cell r="AC73" t="str">
            <v>REGULADO</v>
          </cell>
          <cell r="AE73" t="str">
            <v>LIBRE</v>
          </cell>
          <cell r="AF73" t="str">
            <v>REGULADO</v>
          </cell>
          <cell r="AG73" t="str">
            <v>REGULADO</v>
          </cell>
        </row>
        <row r="74">
          <cell r="F74" t="str">
            <v>CÓDIGO_Retiro</v>
          </cell>
          <cell r="I74" t="str">
            <v>CL00009CLP</v>
          </cell>
          <cell r="J74" t="str">
            <v>CL00003CDA</v>
          </cell>
          <cell r="K74" t="str">
            <v>CL00039CHI</v>
          </cell>
          <cell r="L74" t="str">
            <v>CL00051EGA</v>
          </cell>
          <cell r="M74" t="str">
            <v>CB00094EGM</v>
          </cell>
          <cell r="N74" t="str">
            <v>CL00030ORA</v>
          </cell>
          <cell r="O74" t="str">
            <v>CL00001EGS</v>
          </cell>
          <cell r="P74" t="str">
            <v>CL00057ELP</v>
          </cell>
          <cell r="R74" t="str">
            <v>CL00050ODE</v>
          </cell>
          <cell r="S74" t="str">
            <v>CB00002EGH</v>
          </cell>
          <cell r="T74" t="str">
            <v>CB00151EPE</v>
          </cell>
          <cell r="U74" t="str">
            <v>CL00041EPI</v>
          </cell>
          <cell r="V74" t="str">
            <v>CB00126ENG</v>
          </cell>
          <cell r="W74" t="str">
            <v>CL00042FPP</v>
          </cell>
          <cell r="X74" t="str">
            <v>CL00013HHU</v>
          </cell>
          <cell r="Z74" t="str">
            <v>CL00042KAL</v>
          </cell>
          <cell r="AA74" t="str">
            <v>CB00041LDS</v>
          </cell>
          <cell r="AB74" t="str">
            <v>CB00041SGB</v>
          </cell>
          <cell r="AC74" t="str">
            <v>CL00018SDF</v>
          </cell>
          <cell r="AE74" t="str">
            <v>CB00002SKP</v>
          </cell>
          <cell r="AF74" t="str">
            <v>CL00025TCH</v>
          </cell>
          <cell r="AG74" t="str">
            <v>CL00039TER</v>
          </cell>
        </row>
        <row r="75">
          <cell r="F75" t="str">
            <v>Barra de Transferencia</v>
          </cell>
          <cell r="I75" t="str">
            <v>CARHUAMAYO 138</v>
          </cell>
          <cell r="J75" t="str">
            <v>CARHUAMAYO 138</v>
          </cell>
          <cell r="K75" t="str">
            <v>SANTA ROSA 220</v>
          </cell>
          <cell r="L75" t="str">
            <v>SANTA ROSA 220</v>
          </cell>
          <cell r="M75" t="str">
            <v>INDEPENDENCIA 220</v>
          </cell>
          <cell r="N75" t="str">
            <v>HUACHO 220</v>
          </cell>
          <cell r="O75" t="str">
            <v>ZAPALLAL 220</v>
          </cell>
          <cell r="P75" t="str">
            <v>OROYA NUEVA 50</v>
          </cell>
          <cell r="R75" t="str">
            <v>PARAMONGA NUEVA 220</v>
          </cell>
          <cell r="S75" t="str">
            <v>CALLAHUANCA EDEGEL 220</v>
          </cell>
          <cell r="T75" t="str">
            <v>SOCABAYA 138</v>
          </cell>
          <cell r="U75" t="str">
            <v>VENTANILLA 220</v>
          </cell>
          <cell r="V75" t="str">
            <v>VENTANILLA 220</v>
          </cell>
          <cell r="W75" t="str">
            <v>TRUJILLO 220</v>
          </cell>
          <cell r="X75" t="str">
            <v>SAN JUAN 220</v>
          </cell>
          <cell r="Z75" t="str">
            <v>LOS HEROES 66</v>
          </cell>
          <cell r="AA75" t="str">
            <v>SANTA ROSA 220</v>
          </cell>
          <cell r="AB75" t="str">
            <v>YAUPI138</v>
          </cell>
          <cell r="AC75" t="str">
            <v>HUANCAVELICA 220</v>
          </cell>
          <cell r="AE75" t="str">
            <v>SAN JUAN 220</v>
          </cell>
          <cell r="AF75" t="str">
            <v>PARAMONGA NUEVA 220</v>
          </cell>
          <cell r="AG75" t="str">
            <v>SAN JUAN 220</v>
          </cell>
        </row>
        <row r="76">
          <cell r="F76" t="str">
            <v>Cliente</v>
          </cell>
          <cell r="I76" t="str">
            <v>ELECTRO CENTRO</v>
          </cell>
          <cell r="J76" t="str">
            <v>ELECTRO CENTRO</v>
          </cell>
          <cell r="K76" t="str">
            <v>EDELNOR</v>
          </cell>
          <cell r="L76" t="str">
            <v>LUZ DEL SUR</v>
          </cell>
          <cell r="M76" t="str">
            <v>COELVISAC</v>
          </cell>
          <cell r="N76" t="str">
            <v>EDELNOR</v>
          </cell>
          <cell r="O76" t="str">
            <v>EDELNOR</v>
          </cell>
          <cell r="P76" t="str">
            <v>ELECTRO CENTRO</v>
          </cell>
          <cell r="R76" t="str">
            <v>HIDRANDINA</v>
          </cell>
          <cell r="S76" t="str">
            <v>EMPRESA DE GENERACION HUANZA</v>
          </cell>
          <cell r="T76" t="str">
            <v>MEXICHEM</v>
          </cell>
          <cell r="U76" t="str">
            <v>EDELNOR</v>
          </cell>
          <cell r="V76" t="str">
            <v>EDELNOR</v>
          </cell>
          <cell r="W76" t="str">
            <v>HIDRANDINA</v>
          </cell>
          <cell r="X76" t="str">
            <v>LUZ DEL SUR</v>
          </cell>
          <cell r="Z76" t="str">
            <v>ELECTRO SUR</v>
          </cell>
          <cell r="AA76" t="str">
            <v>REAL PLAZA</v>
          </cell>
          <cell r="AB76" t="str">
            <v>ELECTRO PANGOA S.A.</v>
          </cell>
          <cell r="AC76" t="str">
            <v>ELECTRO CENTRO</v>
          </cell>
          <cell r="AE76" t="str">
            <v>BANCO CONTINENTAL</v>
          </cell>
          <cell r="AF76" t="str">
            <v>EDELNOR</v>
          </cell>
          <cell r="AG76" t="str">
            <v>LUZ DEL SUR</v>
          </cell>
        </row>
        <row r="77">
          <cell r="F77" t="str">
            <v>Fecha de Fin</v>
          </cell>
          <cell r="I77" t="str">
            <v>31/12/2022</v>
          </cell>
          <cell r="J77" t="str">
            <v>02/08/2031</v>
          </cell>
          <cell r="K77" t="str">
            <v>31/12/2025</v>
          </cell>
          <cell r="L77" t="str">
            <v>31/12/2021</v>
          </cell>
          <cell r="M77" t="str">
            <v>31/12/2018</v>
          </cell>
          <cell r="N77" t="str">
            <v>31/12/2023</v>
          </cell>
          <cell r="O77" t="str">
            <v>31/12/2023</v>
          </cell>
          <cell r="P77" t="str">
            <v>31/12/2022</v>
          </cell>
          <cell r="R77" t="str">
            <v>31/10/2031</v>
          </cell>
          <cell r="S77" t="str">
            <v>31/12/2034</v>
          </cell>
          <cell r="T77" t="str">
            <v>30/11/2021</v>
          </cell>
          <cell r="U77" t="str">
            <v>31/12/2025</v>
          </cell>
          <cell r="V77" t="str">
            <v>31/12/2027</v>
          </cell>
          <cell r="W77" t="str">
            <v>31/12/2022</v>
          </cell>
          <cell r="X77" t="str">
            <v>31/12/2023</v>
          </cell>
          <cell r="Z77" t="str">
            <v>31/12/2023</v>
          </cell>
          <cell r="AA77" t="str">
            <v>31/12/2017</v>
          </cell>
          <cell r="AB77" t="str">
            <v>31/03/2019</v>
          </cell>
          <cell r="AC77" t="str">
            <v>31/12/2022</v>
          </cell>
          <cell r="AE77" t="str">
            <v>31/12/2019</v>
          </cell>
          <cell r="AF77" t="str">
            <v>31/12/2021</v>
          </cell>
          <cell r="AG77" t="str">
            <v>31/12/2022</v>
          </cell>
        </row>
        <row r="78">
          <cell r="F78" t="str">
            <v>Fecha de Inicio</v>
          </cell>
          <cell r="I78" t="str">
            <v>01/01/2013</v>
          </cell>
          <cell r="J78" t="str">
            <v>03/08/2016</v>
          </cell>
          <cell r="K78" t="str">
            <v>01/01/2014</v>
          </cell>
          <cell r="L78" t="str">
            <v>01/01/2014</v>
          </cell>
          <cell r="M78" t="str">
            <v>01/02/2016</v>
          </cell>
          <cell r="N78" t="str">
            <v>01/01/2014</v>
          </cell>
          <cell r="O78" t="str">
            <v>01/01/2014</v>
          </cell>
          <cell r="P78" t="str">
            <v>01/01/2013</v>
          </cell>
          <cell r="R78" t="str">
            <v>01/10/2016</v>
          </cell>
          <cell r="S78" t="str">
            <v>01/11/2014</v>
          </cell>
          <cell r="T78" t="str">
            <v>01/12/2016</v>
          </cell>
          <cell r="U78" t="str">
            <v>01/12/2016</v>
          </cell>
          <cell r="V78" t="str">
            <v>01/03/2016</v>
          </cell>
          <cell r="W78" t="str">
            <v>01/01/2013</v>
          </cell>
          <cell r="X78" t="str">
            <v>01/01/2014</v>
          </cell>
          <cell r="Z78" t="str">
            <v>01/01/2014</v>
          </cell>
          <cell r="AA78" t="str">
            <v>01/01/2013</v>
          </cell>
          <cell r="AB78" t="str">
            <v>01/04/2016</v>
          </cell>
          <cell r="AC78" t="str">
            <v>01/01/2013</v>
          </cell>
          <cell r="AE78" t="str">
            <v>01/11/2015</v>
          </cell>
          <cell r="AF78" t="str">
            <v>01/01/2014</v>
          </cell>
          <cell r="AG78" t="str">
            <v>01/01/2014</v>
          </cell>
        </row>
        <row r="79">
          <cell r="F79" t="str">
            <v>Tipo de Contrato</v>
          </cell>
          <cell r="I79" t="str">
            <v>LICITACION</v>
          </cell>
          <cell r="J79" t="str">
            <v>LICITACION</v>
          </cell>
          <cell r="K79" t="str">
            <v>LICITACION</v>
          </cell>
          <cell r="L79" t="str">
            <v>LICITACION</v>
          </cell>
          <cell r="M79" t="str">
            <v>BILATERAL</v>
          </cell>
          <cell r="N79" t="str">
            <v>LICITACION</v>
          </cell>
          <cell r="O79" t="str">
            <v>LICITACION</v>
          </cell>
          <cell r="P79" t="str">
            <v>LICITACION</v>
          </cell>
          <cell r="R79" t="str">
            <v>LICITACION</v>
          </cell>
          <cell r="S79" t="str">
            <v>BILATERAL</v>
          </cell>
          <cell r="T79" t="str">
            <v>BILATERAL</v>
          </cell>
          <cell r="U79" t="str">
            <v>LICITACION</v>
          </cell>
          <cell r="V79" t="str">
            <v>BILATERAL</v>
          </cell>
          <cell r="W79" t="str">
            <v>LICITACION</v>
          </cell>
          <cell r="X79" t="str">
            <v>LICITACION</v>
          </cell>
          <cell r="Z79" t="str">
            <v>LICITACION</v>
          </cell>
          <cell r="AA79" t="str">
            <v>BILATERAL</v>
          </cell>
          <cell r="AB79" t="str">
            <v>BILATERAL</v>
          </cell>
          <cell r="AC79" t="str">
            <v>LICITACION</v>
          </cell>
          <cell r="AE79" t="str">
            <v>BILATERAL</v>
          </cell>
          <cell r="AF79" t="str">
            <v>LICITACION</v>
          </cell>
          <cell r="AG79" t="str">
            <v>LICITACION</v>
          </cell>
        </row>
        <row r="80">
          <cell r="F80" t="str">
            <v>Tipo de Usuario</v>
          </cell>
          <cell r="I80" t="str">
            <v>REGULADO</v>
          </cell>
          <cell r="J80" t="str">
            <v>REGULADO</v>
          </cell>
          <cell r="K80" t="str">
            <v>REGULADO</v>
          </cell>
          <cell r="L80" t="str">
            <v>REGULADO</v>
          </cell>
          <cell r="M80" t="str">
            <v>LIBRE</v>
          </cell>
          <cell r="N80" t="str">
            <v>REGULADO</v>
          </cell>
          <cell r="O80" t="str">
            <v>REGULADO</v>
          </cell>
          <cell r="P80" t="str">
            <v>REGULADO</v>
          </cell>
          <cell r="R80" t="str">
            <v>REGULADO</v>
          </cell>
          <cell r="S80" t="str">
            <v>LIBRE</v>
          </cell>
          <cell r="T80" t="str">
            <v>LIBRE</v>
          </cell>
          <cell r="U80" t="str">
            <v>REGULADO</v>
          </cell>
          <cell r="V80" t="str">
            <v>REGULADO</v>
          </cell>
          <cell r="W80" t="str">
            <v>REGULADO</v>
          </cell>
          <cell r="X80" t="str">
            <v>REGULADO</v>
          </cell>
          <cell r="Z80" t="str">
            <v>REGULADO</v>
          </cell>
          <cell r="AA80" t="str">
            <v>LIBRE</v>
          </cell>
          <cell r="AB80" t="str">
            <v>REGULADO</v>
          </cell>
          <cell r="AC80" t="str">
            <v>REGULADO</v>
          </cell>
          <cell r="AE80" t="str">
            <v>LIBRE</v>
          </cell>
          <cell r="AF80" t="str">
            <v>REGULADO</v>
          </cell>
          <cell r="AG80" t="str">
            <v>REGULADO</v>
          </cell>
        </row>
        <row r="81">
          <cell r="F81" t="str">
            <v>CÓDIGO_Retiro</v>
          </cell>
          <cell r="I81" t="str">
            <v>CL00025CLP</v>
          </cell>
          <cell r="J81" t="str">
            <v>CL00004CDA</v>
          </cell>
          <cell r="K81" t="str">
            <v>CL00046CHI</v>
          </cell>
          <cell r="L81" t="str">
            <v>CL00139EGA</v>
          </cell>
          <cell r="M81" t="str">
            <v>CB00095EGM</v>
          </cell>
          <cell r="N81" t="str">
            <v>CL00045ORA</v>
          </cell>
          <cell r="O81" t="str">
            <v>CL00010EGS</v>
          </cell>
          <cell r="P81" t="str">
            <v>CL00060ELP</v>
          </cell>
          <cell r="R81" t="str">
            <v>CL00051ODE</v>
          </cell>
          <cell r="T81" t="str">
            <v>CB00198EPE</v>
          </cell>
          <cell r="U81" t="str">
            <v>CL00141EPI</v>
          </cell>
          <cell r="V81" t="str">
            <v>CB00130ENG</v>
          </cell>
          <cell r="W81" t="str">
            <v>CB00092FPP</v>
          </cell>
          <cell r="X81" t="str">
            <v>CL00014HHU</v>
          </cell>
          <cell r="Z81" t="str">
            <v>CL00048KAL</v>
          </cell>
          <cell r="AA81" t="str">
            <v>CB00042LDS</v>
          </cell>
          <cell r="AB81" t="str">
            <v>CB00005SGB</v>
          </cell>
          <cell r="AC81" t="str">
            <v>CL00019SDF</v>
          </cell>
          <cell r="AE81" t="str">
            <v>CB00102SKP</v>
          </cell>
          <cell r="AF81" t="str">
            <v>CL00033TCH</v>
          </cell>
          <cell r="AG81" t="str">
            <v>CL00040TER</v>
          </cell>
        </row>
        <row r="82">
          <cell r="F82" t="str">
            <v>Barra de Transferencia</v>
          </cell>
          <cell r="I82" t="str">
            <v>CONDORCOCHA 44</v>
          </cell>
          <cell r="J82" t="str">
            <v>CONDORCOCHA 44</v>
          </cell>
          <cell r="K82" t="str">
            <v>VENTANILLA 220</v>
          </cell>
          <cell r="L82" t="str">
            <v>CALLAHUANCA EDEGEL 220</v>
          </cell>
          <cell r="M82" t="str">
            <v>INDEPENDENCIA 220</v>
          </cell>
          <cell r="N82" t="str">
            <v>PARAMONGA NUEVA 220</v>
          </cell>
          <cell r="O82" t="str">
            <v>CARABAYLLO 220</v>
          </cell>
          <cell r="P82" t="str">
            <v>PARAGSHA2 138</v>
          </cell>
          <cell r="R82" t="str">
            <v>TRUJILLO 220</v>
          </cell>
          <cell r="T82" t="str">
            <v>INDUSTRIALES 220</v>
          </cell>
          <cell r="U82" t="str">
            <v>LOMERA 220</v>
          </cell>
          <cell r="V82" t="str">
            <v>ZAPALLAL 220</v>
          </cell>
          <cell r="W82" t="str">
            <v>PIURA OESTE 220</v>
          </cell>
          <cell r="X82" t="str">
            <v>SANTA ROSA 220</v>
          </cell>
          <cell r="Z82" t="str">
            <v>MOQUEGUA 138</v>
          </cell>
          <cell r="AA82" t="str">
            <v>SAN JUAN 220</v>
          </cell>
          <cell r="AB82" t="str">
            <v>AZANGARO 138</v>
          </cell>
          <cell r="AC82" t="str">
            <v>HUANUCO 138</v>
          </cell>
          <cell r="AE82" t="str">
            <v>SANTA ROSA 220</v>
          </cell>
          <cell r="AF82" t="str">
            <v>SANTA ROSA 220</v>
          </cell>
          <cell r="AG82" t="str">
            <v>SANTA ROSA 220</v>
          </cell>
        </row>
        <row r="83">
          <cell r="F83" t="str">
            <v>Cliente</v>
          </cell>
          <cell r="I83" t="str">
            <v>ELECTRO CENTRO</v>
          </cell>
          <cell r="J83" t="str">
            <v>ELECTRO CENTRO</v>
          </cell>
          <cell r="K83" t="str">
            <v>EDELNOR</v>
          </cell>
          <cell r="L83" t="str">
            <v>LUZ DEL SUR</v>
          </cell>
          <cell r="M83" t="str">
            <v>COELVISAC</v>
          </cell>
          <cell r="N83" t="str">
            <v>EDELNOR</v>
          </cell>
          <cell r="O83" t="str">
            <v>EDELNOR</v>
          </cell>
          <cell r="P83" t="str">
            <v>ELECTRO CENTRO</v>
          </cell>
          <cell r="R83" t="str">
            <v>HIDRANDINA</v>
          </cell>
          <cell r="T83" t="str">
            <v>MEXICHEM</v>
          </cell>
          <cell r="U83" t="str">
            <v>EDELNOR</v>
          </cell>
          <cell r="V83" t="str">
            <v>EDELNOR</v>
          </cell>
          <cell r="W83" t="str">
            <v>ELECTRO NOR OESTE</v>
          </cell>
          <cell r="X83" t="str">
            <v>LUZ DEL SUR</v>
          </cell>
          <cell r="Z83" t="str">
            <v>ELECTRO SUR</v>
          </cell>
          <cell r="AA83" t="str">
            <v>TAMICORP</v>
          </cell>
          <cell r="AB83" t="str">
            <v>MINSUR</v>
          </cell>
          <cell r="AC83" t="str">
            <v>ELECTRO CENTRO</v>
          </cell>
          <cell r="AE83" t="str">
            <v>PODER PANADERO</v>
          </cell>
          <cell r="AF83" t="str">
            <v>EDELNOR</v>
          </cell>
          <cell r="AG83" t="str">
            <v>LUZ DEL SUR</v>
          </cell>
        </row>
        <row r="84">
          <cell r="F84" t="str">
            <v>Fecha de Fin</v>
          </cell>
          <cell r="I84" t="str">
            <v>31/12/2022</v>
          </cell>
          <cell r="J84" t="str">
            <v>02/08/2031</v>
          </cell>
          <cell r="K84" t="str">
            <v>31/12/2025</v>
          </cell>
          <cell r="L84" t="str">
            <v>31/12/2021</v>
          </cell>
          <cell r="M84" t="str">
            <v>31/12/2018</v>
          </cell>
          <cell r="N84" t="str">
            <v>31/12/2023</v>
          </cell>
          <cell r="O84" t="str">
            <v>31/12/2023</v>
          </cell>
          <cell r="P84" t="str">
            <v>31/12/2022</v>
          </cell>
          <cell r="R84" t="str">
            <v>31/10/2031</v>
          </cell>
          <cell r="T84" t="str">
            <v>30/11/2021</v>
          </cell>
          <cell r="U84" t="str">
            <v>31/12/2025</v>
          </cell>
          <cell r="V84" t="str">
            <v>31/12/2027</v>
          </cell>
          <cell r="W84" t="str">
            <v>31/12/2019</v>
          </cell>
          <cell r="X84" t="str">
            <v>31/12/2023</v>
          </cell>
          <cell r="Z84" t="str">
            <v>31/12/2023</v>
          </cell>
          <cell r="AA84" t="str">
            <v>28/02/2019</v>
          </cell>
          <cell r="AB84" t="str">
            <v>19/08/2018</v>
          </cell>
          <cell r="AC84" t="str">
            <v>31/12/2022</v>
          </cell>
          <cell r="AE84" t="str">
            <v>31/10/2018</v>
          </cell>
          <cell r="AF84" t="str">
            <v>31/12/2021</v>
          </cell>
          <cell r="AG84" t="str">
            <v>31/12/2023</v>
          </cell>
        </row>
        <row r="85">
          <cell r="F85" t="str">
            <v>Fecha de Inicio</v>
          </cell>
          <cell r="I85" t="str">
            <v>01/01/2013</v>
          </cell>
          <cell r="J85" t="str">
            <v>03/08/2016</v>
          </cell>
          <cell r="K85" t="str">
            <v>01/01/2014</v>
          </cell>
          <cell r="L85" t="str">
            <v>01/01/2014</v>
          </cell>
          <cell r="M85" t="str">
            <v>01/02/2016</v>
          </cell>
          <cell r="N85" t="str">
            <v>01/01/2014</v>
          </cell>
          <cell r="O85" t="str">
            <v>01/01/2014</v>
          </cell>
          <cell r="P85" t="str">
            <v>01/01/2013</v>
          </cell>
          <cell r="R85" t="str">
            <v>01/10/2016</v>
          </cell>
          <cell r="T85" t="str">
            <v>01/02/2017</v>
          </cell>
          <cell r="U85" t="str">
            <v>01/12/2016</v>
          </cell>
          <cell r="V85" t="str">
            <v>01/03/2016</v>
          </cell>
          <cell r="W85" t="str">
            <v>01/07/2016</v>
          </cell>
          <cell r="X85" t="str">
            <v>01/01/2014</v>
          </cell>
          <cell r="Z85" t="str">
            <v>01/01/2014</v>
          </cell>
          <cell r="AA85" t="str">
            <v>01/03/2016</v>
          </cell>
          <cell r="AB85" t="str">
            <v>20/08/2012</v>
          </cell>
          <cell r="AC85" t="str">
            <v>01/01/2013</v>
          </cell>
          <cell r="AE85" t="str">
            <v>01/11/2015</v>
          </cell>
          <cell r="AF85" t="str">
            <v>01/01/2014</v>
          </cell>
          <cell r="AG85" t="str">
            <v>01/01/2014</v>
          </cell>
        </row>
        <row r="86">
          <cell r="F86" t="str">
            <v>Tipo de Contrato</v>
          </cell>
          <cell r="I86" t="str">
            <v>LICITACION</v>
          </cell>
          <cell r="J86" t="str">
            <v>LICITACION</v>
          </cell>
          <cell r="K86" t="str">
            <v>LICITACION</v>
          </cell>
          <cell r="L86" t="str">
            <v>LICITACION</v>
          </cell>
          <cell r="M86" t="str">
            <v>BILATERAL</v>
          </cell>
          <cell r="N86" t="str">
            <v>LICITACION</v>
          </cell>
          <cell r="O86" t="str">
            <v>LICITACION</v>
          </cell>
          <cell r="P86" t="str">
            <v>LICITACION</v>
          </cell>
          <cell r="R86" t="str">
            <v>LICITACION</v>
          </cell>
          <cell r="T86" t="str">
            <v>BILATERAL</v>
          </cell>
          <cell r="U86" t="str">
            <v>LICITACION</v>
          </cell>
          <cell r="V86" t="str">
            <v>BILATERAL</v>
          </cell>
          <cell r="W86" t="str">
            <v>BILATERAL</v>
          </cell>
          <cell r="X86" t="str">
            <v>LICITACION</v>
          </cell>
          <cell r="Z86" t="str">
            <v>LICITACION</v>
          </cell>
          <cell r="AA86" t="str">
            <v>BILATERAL</v>
          </cell>
          <cell r="AB86" t="str">
            <v>BILATERAL</v>
          </cell>
          <cell r="AC86" t="str">
            <v>LICITACION</v>
          </cell>
          <cell r="AE86" t="str">
            <v>BILATERAL</v>
          </cell>
          <cell r="AF86" t="str">
            <v>LICITACION</v>
          </cell>
          <cell r="AG86" t="str">
            <v>LICITACION</v>
          </cell>
        </row>
        <row r="87">
          <cell r="F87" t="str">
            <v>Tipo de Usuario</v>
          </cell>
          <cell r="I87" t="str">
            <v>REGULADO</v>
          </cell>
          <cell r="J87" t="str">
            <v>REGULADO</v>
          </cell>
          <cell r="K87" t="str">
            <v>REGULADO</v>
          </cell>
          <cell r="L87" t="str">
            <v>REGULADO</v>
          </cell>
          <cell r="M87" t="str">
            <v>LIBRE</v>
          </cell>
          <cell r="N87" t="str">
            <v>REGULADO</v>
          </cell>
          <cell r="O87" t="str">
            <v>REGULADO</v>
          </cell>
          <cell r="P87" t="str">
            <v>REGULADO</v>
          </cell>
          <cell r="R87" t="str">
            <v>REGULADO</v>
          </cell>
          <cell r="T87" t="str">
            <v>LIBRE</v>
          </cell>
          <cell r="U87" t="str">
            <v>REGULADO</v>
          </cell>
          <cell r="V87" t="str">
            <v>REGULADO</v>
          </cell>
          <cell r="W87" t="str">
            <v>REGULADO</v>
          </cell>
          <cell r="X87" t="str">
            <v>REGULADO</v>
          </cell>
          <cell r="Z87" t="str">
            <v>REGULADO</v>
          </cell>
          <cell r="AA87" t="str">
            <v>LIBRE</v>
          </cell>
          <cell r="AB87" t="str">
            <v>REGULADO</v>
          </cell>
          <cell r="AC87" t="str">
            <v>REGULADO</v>
          </cell>
          <cell r="AE87" t="str">
            <v>LIBRE</v>
          </cell>
          <cell r="AF87" t="str">
            <v>REGULADO</v>
          </cell>
          <cell r="AG87" t="str">
            <v>REGULADO</v>
          </cell>
        </row>
        <row r="88">
          <cell r="F88" t="str">
            <v>CÓDIGO_Retiro</v>
          </cell>
          <cell r="I88" t="str">
            <v>CL00036CLP</v>
          </cell>
          <cell r="J88" t="str">
            <v>CL00005CDA</v>
          </cell>
          <cell r="K88" t="str">
            <v>CL00049CHI</v>
          </cell>
          <cell r="L88" t="str">
            <v>CL00140EGA</v>
          </cell>
          <cell r="M88" t="str">
            <v>CB00096EGM</v>
          </cell>
          <cell r="N88" t="str">
            <v>CL00051ORA</v>
          </cell>
          <cell r="O88" t="str">
            <v>CL00011EGS</v>
          </cell>
          <cell r="P88" t="str">
            <v>CL00068ELP</v>
          </cell>
          <cell r="R88" t="str">
            <v>CL00027ODE</v>
          </cell>
          <cell r="T88" t="str">
            <v>CB00200EPE</v>
          </cell>
          <cell r="U88" t="str">
            <v>CL00011EPI</v>
          </cell>
          <cell r="V88" t="str">
            <v>CB00131ENG</v>
          </cell>
          <cell r="W88" t="str">
            <v>CB00097FPP</v>
          </cell>
          <cell r="X88" t="str">
            <v>CL00139HHU</v>
          </cell>
          <cell r="Z88" t="str">
            <v>CL00074KAL</v>
          </cell>
          <cell r="AA88" t="str">
            <v>CB00043LDS</v>
          </cell>
          <cell r="AB88" t="str">
            <v>CB00017SGB</v>
          </cell>
          <cell r="AC88" t="str">
            <v>CL00020SDF</v>
          </cell>
          <cell r="AE88" t="str">
            <v>CB00103SKP</v>
          </cell>
          <cell r="AF88" t="str">
            <v>CL00039TCH</v>
          </cell>
          <cell r="AG88" t="str">
            <v>CL00139TER</v>
          </cell>
        </row>
        <row r="89">
          <cell r="F89" t="str">
            <v>Barra de Transferencia</v>
          </cell>
          <cell r="I89" t="str">
            <v>HUANCAVELICA 220</v>
          </cell>
          <cell r="J89" t="str">
            <v>HUANCAVELICA 220</v>
          </cell>
          <cell r="K89" t="str">
            <v>ZAPALLAL 220</v>
          </cell>
          <cell r="L89" t="str">
            <v>CANTERA 220</v>
          </cell>
          <cell r="M89" t="str">
            <v>INDEPENDENCIA 220</v>
          </cell>
          <cell r="N89" t="str">
            <v>SANTA ROSA 220</v>
          </cell>
          <cell r="O89" t="str">
            <v>CHAVARRIA 220</v>
          </cell>
          <cell r="P89" t="str">
            <v>POMACOCHA 220</v>
          </cell>
          <cell r="R89" t="str">
            <v>CAJAMARCA 220</v>
          </cell>
          <cell r="T89" t="str">
            <v>TRUJILLO 220</v>
          </cell>
          <cell r="U89" t="str">
            <v>CHILCA REP 220</v>
          </cell>
          <cell r="V89" t="str">
            <v>ZAPALLAL 220</v>
          </cell>
          <cell r="W89" t="str">
            <v>PIURA OESTE 220</v>
          </cell>
          <cell r="X89" t="str">
            <v>CALLAHUANCA EDEGEL 220</v>
          </cell>
          <cell r="Z89" t="str">
            <v>SOCABAYA 138</v>
          </cell>
          <cell r="AA89" t="str">
            <v>SAN JUAN 220</v>
          </cell>
          <cell r="AB89" t="str">
            <v>LOS HEROES 66</v>
          </cell>
          <cell r="AC89" t="str">
            <v>HUAYUCACHI 220</v>
          </cell>
          <cell r="AE89" t="str">
            <v>ASIA 220</v>
          </cell>
          <cell r="AF89" t="str">
            <v>VENTANILLA 220</v>
          </cell>
          <cell r="AG89" t="str">
            <v>CALLAHUANCA EDEGEL 220</v>
          </cell>
        </row>
        <row r="90">
          <cell r="F90" t="str">
            <v>Cliente</v>
          </cell>
          <cell r="I90" t="str">
            <v>ELECTRO CENTRO</v>
          </cell>
          <cell r="J90" t="str">
            <v>ELECTRO CENTRO</v>
          </cell>
          <cell r="K90" t="str">
            <v>EDELNOR</v>
          </cell>
          <cell r="L90" t="str">
            <v>LUZ DEL SUR</v>
          </cell>
          <cell r="M90" t="str">
            <v>COELVISAC</v>
          </cell>
          <cell r="N90" t="str">
            <v>EDELNOR</v>
          </cell>
          <cell r="O90" t="str">
            <v>EDELNOR</v>
          </cell>
          <cell r="P90" t="str">
            <v>ELECTRO CENTRO</v>
          </cell>
          <cell r="R90" t="str">
            <v>ELECTRO NORTE</v>
          </cell>
          <cell r="T90" t="str">
            <v>NORSAC S.A.</v>
          </cell>
          <cell r="U90" t="str">
            <v>LUZ DEL SUR</v>
          </cell>
          <cell r="V90" t="str">
            <v>EDELNOR</v>
          </cell>
          <cell r="W90" t="str">
            <v>ELECTRO NOR OESTE</v>
          </cell>
          <cell r="X90" t="str">
            <v>LUZ DEL SUR</v>
          </cell>
          <cell r="Z90" t="str">
            <v>ELECTRO SUR</v>
          </cell>
          <cell r="AA90" t="str">
            <v>OPEN PLAZA</v>
          </cell>
          <cell r="AB90" t="str">
            <v>MINSUR</v>
          </cell>
          <cell r="AC90" t="str">
            <v>ELECTRO CENTRO</v>
          </cell>
          <cell r="AE90" t="str">
            <v>CENCOSUD RETAIL PERU</v>
          </cell>
          <cell r="AF90" t="str">
            <v>EDELNOR</v>
          </cell>
          <cell r="AG90" t="str">
            <v>LUZ DEL SUR</v>
          </cell>
        </row>
        <row r="91">
          <cell r="F91" t="str">
            <v>Fecha de Fin</v>
          </cell>
          <cell r="I91" t="str">
            <v>31/12/2022</v>
          </cell>
          <cell r="J91" t="str">
            <v>02/08/2031</v>
          </cell>
          <cell r="K91" t="str">
            <v>31/12/2025</v>
          </cell>
          <cell r="L91" t="str">
            <v>31/12/2021</v>
          </cell>
          <cell r="M91" t="str">
            <v>31/12/2018</v>
          </cell>
          <cell r="N91" t="str">
            <v>31/12/2023</v>
          </cell>
          <cell r="O91" t="str">
            <v>31/12/2023</v>
          </cell>
          <cell r="P91" t="str">
            <v>31/12/2022</v>
          </cell>
          <cell r="R91" t="str">
            <v>31/10/2031</v>
          </cell>
          <cell r="T91" t="str">
            <v>31/01/2022</v>
          </cell>
          <cell r="U91" t="str">
            <v>01/12/2025</v>
          </cell>
          <cell r="V91" t="str">
            <v>31/12/2027</v>
          </cell>
          <cell r="W91" t="str">
            <v>31/12/2019</v>
          </cell>
          <cell r="X91" t="str">
            <v>31/12/2023</v>
          </cell>
          <cell r="Z91" t="str">
            <v>31/12/2023</v>
          </cell>
          <cell r="AA91" t="str">
            <v>30/04/2018</v>
          </cell>
          <cell r="AB91" t="str">
            <v>19/08/2018</v>
          </cell>
          <cell r="AC91" t="str">
            <v>31/12/2022</v>
          </cell>
          <cell r="AE91" t="str">
            <v>30/06/2019</v>
          </cell>
          <cell r="AF91" t="str">
            <v>31/12/2021</v>
          </cell>
          <cell r="AG91" t="str">
            <v>31/12/2023</v>
          </cell>
        </row>
        <row r="92">
          <cell r="F92" t="str">
            <v>Fecha de Inicio</v>
          </cell>
          <cell r="I92" t="str">
            <v>01/01/2013</v>
          </cell>
          <cell r="J92" t="str">
            <v>03/08/2016</v>
          </cell>
          <cell r="K92" t="str">
            <v>01/01/2014</v>
          </cell>
          <cell r="L92" t="str">
            <v>01/11/2015</v>
          </cell>
          <cell r="M92" t="str">
            <v>01/02/2016</v>
          </cell>
          <cell r="N92" t="str">
            <v>01/01/2014</v>
          </cell>
          <cell r="O92" t="str">
            <v>01/01/2014</v>
          </cell>
          <cell r="P92" t="str">
            <v>01/01/2013</v>
          </cell>
          <cell r="R92" t="str">
            <v>01/10/2016</v>
          </cell>
          <cell r="T92" t="str">
            <v>01/02/2017</v>
          </cell>
          <cell r="U92" t="str">
            <v>01/12/2016</v>
          </cell>
          <cell r="V92" t="str">
            <v>01/03/2016</v>
          </cell>
          <cell r="W92" t="str">
            <v>01/12/2016</v>
          </cell>
          <cell r="X92" t="str">
            <v>01/01/2014</v>
          </cell>
          <cell r="Z92" t="str">
            <v>01/01/2014</v>
          </cell>
          <cell r="AA92" t="str">
            <v>01/05/2013</v>
          </cell>
          <cell r="AB92" t="str">
            <v>20/08/2012</v>
          </cell>
          <cell r="AC92" t="str">
            <v>01/01/2013</v>
          </cell>
          <cell r="AE92" t="str">
            <v>01/07/2016</v>
          </cell>
          <cell r="AF92" t="str">
            <v>01/01/2014</v>
          </cell>
          <cell r="AG92" t="str">
            <v>01/01/2014</v>
          </cell>
        </row>
        <row r="93">
          <cell r="F93" t="str">
            <v>Tipo de Contrato</v>
          </cell>
          <cell r="I93" t="str">
            <v>LICITACION</v>
          </cell>
          <cell r="J93" t="str">
            <v>LICITACION</v>
          </cell>
          <cell r="K93" t="str">
            <v>LICITACION</v>
          </cell>
          <cell r="L93" t="str">
            <v>LICITACION</v>
          </cell>
          <cell r="M93" t="str">
            <v>BILATERAL</v>
          </cell>
          <cell r="N93" t="str">
            <v>LICITACION</v>
          </cell>
          <cell r="O93" t="str">
            <v>LICITACION</v>
          </cell>
          <cell r="P93" t="str">
            <v>LICITACION</v>
          </cell>
          <cell r="R93" t="str">
            <v>LICITACION</v>
          </cell>
          <cell r="T93" t="str">
            <v>BILATERAL</v>
          </cell>
          <cell r="U93" t="str">
            <v>LICITACION</v>
          </cell>
          <cell r="V93" t="str">
            <v>BILATERAL</v>
          </cell>
          <cell r="W93" t="str">
            <v>BILATERAL</v>
          </cell>
          <cell r="X93" t="str">
            <v>LICITACION</v>
          </cell>
          <cell r="Z93" t="str">
            <v>LICITACION</v>
          </cell>
          <cell r="AA93" t="str">
            <v>BILATERAL</v>
          </cell>
          <cell r="AB93" t="str">
            <v>BILATERAL</v>
          </cell>
          <cell r="AC93" t="str">
            <v>LICITACION</v>
          </cell>
          <cell r="AE93" t="str">
            <v>BILATERAL</v>
          </cell>
          <cell r="AF93" t="str">
            <v>LICITACION</v>
          </cell>
          <cell r="AG93" t="str">
            <v>LICITACION</v>
          </cell>
        </row>
        <row r="94">
          <cell r="F94" t="str">
            <v>Tipo de Usuario</v>
          </cell>
          <cell r="I94" t="str">
            <v>REGULADO</v>
          </cell>
          <cell r="J94" t="str">
            <v>REGULADO</v>
          </cell>
          <cell r="K94" t="str">
            <v>REGULADO</v>
          </cell>
          <cell r="L94" t="str">
            <v>REGULADO</v>
          </cell>
          <cell r="M94" t="str">
            <v>LIBRE</v>
          </cell>
          <cell r="N94" t="str">
            <v>REGULADO</v>
          </cell>
          <cell r="O94" t="str">
            <v>REGULADO</v>
          </cell>
          <cell r="P94" t="str">
            <v>REGULADO</v>
          </cell>
          <cell r="R94" t="str">
            <v>REGULADO</v>
          </cell>
          <cell r="T94" t="str">
            <v>LIBRE</v>
          </cell>
          <cell r="U94" t="str">
            <v>REGULADO</v>
          </cell>
          <cell r="V94" t="str">
            <v>REGULADO</v>
          </cell>
          <cell r="W94" t="str">
            <v>REGULADO</v>
          </cell>
          <cell r="X94" t="str">
            <v>REGULADO</v>
          </cell>
          <cell r="Z94" t="str">
            <v>REGULADO</v>
          </cell>
          <cell r="AA94" t="str">
            <v>LIBRE</v>
          </cell>
          <cell r="AB94" t="str">
            <v>REGULADO</v>
          </cell>
          <cell r="AC94" t="str">
            <v>REGULADO</v>
          </cell>
          <cell r="AE94" t="str">
            <v>LIBRE</v>
          </cell>
          <cell r="AF94" t="str">
            <v>REGULADO</v>
          </cell>
          <cell r="AG94" t="str">
            <v>REGULADO</v>
          </cell>
        </row>
        <row r="95">
          <cell r="F95" t="str">
            <v>CÓDIGO_Retiro</v>
          </cell>
          <cell r="I95" t="str">
            <v>CL00038CLP</v>
          </cell>
          <cell r="J95" t="str">
            <v>CL00006CDA</v>
          </cell>
          <cell r="K95" t="str">
            <v>CL00141CHI</v>
          </cell>
          <cell r="L95" t="str">
            <v>CL00001EGA</v>
          </cell>
          <cell r="M95" t="str">
            <v>CB00097EGM</v>
          </cell>
          <cell r="N95" t="str">
            <v>CL00057ORA</v>
          </cell>
          <cell r="O95" t="str">
            <v>CL00015EGS</v>
          </cell>
          <cell r="P95" t="str">
            <v>CL00069ELP</v>
          </cell>
          <cell r="R95" t="str">
            <v>CL00028ODE</v>
          </cell>
          <cell r="T95" t="str">
            <v>CB00128EPE</v>
          </cell>
          <cell r="U95" t="str">
            <v>CL00017EPI</v>
          </cell>
          <cell r="V95" t="str">
            <v>CB00136ENG</v>
          </cell>
          <cell r="W95" t="str">
            <v>CB00098FPP</v>
          </cell>
          <cell r="X95" t="str">
            <v>CL00140HHU</v>
          </cell>
          <cell r="Z95" t="str">
            <v>CL00081KAL</v>
          </cell>
          <cell r="AA95" t="str">
            <v>CB00044LDS</v>
          </cell>
          <cell r="AB95" t="str">
            <v>CB00026SGB</v>
          </cell>
          <cell r="AC95" t="str">
            <v>CL00024SDF</v>
          </cell>
          <cell r="AE95" t="str">
            <v>CB00104SKP</v>
          </cell>
          <cell r="AF95" t="str">
            <v>CL00141TCH</v>
          </cell>
          <cell r="AG95" t="str">
            <v>CL00145TER</v>
          </cell>
        </row>
        <row r="96">
          <cell r="F96" t="str">
            <v>Barra de Transferencia</v>
          </cell>
          <cell r="I96" t="str">
            <v>HUANUCO 138</v>
          </cell>
          <cell r="J96" t="str">
            <v>HUANUCO 138</v>
          </cell>
          <cell r="K96" t="str">
            <v>LOMERA 220</v>
          </cell>
          <cell r="L96" t="str">
            <v>ZAPALLAL 220</v>
          </cell>
          <cell r="M96" t="str">
            <v>INDEPENDENCIA 220</v>
          </cell>
          <cell r="N96" t="str">
            <v>VENTANILLA 220</v>
          </cell>
          <cell r="O96" t="str">
            <v>HUACHO 220</v>
          </cell>
          <cell r="P96" t="str">
            <v>PACHACHACA 220</v>
          </cell>
          <cell r="R96" t="str">
            <v>CARHUAQUERO 220</v>
          </cell>
          <cell r="T96" t="str">
            <v>SANTA ROSA 220</v>
          </cell>
          <cell r="U96" t="str">
            <v>INDUSTRIALES 220</v>
          </cell>
          <cell r="V96" t="str">
            <v>HUACHO 220</v>
          </cell>
          <cell r="W96" t="str">
            <v>ZORRITOS 220</v>
          </cell>
          <cell r="X96" t="str">
            <v>CANTERA 220</v>
          </cell>
          <cell r="Z96" t="str">
            <v>TOQUEPALA 138</v>
          </cell>
          <cell r="AA96" t="str">
            <v>SAN JUAN 220</v>
          </cell>
          <cell r="AB96" t="str">
            <v>SAN GABAN 138</v>
          </cell>
          <cell r="AC96" t="str">
            <v>OROYA NUEVA 50</v>
          </cell>
          <cell r="AE96" t="str">
            <v>CHAVARRIA 220</v>
          </cell>
          <cell r="AF96" t="str">
            <v>LOMERA 220</v>
          </cell>
          <cell r="AG96" t="str">
            <v>CANTERA 220</v>
          </cell>
        </row>
        <row r="97">
          <cell r="F97" t="str">
            <v>Cliente</v>
          </cell>
          <cell r="I97" t="str">
            <v>ELECTRO CENTRO</v>
          </cell>
          <cell r="J97" t="str">
            <v>ELECTRO CENTRO</v>
          </cell>
          <cell r="K97" t="str">
            <v>EDELNOR</v>
          </cell>
          <cell r="L97" t="str">
            <v>EDELNOR</v>
          </cell>
          <cell r="M97" t="str">
            <v>COELVISAC</v>
          </cell>
          <cell r="N97" t="str">
            <v>EDELNOR</v>
          </cell>
          <cell r="O97" t="str">
            <v>EDELNOR</v>
          </cell>
          <cell r="P97" t="str">
            <v>ELECTRO CENTRO</v>
          </cell>
          <cell r="R97" t="str">
            <v>ELECTRO NORTE</v>
          </cell>
          <cell r="T97" t="str">
            <v>PRODUCTOS TISSUE DEL PERU S.A.</v>
          </cell>
          <cell r="U97" t="str">
            <v>LUZ DEL SUR</v>
          </cell>
          <cell r="V97" t="str">
            <v>EDELNOR</v>
          </cell>
          <cell r="W97" t="str">
            <v>ELECTRO NOR OESTE</v>
          </cell>
          <cell r="X97" t="str">
            <v>LUZ DEL SUR</v>
          </cell>
          <cell r="Z97" t="str">
            <v>ELECTRO SUR</v>
          </cell>
          <cell r="AA97" t="str">
            <v>HOTELERA COSTA DEL PACIFICO</v>
          </cell>
          <cell r="AB97" t="str">
            <v>MINSUR</v>
          </cell>
          <cell r="AC97" t="str">
            <v>ELECTRO CENTRO</v>
          </cell>
          <cell r="AE97" t="str">
            <v>CENCOSUD RETAIL PERU</v>
          </cell>
          <cell r="AF97" t="str">
            <v>EDELNOR</v>
          </cell>
          <cell r="AG97" t="str">
            <v>LUZ DEL SUR</v>
          </cell>
        </row>
        <row r="98">
          <cell r="F98" t="str">
            <v>Fecha de Fin</v>
          </cell>
          <cell r="I98" t="str">
            <v>31/12/2022</v>
          </cell>
          <cell r="J98" t="str">
            <v>02/08/2031</v>
          </cell>
          <cell r="K98" t="str">
            <v>31/12/2025</v>
          </cell>
          <cell r="L98" t="str">
            <v>31/12/2021</v>
          </cell>
          <cell r="M98" t="str">
            <v>31/12/2018</v>
          </cell>
          <cell r="N98" t="str">
            <v>31/12/2023</v>
          </cell>
          <cell r="O98" t="str">
            <v>31/12/2023</v>
          </cell>
          <cell r="P98" t="str">
            <v>31/12/2020</v>
          </cell>
          <cell r="R98" t="str">
            <v>31/10/2031</v>
          </cell>
          <cell r="T98" t="str">
            <v>31/12/2020</v>
          </cell>
          <cell r="U98" t="str">
            <v>01/12/2025</v>
          </cell>
          <cell r="V98" t="str">
            <v>31/12/2027</v>
          </cell>
          <cell r="W98" t="str">
            <v>31/12/2019</v>
          </cell>
          <cell r="X98" t="str">
            <v>31/12/2023</v>
          </cell>
          <cell r="Z98" t="str">
            <v>31/12/2023</v>
          </cell>
          <cell r="AA98" t="str">
            <v>28/02/2019</v>
          </cell>
          <cell r="AB98" t="str">
            <v>19/08/2018</v>
          </cell>
          <cell r="AC98" t="str">
            <v>31/12/2022</v>
          </cell>
          <cell r="AE98" t="str">
            <v>30/06/2019</v>
          </cell>
          <cell r="AF98" t="str">
            <v>31/12/2021</v>
          </cell>
          <cell r="AG98" t="str">
            <v>31/12/2023</v>
          </cell>
        </row>
        <row r="99">
          <cell r="F99" t="str">
            <v>Fecha de Inicio</v>
          </cell>
          <cell r="I99" t="str">
            <v>01/01/2013</v>
          </cell>
          <cell r="J99" t="str">
            <v>03/08/2016</v>
          </cell>
          <cell r="K99" t="str">
            <v>01/01/2014</v>
          </cell>
          <cell r="L99" t="str">
            <v>01/01/2014</v>
          </cell>
          <cell r="M99" t="str">
            <v>01/02/2016</v>
          </cell>
          <cell r="N99" t="str">
            <v>01/01/2014</v>
          </cell>
          <cell r="O99" t="str">
            <v>01/01/2014</v>
          </cell>
          <cell r="P99" t="str">
            <v>01/08/2016</v>
          </cell>
          <cell r="R99" t="str">
            <v>01/10/2016</v>
          </cell>
          <cell r="T99" t="str">
            <v>01/12/2016</v>
          </cell>
          <cell r="U99" t="str">
            <v>01/12/2016</v>
          </cell>
          <cell r="V99" t="str">
            <v>01/03/2016</v>
          </cell>
          <cell r="W99" t="str">
            <v>01/12/2016</v>
          </cell>
          <cell r="X99" t="str">
            <v>01/11/2015</v>
          </cell>
          <cell r="Z99" t="str">
            <v>01/01/2014</v>
          </cell>
          <cell r="AA99" t="str">
            <v>01/03/2016</v>
          </cell>
          <cell r="AB99" t="str">
            <v>20/08/2012</v>
          </cell>
          <cell r="AC99" t="str">
            <v>01/01/2013</v>
          </cell>
          <cell r="AE99" t="str">
            <v>01/07/2016</v>
          </cell>
          <cell r="AF99" t="str">
            <v>01/01/2014</v>
          </cell>
          <cell r="AG99" t="str">
            <v>01/11/2015</v>
          </cell>
        </row>
        <row r="100">
          <cell r="F100" t="str">
            <v>Tipo de Contrato</v>
          </cell>
          <cell r="I100" t="str">
            <v>LICITACION</v>
          </cell>
          <cell r="J100" t="str">
            <v>LICITACION</v>
          </cell>
          <cell r="K100" t="str">
            <v>LICITACION</v>
          </cell>
          <cell r="L100" t="str">
            <v>LICITACION</v>
          </cell>
          <cell r="M100" t="str">
            <v>BILATERAL</v>
          </cell>
          <cell r="N100" t="str">
            <v>LICITACION</v>
          </cell>
          <cell r="O100" t="str">
            <v>LICITACION</v>
          </cell>
          <cell r="P100" t="str">
            <v>LICITACION</v>
          </cell>
          <cell r="R100" t="str">
            <v>LICITACION</v>
          </cell>
          <cell r="T100" t="str">
            <v>BILATERAL</v>
          </cell>
          <cell r="U100" t="str">
            <v>LICITACION</v>
          </cell>
          <cell r="V100" t="str">
            <v>BILATERAL</v>
          </cell>
          <cell r="W100" t="str">
            <v>BILATERAL</v>
          </cell>
          <cell r="X100" t="str">
            <v>LICITACION</v>
          </cell>
          <cell r="Z100" t="str">
            <v>LICITACION</v>
          </cell>
          <cell r="AA100" t="str">
            <v>BILATERAL</v>
          </cell>
          <cell r="AB100" t="str">
            <v>BILATERAL</v>
          </cell>
          <cell r="AC100" t="str">
            <v>LICITACION</v>
          </cell>
          <cell r="AE100" t="str">
            <v>BILATERAL</v>
          </cell>
          <cell r="AF100" t="str">
            <v>LICITACION</v>
          </cell>
          <cell r="AG100" t="str">
            <v>LICITACION</v>
          </cell>
        </row>
        <row r="101">
          <cell r="F101" t="str">
            <v>Tipo de Usuario</v>
          </cell>
          <cell r="I101" t="str">
            <v>REGULADO</v>
          </cell>
          <cell r="J101" t="str">
            <v>REGULADO</v>
          </cell>
          <cell r="K101" t="str">
            <v>REGULADO</v>
          </cell>
          <cell r="L101" t="str">
            <v>REGULADO</v>
          </cell>
          <cell r="M101" t="str">
            <v>REGULADO</v>
          </cell>
          <cell r="N101" t="str">
            <v>REGULADO</v>
          </cell>
          <cell r="O101" t="str">
            <v>REGULADO</v>
          </cell>
          <cell r="P101" t="str">
            <v>REGULADO</v>
          </cell>
          <cell r="R101" t="str">
            <v>REGULADO</v>
          </cell>
          <cell r="T101" t="str">
            <v>LIBRE</v>
          </cell>
          <cell r="U101" t="str">
            <v>REGULADO</v>
          </cell>
          <cell r="V101" t="str">
            <v>REGULADO</v>
          </cell>
          <cell r="W101" t="str">
            <v>REGULADO</v>
          </cell>
          <cell r="X101" t="str">
            <v>REGULADO</v>
          </cell>
          <cell r="Z101" t="str">
            <v>REGULADO</v>
          </cell>
          <cell r="AA101" t="str">
            <v>LIBRE</v>
          </cell>
          <cell r="AB101" t="str">
            <v>REGULADO</v>
          </cell>
          <cell r="AC101" t="str">
            <v>REGULADO</v>
          </cell>
          <cell r="AE101" t="str">
            <v>LIBRE</v>
          </cell>
          <cell r="AF101" t="str">
            <v>REGULADO</v>
          </cell>
          <cell r="AG101" t="str">
            <v>REGULADO</v>
          </cell>
        </row>
        <row r="102">
          <cell r="F102" t="str">
            <v>CÓDIGO_Retiro</v>
          </cell>
          <cell r="I102" t="str">
            <v>CL00039CLP</v>
          </cell>
          <cell r="J102" t="str">
            <v>CL00007CDA</v>
          </cell>
          <cell r="K102" t="str">
            <v>CL00007CHI</v>
          </cell>
          <cell r="L102" t="str">
            <v>CL00008EGA</v>
          </cell>
          <cell r="M102" t="str">
            <v>CB00098EGM</v>
          </cell>
          <cell r="N102" t="str">
            <v>CL00058ORA</v>
          </cell>
          <cell r="O102" t="str">
            <v>CL00028EGS</v>
          </cell>
          <cell r="P102" t="str">
            <v>CL00088ELP</v>
          </cell>
          <cell r="R102" t="str">
            <v>CL00029ODE</v>
          </cell>
          <cell r="T102" t="str">
            <v>CB00136EPE</v>
          </cell>
          <cell r="U102" t="str">
            <v>CL00030EPI</v>
          </cell>
          <cell r="V102" t="str">
            <v>CB00137ENG</v>
          </cell>
          <cell r="W102" t="str">
            <v>CL00034FPP</v>
          </cell>
          <cell r="X102" t="str">
            <v>CL00007HHU</v>
          </cell>
          <cell r="Z102" t="str">
            <v>CL00023KAL</v>
          </cell>
          <cell r="AA102" t="str">
            <v>CB00049LDS</v>
          </cell>
          <cell r="AB102" t="str">
            <v>CB00018SGB</v>
          </cell>
          <cell r="AC102" t="str">
            <v>CL00025SDF</v>
          </cell>
          <cell r="AE102" t="str">
            <v>CB00105SKP</v>
          </cell>
          <cell r="AF102" t="str">
            <v>CL00141TCH</v>
          </cell>
          <cell r="AG102" t="str">
            <v>CL00045TER</v>
          </cell>
        </row>
        <row r="103">
          <cell r="F103" t="str">
            <v>Barra de Transferencia</v>
          </cell>
          <cell r="I103" t="str">
            <v>HUAYUCACHI 220</v>
          </cell>
          <cell r="J103" t="str">
            <v>HUAYUCACHI 220</v>
          </cell>
          <cell r="K103" t="str">
            <v>CALLALLI 138</v>
          </cell>
          <cell r="L103" t="str">
            <v>CARABAYLLO 220</v>
          </cell>
          <cell r="M103" t="str">
            <v>INDEPENDENCIA 220</v>
          </cell>
          <cell r="N103" t="str">
            <v>ZAPALLAL 220</v>
          </cell>
          <cell r="O103" t="str">
            <v>PARAMONGA NUEVA 220</v>
          </cell>
          <cell r="P103" t="str">
            <v>TINGO MARIA 138</v>
          </cell>
          <cell r="R103" t="str">
            <v>CHICLAYO 220</v>
          </cell>
          <cell r="T103" t="str">
            <v>CANTERA 220</v>
          </cell>
          <cell r="U103" t="str">
            <v>SAN JUAN 220</v>
          </cell>
          <cell r="V103" t="str">
            <v>PARAMONGA NUEVA 220</v>
          </cell>
          <cell r="W103" t="str">
            <v>PIURA OESTE 220</v>
          </cell>
          <cell r="X103" t="str">
            <v>HUANCAVELICA 220</v>
          </cell>
          <cell r="Z103" t="str">
            <v>COMBAPATA 138</v>
          </cell>
          <cell r="AA103" t="str">
            <v>SANTA ROSA 220</v>
          </cell>
          <cell r="AB103" t="str">
            <v>MOLLENDO 138</v>
          </cell>
          <cell r="AC103" t="str">
            <v>PARAGSHA2 138</v>
          </cell>
          <cell r="AE103" t="str">
            <v>CHICLAYO 220</v>
          </cell>
          <cell r="AF103" t="str">
            <v>LOMERA 220</v>
          </cell>
          <cell r="AG103" t="str">
            <v>TOCACHE 138</v>
          </cell>
        </row>
        <row r="104">
          <cell r="F104" t="str">
            <v>Cliente</v>
          </cell>
          <cell r="I104" t="str">
            <v>ELECTRO CENTRO</v>
          </cell>
          <cell r="J104" t="str">
            <v>ELECTRO CENTRO</v>
          </cell>
          <cell r="K104" t="str">
            <v>SEAL</v>
          </cell>
          <cell r="L104" t="str">
            <v>EDELNOR</v>
          </cell>
          <cell r="M104" t="str">
            <v>COELVISAC</v>
          </cell>
          <cell r="N104" t="str">
            <v>EDELNOR</v>
          </cell>
          <cell r="O104" t="str">
            <v>EDELNOR</v>
          </cell>
          <cell r="P104" t="str">
            <v>ELECTRO CENTRO</v>
          </cell>
          <cell r="R104" t="str">
            <v>ELECTRO NORTE</v>
          </cell>
          <cell r="T104" t="str">
            <v>PRODUCTOS TISSUE DEL PERU S.A.</v>
          </cell>
          <cell r="U104" t="str">
            <v>LUZ DEL SUR</v>
          </cell>
          <cell r="V104" t="str">
            <v>EDELNOR</v>
          </cell>
          <cell r="W104" t="str">
            <v>ELECTRO NOR OESTE</v>
          </cell>
          <cell r="X104" t="str">
            <v>ELECTRO DUNAS</v>
          </cell>
          <cell r="Z104" t="str">
            <v>ELECTRO SUR ESTE</v>
          </cell>
          <cell r="AA104" t="str">
            <v>HOTELES SHERATON DEL PERU S.A.C.</v>
          </cell>
          <cell r="AB104" t="str">
            <v>TECNOLOGICA DE ALIMENTOS</v>
          </cell>
          <cell r="AC104" t="str">
            <v>ELECTRO CENTRO</v>
          </cell>
          <cell r="AE104" t="str">
            <v>CENCOSUD RETAIL PERU</v>
          </cell>
          <cell r="AF104" t="str">
            <v>EDELNOR</v>
          </cell>
          <cell r="AG104" t="str">
            <v>ELECTRO ORIENTE</v>
          </cell>
        </row>
        <row r="105">
          <cell r="F105" t="str">
            <v>Fecha de Fin</v>
          </cell>
          <cell r="I105" t="str">
            <v>31/12/2022</v>
          </cell>
          <cell r="J105" t="str">
            <v>02/08/2031</v>
          </cell>
          <cell r="K105" t="str">
            <v>31/12/2025</v>
          </cell>
          <cell r="L105" t="str">
            <v>31/12/2021</v>
          </cell>
          <cell r="M105" t="str">
            <v>31/12/2018</v>
          </cell>
          <cell r="N105" t="str">
            <v>31/12/2023</v>
          </cell>
          <cell r="O105" t="str">
            <v>31/12/2023</v>
          </cell>
          <cell r="P105" t="str">
            <v>31/12/2022</v>
          </cell>
          <cell r="R105" t="str">
            <v>31/10/2031</v>
          </cell>
          <cell r="T105" t="str">
            <v>31/12/2020</v>
          </cell>
          <cell r="U105" t="str">
            <v>01/12/2025</v>
          </cell>
          <cell r="V105" t="str">
            <v>31/12/2027</v>
          </cell>
          <cell r="W105" t="str">
            <v>31/12/2022</v>
          </cell>
          <cell r="X105" t="str">
            <v>31/12/2023</v>
          </cell>
          <cell r="Z105" t="str">
            <v>31/12/2021</v>
          </cell>
          <cell r="AA105" t="str">
            <v>31/03/2019</v>
          </cell>
          <cell r="AB105" t="str">
            <v>28/02/2017</v>
          </cell>
          <cell r="AC105" t="str">
            <v>31/12/2022</v>
          </cell>
          <cell r="AE105" t="str">
            <v>30/06/2019</v>
          </cell>
          <cell r="AF105" t="str">
            <v>31/12/2021</v>
          </cell>
          <cell r="AG105" t="str">
            <v>31/12/2023</v>
          </cell>
        </row>
        <row r="106">
          <cell r="F106" t="str">
            <v>Fecha de Inicio</v>
          </cell>
          <cell r="I106" t="str">
            <v>01/01/2013</v>
          </cell>
          <cell r="J106" t="str">
            <v>03/08/2016</v>
          </cell>
          <cell r="K106" t="str">
            <v>01/01/2014</v>
          </cell>
          <cell r="L106" t="str">
            <v>01/01/2014</v>
          </cell>
          <cell r="M106" t="str">
            <v>01/02/2016</v>
          </cell>
          <cell r="N106" t="str">
            <v>01/01/2014</v>
          </cell>
          <cell r="O106" t="str">
            <v>01/01/2014</v>
          </cell>
          <cell r="P106" t="str">
            <v>01/01/2013</v>
          </cell>
          <cell r="R106" t="str">
            <v>01/10/2016</v>
          </cell>
          <cell r="T106" t="str">
            <v>01/12/2016</v>
          </cell>
          <cell r="U106" t="str">
            <v>01/12/2016</v>
          </cell>
          <cell r="V106" t="str">
            <v>01/03/2016</v>
          </cell>
          <cell r="W106" t="str">
            <v>01/01/2013</v>
          </cell>
          <cell r="X106" t="str">
            <v>01/01/2014</v>
          </cell>
          <cell r="Z106" t="str">
            <v>01/10/2014</v>
          </cell>
          <cell r="AA106" t="str">
            <v>01/04/2016</v>
          </cell>
          <cell r="AB106" t="str">
            <v>01/03/2014</v>
          </cell>
          <cell r="AC106" t="str">
            <v>01/01/2013</v>
          </cell>
          <cell r="AE106" t="str">
            <v>01/07/2016</v>
          </cell>
          <cell r="AF106" t="str">
            <v>01/01/2014</v>
          </cell>
          <cell r="AG106" t="str">
            <v>01/01/2014</v>
          </cell>
        </row>
        <row r="107">
          <cell r="F107" t="str">
            <v>Tipo de Contrato</v>
          </cell>
          <cell r="I107" t="str">
            <v>LICITACION</v>
          </cell>
          <cell r="J107" t="str">
            <v>LICITACION</v>
          </cell>
          <cell r="K107" t="str">
            <v>LICITACION</v>
          </cell>
          <cell r="L107" t="str">
            <v>LICITACION</v>
          </cell>
          <cell r="M107" t="str">
            <v>BILATERAL</v>
          </cell>
          <cell r="N107" t="str">
            <v>LICITACION</v>
          </cell>
          <cell r="O107" t="str">
            <v>LICITACION</v>
          </cell>
          <cell r="P107" t="str">
            <v>LICITACION</v>
          </cell>
          <cell r="R107" t="str">
            <v>LICITACION</v>
          </cell>
          <cell r="T107" t="str">
            <v>BILATERAL</v>
          </cell>
          <cell r="U107" t="str">
            <v>LICITACION</v>
          </cell>
          <cell r="V107" t="str">
            <v>BILATERAL</v>
          </cell>
          <cell r="W107" t="str">
            <v>LICITACION</v>
          </cell>
          <cell r="X107" t="str">
            <v>LICITACION</v>
          </cell>
          <cell r="Z107" t="str">
            <v>BILATERAL</v>
          </cell>
          <cell r="AA107" t="str">
            <v>BILATERAL</v>
          </cell>
          <cell r="AB107" t="str">
            <v>BILATERAL</v>
          </cell>
          <cell r="AC107" t="str">
            <v>LICITACION</v>
          </cell>
          <cell r="AE107" t="str">
            <v>BILATERAL</v>
          </cell>
          <cell r="AF107" t="str">
            <v>LICITACION</v>
          </cell>
          <cell r="AG107" t="str">
            <v>LICITACION</v>
          </cell>
        </row>
        <row r="108">
          <cell r="F108" t="str">
            <v>Tipo de Usuario</v>
          </cell>
          <cell r="I108" t="str">
            <v>REGULADO</v>
          </cell>
          <cell r="J108" t="str">
            <v>REGULADO</v>
          </cell>
          <cell r="K108" t="str">
            <v>REGULADO</v>
          </cell>
          <cell r="L108" t="str">
            <v>REGULADO</v>
          </cell>
          <cell r="M108" t="str">
            <v>REGULADO</v>
          </cell>
          <cell r="N108" t="str">
            <v>REGULADO</v>
          </cell>
          <cell r="O108" t="str">
            <v>REGULADO</v>
          </cell>
          <cell r="P108" t="str">
            <v>REGULADO</v>
          </cell>
          <cell r="R108" t="str">
            <v>REGULADO</v>
          </cell>
          <cell r="T108" t="str">
            <v>LIBRE</v>
          </cell>
          <cell r="U108" t="str">
            <v>REGULADO</v>
          </cell>
          <cell r="V108" t="str">
            <v>REGULADO</v>
          </cell>
          <cell r="W108" t="str">
            <v>REGULADO</v>
          </cell>
          <cell r="X108" t="str">
            <v>REGULADO</v>
          </cell>
          <cell r="Z108" t="str">
            <v>LIBRE</v>
          </cell>
          <cell r="AA108" t="str">
            <v>LIBRE</v>
          </cell>
          <cell r="AB108" t="str">
            <v>LIBRE</v>
          </cell>
          <cell r="AC108" t="str">
            <v>REGULADO</v>
          </cell>
          <cell r="AE108" t="str">
            <v>LIBRE</v>
          </cell>
          <cell r="AF108" t="str">
            <v>REGULADO</v>
          </cell>
          <cell r="AG108" t="str">
            <v>REGULADO</v>
          </cell>
        </row>
        <row r="109">
          <cell r="F109" t="str">
            <v>CÓDIGO_Retiro</v>
          </cell>
          <cell r="I109" t="str">
            <v>CL00051CLP</v>
          </cell>
          <cell r="J109" t="str">
            <v>CL00008CDA</v>
          </cell>
          <cell r="K109" t="str">
            <v>CL00012CHI</v>
          </cell>
          <cell r="L109" t="str">
            <v>CL00019EGA</v>
          </cell>
          <cell r="M109" t="str">
            <v>CB00099EGM</v>
          </cell>
          <cell r="N109" t="str">
            <v>CL00146ORA</v>
          </cell>
          <cell r="O109" t="str">
            <v>CL00031EGS</v>
          </cell>
          <cell r="P109" t="str">
            <v>CL00100ELP</v>
          </cell>
          <cell r="R109" t="str">
            <v>CL00009ODE</v>
          </cell>
          <cell r="T109" t="str">
            <v>CB00167EPE</v>
          </cell>
          <cell r="U109" t="str">
            <v>CL00031EPI</v>
          </cell>
          <cell r="V109" t="str">
            <v>CB00154ENG</v>
          </cell>
          <cell r="W109" t="str">
            <v>CL00039FPP</v>
          </cell>
          <cell r="X109" t="str">
            <v>CL00016HHU</v>
          </cell>
          <cell r="Z109" t="str">
            <v>CL00024KAL</v>
          </cell>
          <cell r="AA109" t="str">
            <v>CB00050LDS</v>
          </cell>
          <cell r="AB109" t="str">
            <v>CB00034SGB</v>
          </cell>
          <cell r="AC109" t="str">
            <v>CL00028SDF</v>
          </cell>
          <cell r="AE109" t="str">
            <v>CB00106SKP</v>
          </cell>
          <cell r="AF109" t="str">
            <v>CL00003TCH</v>
          </cell>
          <cell r="AG109" t="str">
            <v>CL00023TER</v>
          </cell>
        </row>
        <row r="110">
          <cell r="F110" t="str">
            <v>Barra de Transferencia</v>
          </cell>
          <cell r="I110" t="str">
            <v>OROYA NUEVA 50</v>
          </cell>
          <cell r="J110" t="str">
            <v>OROYA NUEVA 50</v>
          </cell>
          <cell r="K110" t="str">
            <v>CHILINA 138</v>
          </cell>
          <cell r="L110" t="str">
            <v>CHAVARRIA 220</v>
          </cell>
          <cell r="M110" t="str">
            <v>INDEPENDENCIA 220</v>
          </cell>
          <cell r="N110" t="str">
            <v>LOMERA 220</v>
          </cell>
          <cell r="O110" t="str">
            <v>SANTA ROSA 220</v>
          </cell>
          <cell r="P110" t="str">
            <v>VIZCARRA 220</v>
          </cell>
          <cell r="R110" t="str">
            <v>AUCAYACU 138</v>
          </cell>
          <cell r="T110" t="str">
            <v>SAN JUAN 220</v>
          </cell>
          <cell r="U110" t="str">
            <v>SANTA ROSA 220</v>
          </cell>
          <cell r="V110" t="str">
            <v>LOMERA 220</v>
          </cell>
          <cell r="W110" t="str">
            <v>TALARA 220</v>
          </cell>
          <cell r="X110" t="str">
            <v>TOCACHE 138</v>
          </cell>
          <cell r="Z110" t="str">
            <v>DOLORESPATA 138</v>
          </cell>
          <cell r="AA110" t="str">
            <v>SANTA ROSA 220</v>
          </cell>
          <cell r="AB110" t="str">
            <v>INDEPENDENCIA 220</v>
          </cell>
          <cell r="AC110" t="str">
            <v>POMACOCHA 220</v>
          </cell>
          <cell r="AE110" t="str">
            <v>CHILCA REP 220</v>
          </cell>
          <cell r="AF110" t="str">
            <v>AYAVIRI 138</v>
          </cell>
          <cell r="AG110" t="str">
            <v>HUANCAVELICA 220</v>
          </cell>
        </row>
        <row r="111">
          <cell r="F111" t="str">
            <v>Cliente</v>
          </cell>
          <cell r="I111" t="str">
            <v>ELECTRO CENTRO</v>
          </cell>
          <cell r="J111" t="str">
            <v>ELECTRO CENTRO</v>
          </cell>
          <cell r="K111" t="str">
            <v>SEAL</v>
          </cell>
          <cell r="L111" t="str">
            <v>EDELNOR</v>
          </cell>
          <cell r="M111" t="str">
            <v>COELVISAC</v>
          </cell>
          <cell r="N111" t="str">
            <v>EDELNOR</v>
          </cell>
          <cell r="O111" t="str">
            <v>EDELNOR</v>
          </cell>
          <cell r="P111" t="str">
            <v>ELECTRO CENTRO</v>
          </cell>
          <cell r="R111" t="str">
            <v>ELECTRO CENTRO</v>
          </cell>
          <cell r="T111" t="str">
            <v>GLOBAL ALIMENTOS S.A.C.</v>
          </cell>
          <cell r="U111" t="str">
            <v>LUZ DEL SUR</v>
          </cell>
          <cell r="V111" t="str">
            <v>EDELNOR</v>
          </cell>
          <cell r="W111" t="str">
            <v>ELECTRO NOR OESTE</v>
          </cell>
          <cell r="X111" t="str">
            <v>ELECTRO ORIENTE</v>
          </cell>
          <cell r="Z111" t="str">
            <v>ELECTRO SUR ESTE</v>
          </cell>
          <cell r="AA111" t="str">
            <v>INGREDION PERU</v>
          </cell>
          <cell r="AB111" t="str">
            <v>TECNOLOGICA DE ALIMENTOS</v>
          </cell>
          <cell r="AC111" t="str">
            <v>ELECTRO CENTRO</v>
          </cell>
          <cell r="AE111" t="str">
            <v>CENCOSUD RETAIL PERU</v>
          </cell>
          <cell r="AF111" t="str">
            <v>ELECTRO PUNO</v>
          </cell>
          <cell r="AG111" t="str">
            <v>ELECTRODUNAS</v>
          </cell>
        </row>
        <row r="112">
          <cell r="F112" t="str">
            <v>Fecha de Fin</v>
          </cell>
          <cell r="I112" t="str">
            <v>31/12/2022</v>
          </cell>
          <cell r="J112" t="str">
            <v>02/08/2031</v>
          </cell>
          <cell r="K112" t="str">
            <v>31/12/2025</v>
          </cell>
          <cell r="L112" t="str">
            <v>31/12/2021</v>
          </cell>
          <cell r="M112" t="str">
            <v>31/12/2018</v>
          </cell>
          <cell r="N112" t="str">
            <v>31/12/2023</v>
          </cell>
          <cell r="O112" t="str">
            <v>31/12/2023</v>
          </cell>
          <cell r="P112" t="str">
            <v>31/12/2022</v>
          </cell>
          <cell r="R112" t="str">
            <v>31/10/2031</v>
          </cell>
          <cell r="T112" t="str">
            <v>31/12/2021</v>
          </cell>
          <cell r="U112" t="str">
            <v>01/12/2025</v>
          </cell>
          <cell r="V112" t="str">
            <v>31/12/2027</v>
          </cell>
          <cell r="W112" t="str">
            <v>31/12/2022</v>
          </cell>
          <cell r="X112" t="str">
            <v>31/12/2023</v>
          </cell>
          <cell r="Z112" t="str">
            <v>31/12/2023</v>
          </cell>
          <cell r="AA112" t="str">
            <v>31/03/2019</v>
          </cell>
          <cell r="AB112" t="str">
            <v>31/12/2017</v>
          </cell>
          <cell r="AC112" t="str">
            <v>31/12/2022</v>
          </cell>
          <cell r="AE112" t="str">
            <v>30/06/2019</v>
          </cell>
          <cell r="AF112" t="str">
            <v>31/12/2021</v>
          </cell>
          <cell r="AG112" t="str">
            <v>31/12/2023</v>
          </cell>
        </row>
        <row r="113">
          <cell r="F113" t="str">
            <v>Fecha de Inicio</v>
          </cell>
          <cell r="I113" t="str">
            <v>01/01/2013</v>
          </cell>
          <cell r="J113" t="str">
            <v>03/08/2016</v>
          </cell>
          <cell r="K113" t="str">
            <v>01/01/2014</v>
          </cell>
          <cell r="L113" t="str">
            <v>01/01/2014</v>
          </cell>
          <cell r="M113" t="str">
            <v>01/02/2016</v>
          </cell>
          <cell r="N113" t="str">
            <v>01/01/2014</v>
          </cell>
          <cell r="O113" t="str">
            <v>01/01/2014</v>
          </cell>
          <cell r="P113" t="str">
            <v>01/03/2015</v>
          </cell>
          <cell r="R113" t="str">
            <v>01/10/2016</v>
          </cell>
          <cell r="T113" t="str">
            <v>01/01/2017</v>
          </cell>
          <cell r="U113" t="str">
            <v>01/12/2016</v>
          </cell>
          <cell r="V113" t="str">
            <v>01/03/2016</v>
          </cell>
          <cell r="W113" t="str">
            <v>01/01/2013</v>
          </cell>
          <cell r="X113" t="str">
            <v>01/01/2014</v>
          </cell>
          <cell r="Z113" t="str">
            <v>01/01/2014</v>
          </cell>
          <cell r="AA113" t="str">
            <v>01/04/2016</v>
          </cell>
          <cell r="AB113" t="str">
            <v>01/01/2015</v>
          </cell>
          <cell r="AC113" t="str">
            <v>01/01/2013</v>
          </cell>
          <cell r="AE113" t="str">
            <v>01/07/2016</v>
          </cell>
          <cell r="AF113" t="str">
            <v>01/01/2014</v>
          </cell>
          <cell r="AG113" t="str">
            <v>01/01/2014</v>
          </cell>
        </row>
        <row r="114">
          <cell r="F114" t="str">
            <v>Tipo de Contrato</v>
          </cell>
          <cell r="I114" t="str">
            <v>LICITACION</v>
          </cell>
          <cell r="J114" t="str">
            <v>LICITACION</v>
          </cell>
          <cell r="K114" t="str">
            <v>LICITACION</v>
          </cell>
          <cell r="L114" t="str">
            <v>LICITACION</v>
          </cell>
          <cell r="M114" t="str">
            <v>BILATERAL</v>
          </cell>
          <cell r="N114" t="str">
            <v>LICITACION</v>
          </cell>
          <cell r="O114" t="str">
            <v>LICITACION</v>
          </cell>
          <cell r="P114" t="str">
            <v>LICITACION</v>
          </cell>
          <cell r="R114" t="str">
            <v>LICITACION</v>
          </cell>
          <cell r="T114" t="str">
            <v>BILATERAL</v>
          </cell>
          <cell r="U114" t="str">
            <v>LICITACION</v>
          </cell>
          <cell r="V114" t="str">
            <v>BILATERAL</v>
          </cell>
          <cell r="W114" t="str">
            <v>LICITACION</v>
          </cell>
          <cell r="X114" t="str">
            <v>LICITACION</v>
          </cell>
          <cell r="Z114" t="str">
            <v>LICITACION</v>
          </cell>
          <cell r="AA114" t="str">
            <v>BILATERAL</v>
          </cell>
          <cell r="AB114" t="str">
            <v>BILATERAL</v>
          </cell>
          <cell r="AC114" t="str">
            <v>LICITACION</v>
          </cell>
          <cell r="AE114" t="str">
            <v>BILATERAL</v>
          </cell>
          <cell r="AF114" t="str">
            <v>LICITACION</v>
          </cell>
          <cell r="AG114" t="str">
            <v>LICITACION</v>
          </cell>
        </row>
        <row r="115">
          <cell r="F115" t="str">
            <v>Tipo de Usuario</v>
          </cell>
          <cell r="I115" t="str">
            <v>REGULADO</v>
          </cell>
          <cell r="J115" t="str">
            <v>REGULADO</v>
          </cell>
          <cell r="K115" t="str">
            <v>REGULADO</v>
          </cell>
          <cell r="L115" t="str">
            <v>REGULADO</v>
          </cell>
          <cell r="M115" t="str">
            <v>REGULADO</v>
          </cell>
          <cell r="N115" t="str">
            <v>REGULADO</v>
          </cell>
          <cell r="O115" t="str">
            <v>REGULADO</v>
          </cell>
          <cell r="P115" t="str">
            <v>REGULADO</v>
          </cell>
          <cell r="R115" t="str">
            <v>REGULADO</v>
          </cell>
          <cell r="T115" t="str">
            <v>LIBRE</v>
          </cell>
          <cell r="U115" t="str">
            <v>REGULADO</v>
          </cell>
          <cell r="V115" t="str">
            <v>REGULADO</v>
          </cell>
          <cell r="W115" t="str">
            <v>REGULADO</v>
          </cell>
          <cell r="X115" t="str">
            <v>REGULADO</v>
          </cell>
          <cell r="Z115" t="str">
            <v>REGULADO</v>
          </cell>
          <cell r="AA115" t="str">
            <v>LIBRE</v>
          </cell>
          <cell r="AB115" t="str">
            <v>LIBRE</v>
          </cell>
          <cell r="AC115" t="str">
            <v>REGULADO</v>
          </cell>
          <cell r="AE115" t="str">
            <v>LIBRE</v>
          </cell>
          <cell r="AF115" t="str">
            <v>REGULADO</v>
          </cell>
          <cell r="AG115" t="str">
            <v>REGULADO</v>
          </cell>
        </row>
        <row r="116">
          <cell r="F116" t="str">
            <v>CÓDIGO_Retiro</v>
          </cell>
          <cell r="I116" t="str">
            <v>CL00053CLP</v>
          </cell>
          <cell r="J116" t="str">
            <v>CL00009CDA</v>
          </cell>
          <cell r="K116" t="str">
            <v>CL00027CHI</v>
          </cell>
          <cell r="L116" t="str">
            <v>CL00032EGA</v>
          </cell>
          <cell r="M116" t="str">
            <v>CB00101EGM</v>
          </cell>
          <cell r="N116" t="str">
            <v>CL00019ORA</v>
          </cell>
          <cell r="O116" t="str">
            <v>CL00033EGS</v>
          </cell>
          <cell r="P116" t="str">
            <v>CL00140ELP</v>
          </cell>
          <cell r="R116" t="str">
            <v>CL00010ODE</v>
          </cell>
          <cell r="T116" t="str">
            <v>CB00168EPE</v>
          </cell>
          <cell r="U116" t="str">
            <v>CL00139EPI</v>
          </cell>
          <cell r="V116" t="str">
            <v>CB00155ENG</v>
          </cell>
          <cell r="W116" t="str">
            <v>CL00045FPP</v>
          </cell>
          <cell r="X116" t="str">
            <v>CB00004HHU</v>
          </cell>
          <cell r="Z116" t="str">
            <v>CL00043KAL</v>
          </cell>
          <cell r="AA116" t="str">
            <v>CB00051LDS</v>
          </cell>
          <cell r="AB116" t="str">
            <v>CB00035SGB</v>
          </cell>
          <cell r="AC116" t="str">
            <v>CL00031SDF</v>
          </cell>
          <cell r="AE116" t="str">
            <v>CB00107SKP</v>
          </cell>
          <cell r="AF116" t="str">
            <v>CL00004TCH</v>
          </cell>
          <cell r="AG116" t="str">
            <v>CL00036TER</v>
          </cell>
        </row>
        <row r="117">
          <cell r="F117" t="str">
            <v>Barra de Transferencia</v>
          </cell>
          <cell r="I117" t="str">
            <v>PARAGSHA2 138</v>
          </cell>
          <cell r="J117" t="str">
            <v>PACHACHACA 220</v>
          </cell>
          <cell r="K117" t="str">
            <v>MARCONA 220</v>
          </cell>
          <cell r="L117" t="str">
            <v>HUACHO 220</v>
          </cell>
          <cell r="M117" t="str">
            <v>INDEPENDENCIA 220</v>
          </cell>
          <cell r="N117" t="str">
            <v>CHILCA REP 220</v>
          </cell>
          <cell r="O117" t="str">
            <v>VENTANILLA 220</v>
          </cell>
          <cell r="P117" t="str">
            <v>YAUPI138</v>
          </cell>
          <cell r="R117" t="str">
            <v>CAMPO ARMIÑO 220</v>
          </cell>
          <cell r="T117" t="str">
            <v>PUCALLPA 60</v>
          </cell>
          <cell r="U117" t="str">
            <v>CALLAHUANCA EDEGEL 220</v>
          </cell>
          <cell r="V117" t="str">
            <v>LOMERA 220</v>
          </cell>
          <cell r="W117" t="str">
            <v>ZORRITOS 220</v>
          </cell>
          <cell r="X117" t="str">
            <v>CARHUAMAYO 138</v>
          </cell>
          <cell r="Z117" t="str">
            <v>MACHUPICCHU 138</v>
          </cell>
          <cell r="AA117" t="str">
            <v>SAN JUAN 220</v>
          </cell>
          <cell r="AB117" t="str">
            <v>INDEPENDENCIA 220</v>
          </cell>
          <cell r="AC117" t="str">
            <v>TINGO MARIA 138</v>
          </cell>
          <cell r="AE117" t="str">
            <v>ICA 220</v>
          </cell>
          <cell r="AF117" t="str">
            <v>AZANGARO 138</v>
          </cell>
          <cell r="AG117" t="str">
            <v>PIURA OESTE 220</v>
          </cell>
        </row>
        <row r="118">
          <cell r="F118" t="str">
            <v>Cliente</v>
          </cell>
          <cell r="I118" t="str">
            <v>ELECTRO CENTRO</v>
          </cell>
          <cell r="J118" t="str">
            <v>ELECTRO CENTRO</v>
          </cell>
          <cell r="K118" t="str">
            <v>SEAL</v>
          </cell>
          <cell r="L118" t="str">
            <v>EDELNOR</v>
          </cell>
          <cell r="M118" t="str">
            <v>COELVISAC</v>
          </cell>
          <cell r="N118" t="str">
            <v>LUZ DEL SUR</v>
          </cell>
          <cell r="O118" t="str">
            <v>EDELNOR</v>
          </cell>
          <cell r="P118" t="str">
            <v>ELECTRO CENTRO</v>
          </cell>
          <cell r="R118" t="str">
            <v>ELECTRO CENTRO</v>
          </cell>
          <cell r="T118" t="str">
            <v>INMOBILIARIA DOMEL S.A.C.</v>
          </cell>
          <cell r="U118" t="str">
            <v>LUZ DEL SUR</v>
          </cell>
          <cell r="V118" t="str">
            <v>EDELNOR</v>
          </cell>
          <cell r="W118" t="str">
            <v>ELECTRO NOR OESTE</v>
          </cell>
          <cell r="X118" t="str">
            <v>PAN AMERICAN SILVER</v>
          </cell>
          <cell r="Z118" t="str">
            <v>ELECTRO SUR ESTE</v>
          </cell>
          <cell r="AA118" t="str">
            <v>TEXTIL SAN RAMON S A</v>
          </cell>
          <cell r="AB118" t="str">
            <v>TECNOLOGICA DE ALIMENTOS</v>
          </cell>
          <cell r="AC118" t="str">
            <v>ELECTRO CENTRO</v>
          </cell>
          <cell r="AE118" t="str">
            <v>CENCOSUD RETAIL PERU</v>
          </cell>
          <cell r="AF118" t="str">
            <v>ELECTRO PUNO</v>
          </cell>
          <cell r="AG118" t="str">
            <v>ELECTRO NOR OESTE</v>
          </cell>
        </row>
        <row r="119">
          <cell r="F119" t="str">
            <v>Fecha de Fin</v>
          </cell>
          <cell r="I119" t="str">
            <v>31/12/2022</v>
          </cell>
          <cell r="J119" t="str">
            <v>02/08/2031</v>
          </cell>
          <cell r="K119" t="str">
            <v>31/12/2025</v>
          </cell>
          <cell r="L119" t="str">
            <v>31/12/2021</v>
          </cell>
          <cell r="M119" t="str">
            <v>31/12/2020</v>
          </cell>
          <cell r="N119" t="str">
            <v>31/12/2023</v>
          </cell>
          <cell r="O119" t="str">
            <v>31/12/2023</v>
          </cell>
          <cell r="P119" t="str">
            <v>31/12/2022</v>
          </cell>
          <cell r="R119" t="str">
            <v>31/10/2031</v>
          </cell>
          <cell r="T119" t="str">
            <v>31/12/2021</v>
          </cell>
          <cell r="U119" t="str">
            <v>01/12/2025</v>
          </cell>
          <cell r="V119" t="str">
            <v>31/12/2027</v>
          </cell>
          <cell r="W119" t="str">
            <v>31/12/2022</v>
          </cell>
          <cell r="X119" t="str">
            <v>31/12/2017</v>
          </cell>
          <cell r="Z119" t="str">
            <v>31/12/2023</v>
          </cell>
          <cell r="AA119" t="str">
            <v>30/04/2019</v>
          </cell>
          <cell r="AB119" t="str">
            <v>31/12/2017</v>
          </cell>
          <cell r="AC119" t="str">
            <v>31/12/2022</v>
          </cell>
          <cell r="AE119" t="str">
            <v>30/06/2019</v>
          </cell>
          <cell r="AF119" t="str">
            <v>31/12/2021</v>
          </cell>
          <cell r="AG119" t="str">
            <v>31/12/2022</v>
          </cell>
        </row>
        <row r="120">
          <cell r="F120" t="str">
            <v>Fecha de Inicio</v>
          </cell>
          <cell r="I120" t="str">
            <v>01/01/2013</v>
          </cell>
          <cell r="J120" t="str">
            <v>03/08/2016</v>
          </cell>
          <cell r="K120" t="str">
            <v>01/01/2014</v>
          </cell>
          <cell r="L120" t="str">
            <v>01/01/2014</v>
          </cell>
          <cell r="M120" t="str">
            <v>01/05/2016</v>
          </cell>
          <cell r="N120" t="str">
            <v>01/01/2014</v>
          </cell>
          <cell r="O120" t="str">
            <v>01/01/2014</v>
          </cell>
          <cell r="P120" t="str">
            <v>01/03/2015</v>
          </cell>
          <cell r="R120" t="str">
            <v>01/10/2016</v>
          </cell>
          <cell r="T120" t="str">
            <v>01/01/2017</v>
          </cell>
          <cell r="U120" t="str">
            <v>01/12/2016</v>
          </cell>
          <cell r="V120" t="str">
            <v>01/03/2016</v>
          </cell>
          <cell r="W120" t="str">
            <v>01/01/2013</v>
          </cell>
          <cell r="X120" t="str">
            <v>01/04/2009</v>
          </cell>
          <cell r="Z120" t="str">
            <v>01/01/2014</v>
          </cell>
          <cell r="AA120" t="str">
            <v>01/04/2016</v>
          </cell>
          <cell r="AB120" t="str">
            <v>01/01/2015</v>
          </cell>
          <cell r="AC120" t="str">
            <v>01/01/2013</v>
          </cell>
          <cell r="AE120" t="str">
            <v>01/07/2016</v>
          </cell>
          <cell r="AF120" t="str">
            <v>01/01/2014</v>
          </cell>
          <cell r="AG120" t="str">
            <v>01/01/2013</v>
          </cell>
        </row>
        <row r="121">
          <cell r="F121" t="str">
            <v>Tipo de Contrato</v>
          </cell>
          <cell r="I121" t="str">
            <v>LICITACION</v>
          </cell>
          <cell r="J121" t="str">
            <v>LICITACION</v>
          </cell>
          <cell r="K121" t="str">
            <v>LICITACION</v>
          </cell>
          <cell r="L121" t="str">
            <v>LICITACION</v>
          </cell>
          <cell r="M121" t="str">
            <v>BILATERAL</v>
          </cell>
          <cell r="N121" t="str">
            <v>LICITACION</v>
          </cell>
          <cell r="O121" t="str">
            <v>LICITACION</v>
          </cell>
          <cell r="P121" t="str">
            <v>BILATERAL</v>
          </cell>
          <cell r="R121" t="str">
            <v>LICITACION</v>
          </cell>
          <cell r="T121" t="str">
            <v>BILATERAL</v>
          </cell>
          <cell r="U121" t="str">
            <v>LICITACION</v>
          </cell>
          <cell r="V121" t="str">
            <v>BILATERAL</v>
          </cell>
          <cell r="W121" t="str">
            <v>LICITACION</v>
          </cell>
          <cell r="X121" t="str">
            <v>BILATERAL</v>
          </cell>
          <cell r="Z121" t="str">
            <v>LICITACION</v>
          </cell>
          <cell r="AA121" t="str">
            <v>BILATERAL</v>
          </cell>
          <cell r="AB121" t="str">
            <v>BILATERAL</v>
          </cell>
          <cell r="AC121" t="str">
            <v>LICITACION</v>
          </cell>
          <cell r="AE121" t="str">
            <v>BILATERAL</v>
          </cell>
          <cell r="AF121" t="str">
            <v>LICITACION</v>
          </cell>
          <cell r="AG121" t="str">
            <v>LICITACION</v>
          </cell>
        </row>
        <row r="122">
          <cell r="F122" t="str">
            <v>Tipo de Usuario</v>
          </cell>
          <cell r="I122" t="str">
            <v>REGULADO</v>
          </cell>
          <cell r="J122" t="str">
            <v>REGULADO</v>
          </cell>
          <cell r="K122" t="str">
            <v>REGULADO</v>
          </cell>
          <cell r="L122" t="str">
            <v>REGULADO</v>
          </cell>
          <cell r="M122" t="str">
            <v>REGULADO</v>
          </cell>
          <cell r="N122" t="str">
            <v>REGULADO</v>
          </cell>
          <cell r="O122" t="str">
            <v>REGULADO</v>
          </cell>
          <cell r="P122" t="str">
            <v>REGULADO</v>
          </cell>
          <cell r="R122" t="str">
            <v>REGULADO</v>
          </cell>
          <cell r="T122" t="str">
            <v>LIBRE</v>
          </cell>
          <cell r="U122" t="str">
            <v>REGULADO</v>
          </cell>
          <cell r="V122" t="str">
            <v>REGULADO</v>
          </cell>
          <cell r="W122" t="str">
            <v>REGULADO</v>
          </cell>
          <cell r="X122" t="str">
            <v>LIBRE</v>
          </cell>
          <cell r="Z122" t="str">
            <v>REGULADO</v>
          </cell>
          <cell r="AA122" t="str">
            <v>LIBRE</v>
          </cell>
          <cell r="AB122" t="str">
            <v>LIBRE</v>
          </cell>
          <cell r="AC122" t="str">
            <v>REGULADO</v>
          </cell>
          <cell r="AE122" t="str">
            <v>LIBRE</v>
          </cell>
          <cell r="AF122" t="str">
            <v>REGULADO</v>
          </cell>
          <cell r="AG122" t="str">
            <v>REGULADO</v>
          </cell>
        </row>
        <row r="123">
          <cell r="F123" t="str">
            <v>CÓDIGO_Retiro</v>
          </cell>
          <cell r="I123" t="str">
            <v>CL00063CLP</v>
          </cell>
          <cell r="J123" t="str">
            <v>CL00010CDA</v>
          </cell>
          <cell r="K123" t="str">
            <v>CL00028CHI</v>
          </cell>
          <cell r="L123" t="str">
            <v>CL00044EGA</v>
          </cell>
          <cell r="M123" t="str">
            <v>CB00104EGM</v>
          </cell>
          <cell r="N123" t="str">
            <v>CL00042ORA</v>
          </cell>
          <cell r="O123" t="str">
            <v>CL00141EGS</v>
          </cell>
          <cell r="P123" t="str">
            <v>CL00019ELP</v>
          </cell>
          <cell r="R123" t="str">
            <v>CL00011ODE</v>
          </cell>
          <cell r="T123" t="str">
            <v>CB00169EPE</v>
          </cell>
          <cell r="U123" t="str">
            <v>CL00140EPI</v>
          </cell>
          <cell r="V123" t="str">
            <v>CL00016ENG</v>
          </cell>
          <cell r="W123" t="str">
            <v>CB00093FPP</v>
          </cell>
          <cell r="X123" t="str">
            <v>CB00013HHU</v>
          </cell>
          <cell r="Z123" t="str">
            <v>CL00056KAL</v>
          </cell>
          <cell r="AA123" t="str">
            <v>CB00052LDS</v>
          </cell>
          <cell r="AB123" t="str">
            <v>CB00042SGB</v>
          </cell>
          <cell r="AC123" t="str">
            <v>CL00097SDF</v>
          </cell>
          <cell r="AE123" t="str">
            <v>CB00108SKP</v>
          </cell>
          <cell r="AF123" t="str">
            <v>CL00017TCH</v>
          </cell>
          <cell r="AG123" t="str">
            <v>CL00042TER</v>
          </cell>
        </row>
        <row r="124">
          <cell r="F124" t="str">
            <v>Barra de Transferencia</v>
          </cell>
          <cell r="I124" t="str">
            <v>POMACOCHA 220</v>
          </cell>
          <cell r="J124" t="str">
            <v>PARAGSHA2 138</v>
          </cell>
          <cell r="K124" t="str">
            <v>MOLLENDO 138</v>
          </cell>
          <cell r="L124" t="str">
            <v>PARAMONGA NUEVA 220</v>
          </cell>
          <cell r="M124" t="str">
            <v>SANTA ROSA 220</v>
          </cell>
          <cell r="N124" t="str">
            <v>INDUSTRIALES 220</v>
          </cell>
          <cell r="O124" t="str">
            <v>LOMERA 220</v>
          </cell>
          <cell r="P124" t="str">
            <v>CARHUAQUERO 220</v>
          </cell>
          <cell r="R124" t="str">
            <v>CARHUAMAYO 138</v>
          </cell>
          <cell r="T124" t="str">
            <v>SANTA ROSA 220</v>
          </cell>
          <cell r="U124" t="str">
            <v>CANTERA 220</v>
          </cell>
          <cell r="V124" t="str">
            <v>CARABAYLLO 220</v>
          </cell>
          <cell r="W124" t="str">
            <v>CHICLAYO 220</v>
          </cell>
          <cell r="X124" t="str">
            <v>PARAGSHA2 220</v>
          </cell>
          <cell r="Z124" t="str">
            <v>QUENCORO 138</v>
          </cell>
          <cell r="AA124" t="str">
            <v>INDUSTRIALES 220</v>
          </cell>
          <cell r="AB124" t="str">
            <v>CHAVARRIA 220</v>
          </cell>
          <cell r="AC124" t="str">
            <v>PACHACHACA 220</v>
          </cell>
          <cell r="AE124" t="str">
            <v>INDUSTRIALES 220</v>
          </cell>
          <cell r="AF124" t="str">
            <v>JULIACA 138</v>
          </cell>
          <cell r="AG124" t="str">
            <v>TALARA 220</v>
          </cell>
        </row>
        <row r="125">
          <cell r="F125" t="str">
            <v>Cliente</v>
          </cell>
          <cell r="I125" t="str">
            <v>ELECTRO CENTRO</v>
          </cell>
          <cell r="J125" t="str">
            <v>ELECTRO CENTRO</v>
          </cell>
          <cell r="K125" t="str">
            <v>SEAL</v>
          </cell>
          <cell r="L125" t="str">
            <v>EDELNOR</v>
          </cell>
          <cell r="M125" t="str">
            <v>COELVISAC</v>
          </cell>
          <cell r="N125" t="str">
            <v>LUZ DEL SUR</v>
          </cell>
          <cell r="O125" t="str">
            <v>EDELNOR</v>
          </cell>
          <cell r="P125" t="str">
            <v>ELECTRO NORTE</v>
          </cell>
          <cell r="R125" t="str">
            <v>ELECTRO CENTRO</v>
          </cell>
          <cell r="T125" t="str">
            <v>INMOBILIARIA DOMEL S.A.C.</v>
          </cell>
          <cell r="U125" t="str">
            <v>LUZ DEL SUR</v>
          </cell>
          <cell r="V125" t="str">
            <v>EDELNOR</v>
          </cell>
          <cell r="W125" t="str">
            <v>ELECTRO NORTE</v>
          </cell>
          <cell r="X125" t="str">
            <v>PAN AMERICAN SILVER</v>
          </cell>
          <cell r="Z125" t="str">
            <v>ELECTRO SUR ESTE</v>
          </cell>
          <cell r="AA125" t="str">
            <v>ANITA FOOD</v>
          </cell>
          <cell r="AB125" t="str">
            <v>TECNOLOGICA DE ALIMENTOS</v>
          </cell>
          <cell r="AC125" t="str">
            <v>ELECTRO CENTRO</v>
          </cell>
          <cell r="AE125" t="str">
            <v>CENCOSUD RETAIL PERU</v>
          </cell>
          <cell r="AF125" t="str">
            <v>ELECTRO PUNO</v>
          </cell>
          <cell r="AG125" t="str">
            <v>ELECTRO NOR OESTE</v>
          </cell>
        </row>
        <row r="126">
          <cell r="F126" t="str">
            <v>Fecha de Fin</v>
          </cell>
          <cell r="I126" t="str">
            <v>31/12/2022</v>
          </cell>
          <cell r="J126" t="str">
            <v>02/08/2031</v>
          </cell>
          <cell r="K126" t="str">
            <v>31/12/2025</v>
          </cell>
          <cell r="L126" t="str">
            <v>31/12/2021</v>
          </cell>
          <cell r="M126" t="str">
            <v>31/12/2019</v>
          </cell>
          <cell r="N126" t="str">
            <v>31/12/2023</v>
          </cell>
          <cell r="O126" t="str">
            <v>31/12/2023</v>
          </cell>
          <cell r="P126" t="str">
            <v>31/12/2022</v>
          </cell>
          <cell r="R126" t="str">
            <v>31/10/2031</v>
          </cell>
          <cell r="T126" t="str">
            <v>31/12/2022</v>
          </cell>
          <cell r="U126" t="str">
            <v>31/12/2021</v>
          </cell>
          <cell r="V126" t="str">
            <v>31/12/2027</v>
          </cell>
          <cell r="W126" t="str">
            <v>31/12/2019</v>
          </cell>
          <cell r="X126" t="str">
            <v>31/12/2017</v>
          </cell>
          <cell r="Z126" t="str">
            <v>31/12/2023</v>
          </cell>
          <cell r="AA126" t="str">
            <v>31/12/2017</v>
          </cell>
          <cell r="AB126" t="str">
            <v>30/09/2019</v>
          </cell>
          <cell r="AC126" t="str">
            <v>31/12/2022</v>
          </cell>
          <cell r="AE126" t="str">
            <v>30/06/2019</v>
          </cell>
          <cell r="AF126" t="str">
            <v>31/12/2021</v>
          </cell>
          <cell r="AG126" t="str">
            <v>31/12/2022</v>
          </cell>
        </row>
        <row r="127">
          <cell r="F127" t="str">
            <v>Fecha de Inicio</v>
          </cell>
          <cell r="I127" t="str">
            <v>01/01/2013</v>
          </cell>
          <cell r="J127" t="str">
            <v>03/08/2016</v>
          </cell>
          <cell r="K127" t="str">
            <v>01/01/2014</v>
          </cell>
          <cell r="L127" t="str">
            <v>01/01/2014</v>
          </cell>
          <cell r="M127" t="str">
            <v>28/10/2016</v>
          </cell>
          <cell r="N127" t="str">
            <v>01/01/2014</v>
          </cell>
          <cell r="O127" t="str">
            <v>01/01/2014</v>
          </cell>
          <cell r="P127" t="str">
            <v>01/01/2013</v>
          </cell>
          <cell r="R127" t="str">
            <v>01/10/2016</v>
          </cell>
          <cell r="T127" t="str">
            <v>01/01/2017</v>
          </cell>
          <cell r="U127" t="str">
            <v>01/12/2016</v>
          </cell>
          <cell r="V127" t="str">
            <v>01/03/2016</v>
          </cell>
          <cell r="W127" t="str">
            <v>01/07/2016</v>
          </cell>
          <cell r="X127" t="str">
            <v>01/03/2016</v>
          </cell>
          <cell r="Z127" t="str">
            <v>01/01/2014</v>
          </cell>
          <cell r="AA127" t="str">
            <v>01/05/2016</v>
          </cell>
          <cell r="AB127" t="str">
            <v>01/07/2016</v>
          </cell>
          <cell r="AC127" t="str">
            <v>01/01/2015</v>
          </cell>
          <cell r="AE127" t="str">
            <v>01/07/2016</v>
          </cell>
          <cell r="AF127" t="str">
            <v>01/01/2014</v>
          </cell>
          <cell r="AG127" t="str">
            <v>01/01/2013</v>
          </cell>
        </row>
        <row r="128">
          <cell r="F128" t="str">
            <v>Tipo de Contrato</v>
          </cell>
          <cell r="I128" t="str">
            <v>LICITACION</v>
          </cell>
          <cell r="J128" t="str">
            <v>LICITACION</v>
          </cell>
          <cell r="K128" t="str">
            <v>LICITACION</v>
          </cell>
          <cell r="L128" t="str">
            <v>LICITACION</v>
          </cell>
          <cell r="M128" t="str">
            <v>BILATERAL</v>
          </cell>
          <cell r="N128" t="str">
            <v>LICITACION</v>
          </cell>
          <cell r="O128" t="str">
            <v>LICITACION</v>
          </cell>
          <cell r="P128" t="str">
            <v>LICITACION</v>
          </cell>
          <cell r="R128" t="str">
            <v>LICITACION</v>
          </cell>
          <cell r="T128" t="str">
            <v>BILATERAL</v>
          </cell>
          <cell r="U128" t="str">
            <v>LICITACION</v>
          </cell>
          <cell r="V128" t="str">
            <v>LICITACION</v>
          </cell>
          <cell r="W128" t="str">
            <v>BILATERAL</v>
          </cell>
          <cell r="X128" t="str">
            <v>BILATERAL</v>
          </cell>
          <cell r="Z128" t="str">
            <v>LICITACION</v>
          </cell>
          <cell r="AA128" t="str">
            <v>BILATERAL</v>
          </cell>
          <cell r="AB128" t="str">
            <v>BILATERAL</v>
          </cell>
          <cell r="AC128" t="str">
            <v>LICITACION</v>
          </cell>
          <cell r="AE128" t="str">
            <v>BILATERAL</v>
          </cell>
          <cell r="AF128" t="str">
            <v>LICITACION</v>
          </cell>
          <cell r="AG128" t="str">
            <v>LICITACION</v>
          </cell>
        </row>
        <row r="129">
          <cell r="F129" t="str">
            <v>Tipo de Usuario</v>
          </cell>
          <cell r="I129" t="str">
            <v>REGULADO</v>
          </cell>
          <cell r="J129" t="str">
            <v>REGULADO</v>
          </cell>
          <cell r="K129" t="str">
            <v>REGULADO</v>
          </cell>
          <cell r="L129" t="str">
            <v>REGULADO</v>
          </cell>
          <cell r="M129" t="str">
            <v>LIBRE</v>
          </cell>
          <cell r="N129" t="str">
            <v>REGULADO</v>
          </cell>
          <cell r="O129" t="str">
            <v>REGULADO</v>
          </cell>
          <cell r="P129" t="str">
            <v>REGULADO</v>
          </cell>
          <cell r="R129" t="str">
            <v>REGULADO</v>
          </cell>
          <cell r="T129" t="str">
            <v>LIBRE</v>
          </cell>
          <cell r="U129" t="str">
            <v>REGULADO</v>
          </cell>
          <cell r="V129" t="str">
            <v>REGULADO</v>
          </cell>
          <cell r="W129" t="str">
            <v>REGULADO</v>
          </cell>
          <cell r="X129" t="str">
            <v>LIBRE</v>
          </cell>
          <cell r="Z129" t="str">
            <v>REGULADO</v>
          </cell>
          <cell r="AA129" t="str">
            <v>LIBRE</v>
          </cell>
          <cell r="AB129" t="str">
            <v>LIBRE</v>
          </cell>
          <cell r="AC129" t="str">
            <v>REGULADO</v>
          </cell>
          <cell r="AE129" t="str">
            <v>LIBRE</v>
          </cell>
          <cell r="AF129" t="str">
            <v>REGULADO</v>
          </cell>
          <cell r="AG129" t="str">
            <v>REGULADO</v>
          </cell>
        </row>
        <row r="130">
          <cell r="F130" t="str">
            <v>CÓDIGO_Retiro</v>
          </cell>
          <cell r="I130" t="str">
            <v>CL00074CLP</v>
          </cell>
          <cell r="J130" t="str">
            <v>CL00011CDA</v>
          </cell>
          <cell r="K130" t="str">
            <v>CL00034CHI</v>
          </cell>
          <cell r="L130" t="str">
            <v>CL00052EGA</v>
          </cell>
          <cell r="M130" t="str">
            <v>CL00001EGM</v>
          </cell>
          <cell r="N130" t="str">
            <v>CL00049ORA</v>
          </cell>
          <cell r="O130" t="str">
            <v>CL00012EGS</v>
          </cell>
          <cell r="P130" t="str">
            <v>CL00023ELP</v>
          </cell>
          <cell r="R130" t="str">
            <v>CL00012ODE</v>
          </cell>
          <cell r="T130" t="str">
            <v>CB00170EPE</v>
          </cell>
          <cell r="U130" t="str">
            <v>CL00012EPI</v>
          </cell>
          <cell r="V130" t="str">
            <v>CL00023ENG</v>
          </cell>
          <cell r="W130" t="str">
            <v>CL00009FPP</v>
          </cell>
          <cell r="X130" t="str">
            <v>CB00008HHU</v>
          </cell>
          <cell r="Z130" t="str">
            <v>CL00059KAL</v>
          </cell>
          <cell r="AA130" t="str">
            <v>CB00053LDS</v>
          </cell>
          <cell r="AB130" t="str">
            <v>CB00043SGB</v>
          </cell>
          <cell r="AC130" t="str">
            <v>CL00100SDF</v>
          </cell>
          <cell r="AE130" t="str">
            <v>CB00109SKP</v>
          </cell>
          <cell r="AF130" t="str">
            <v>CL00026TCH</v>
          </cell>
          <cell r="AG130" t="str">
            <v>CL00050TER</v>
          </cell>
        </row>
        <row r="131">
          <cell r="F131" t="str">
            <v>Barra de Transferencia</v>
          </cell>
          <cell r="I131" t="str">
            <v>TINGO MARIA 138</v>
          </cell>
          <cell r="J131" t="str">
            <v>POMACOCHA 220</v>
          </cell>
          <cell r="K131" t="str">
            <v>REPARTICIÓN 138</v>
          </cell>
          <cell r="L131" t="str">
            <v>SANTA ROSA 220</v>
          </cell>
          <cell r="M131" t="str">
            <v>CHIMBOTE1 220</v>
          </cell>
          <cell r="N131" t="str">
            <v>SAN JUAN 220</v>
          </cell>
          <cell r="O131" t="str">
            <v>CHILCA REP 220</v>
          </cell>
          <cell r="P131" t="str">
            <v>CHICLAYO 220</v>
          </cell>
          <cell r="R131" t="str">
            <v>CONDORCOCHA 44</v>
          </cell>
          <cell r="T131" t="str">
            <v>PIURA OESTE 220</v>
          </cell>
          <cell r="U131" t="str">
            <v>CHILINA 138</v>
          </cell>
          <cell r="V131" t="str">
            <v>CHAVARRIA 220</v>
          </cell>
          <cell r="W131" t="str">
            <v>CARHUAQUERO 220</v>
          </cell>
          <cell r="X131" t="str">
            <v>HUANCAVELICA 220</v>
          </cell>
          <cell r="Z131" t="str">
            <v>SAN GABAN 138</v>
          </cell>
          <cell r="AA131" t="str">
            <v>INDUSTRIALES 220</v>
          </cell>
          <cell r="AB131" t="str">
            <v>HUACHO 220</v>
          </cell>
          <cell r="AC131" t="str">
            <v>VIZCARRA 220</v>
          </cell>
          <cell r="AE131" t="str">
            <v>PIURA OESTE 220</v>
          </cell>
          <cell r="AF131" t="str">
            <v>PUNO 138</v>
          </cell>
          <cell r="AG131" t="str">
            <v>ZORRITOS 220</v>
          </cell>
        </row>
        <row r="132">
          <cell r="F132" t="str">
            <v>Cliente</v>
          </cell>
          <cell r="I132" t="str">
            <v>ELECTRO CENTRO</v>
          </cell>
          <cell r="J132" t="str">
            <v>ELECTRO CENTRO</v>
          </cell>
          <cell r="K132" t="str">
            <v>SEAL</v>
          </cell>
          <cell r="L132" t="str">
            <v>EDELNOR</v>
          </cell>
          <cell r="M132" t="str">
            <v>HIDRANDINA</v>
          </cell>
          <cell r="N132" t="str">
            <v>LUZ DEL SUR</v>
          </cell>
          <cell r="O132" t="str">
            <v>LUZ DEL SUR</v>
          </cell>
          <cell r="P132" t="str">
            <v>ELECTRO NORTE</v>
          </cell>
          <cell r="R132" t="str">
            <v>ELECTRO CENTRO</v>
          </cell>
          <cell r="T132" t="str">
            <v>OPEN PLAZA</v>
          </cell>
          <cell r="U132" t="str">
            <v>SEAL</v>
          </cell>
          <cell r="V132" t="str">
            <v>EDELNOR</v>
          </cell>
          <cell r="W132" t="str">
            <v>ELECTRO NORTE</v>
          </cell>
          <cell r="X132" t="str">
            <v>COMPAÑIA MINERA CAUDALOSA</v>
          </cell>
          <cell r="Z132" t="str">
            <v>ELECTRO SUR ESTE</v>
          </cell>
          <cell r="AA132" t="str">
            <v>ARTESCO</v>
          </cell>
          <cell r="AB132" t="str">
            <v>TECNOLOGICA DE ALIMENTOS</v>
          </cell>
          <cell r="AC132" t="str">
            <v>ELECTRO CENTRO</v>
          </cell>
          <cell r="AE132" t="str">
            <v>CENCOSUD RETAIL PERU</v>
          </cell>
          <cell r="AF132" t="str">
            <v>ELECTRO PUNO</v>
          </cell>
          <cell r="AG132" t="str">
            <v>ELECTRO NOR OESTE</v>
          </cell>
        </row>
        <row r="133">
          <cell r="F133" t="str">
            <v>Fecha de Fin</v>
          </cell>
          <cell r="I133" t="str">
            <v>31/12/2022</v>
          </cell>
          <cell r="J133" t="str">
            <v>02/08/2031</v>
          </cell>
          <cell r="K133" t="str">
            <v>31/12/2025</v>
          </cell>
          <cell r="L133" t="str">
            <v>31/12/2021</v>
          </cell>
          <cell r="M133" t="str">
            <v>31/12/2022</v>
          </cell>
          <cell r="N133" t="str">
            <v>31/12/2023</v>
          </cell>
          <cell r="O133" t="str">
            <v>31/12/2023</v>
          </cell>
          <cell r="P133" t="str">
            <v>31/12/2022</v>
          </cell>
          <cell r="R133" t="str">
            <v>31/10/2031</v>
          </cell>
          <cell r="T133" t="str">
            <v>31/12/2022</v>
          </cell>
          <cell r="U133" t="str">
            <v>01/12/2025</v>
          </cell>
          <cell r="V133" t="str">
            <v>31/12/2027</v>
          </cell>
          <cell r="W133" t="str">
            <v>31/12/2022</v>
          </cell>
          <cell r="X133" t="str">
            <v>31/12/2018</v>
          </cell>
          <cell r="Z133" t="str">
            <v>31/12/2021</v>
          </cell>
          <cell r="AA133" t="str">
            <v>31/03/2019</v>
          </cell>
          <cell r="AB133" t="str">
            <v>30/09/2019</v>
          </cell>
          <cell r="AC133" t="str">
            <v>31/12/2022</v>
          </cell>
          <cell r="AE133" t="str">
            <v>30/06/2019</v>
          </cell>
          <cell r="AF133" t="str">
            <v>31/12/2021</v>
          </cell>
          <cell r="AG133" t="str">
            <v>31/12/2022</v>
          </cell>
        </row>
        <row r="134">
          <cell r="F134" t="str">
            <v>Fecha de Inicio</v>
          </cell>
          <cell r="I134" t="str">
            <v>01/01/2013</v>
          </cell>
          <cell r="J134" t="str">
            <v>03/08/2016</v>
          </cell>
          <cell r="K134" t="str">
            <v>01/01/2014</v>
          </cell>
          <cell r="L134" t="str">
            <v>01/01/2014</v>
          </cell>
          <cell r="M134" t="str">
            <v>01/01/2013</v>
          </cell>
          <cell r="N134" t="str">
            <v>01/01/2014</v>
          </cell>
          <cell r="O134" t="str">
            <v>01/01/2014</v>
          </cell>
          <cell r="P134" t="str">
            <v>01/01/2013</v>
          </cell>
          <cell r="R134" t="str">
            <v>01/10/2016</v>
          </cell>
          <cell r="T134" t="str">
            <v>01/01/2017</v>
          </cell>
          <cell r="U134" t="str">
            <v>01/12/2016</v>
          </cell>
          <cell r="V134" t="str">
            <v>01/03/2016</v>
          </cell>
          <cell r="W134" t="str">
            <v>01/01/2013</v>
          </cell>
          <cell r="X134" t="str">
            <v>01/01/2008</v>
          </cell>
          <cell r="Z134" t="str">
            <v>01/01/2014</v>
          </cell>
          <cell r="AA134" t="str">
            <v>01/05/2016</v>
          </cell>
          <cell r="AB134" t="str">
            <v>01/10/2016</v>
          </cell>
          <cell r="AC134" t="str">
            <v>01/01/2015</v>
          </cell>
          <cell r="AE134" t="str">
            <v>01/07/2016</v>
          </cell>
          <cell r="AF134" t="str">
            <v>01/01/2014</v>
          </cell>
          <cell r="AG134" t="str">
            <v>01/01/2013</v>
          </cell>
        </row>
        <row r="135">
          <cell r="F135" t="str">
            <v>Tipo de Contrato</v>
          </cell>
          <cell r="I135" t="str">
            <v>LICITACION</v>
          </cell>
          <cell r="J135" t="str">
            <v>LICITACION</v>
          </cell>
          <cell r="K135" t="str">
            <v>LICITACION</v>
          </cell>
          <cell r="L135" t="str">
            <v>LICITACION</v>
          </cell>
          <cell r="M135" t="str">
            <v>LICITACION</v>
          </cell>
          <cell r="N135" t="str">
            <v>LICITACION</v>
          </cell>
          <cell r="O135" t="str">
            <v>LICITACION</v>
          </cell>
          <cell r="P135" t="str">
            <v>LICITACION</v>
          </cell>
          <cell r="R135" t="str">
            <v>LICITACION</v>
          </cell>
          <cell r="T135" t="str">
            <v>BILATERAL</v>
          </cell>
          <cell r="U135" t="str">
            <v>LICITACION</v>
          </cell>
          <cell r="V135" t="str">
            <v>LICITACION</v>
          </cell>
          <cell r="W135" t="str">
            <v>LICITACION</v>
          </cell>
          <cell r="X135" t="str">
            <v>BILATERAL</v>
          </cell>
          <cell r="Z135" t="str">
            <v>LICITACION</v>
          </cell>
          <cell r="AA135" t="str">
            <v>BILATERAL</v>
          </cell>
          <cell r="AB135" t="str">
            <v>BILATERAL</v>
          </cell>
          <cell r="AC135" t="str">
            <v>LICITACION</v>
          </cell>
          <cell r="AE135" t="str">
            <v>BILATERAL</v>
          </cell>
          <cell r="AF135" t="str">
            <v>LICITACION</v>
          </cell>
          <cell r="AG135" t="str">
            <v>LICITACION</v>
          </cell>
        </row>
        <row r="136">
          <cell r="F136" t="str">
            <v>Tipo de Usuario</v>
          </cell>
          <cell r="I136" t="str">
            <v>REGULADO</v>
          </cell>
          <cell r="J136" t="str">
            <v>REGULADO</v>
          </cell>
          <cell r="K136" t="str">
            <v>REGULADO</v>
          </cell>
          <cell r="L136" t="str">
            <v>REGULADO</v>
          </cell>
          <cell r="M136" t="str">
            <v>REGULADO</v>
          </cell>
          <cell r="N136" t="str">
            <v>REGULADO</v>
          </cell>
          <cell r="O136" t="str">
            <v>REGULADO</v>
          </cell>
          <cell r="P136" t="str">
            <v>REGULADO</v>
          </cell>
          <cell r="R136" t="str">
            <v>REGULADO</v>
          </cell>
          <cell r="T136" t="str">
            <v>LIBRE</v>
          </cell>
          <cell r="U136" t="str">
            <v>REGULADO</v>
          </cell>
          <cell r="V136" t="str">
            <v>REGULADO</v>
          </cell>
          <cell r="W136" t="str">
            <v>REGULADO</v>
          </cell>
          <cell r="X136" t="str">
            <v>LIBRE</v>
          </cell>
          <cell r="Z136" t="str">
            <v>REGULADO</v>
          </cell>
          <cell r="AA136" t="str">
            <v>LIBRE</v>
          </cell>
          <cell r="AB136" t="str">
            <v>LIBRE</v>
          </cell>
          <cell r="AC136" t="str">
            <v>REGULADO</v>
          </cell>
          <cell r="AE136" t="str">
            <v>LIBRE</v>
          </cell>
          <cell r="AF136" t="str">
            <v>REGULADO</v>
          </cell>
          <cell r="AG136" t="str">
            <v>REGULADO</v>
          </cell>
        </row>
        <row r="137">
          <cell r="F137" t="str">
            <v>CÓDIGO_Retiro</v>
          </cell>
          <cell r="I137" t="str">
            <v>CL00097CLP</v>
          </cell>
          <cell r="J137" t="str">
            <v>CL00012CDA</v>
          </cell>
          <cell r="K137" t="str">
            <v>CL00040CHI</v>
          </cell>
          <cell r="L137" t="str">
            <v>CL00062EGA</v>
          </cell>
          <cell r="M137" t="str">
            <v>CL00007EGM</v>
          </cell>
          <cell r="N137" t="str">
            <v>CL00050ORA</v>
          </cell>
          <cell r="O137" t="str">
            <v>CL00023EGS</v>
          </cell>
          <cell r="P137" t="str">
            <v>CL00099ELP</v>
          </cell>
          <cell r="R137" t="str">
            <v>CL00013ODE</v>
          </cell>
          <cell r="T137" t="str">
            <v>CB00171EPE</v>
          </cell>
          <cell r="U137" t="str">
            <v>CL00021EPI</v>
          </cell>
          <cell r="V137" t="str">
            <v>CL00041ENG</v>
          </cell>
          <cell r="W137" t="str">
            <v>CL00011FPP</v>
          </cell>
          <cell r="X137" t="str">
            <v>CB00012HHU</v>
          </cell>
          <cell r="Z137" t="str">
            <v>CL00080KAL</v>
          </cell>
          <cell r="AA137" t="str">
            <v>CB00054LDS</v>
          </cell>
          <cell r="AB137" t="str">
            <v>CB00044SGB</v>
          </cell>
          <cell r="AC137" t="str">
            <v>CL00103SDF</v>
          </cell>
          <cell r="AE137" t="str">
            <v>CB00110SKP</v>
          </cell>
          <cell r="AF137" t="str">
            <v>CL00029TCH</v>
          </cell>
          <cell r="AG137" t="str">
            <v>CL00010TER</v>
          </cell>
        </row>
        <row r="138">
          <cell r="F138" t="str">
            <v>Barra de Transferencia</v>
          </cell>
          <cell r="I138" t="str">
            <v>PACHACHACA 220</v>
          </cell>
          <cell r="J138" t="str">
            <v>TINGO MARIA 138</v>
          </cell>
          <cell r="K138" t="str">
            <v>SANTUARIO 138</v>
          </cell>
          <cell r="L138" t="str">
            <v>VENTANILLA 220</v>
          </cell>
          <cell r="M138" t="str">
            <v>CAJAMARCA 220</v>
          </cell>
          <cell r="N138" t="str">
            <v>SANTA ROSA 220</v>
          </cell>
          <cell r="O138" t="str">
            <v>INDUSTRIALES 220</v>
          </cell>
          <cell r="P138" t="str">
            <v>CAJAMARCA 220</v>
          </cell>
          <cell r="R138" t="str">
            <v>HUANCAVELICA 220</v>
          </cell>
          <cell r="T138" t="str">
            <v>CHICLAYO 220</v>
          </cell>
          <cell r="U138" t="str">
            <v>MARCONA 220</v>
          </cell>
          <cell r="V138" t="str">
            <v>HUACHO 220</v>
          </cell>
          <cell r="W138" t="str">
            <v>CHICLAYO 220</v>
          </cell>
          <cell r="X138" t="str">
            <v>OROYA NUEVA 50</v>
          </cell>
          <cell r="Z138" t="str">
            <v>TINTAYA EXISTENTE 138</v>
          </cell>
          <cell r="AA138" t="str">
            <v>INDUSTRIALES 220</v>
          </cell>
          <cell r="AB138" t="str">
            <v>TRUJILLO 220</v>
          </cell>
          <cell r="AC138" t="str">
            <v>YAUPI138</v>
          </cell>
          <cell r="AE138" t="str">
            <v>SAN JUAN 220</v>
          </cell>
          <cell r="AF138" t="str">
            <v>SAN GABAN 138</v>
          </cell>
          <cell r="AG138" t="str">
            <v>CARHUAQUERO 220</v>
          </cell>
        </row>
        <row r="139">
          <cell r="F139" t="str">
            <v>Cliente</v>
          </cell>
          <cell r="I139" t="str">
            <v>ELECTRO CENTRO</v>
          </cell>
          <cell r="J139" t="str">
            <v>ELECTRO CENTRO</v>
          </cell>
          <cell r="K139" t="str">
            <v>SEAL</v>
          </cell>
          <cell r="L139" t="str">
            <v>EDELNOR</v>
          </cell>
          <cell r="M139" t="str">
            <v>HIDRANDINA</v>
          </cell>
          <cell r="N139" t="str">
            <v>LUZ DEL SUR</v>
          </cell>
          <cell r="O139" t="str">
            <v>LUZ DEL SUR</v>
          </cell>
          <cell r="P139" t="str">
            <v>ELECTRO NORTE</v>
          </cell>
          <cell r="R139" t="str">
            <v>ELECTRO CENTRO</v>
          </cell>
          <cell r="T139" t="str">
            <v>SAGA FALABELLA</v>
          </cell>
          <cell r="U139" t="str">
            <v>SEAL</v>
          </cell>
          <cell r="V139" t="str">
            <v>EDELNOR</v>
          </cell>
          <cell r="W139" t="str">
            <v>ELECTRO NORTE</v>
          </cell>
          <cell r="X139" t="str">
            <v>MINERA ARGENTUM</v>
          </cell>
          <cell r="Z139" t="str">
            <v>ELECTRO SUR ESTE</v>
          </cell>
          <cell r="AA139" t="str">
            <v>AVENTURA PLAZA</v>
          </cell>
          <cell r="AB139" t="str">
            <v>TECNOLOGICA DE ALIMENTOS</v>
          </cell>
          <cell r="AC139" t="str">
            <v>ELECTRO CENTRO</v>
          </cell>
          <cell r="AE139" t="str">
            <v>CENCOSUD RETAIL PERU</v>
          </cell>
          <cell r="AF139" t="str">
            <v>ELECTRO PUNO</v>
          </cell>
          <cell r="AG139" t="str">
            <v>ELECTRO NORTE</v>
          </cell>
        </row>
        <row r="140">
          <cell r="F140" t="str">
            <v>Fecha de Fin</v>
          </cell>
          <cell r="I140" t="str">
            <v>31/12/2022</v>
          </cell>
          <cell r="J140" t="str">
            <v>02/08/2031</v>
          </cell>
          <cell r="K140" t="str">
            <v>31/12/2025</v>
          </cell>
          <cell r="L140" t="str">
            <v>31/12/2021</v>
          </cell>
          <cell r="M140" t="str">
            <v>31/12/2022</v>
          </cell>
          <cell r="N140" t="str">
            <v>31/12/2023</v>
          </cell>
          <cell r="O140" t="str">
            <v>31/12/2023</v>
          </cell>
          <cell r="P140" t="str">
            <v>31/12/2022</v>
          </cell>
          <cell r="R140" t="str">
            <v>31/10/2031</v>
          </cell>
          <cell r="T140" t="str">
            <v>31/12/2022</v>
          </cell>
          <cell r="U140" t="str">
            <v>01/12/2025</v>
          </cell>
          <cell r="V140" t="str">
            <v>31/12/2027</v>
          </cell>
          <cell r="W140" t="str">
            <v>31/12/2022</v>
          </cell>
          <cell r="X140" t="str">
            <v>31/12/2017</v>
          </cell>
          <cell r="Z140" t="str">
            <v>31/12/2023</v>
          </cell>
          <cell r="AA140" t="str">
            <v>30/04/2017</v>
          </cell>
          <cell r="AB140" t="str">
            <v>30/09/2019</v>
          </cell>
          <cell r="AC140" t="str">
            <v>31/12/2022</v>
          </cell>
          <cell r="AE140" t="str">
            <v>30/06/2019</v>
          </cell>
          <cell r="AF140" t="str">
            <v>31/12/2021</v>
          </cell>
          <cell r="AG140" t="str">
            <v>31/12/2022</v>
          </cell>
        </row>
        <row r="141">
          <cell r="F141" t="str">
            <v>Fecha de Inicio</v>
          </cell>
          <cell r="I141" t="str">
            <v>01/01/2013</v>
          </cell>
          <cell r="J141" t="str">
            <v>03/08/2016</v>
          </cell>
          <cell r="K141" t="str">
            <v>01/01/2014</v>
          </cell>
          <cell r="L141" t="str">
            <v>01/01/2014</v>
          </cell>
          <cell r="M141" t="str">
            <v>01/01/2013</v>
          </cell>
          <cell r="N141" t="str">
            <v>01/01/2014</v>
          </cell>
          <cell r="O141" t="str">
            <v>01/01/2014</v>
          </cell>
          <cell r="P141" t="str">
            <v>01/03/2015</v>
          </cell>
          <cell r="R141" t="str">
            <v>01/10/2016</v>
          </cell>
          <cell r="T141" t="str">
            <v>01/01/2017</v>
          </cell>
          <cell r="U141" t="str">
            <v>01/12/2016</v>
          </cell>
          <cell r="V141" t="str">
            <v>01/03/2016</v>
          </cell>
          <cell r="W141" t="str">
            <v>01/01/2013</v>
          </cell>
          <cell r="X141" t="str">
            <v>01/09/2011</v>
          </cell>
          <cell r="Z141" t="str">
            <v>01/01/2014</v>
          </cell>
          <cell r="AA141" t="str">
            <v>01/05/2016</v>
          </cell>
          <cell r="AB141" t="str">
            <v>01/01/2017</v>
          </cell>
          <cell r="AC141" t="str">
            <v>01/01/2015</v>
          </cell>
          <cell r="AE141" t="str">
            <v>01/07/2016</v>
          </cell>
          <cell r="AF141" t="str">
            <v>01/01/2014</v>
          </cell>
          <cell r="AG141" t="str">
            <v>01/01/2013</v>
          </cell>
        </row>
        <row r="142">
          <cell r="F142" t="str">
            <v>Tipo de Contrato</v>
          </cell>
          <cell r="I142" t="str">
            <v>LICITACION</v>
          </cell>
          <cell r="J142" t="str">
            <v>LICITACION</v>
          </cell>
          <cell r="K142" t="str">
            <v>LICITACION</v>
          </cell>
          <cell r="L142" t="str">
            <v>LICITACION</v>
          </cell>
          <cell r="M142" t="str">
            <v>LICITACION</v>
          </cell>
          <cell r="N142" t="str">
            <v>LICITACION</v>
          </cell>
          <cell r="O142" t="str">
            <v>LICITACION</v>
          </cell>
          <cell r="P142" t="str">
            <v>LICITACION</v>
          </cell>
          <cell r="R142" t="str">
            <v>LICITACION</v>
          </cell>
          <cell r="T142" t="str">
            <v>BILATERAL</v>
          </cell>
          <cell r="U142" t="str">
            <v>LICITACION</v>
          </cell>
          <cell r="V142" t="str">
            <v>LICITACION</v>
          </cell>
          <cell r="W142" t="str">
            <v>LICITACION</v>
          </cell>
          <cell r="X142" t="str">
            <v>BILATERAL</v>
          </cell>
          <cell r="Z142" t="str">
            <v>LICITACION</v>
          </cell>
          <cell r="AA142" t="str">
            <v>BILATERAL</v>
          </cell>
          <cell r="AB142" t="str">
            <v>BILATERAL</v>
          </cell>
          <cell r="AC142" t="str">
            <v>LICITACION</v>
          </cell>
          <cell r="AE142" t="str">
            <v>BILATERAL</v>
          </cell>
          <cell r="AF142" t="str">
            <v>LICITACION</v>
          </cell>
          <cell r="AG142" t="str">
            <v>LICITACION</v>
          </cell>
        </row>
        <row r="143">
          <cell r="F143" t="str">
            <v>Tipo de Usuario</v>
          </cell>
          <cell r="I143" t="str">
            <v>REGULADO</v>
          </cell>
          <cell r="J143" t="str">
            <v>REGULADO</v>
          </cell>
          <cell r="K143" t="str">
            <v>REGULADO</v>
          </cell>
          <cell r="L143" t="str">
            <v>REGULADO</v>
          </cell>
          <cell r="M143" t="str">
            <v>REGULADO</v>
          </cell>
          <cell r="N143" t="str">
            <v>REGULADO</v>
          </cell>
          <cell r="O143" t="str">
            <v>REGULADO</v>
          </cell>
          <cell r="P143" t="str">
            <v>REGULADO</v>
          </cell>
          <cell r="R143" t="str">
            <v>REGULADO</v>
          </cell>
          <cell r="T143" t="str">
            <v>LIBRE</v>
          </cell>
          <cell r="U143" t="str">
            <v>REGULADO</v>
          </cell>
          <cell r="V143" t="str">
            <v>REGULADO</v>
          </cell>
          <cell r="W143" t="str">
            <v>REGULADO</v>
          </cell>
          <cell r="X143" t="str">
            <v>REGULADO</v>
          </cell>
          <cell r="Z143" t="str">
            <v>REGULADO</v>
          </cell>
          <cell r="AA143" t="str">
            <v>LIBRE</v>
          </cell>
          <cell r="AB143" t="str">
            <v>LIBRE</v>
          </cell>
          <cell r="AC143" t="str">
            <v>REGULADO</v>
          </cell>
          <cell r="AE143" t="str">
            <v>LIBRE</v>
          </cell>
          <cell r="AF143" t="str">
            <v>REGULADO</v>
          </cell>
          <cell r="AG143" t="str">
            <v>REGULADO</v>
          </cell>
        </row>
        <row r="144">
          <cell r="F144" t="str">
            <v>CÓDIGO_Retiro</v>
          </cell>
          <cell r="I144" t="str">
            <v>CL00100CLP</v>
          </cell>
          <cell r="J144" t="str">
            <v>CL00013CDA</v>
          </cell>
          <cell r="K144" t="str">
            <v>CL00042CHI</v>
          </cell>
          <cell r="L144" t="str">
            <v>CL00141EGA</v>
          </cell>
          <cell r="M144" t="str">
            <v>CL00015EGM</v>
          </cell>
          <cell r="N144" t="str">
            <v>CL00139ORA</v>
          </cell>
          <cell r="O144" t="str">
            <v>CL00029EGS</v>
          </cell>
          <cell r="P144" t="str">
            <v>CL00001ELP</v>
          </cell>
          <cell r="R144" t="str">
            <v>CL00014ODE</v>
          </cell>
          <cell r="T144" t="str">
            <v>CB00172EPE</v>
          </cell>
          <cell r="U144" t="str">
            <v>CL00022EPI</v>
          </cell>
          <cell r="V144" t="str">
            <v>CL00083ENG</v>
          </cell>
          <cell r="W144" t="str">
            <v>CL00101FPP</v>
          </cell>
          <cell r="Z144" t="str">
            <v>CL00004KAL</v>
          </cell>
          <cell r="AA144" t="str">
            <v>CB00055LDS</v>
          </cell>
          <cell r="AB144" t="str">
            <v>CL00001SGB</v>
          </cell>
          <cell r="AC144" t="str">
            <v>CL00001SDF</v>
          </cell>
          <cell r="AE144" t="str">
            <v>CB00111SKP</v>
          </cell>
          <cell r="AF144" t="str">
            <v>CL00002TCH</v>
          </cell>
          <cell r="AG144" t="str">
            <v>CL00014TER</v>
          </cell>
        </row>
        <row r="145">
          <cell r="F145" t="str">
            <v>Barra de Transferencia</v>
          </cell>
          <cell r="I145" t="str">
            <v>VIZCARRA 220</v>
          </cell>
          <cell r="J145" t="str">
            <v>VIZCARRA 220</v>
          </cell>
          <cell r="K145" t="str">
            <v>SOCABAYA 138</v>
          </cell>
          <cell r="L145" t="str">
            <v>LOMERA 220</v>
          </cell>
          <cell r="M145" t="str">
            <v>CHIMBOTE1 138</v>
          </cell>
          <cell r="N145" t="str">
            <v>CALLAHUANCA EDEGEL 220</v>
          </cell>
          <cell r="O145" t="str">
            <v>SAN JUAN 220</v>
          </cell>
          <cell r="P145" t="str">
            <v>CHIMBOTE1 220</v>
          </cell>
          <cell r="R145" t="str">
            <v>HUANUCO 138</v>
          </cell>
          <cell r="T145" t="str">
            <v>CHIMBOTE1 220</v>
          </cell>
          <cell r="U145" t="str">
            <v>MOLLENDO 138</v>
          </cell>
          <cell r="V145" t="str">
            <v>PARAMONGA NUEVA 220</v>
          </cell>
          <cell r="W145" t="str">
            <v>CAJAMARCA 220</v>
          </cell>
          <cell r="Z145" t="str">
            <v>CACHIMAYO 138</v>
          </cell>
          <cell r="AA145" t="str">
            <v>ALTO PRADERAS 220kV</v>
          </cell>
          <cell r="AB145" t="str">
            <v>ZAPALLAL 220</v>
          </cell>
          <cell r="AC145" t="str">
            <v>CHIMBOTE1 220</v>
          </cell>
          <cell r="AE145" t="str">
            <v>SANTA ROSA 220</v>
          </cell>
          <cell r="AF145" t="str">
            <v>ARICOTA66</v>
          </cell>
          <cell r="AG145" t="str">
            <v>CHICLAYO 220</v>
          </cell>
        </row>
        <row r="146">
          <cell r="F146" t="str">
            <v>Cliente</v>
          </cell>
          <cell r="I146" t="str">
            <v>ELECTRO CENTRO</v>
          </cell>
          <cell r="J146" t="str">
            <v>ELECTRO CENTRO</v>
          </cell>
          <cell r="K146" t="str">
            <v>SEAL</v>
          </cell>
          <cell r="L146" t="str">
            <v>EDELNOR</v>
          </cell>
          <cell r="M146" t="str">
            <v>HIDRANDINA</v>
          </cell>
          <cell r="N146" t="str">
            <v>LUZ DEL SUR</v>
          </cell>
          <cell r="O146" t="str">
            <v>LUZ DEL SUR</v>
          </cell>
          <cell r="P146" t="str">
            <v>HIDRANDINA</v>
          </cell>
          <cell r="R146" t="str">
            <v>ELECTRO CENTRO</v>
          </cell>
          <cell r="T146" t="str">
            <v>SAGA FALABELLA</v>
          </cell>
          <cell r="U146" t="str">
            <v>SEAL</v>
          </cell>
          <cell r="V146" t="str">
            <v>EDELNOR</v>
          </cell>
          <cell r="W146" t="str">
            <v>ELECTRO NORTE</v>
          </cell>
          <cell r="Z146" t="str">
            <v>ELECTRO SUR ESTE</v>
          </cell>
          <cell r="AA146" t="str">
            <v>BOLPERTEX S.A.C</v>
          </cell>
          <cell r="AB146" t="str">
            <v>EDELNOR</v>
          </cell>
          <cell r="AC146" t="str">
            <v>HIDRANDINA</v>
          </cell>
          <cell r="AE146" t="str">
            <v>CENCOSUD RETAIL PERU</v>
          </cell>
          <cell r="AF146" t="str">
            <v>ELECTRO SUR</v>
          </cell>
          <cell r="AG146" t="str">
            <v>ELECTRO NORTE</v>
          </cell>
        </row>
        <row r="147">
          <cell r="F147" t="str">
            <v>Fecha de Fin</v>
          </cell>
          <cell r="I147" t="str">
            <v>31/12/2022</v>
          </cell>
          <cell r="J147" t="str">
            <v>02/08/2031</v>
          </cell>
          <cell r="K147" t="str">
            <v>31/12/2025</v>
          </cell>
          <cell r="L147" t="str">
            <v>31/12/2021</v>
          </cell>
          <cell r="M147" t="str">
            <v>31/12/2022</v>
          </cell>
          <cell r="N147" t="str">
            <v>31/12/2023</v>
          </cell>
          <cell r="O147" t="str">
            <v>31/12/2023</v>
          </cell>
          <cell r="P147" t="str">
            <v>31/12/2022</v>
          </cell>
          <cell r="R147" t="str">
            <v>31/10/2031</v>
          </cell>
          <cell r="T147" t="str">
            <v>31/12/2022</v>
          </cell>
          <cell r="U147" t="str">
            <v>01/12/2025</v>
          </cell>
          <cell r="V147" t="str">
            <v>31/12/2027</v>
          </cell>
          <cell r="W147" t="str">
            <v>31/12/2022</v>
          </cell>
          <cell r="Z147" t="str">
            <v>31/12/2023</v>
          </cell>
          <cell r="AA147" t="str">
            <v>30/04/2019</v>
          </cell>
          <cell r="AB147" t="str">
            <v>31/12/2023</v>
          </cell>
          <cell r="AC147" t="str">
            <v>31/12/2022</v>
          </cell>
          <cell r="AE147" t="str">
            <v>30/06/2019</v>
          </cell>
          <cell r="AF147" t="str">
            <v>31/12/2021</v>
          </cell>
          <cell r="AG147" t="str">
            <v>31/12/2022</v>
          </cell>
        </row>
        <row r="148">
          <cell r="F148" t="str">
            <v>Fecha de Inicio</v>
          </cell>
          <cell r="I148" t="str">
            <v>01/01/2013</v>
          </cell>
          <cell r="J148" t="str">
            <v>03/08/2016</v>
          </cell>
          <cell r="K148" t="str">
            <v>01/01/2014</v>
          </cell>
          <cell r="L148" t="str">
            <v>01/01/2014</v>
          </cell>
          <cell r="M148" t="str">
            <v>01/01/2013</v>
          </cell>
          <cell r="N148" t="str">
            <v>01/01/2014</v>
          </cell>
          <cell r="O148" t="str">
            <v>01/01/2014</v>
          </cell>
          <cell r="P148" t="str">
            <v>01/01/2013</v>
          </cell>
          <cell r="R148" t="str">
            <v>01/10/2016</v>
          </cell>
          <cell r="T148" t="str">
            <v>01/01/2017</v>
          </cell>
          <cell r="U148" t="str">
            <v>01/12/2016</v>
          </cell>
          <cell r="V148" t="str">
            <v>01/03/2016</v>
          </cell>
          <cell r="W148" t="str">
            <v>01/01/2013</v>
          </cell>
          <cell r="Z148" t="str">
            <v>01/01/2014</v>
          </cell>
          <cell r="AA148" t="str">
            <v>01/05/2016</v>
          </cell>
          <cell r="AB148" t="str">
            <v>01/01/2014</v>
          </cell>
          <cell r="AC148" t="str">
            <v>01/01/2013</v>
          </cell>
          <cell r="AE148" t="str">
            <v>01/07/2016</v>
          </cell>
          <cell r="AF148" t="str">
            <v>01/01/2014</v>
          </cell>
          <cell r="AG148" t="str">
            <v>01/01/2013</v>
          </cell>
        </row>
        <row r="149">
          <cell r="F149" t="str">
            <v>Tipo de Contrato</v>
          </cell>
          <cell r="I149" t="str">
            <v>LICITACION</v>
          </cell>
          <cell r="J149" t="str">
            <v>LICITACION</v>
          </cell>
          <cell r="K149" t="str">
            <v>LICITACION</v>
          </cell>
          <cell r="L149" t="str">
            <v>LICITACION</v>
          </cell>
          <cell r="M149" t="str">
            <v>LICITACION</v>
          </cell>
          <cell r="N149" t="str">
            <v>LICITACION</v>
          </cell>
          <cell r="O149" t="str">
            <v>LICITACION</v>
          </cell>
          <cell r="P149" t="str">
            <v>LICITACION</v>
          </cell>
          <cell r="R149" t="str">
            <v>LICITACION</v>
          </cell>
          <cell r="T149" t="str">
            <v>BILATERAL</v>
          </cell>
          <cell r="U149" t="str">
            <v>LICITACION</v>
          </cell>
          <cell r="V149" t="str">
            <v>LICITACION</v>
          </cell>
          <cell r="W149" t="str">
            <v>LICITACION</v>
          </cell>
          <cell r="Z149" t="str">
            <v>LICITACION</v>
          </cell>
          <cell r="AA149" t="str">
            <v>BILATERAL</v>
          </cell>
          <cell r="AB149" t="str">
            <v>LICITACION</v>
          </cell>
          <cell r="AC149" t="str">
            <v>LICITACION</v>
          </cell>
          <cell r="AE149" t="str">
            <v>BILATERAL</v>
          </cell>
          <cell r="AF149" t="str">
            <v>LICITACION</v>
          </cell>
          <cell r="AG149" t="str">
            <v>LICITACION</v>
          </cell>
        </row>
        <row r="150">
          <cell r="F150" t="str">
            <v>Tipo de Usuario</v>
          </cell>
          <cell r="I150" t="str">
            <v>REGULADO</v>
          </cell>
          <cell r="J150" t="str">
            <v>REGULADO</v>
          </cell>
          <cell r="K150" t="str">
            <v>REGULADO</v>
          </cell>
          <cell r="L150" t="str">
            <v>REGULADO</v>
          </cell>
          <cell r="M150" t="str">
            <v>REGULADO</v>
          </cell>
          <cell r="N150" t="str">
            <v>REGULADO</v>
          </cell>
          <cell r="O150" t="str">
            <v>REGULADO</v>
          </cell>
          <cell r="P150" t="str">
            <v>REGULADO</v>
          </cell>
          <cell r="R150" t="str">
            <v>REGULADO</v>
          </cell>
          <cell r="T150" t="str">
            <v>LIBRE</v>
          </cell>
          <cell r="U150" t="str">
            <v>REGULADO</v>
          </cell>
          <cell r="V150" t="str">
            <v>REGULADO</v>
          </cell>
          <cell r="W150" t="str">
            <v>REGULADO</v>
          </cell>
          <cell r="Z150" t="str">
            <v>REGULADO</v>
          </cell>
          <cell r="AA150" t="str">
            <v>LIBRE</v>
          </cell>
          <cell r="AB150" t="str">
            <v>REGULADO</v>
          </cell>
          <cell r="AC150" t="str">
            <v>REGULADO</v>
          </cell>
          <cell r="AE150" t="str">
            <v>LIBRE</v>
          </cell>
          <cell r="AF150" t="str">
            <v>REGULADO</v>
          </cell>
          <cell r="AG150" t="str">
            <v>REGULADO</v>
          </cell>
        </row>
        <row r="151">
          <cell r="F151" t="str">
            <v>CÓDIGO_Retiro</v>
          </cell>
          <cell r="I151" t="str">
            <v>CL00103CLP</v>
          </cell>
          <cell r="J151" t="str">
            <v>CL00014CDA</v>
          </cell>
          <cell r="K151" t="str">
            <v>CL00003CHI</v>
          </cell>
          <cell r="L151" t="str">
            <v>CL00060EGA</v>
          </cell>
          <cell r="M151" t="str">
            <v>CL00024EGM</v>
          </cell>
          <cell r="N151" t="str">
            <v>CL00145ORA</v>
          </cell>
          <cell r="O151" t="str">
            <v>CL00030EGS</v>
          </cell>
          <cell r="P151" t="str">
            <v>CL00008ELP</v>
          </cell>
          <cell r="R151" t="str">
            <v>CL00015ODE</v>
          </cell>
          <cell r="T151" t="str">
            <v>CB00173EPE</v>
          </cell>
          <cell r="U151" t="str">
            <v>CL00027EPI</v>
          </cell>
          <cell r="V151" t="str">
            <v>CL00104ENG</v>
          </cell>
          <cell r="W151" t="str">
            <v>CB00096FPP</v>
          </cell>
          <cell r="Z151" t="str">
            <v>CB00088KAL</v>
          </cell>
          <cell r="AA151" t="str">
            <v>CB00056LDS</v>
          </cell>
          <cell r="AB151" t="str">
            <v>CL00008SGB</v>
          </cell>
          <cell r="AC151" t="str">
            <v>CL00003SDF</v>
          </cell>
          <cell r="AE151" t="str">
            <v>CB00112SKP</v>
          </cell>
          <cell r="AF151" t="str">
            <v>CL00015TCH</v>
          </cell>
          <cell r="AG151" t="str">
            <v>CL00140TER</v>
          </cell>
        </row>
        <row r="152">
          <cell r="F152" t="str">
            <v>Barra de Transferencia</v>
          </cell>
          <cell r="I152" t="str">
            <v>YAUPI138</v>
          </cell>
          <cell r="J152" t="str">
            <v>YAUPI138</v>
          </cell>
          <cell r="K152" t="str">
            <v>AYAVIRI 138</v>
          </cell>
          <cell r="L152" t="str">
            <v>TOCACHE 138</v>
          </cell>
          <cell r="M152" t="str">
            <v>GUADALUPE 220</v>
          </cell>
          <cell r="N152" t="str">
            <v>CANTERA 220</v>
          </cell>
          <cell r="O152" t="str">
            <v>SANTA ROSA 220</v>
          </cell>
          <cell r="P152" t="str">
            <v>CAJAMARCA 220</v>
          </cell>
          <cell r="R152" t="str">
            <v>HUAYUCACHI 220</v>
          </cell>
          <cell r="T152" t="str">
            <v>ICA 220</v>
          </cell>
          <cell r="U152" t="str">
            <v>REPARTICIÓN 138</v>
          </cell>
          <cell r="V152" t="str">
            <v>SANTA ROSA 220</v>
          </cell>
          <cell r="W152" t="str">
            <v>HUAYUCACHI 220</v>
          </cell>
          <cell r="Z152" t="str">
            <v>CHIMBOTE1 220</v>
          </cell>
          <cell r="AA152" t="str">
            <v>INDUSTRIALES 220</v>
          </cell>
          <cell r="AB152" t="str">
            <v>CARABAYLLO 220</v>
          </cell>
          <cell r="AC152" t="str">
            <v>CAJAMARCA 220</v>
          </cell>
          <cell r="AE152" t="str">
            <v>SOCABAYA 220</v>
          </cell>
          <cell r="AF152" t="str">
            <v>ILO ELP 138</v>
          </cell>
          <cell r="AG152" t="str">
            <v>CAJAMARCA 220</v>
          </cell>
        </row>
        <row r="153">
          <cell r="F153" t="str">
            <v>Cliente</v>
          </cell>
          <cell r="I153" t="str">
            <v>ELECTRO CENTRO</v>
          </cell>
          <cell r="J153" t="str">
            <v>ELECTRO CENTRO</v>
          </cell>
          <cell r="K153" t="str">
            <v>ELECTRO PUNO</v>
          </cell>
          <cell r="L153" t="str">
            <v>ELECTRO ORIENTE</v>
          </cell>
          <cell r="M153" t="str">
            <v>HIDRANDINA</v>
          </cell>
          <cell r="N153" t="str">
            <v>LUZ DEL SUR</v>
          </cell>
          <cell r="O153" t="str">
            <v>LUZ DEL SUR</v>
          </cell>
          <cell r="P153" t="str">
            <v>HIDRANDINA</v>
          </cell>
          <cell r="R153" t="str">
            <v>ELECTRO CENTRO</v>
          </cell>
          <cell r="T153" t="str">
            <v>SAGA FALABELLA</v>
          </cell>
          <cell r="U153" t="str">
            <v>SEAL</v>
          </cell>
          <cell r="V153" t="str">
            <v>EDELNOR</v>
          </cell>
          <cell r="W153" t="str">
            <v>ELECTRO CENTRO</v>
          </cell>
          <cell r="Z153" t="str">
            <v>HIDRANDINA</v>
          </cell>
          <cell r="AA153" t="str">
            <v>FUNDICION CENTRAL S A</v>
          </cell>
          <cell r="AB153" t="str">
            <v>EDELNOR</v>
          </cell>
          <cell r="AC153" t="str">
            <v>HIDRANDINA</v>
          </cell>
          <cell r="AE153" t="str">
            <v>CENCOSUD RETAIL PERU</v>
          </cell>
          <cell r="AF153" t="str">
            <v>ELECTRO SUR</v>
          </cell>
          <cell r="AG153" t="str">
            <v>ELECTRO NORTE</v>
          </cell>
        </row>
        <row r="154">
          <cell r="F154" t="str">
            <v>Fecha de Fin</v>
          </cell>
          <cell r="I154" t="str">
            <v>31/12/2022</v>
          </cell>
          <cell r="J154" t="str">
            <v>02/08/2031</v>
          </cell>
          <cell r="K154" t="str">
            <v>31/12/2025</v>
          </cell>
          <cell r="L154" t="str">
            <v>31/12/2021</v>
          </cell>
          <cell r="M154" t="str">
            <v>31/12/2022</v>
          </cell>
          <cell r="N154" t="str">
            <v>31/12/2023</v>
          </cell>
          <cell r="O154" t="str">
            <v>31/12/2023</v>
          </cell>
          <cell r="P154" t="str">
            <v>31/12/2022</v>
          </cell>
          <cell r="R154" t="str">
            <v>31/10/2031</v>
          </cell>
          <cell r="T154" t="str">
            <v>31/12/2022</v>
          </cell>
          <cell r="U154" t="str">
            <v>01/12/2025</v>
          </cell>
          <cell r="V154" t="str">
            <v>31/12/2027</v>
          </cell>
          <cell r="W154" t="str">
            <v>31/12/2019</v>
          </cell>
          <cell r="Z154" t="str">
            <v>31/12/2023</v>
          </cell>
          <cell r="AA154" t="str">
            <v>28/02/2019</v>
          </cell>
          <cell r="AB154" t="str">
            <v>31/12/2023</v>
          </cell>
          <cell r="AC154" t="str">
            <v>31/12/2022</v>
          </cell>
          <cell r="AE154" t="str">
            <v>30/06/2019</v>
          </cell>
          <cell r="AF154" t="str">
            <v>31/12/2021</v>
          </cell>
          <cell r="AG154" t="str">
            <v>31/12/2022</v>
          </cell>
        </row>
        <row r="155">
          <cell r="F155" t="str">
            <v>Fecha de Inicio</v>
          </cell>
          <cell r="I155" t="str">
            <v>01/01/2013</v>
          </cell>
          <cell r="J155" t="str">
            <v>03/08/2016</v>
          </cell>
          <cell r="K155" t="str">
            <v>01/01/2014</v>
          </cell>
          <cell r="L155" t="str">
            <v>01/01/2014</v>
          </cell>
          <cell r="M155" t="str">
            <v>01/01/2013</v>
          </cell>
          <cell r="N155" t="str">
            <v>01/11/2015</v>
          </cell>
          <cell r="O155" t="str">
            <v>01/01/2014</v>
          </cell>
          <cell r="P155" t="str">
            <v>01/01/2013</v>
          </cell>
          <cell r="R155" t="str">
            <v>01/10/2016</v>
          </cell>
          <cell r="T155" t="str">
            <v>01/01/2017</v>
          </cell>
          <cell r="U155" t="str">
            <v>01/12/2016</v>
          </cell>
          <cell r="V155" t="str">
            <v>01/03/2016</v>
          </cell>
          <cell r="W155" t="str">
            <v>01/12/2016</v>
          </cell>
          <cell r="Z155" t="str">
            <v>01/01/2014</v>
          </cell>
          <cell r="AA155" t="str">
            <v>01/05/2016</v>
          </cell>
          <cell r="AB155" t="str">
            <v>01/01/2014</v>
          </cell>
          <cell r="AC155" t="str">
            <v>01/01/2013</v>
          </cell>
          <cell r="AE155" t="str">
            <v>01/07/2016</v>
          </cell>
          <cell r="AF155" t="str">
            <v>01/01/2014</v>
          </cell>
          <cell r="AG155" t="str">
            <v>01/01/2013</v>
          </cell>
        </row>
        <row r="156">
          <cell r="F156" t="str">
            <v>Tipo de Contrato</v>
          </cell>
          <cell r="I156" t="str">
            <v>LICITACION</v>
          </cell>
          <cell r="J156" t="str">
            <v>LICITACION</v>
          </cell>
          <cell r="K156" t="str">
            <v>LICITACION</v>
          </cell>
          <cell r="L156" t="str">
            <v>LICITACION</v>
          </cell>
          <cell r="M156" t="str">
            <v>LICITACION</v>
          </cell>
          <cell r="N156" t="str">
            <v>LICITACION</v>
          </cell>
          <cell r="O156" t="str">
            <v>LICITACION</v>
          </cell>
          <cell r="P156" t="str">
            <v>LICITACION</v>
          </cell>
          <cell r="R156" t="str">
            <v>LICITACION</v>
          </cell>
          <cell r="T156" t="str">
            <v>BILATERAL</v>
          </cell>
          <cell r="U156" t="str">
            <v>LICITACION</v>
          </cell>
          <cell r="V156" t="str">
            <v>LICITACION</v>
          </cell>
          <cell r="W156" t="str">
            <v>BILATERAL</v>
          </cell>
          <cell r="Z156" t="str">
            <v>LICITACION</v>
          </cell>
          <cell r="AA156" t="str">
            <v>BILATERAL</v>
          </cell>
          <cell r="AB156" t="str">
            <v>LICITACION</v>
          </cell>
          <cell r="AC156" t="str">
            <v>LICITACION</v>
          </cell>
          <cell r="AE156" t="str">
            <v>BILATERAL</v>
          </cell>
          <cell r="AF156" t="str">
            <v>LICITACION</v>
          </cell>
          <cell r="AG156" t="str">
            <v>LICITACION</v>
          </cell>
        </row>
        <row r="157">
          <cell r="F157" t="str">
            <v>Tipo de Usuario</v>
          </cell>
          <cell r="I157" t="str">
            <v>REGULADO</v>
          </cell>
          <cell r="J157" t="str">
            <v>REGULADO</v>
          </cell>
          <cell r="K157" t="str">
            <v>REGULADO</v>
          </cell>
          <cell r="L157" t="str">
            <v>REGULADO</v>
          </cell>
          <cell r="M157" t="str">
            <v>REGULADO</v>
          </cell>
          <cell r="N157" t="str">
            <v>REGULADO</v>
          </cell>
          <cell r="O157" t="str">
            <v>REGULADO</v>
          </cell>
          <cell r="P157" t="str">
            <v>REGULADO</v>
          </cell>
          <cell r="R157" t="str">
            <v>REGULADO</v>
          </cell>
          <cell r="T157" t="str">
            <v>LIBRE</v>
          </cell>
          <cell r="U157" t="str">
            <v>REGULADO</v>
          </cell>
          <cell r="V157" t="str">
            <v>REGULADO</v>
          </cell>
          <cell r="W157" t="str">
            <v>REGULADO</v>
          </cell>
          <cell r="Z157" t="str">
            <v>REGULADO</v>
          </cell>
          <cell r="AA157" t="str">
            <v>LIBRE</v>
          </cell>
          <cell r="AB157" t="str">
            <v>REGULADO</v>
          </cell>
          <cell r="AC157" t="str">
            <v>REGULADO</v>
          </cell>
          <cell r="AE157" t="str">
            <v>LIBRE</v>
          </cell>
          <cell r="AF157" t="str">
            <v>REGULADO</v>
          </cell>
          <cell r="AG157" t="str">
            <v>REGULADO</v>
          </cell>
        </row>
        <row r="158">
          <cell r="F158" t="str">
            <v>CÓDIGO_Retiro</v>
          </cell>
          <cell r="I158" t="str">
            <v>CL00014CLP</v>
          </cell>
          <cell r="J158" t="str">
            <v>CL00015CDA</v>
          </cell>
          <cell r="K158" t="str">
            <v>CL00004CHI</v>
          </cell>
          <cell r="L158" t="str">
            <v>CL00033EGA</v>
          </cell>
          <cell r="M158" t="str">
            <v>CL00025EGM</v>
          </cell>
          <cell r="N158" t="str">
            <v>CL00054ORA</v>
          </cell>
          <cell r="O158" t="str">
            <v>CL00139EGS</v>
          </cell>
          <cell r="P158" t="str">
            <v>CL00027ELP</v>
          </cell>
          <cell r="R158" t="str">
            <v>CL00016ODE</v>
          </cell>
          <cell r="T158" t="str">
            <v>CB00174EPE</v>
          </cell>
          <cell r="U158" t="str">
            <v>CL00033EPI</v>
          </cell>
          <cell r="V158" t="str">
            <v>CL00127ENG</v>
          </cell>
          <cell r="W158" t="str">
            <v>CL00002FPP</v>
          </cell>
          <cell r="Z158" t="str">
            <v>CL00001KAL</v>
          </cell>
          <cell r="AA158" t="str">
            <v>CB00059LDS</v>
          </cell>
          <cell r="AB158" t="str">
            <v>CL00010SGB</v>
          </cell>
          <cell r="AC158" t="str">
            <v>CL00012SDF</v>
          </cell>
          <cell r="AE158" t="str">
            <v>CB00113SKP</v>
          </cell>
          <cell r="AF158" t="str">
            <v>CL00018TCH</v>
          </cell>
          <cell r="AG158" t="str">
            <v>CL00001TER</v>
          </cell>
        </row>
        <row r="159">
          <cell r="F159" t="str">
            <v>Barra de Transferencia</v>
          </cell>
          <cell r="I159" t="str">
            <v>CARHUAQUERO 220</v>
          </cell>
          <cell r="J159" t="str">
            <v>LA NIÑA 220</v>
          </cell>
          <cell r="K159" t="str">
            <v>AZANGARO 138</v>
          </cell>
          <cell r="L159" t="str">
            <v>HUANCAVELICA 220</v>
          </cell>
          <cell r="M159" t="str">
            <v>GUADALUPE 60</v>
          </cell>
          <cell r="N159" t="str">
            <v>TOCACHE 138</v>
          </cell>
          <cell r="O159" t="str">
            <v>CALLAHUANCA EDEGEL 220</v>
          </cell>
          <cell r="P159" t="str">
            <v>CHIMBOTE1 138</v>
          </cell>
          <cell r="R159" t="str">
            <v>OROYA NUEVA 50</v>
          </cell>
          <cell r="T159" t="str">
            <v>PIURA OESTE 220</v>
          </cell>
          <cell r="U159" t="str">
            <v>SANTUARIO 138</v>
          </cell>
          <cell r="V159" t="str">
            <v>VENTANILLA 220</v>
          </cell>
          <cell r="W159" t="str">
            <v>AUCAYACU 138</v>
          </cell>
          <cell r="Z159" t="str">
            <v>CHIMBOTE1 220</v>
          </cell>
          <cell r="AA159" t="str">
            <v>ALTO PRADERAS 220kV</v>
          </cell>
          <cell r="AB159" t="str">
            <v>CHAVARRIA 220</v>
          </cell>
          <cell r="AC159" t="str">
            <v>CHIMBOTE1 138</v>
          </cell>
          <cell r="AE159" t="str">
            <v>TRUJILLO 220</v>
          </cell>
          <cell r="AF159" t="str">
            <v>LOS HEROES 66</v>
          </cell>
          <cell r="AG159" t="str">
            <v>CHIMBOTE1 220</v>
          </cell>
        </row>
        <row r="160">
          <cell r="F160" t="str">
            <v>Cliente</v>
          </cell>
          <cell r="I160" t="str">
            <v>ELECTRO NORTE</v>
          </cell>
          <cell r="J160" t="str">
            <v>ELECTRO NOR OESTE</v>
          </cell>
          <cell r="K160" t="str">
            <v>ELECTRO PUNO</v>
          </cell>
          <cell r="L160" t="str">
            <v>ELECTRODUNAS</v>
          </cell>
          <cell r="M160" t="str">
            <v>HIDRANDINA</v>
          </cell>
          <cell r="N160" t="str">
            <v>ELECTRO ORIENTE</v>
          </cell>
          <cell r="O160" t="str">
            <v>LUZ DEL SUR</v>
          </cell>
          <cell r="P160" t="str">
            <v>HIDRANDINA</v>
          </cell>
          <cell r="R160" t="str">
            <v>ELECTRO CENTRO</v>
          </cell>
          <cell r="T160" t="str">
            <v>SAGA FALABELLA</v>
          </cell>
          <cell r="U160" t="str">
            <v>SEAL</v>
          </cell>
          <cell r="V160" t="str">
            <v>EDELNOR</v>
          </cell>
          <cell r="W160" t="str">
            <v>ELECTRO CENTRO</v>
          </cell>
          <cell r="Z160" t="str">
            <v>HIDRANDINA</v>
          </cell>
          <cell r="AA160" t="str">
            <v>INVERSIONES SAN GABRIEL S A</v>
          </cell>
          <cell r="AB160" t="str">
            <v>EDELNOR</v>
          </cell>
          <cell r="AC160" t="str">
            <v>HIDRANDINA</v>
          </cell>
          <cell r="AE160" t="str">
            <v>CENCOSUD RETAIL PERU</v>
          </cell>
          <cell r="AF160" t="str">
            <v>ELECTRO SUR</v>
          </cell>
          <cell r="AG160" t="str">
            <v>HIDRANDINA</v>
          </cell>
        </row>
        <row r="161">
          <cell r="F161" t="str">
            <v>Fecha de Fin</v>
          </cell>
          <cell r="I161" t="str">
            <v>31/12/2022</v>
          </cell>
          <cell r="J161" t="str">
            <v>02/08/2031</v>
          </cell>
          <cell r="K161" t="str">
            <v>31/12/2025</v>
          </cell>
          <cell r="L161" t="str">
            <v>31/12/2021</v>
          </cell>
          <cell r="M161" t="str">
            <v>31/12/2022</v>
          </cell>
          <cell r="N161" t="str">
            <v>31/12/2023</v>
          </cell>
          <cell r="O161" t="str">
            <v>31/12/2023</v>
          </cell>
          <cell r="P161" t="str">
            <v>31/12/2022</v>
          </cell>
          <cell r="R161" t="str">
            <v>31/10/2031</v>
          </cell>
          <cell r="T161" t="str">
            <v>31/12/2022</v>
          </cell>
          <cell r="U161" t="str">
            <v>01/12/2025</v>
          </cell>
          <cell r="V161" t="str">
            <v>31/12/2027</v>
          </cell>
          <cell r="W161" t="str">
            <v>31/12/2022</v>
          </cell>
          <cell r="Z161" t="str">
            <v>31/12/2023</v>
          </cell>
          <cell r="AA161" t="str">
            <v>28/02/2019</v>
          </cell>
          <cell r="AB161" t="str">
            <v>31/12/2023</v>
          </cell>
          <cell r="AC161" t="str">
            <v>31/12/2022</v>
          </cell>
          <cell r="AE161" t="str">
            <v>30/06/2019</v>
          </cell>
          <cell r="AF161" t="str">
            <v>31/12/2021</v>
          </cell>
          <cell r="AG161" t="str">
            <v>31/12/2022</v>
          </cell>
        </row>
        <row r="162">
          <cell r="F162" t="str">
            <v>Fecha de Inicio</v>
          </cell>
          <cell r="I162" t="str">
            <v>01/01/2013</v>
          </cell>
          <cell r="J162" t="str">
            <v>03/08/2016</v>
          </cell>
          <cell r="K162" t="str">
            <v>01/01/2014</v>
          </cell>
          <cell r="L162" t="str">
            <v>01/01/2014</v>
          </cell>
          <cell r="M162" t="str">
            <v>01/01/2013</v>
          </cell>
          <cell r="N162" t="str">
            <v>01/01/2014</v>
          </cell>
          <cell r="O162" t="str">
            <v>01/01/2014</v>
          </cell>
          <cell r="P162" t="str">
            <v>01/01/2013</v>
          </cell>
          <cell r="R162" t="str">
            <v>01/10/2016</v>
          </cell>
          <cell r="T162" t="str">
            <v>01/01/2017</v>
          </cell>
          <cell r="U162" t="str">
            <v>01/12/2016</v>
          </cell>
          <cell r="V162" t="str">
            <v>01/03/2016</v>
          </cell>
          <cell r="W162" t="str">
            <v>01/01/2013</v>
          </cell>
          <cell r="Z162" t="str">
            <v>01/01/2014</v>
          </cell>
          <cell r="AA162" t="str">
            <v>01/05/2016</v>
          </cell>
          <cell r="AB162" t="str">
            <v>01/01/2014</v>
          </cell>
          <cell r="AC162" t="str">
            <v>01/01/2013</v>
          </cell>
          <cell r="AE162" t="str">
            <v>01/07/2016</v>
          </cell>
          <cell r="AF162" t="str">
            <v>01/01/2014</v>
          </cell>
          <cell r="AG162" t="str">
            <v>01/01/2013</v>
          </cell>
        </row>
        <row r="163">
          <cell r="F163" t="str">
            <v>Tipo de Contrato</v>
          </cell>
          <cell r="I163" t="str">
            <v>LICITACION</v>
          </cell>
          <cell r="J163" t="str">
            <v>LICITACION</v>
          </cell>
          <cell r="K163" t="str">
            <v>LICITACION</v>
          </cell>
          <cell r="L163" t="str">
            <v>LICITACION</v>
          </cell>
          <cell r="M163" t="str">
            <v>LICITACION</v>
          </cell>
          <cell r="N163" t="str">
            <v>LICITACION</v>
          </cell>
          <cell r="O163" t="str">
            <v>LICITACION</v>
          </cell>
          <cell r="P163" t="str">
            <v>LICITACION</v>
          </cell>
          <cell r="R163" t="str">
            <v>LICITACION</v>
          </cell>
          <cell r="T163" t="str">
            <v>BILATERAL</v>
          </cell>
          <cell r="U163" t="str">
            <v>LICITACION</v>
          </cell>
          <cell r="V163" t="str">
            <v>LICITACION</v>
          </cell>
          <cell r="W163" t="str">
            <v>LICITACION</v>
          </cell>
          <cell r="Z163" t="str">
            <v>LICITACION</v>
          </cell>
          <cell r="AA163" t="str">
            <v>BILATERAL</v>
          </cell>
          <cell r="AB163" t="str">
            <v>LICITACION</v>
          </cell>
          <cell r="AC163" t="str">
            <v>LICITACION</v>
          </cell>
          <cell r="AE163" t="str">
            <v>BILATERAL</v>
          </cell>
          <cell r="AF163" t="str">
            <v>LICITACION</v>
          </cell>
          <cell r="AG163" t="str">
            <v>LICITACION</v>
          </cell>
        </row>
        <row r="164">
          <cell r="F164" t="str">
            <v>Tipo de Usuario</v>
          </cell>
          <cell r="I164" t="str">
            <v>REGULADO</v>
          </cell>
          <cell r="J164" t="str">
            <v>REGULADO</v>
          </cell>
          <cell r="K164" t="str">
            <v>REGULADO</v>
          </cell>
          <cell r="L164" t="str">
            <v>REGULADO</v>
          </cell>
          <cell r="M164" t="str">
            <v>REGULADO</v>
          </cell>
          <cell r="N164" t="str">
            <v>REGULADO</v>
          </cell>
          <cell r="O164" t="str">
            <v>REGULADO</v>
          </cell>
          <cell r="P164" t="str">
            <v>REGULADO</v>
          </cell>
          <cell r="R164" t="str">
            <v>REGULADO</v>
          </cell>
          <cell r="T164" t="str">
            <v>LIBRE</v>
          </cell>
          <cell r="U164" t="str">
            <v>REGULADO</v>
          </cell>
          <cell r="V164" t="str">
            <v>REGULADO</v>
          </cell>
          <cell r="W164" t="str">
            <v>REGULADO</v>
          </cell>
          <cell r="Z164" t="str">
            <v>REGULADO</v>
          </cell>
          <cell r="AA164" t="str">
            <v>LIBRE</v>
          </cell>
          <cell r="AB164" t="str">
            <v>REGULADO</v>
          </cell>
          <cell r="AC164" t="str">
            <v>REGULADO</v>
          </cell>
          <cell r="AE164" t="str">
            <v>LIBRE</v>
          </cell>
          <cell r="AF164" t="str">
            <v>REGULADO</v>
          </cell>
          <cell r="AG164" t="str">
            <v>REGULADO</v>
          </cell>
        </row>
        <row r="165">
          <cell r="F165" t="str">
            <v>CÓDIGO_Retiro</v>
          </cell>
          <cell r="I165" t="str">
            <v>CL00017CLP</v>
          </cell>
          <cell r="J165" t="str">
            <v>CL00016CDA</v>
          </cell>
          <cell r="K165" t="str">
            <v>CL00024CHI</v>
          </cell>
          <cell r="L165" t="str">
            <v>CL00005EGA</v>
          </cell>
          <cell r="M165" t="str">
            <v>CL00026EGM</v>
          </cell>
          <cell r="N165" t="str">
            <v>CL00038ORA</v>
          </cell>
          <cell r="O165" t="str">
            <v>CL00140EGS</v>
          </cell>
          <cell r="P165" t="str">
            <v>CL00032ELP</v>
          </cell>
          <cell r="R165" t="str">
            <v>CL00017ODE</v>
          </cell>
          <cell r="T165" t="str">
            <v>CB00175EPE</v>
          </cell>
          <cell r="U165" t="str">
            <v>CL00035EPI</v>
          </cell>
          <cell r="V165" t="str">
            <v>CL00132ENG</v>
          </cell>
          <cell r="W165" t="str">
            <v>CL00004FPP</v>
          </cell>
          <cell r="Z165" t="str">
            <v>CL00007KAL</v>
          </cell>
          <cell r="AA165" t="str">
            <v>CB00060LDS</v>
          </cell>
          <cell r="AB165" t="str">
            <v>CL00013SGB</v>
          </cell>
          <cell r="AC165" t="str">
            <v>CL00015SDF</v>
          </cell>
          <cell r="AE165" t="str">
            <v>CB00125SKP</v>
          </cell>
          <cell r="AF165" t="str">
            <v>CL00022TCH</v>
          </cell>
          <cell r="AG165" t="str">
            <v>CL00004TER</v>
          </cell>
        </row>
        <row r="166">
          <cell r="F166" t="str">
            <v>Barra de Transferencia</v>
          </cell>
          <cell r="I166" t="str">
            <v>CHICLAYO 220</v>
          </cell>
          <cell r="J166" t="str">
            <v>PIURA OESTE 220</v>
          </cell>
          <cell r="K166" t="str">
            <v>JULIACA 138</v>
          </cell>
          <cell r="L166" t="str">
            <v>CACHIMAYO 138</v>
          </cell>
          <cell r="M166" t="str">
            <v>HUALLANCA 138</v>
          </cell>
          <cell r="N166" t="str">
            <v>HUANCAVELICA 220</v>
          </cell>
          <cell r="O166" t="str">
            <v>CANTERA 220</v>
          </cell>
          <cell r="P166" t="str">
            <v>GUADALUPE 220</v>
          </cell>
          <cell r="R166" t="str">
            <v>PACHACHACA 220</v>
          </cell>
          <cell r="T166" t="str">
            <v>SAN JUAN 220</v>
          </cell>
          <cell r="U166" t="str">
            <v>SOCABAYA 138</v>
          </cell>
          <cell r="V166" t="str">
            <v>ZAPALLAL 220</v>
          </cell>
          <cell r="W166" t="str">
            <v>CAMPO ARMIÑO 220</v>
          </cell>
          <cell r="Z166" t="str">
            <v>CAJAMARCA 220</v>
          </cell>
          <cell r="AA166" t="str">
            <v>ALTO PRADERAS 220kV</v>
          </cell>
          <cell r="AB166" t="str">
            <v>HUACHO 220</v>
          </cell>
          <cell r="AC166" t="str">
            <v>GUADALUPE 220</v>
          </cell>
          <cell r="AE166" t="str">
            <v>CHIMBOTE1 220</v>
          </cell>
          <cell r="AF166" t="str">
            <v>MOQUEGUA 138</v>
          </cell>
          <cell r="AG166" t="str">
            <v>CAJAMARCA 220</v>
          </cell>
        </row>
        <row r="167">
          <cell r="F167" t="str">
            <v>Cliente</v>
          </cell>
          <cell r="I167" t="str">
            <v>ELECTRO NORTE</v>
          </cell>
          <cell r="J167" t="str">
            <v>ELECTRO NOR OESTE</v>
          </cell>
          <cell r="K167" t="str">
            <v>ELECTRO PUNO</v>
          </cell>
          <cell r="L167" t="str">
            <v>ELECTRO SUR ESTE</v>
          </cell>
          <cell r="M167" t="str">
            <v>HIDRANDINA</v>
          </cell>
          <cell r="N167" t="str">
            <v>ELECTRO DUNAS</v>
          </cell>
          <cell r="O167" t="str">
            <v>LUZ DEL SUR</v>
          </cell>
          <cell r="P167" t="str">
            <v>HIDRANDINA</v>
          </cell>
          <cell r="R167" t="str">
            <v>ELECTRO CENTRO</v>
          </cell>
          <cell r="T167" t="str">
            <v>SAGA FALABELLA</v>
          </cell>
          <cell r="U167" t="str">
            <v>SEAL</v>
          </cell>
          <cell r="V167" t="str">
            <v>EDELNOR</v>
          </cell>
          <cell r="W167" t="str">
            <v>ELECTRO CENTRO</v>
          </cell>
          <cell r="Z167" t="str">
            <v>HIDRANDINA</v>
          </cell>
          <cell r="AA167" t="str">
            <v>MNG TEXTILES S.A.C.</v>
          </cell>
          <cell r="AB167" t="str">
            <v>EDELNOR</v>
          </cell>
          <cell r="AC167" t="str">
            <v>HIDRANDINA</v>
          </cell>
          <cell r="AE167" t="str">
            <v>CENCOSUD RETAIL PERU</v>
          </cell>
          <cell r="AF167" t="str">
            <v>ELECTRO SUR</v>
          </cell>
          <cell r="AG167" t="str">
            <v>HIDRANDINA</v>
          </cell>
        </row>
        <row r="168">
          <cell r="F168" t="str">
            <v>Fecha de Fin</v>
          </cell>
          <cell r="I168" t="str">
            <v>31/12/2022</v>
          </cell>
          <cell r="J168" t="str">
            <v>02/08/2031</v>
          </cell>
          <cell r="K168" t="str">
            <v>31/12/2025</v>
          </cell>
          <cell r="L168" t="str">
            <v>31/12/2021</v>
          </cell>
          <cell r="M168" t="str">
            <v>31/12/2022</v>
          </cell>
          <cell r="N168" t="str">
            <v>31/12/2023</v>
          </cell>
          <cell r="O168" t="str">
            <v>31/12/2023</v>
          </cell>
          <cell r="P168" t="str">
            <v>31/12/2022</v>
          </cell>
          <cell r="R168" t="str">
            <v>31/10/2031</v>
          </cell>
          <cell r="T168" t="str">
            <v>31/12/2022</v>
          </cell>
          <cell r="U168" t="str">
            <v>01/12/2025</v>
          </cell>
          <cell r="V168" t="str">
            <v>31/12/2027</v>
          </cell>
          <cell r="W168" t="str">
            <v>31/12/2022</v>
          </cell>
          <cell r="Z168" t="str">
            <v>31/12/2023</v>
          </cell>
          <cell r="AA168" t="str">
            <v>30/04/2019</v>
          </cell>
          <cell r="AB168" t="str">
            <v>31/12/2023</v>
          </cell>
          <cell r="AC168" t="str">
            <v>31/12/2022</v>
          </cell>
          <cell r="AE168" t="str">
            <v>30/06/2019</v>
          </cell>
          <cell r="AF168" t="str">
            <v>31/12/2021</v>
          </cell>
          <cell r="AG168" t="str">
            <v>31/12/2022</v>
          </cell>
        </row>
        <row r="169">
          <cell r="F169" t="str">
            <v>Fecha de Inicio</v>
          </cell>
          <cell r="I169" t="str">
            <v>01/01/2013</v>
          </cell>
          <cell r="J169" t="str">
            <v>03/08/2016</v>
          </cell>
          <cell r="K169" t="str">
            <v>01/01/2014</v>
          </cell>
          <cell r="L169" t="str">
            <v>01/01/2014</v>
          </cell>
          <cell r="M169" t="str">
            <v>01/01/2013</v>
          </cell>
          <cell r="N169" t="str">
            <v>01/01/2014</v>
          </cell>
          <cell r="O169" t="str">
            <v>01/11/2015</v>
          </cell>
          <cell r="P169" t="str">
            <v>01/01/2013</v>
          </cell>
          <cell r="R169" t="str">
            <v>01/10/2016</v>
          </cell>
          <cell r="T169" t="str">
            <v>01/01/2017</v>
          </cell>
          <cell r="U169" t="str">
            <v>01/12/2016</v>
          </cell>
          <cell r="V169" t="str">
            <v>01/03/2016</v>
          </cell>
          <cell r="W169" t="str">
            <v>01/01/2013</v>
          </cell>
          <cell r="Z169" t="str">
            <v>01/11/2014</v>
          </cell>
          <cell r="AA169" t="str">
            <v>01/05/2016</v>
          </cell>
          <cell r="AB169" t="str">
            <v>01/01/2014</v>
          </cell>
          <cell r="AC169" t="str">
            <v>01/01/2013</v>
          </cell>
          <cell r="AE169" t="str">
            <v>01/09/2016</v>
          </cell>
          <cell r="AF169" t="str">
            <v>01/01/2014</v>
          </cell>
          <cell r="AG169" t="str">
            <v>01/01/2013</v>
          </cell>
        </row>
        <row r="170">
          <cell r="F170" t="str">
            <v>Tipo de Contrato</v>
          </cell>
          <cell r="I170" t="str">
            <v>LICITACION</v>
          </cell>
          <cell r="J170" t="str">
            <v>LICITACION</v>
          </cell>
          <cell r="K170" t="str">
            <v>LICITACION</v>
          </cell>
          <cell r="L170" t="str">
            <v>LICITACION</v>
          </cell>
          <cell r="M170" t="str">
            <v>LICITACION</v>
          </cell>
          <cell r="N170" t="str">
            <v>LICITACION</v>
          </cell>
          <cell r="O170" t="str">
            <v>LICITACION</v>
          </cell>
          <cell r="P170" t="str">
            <v>LICITACION</v>
          </cell>
          <cell r="R170" t="str">
            <v>LICITACION</v>
          </cell>
          <cell r="T170" t="str">
            <v>BILATERAL</v>
          </cell>
          <cell r="U170" t="str">
            <v>LICITACION</v>
          </cell>
          <cell r="V170" t="str">
            <v>LICITACION</v>
          </cell>
          <cell r="W170" t="str">
            <v>LICITACION</v>
          </cell>
          <cell r="Z170" t="str">
            <v>BILATERAL</v>
          </cell>
          <cell r="AA170" t="str">
            <v>BILATERAL</v>
          </cell>
          <cell r="AB170" t="str">
            <v>LICITACION</v>
          </cell>
          <cell r="AC170" t="str">
            <v>LICITACION</v>
          </cell>
          <cell r="AE170" t="str">
            <v>BILATERAL</v>
          </cell>
          <cell r="AF170" t="str">
            <v>LICITACION</v>
          </cell>
          <cell r="AG170" t="str">
            <v>LICITACION</v>
          </cell>
        </row>
        <row r="171">
          <cell r="F171" t="str">
            <v>Tipo de Usuario</v>
          </cell>
          <cell r="I171" t="str">
            <v>REGULADO</v>
          </cell>
          <cell r="J171" t="str">
            <v>REGULADO</v>
          </cell>
          <cell r="K171" t="str">
            <v>REGULADO</v>
          </cell>
          <cell r="L171" t="str">
            <v>REGULADO</v>
          </cell>
          <cell r="M171" t="str">
            <v>REGULADO</v>
          </cell>
          <cell r="N171" t="str">
            <v>REGULADO</v>
          </cell>
          <cell r="O171" t="str">
            <v>REGULADO</v>
          </cell>
          <cell r="P171" t="str">
            <v>REGULADO</v>
          </cell>
          <cell r="R171" t="str">
            <v>REGULADO</v>
          </cell>
          <cell r="T171" t="str">
            <v>LIBRE</v>
          </cell>
          <cell r="U171" t="str">
            <v>REGULADO</v>
          </cell>
          <cell r="V171" t="str">
            <v>REGULADO</v>
          </cell>
          <cell r="W171" t="str">
            <v>REGULADO</v>
          </cell>
          <cell r="Z171" t="str">
            <v>LIBRE</v>
          </cell>
          <cell r="AA171" t="str">
            <v>LIBRE</v>
          </cell>
          <cell r="AB171" t="str">
            <v>REGULADO</v>
          </cell>
          <cell r="AC171" t="str">
            <v>REGULADO</v>
          </cell>
          <cell r="AE171" t="str">
            <v>LIBRE</v>
          </cell>
          <cell r="AF171" t="str">
            <v>REGULADO</v>
          </cell>
          <cell r="AG171" t="str">
            <v>REGULADO</v>
          </cell>
        </row>
        <row r="172">
          <cell r="F172" t="str">
            <v>CÓDIGO_Retiro</v>
          </cell>
          <cell r="I172" t="str">
            <v>CL00058CLP</v>
          </cell>
          <cell r="J172" t="str">
            <v>CL00017CDA</v>
          </cell>
          <cell r="K172" t="str">
            <v>CL00032CHI</v>
          </cell>
          <cell r="L172" t="str">
            <v>CL00028EGA</v>
          </cell>
          <cell r="M172" t="str">
            <v>CL00042EGM</v>
          </cell>
          <cell r="N172" t="str">
            <v>CL00047ORA</v>
          </cell>
          <cell r="O172" t="str">
            <v>CB00019EGS</v>
          </cell>
          <cell r="P172" t="str">
            <v>CL00034ELP</v>
          </cell>
          <cell r="R172" t="str">
            <v>CL00018ODE</v>
          </cell>
          <cell r="T172" t="str">
            <v>CB00176EPE</v>
          </cell>
          <cell r="U172" t="str">
            <v>CL00013EPI</v>
          </cell>
          <cell r="V172" t="str">
            <v>CL00143ENG</v>
          </cell>
          <cell r="W172" t="str">
            <v>CL00007FPP</v>
          </cell>
          <cell r="Z172" t="str">
            <v>CL00022KAL</v>
          </cell>
          <cell r="AA172" t="str">
            <v>CB00061LDS</v>
          </cell>
          <cell r="AB172" t="str">
            <v>CL00021SGB</v>
          </cell>
          <cell r="AC172" t="str">
            <v>CL00016SDF</v>
          </cell>
          <cell r="AE172" t="str">
            <v>CB00126SKP</v>
          </cell>
          <cell r="AF172" t="str">
            <v>CL00035TCH</v>
          </cell>
          <cell r="AG172" t="str">
            <v>CL00016TER</v>
          </cell>
        </row>
        <row r="173">
          <cell r="F173" t="str">
            <v>Barra de Transferencia</v>
          </cell>
          <cell r="I173" t="str">
            <v>PIURA OESTE 220</v>
          </cell>
          <cell r="J173" t="str">
            <v>TALARA 220</v>
          </cell>
          <cell r="K173" t="str">
            <v>PUNO 138</v>
          </cell>
          <cell r="L173" t="str">
            <v>COMBAPATA 138</v>
          </cell>
          <cell r="M173" t="str">
            <v>PARAMONGA NUEVA 220</v>
          </cell>
          <cell r="N173" t="str">
            <v>PIURA OESTE 220</v>
          </cell>
          <cell r="O173" t="str">
            <v>ICA 220</v>
          </cell>
          <cell r="P173" t="str">
            <v>GUADALUPE 60</v>
          </cell>
          <cell r="R173" t="str">
            <v>PARAGSHA2 138</v>
          </cell>
          <cell r="T173" t="str">
            <v>TRUJILLO 220</v>
          </cell>
          <cell r="U173" t="str">
            <v>COMBAPATA 138</v>
          </cell>
          <cell r="V173" t="str">
            <v>LOMERA 220</v>
          </cell>
          <cell r="W173" t="str">
            <v>CARHUAMAYO 138</v>
          </cell>
          <cell r="Z173" t="str">
            <v>CHIMBOTE1 138</v>
          </cell>
          <cell r="AA173" t="str">
            <v>INDUSTRIALES 220</v>
          </cell>
          <cell r="AB173" t="str">
            <v>PARAMONGA NUEVA 220</v>
          </cell>
          <cell r="AC173" t="str">
            <v>GUADALUPE 60</v>
          </cell>
          <cell r="AE173" t="str">
            <v>PARAMONGA NUEVA 220</v>
          </cell>
          <cell r="AF173" t="str">
            <v>SOCABAYA 138</v>
          </cell>
          <cell r="AG173" t="str">
            <v>CHIMBOTE1 138</v>
          </cell>
        </row>
        <row r="174">
          <cell r="F174" t="str">
            <v>Cliente</v>
          </cell>
          <cell r="I174" t="str">
            <v>ELECTRO NOR OESTE</v>
          </cell>
          <cell r="J174" t="str">
            <v>ELECTRO NOR OESTE</v>
          </cell>
          <cell r="K174" t="str">
            <v>ELECTRO PUNO</v>
          </cell>
          <cell r="L174" t="str">
            <v>ELECTRO SUR ESTE</v>
          </cell>
          <cell r="M174" t="str">
            <v>HIDRANDINA</v>
          </cell>
          <cell r="N174" t="str">
            <v>ELECTRO NOR OESTE</v>
          </cell>
          <cell r="O174" t="str">
            <v>ADINELSA ADN</v>
          </cell>
          <cell r="P174" t="str">
            <v>HIDRANDINA</v>
          </cell>
          <cell r="R174" t="str">
            <v>ELECTRO CENTRO</v>
          </cell>
          <cell r="T174" t="str">
            <v>SAGA FALABELLA</v>
          </cell>
          <cell r="U174" t="str">
            <v>ELECTRO SUR ESTE</v>
          </cell>
          <cell r="V174" t="str">
            <v>EDELNOR</v>
          </cell>
          <cell r="W174" t="str">
            <v>ELECTRO CENTRO</v>
          </cell>
          <cell r="Z174" t="str">
            <v>HIDRANDINA</v>
          </cell>
          <cell r="AA174" t="str">
            <v>MOVA INDUSTRIAL</v>
          </cell>
          <cell r="AB174" t="str">
            <v>EDELNOR</v>
          </cell>
          <cell r="AC174" t="str">
            <v>HIDRANDINA</v>
          </cell>
          <cell r="AE174" t="str">
            <v>CENCOSUD RETAIL PERU</v>
          </cell>
          <cell r="AF174" t="str">
            <v>ELECTRO SUR</v>
          </cell>
          <cell r="AG174" t="str">
            <v>HIDRANDINA</v>
          </cell>
        </row>
        <row r="175">
          <cell r="F175" t="str">
            <v>Fecha de Fin</v>
          </cell>
          <cell r="I175" t="str">
            <v>31/12/2022</v>
          </cell>
          <cell r="J175" t="str">
            <v>02/08/2031</v>
          </cell>
          <cell r="K175" t="str">
            <v>31/12/2025</v>
          </cell>
          <cell r="L175" t="str">
            <v>31/12/2021</v>
          </cell>
          <cell r="M175" t="str">
            <v>31/12/2022</v>
          </cell>
          <cell r="N175" t="str">
            <v>31/12/2022</v>
          </cell>
          <cell r="O175" t="str">
            <v>28/02/2017</v>
          </cell>
          <cell r="P175" t="str">
            <v>31/12/2022</v>
          </cell>
          <cell r="R175" t="str">
            <v>31/10/2031</v>
          </cell>
          <cell r="T175" t="str">
            <v>31/12/2022</v>
          </cell>
          <cell r="U175" t="str">
            <v>01/12/2025</v>
          </cell>
          <cell r="V175" t="str">
            <v>31/12/2027</v>
          </cell>
          <cell r="W175" t="str">
            <v>31/12/2022</v>
          </cell>
          <cell r="Z175" t="str">
            <v>31/12/2023</v>
          </cell>
          <cell r="AA175" t="str">
            <v>31/03/2019</v>
          </cell>
          <cell r="AB175" t="str">
            <v>31/12/2023</v>
          </cell>
          <cell r="AC175" t="str">
            <v>31/12/2022</v>
          </cell>
          <cell r="AE175" t="str">
            <v>30/06/2019</v>
          </cell>
          <cell r="AF175" t="str">
            <v>31/12/2021</v>
          </cell>
          <cell r="AG175" t="str">
            <v>31/12/2022</v>
          </cell>
        </row>
        <row r="176">
          <cell r="F176" t="str">
            <v>Fecha de Inicio</v>
          </cell>
          <cell r="I176" t="str">
            <v>01/01/2013</v>
          </cell>
          <cell r="J176" t="str">
            <v>03/08/2016</v>
          </cell>
          <cell r="K176" t="str">
            <v>01/01/2014</v>
          </cell>
          <cell r="L176" t="str">
            <v>01/01/2014</v>
          </cell>
          <cell r="M176" t="str">
            <v>01/01/2013</v>
          </cell>
          <cell r="N176" t="str">
            <v>01/01/2013</v>
          </cell>
          <cell r="O176" t="str">
            <v>01/08/2014</v>
          </cell>
          <cell r="P176" t="str">
            <v>01/01/2013</v>
          </cell>
          <cell r="R176" t="str">
            <v>01/10/2016</v>
          </cell>
          <cell r="T176" t="str">
            <v>01/01/2017</v>
          </cell>
          <cell r="U176" t="str">
            <v>01/12/2016</v>
          </cell>
          <cell r="V176" t="str">
            <v>01/03/2016</v>
          </cell>
          <cell r="W176" t="str">
            <v>01/01/2013</v>
          </cell>
          <cell r="Z176" t="str">
            <v>01/01/2014</v>
          </cell>
          <cell r="AA176" t="str">
            <v>01/05/2016</v>
          </cell>
          <cell r="AB176" t="str">
            <v>01/01/2014</v>
          </cell>
          <cell r="AC176" t="str">
            <v>01/01/2013</v>
          </cell>
          <cell r="AE176" t="str">
            <v>01/09/2016</v>
          </cell>
          <cell r="AF176" t="str">
            <v>01/01/2014</v>
          </cell>
          <cell r="AG176" t="str">
            <v>01/01/2013</v>
          </cell>
        </row>
        <row r="177">
          <cell r="F177" t="str">
            <v>Tipo de Contrato</v>
          </cell>
          <cell r="I177" t="str">
            <v>LICITACION</v>
          </cell>
          <cell r="J177" t="str">
            <v>LICITACION</v>
          </cell>
          <cell r="K177" t="str">
            <v>LICITACION</v>
          </cell>
          <cell r="L177" t="str">
            <v>LICITACION</v>
          </cell>
          <cell r="M177" t="str">
            <v>LICITACION</v>
          </cell>
          <cell r="N177" t="str">
            <v>LICITACION</v>
          </cell>
          <cell r="O177" t="str">
            <v>BILATERAL</v>
          </cell>
          <cell r="P177" t="str">
            <v>LICITACION</v>
          </cell>
          <cell r="R177" t="str">
            <v>LICITACION</v>
          </cell>
          <cell r="T177" t="str">
            <v>BILATERAL</v>
          </cell>
          <cell r="U177" t="str">
            <v>LICITACION</v>
          </cell>
          <cell r="V177" t="str">
            <v>LICITACION</v>
          </cell>
          <cell r="W177" t="str">
            <v>LICITACION</v>
          </cell>
          <cell r="Z177" t="str">
            <v>LICITACION</v>
          </cell>
          <cell r="AA177" t="str">
            <v>BILATERAL</v>
          </cell>
          <cell r="AB177" t="str">
            <v>LICITACION</v>
          </cell>
          <cell r="AC177" t="str">
            <v>LICITACION</v>
          </cell>
          <cell r="AE177" t="str">
            <v>BILATERAL</v>
          </cell>
          <cell r="AF177" t="str">
            <v>LICITACION</v>
          </cell>
          <cell r="AG177" t="str">
            <v>LICITACION</v>
          </cell>
        </row>
        <row r="178">
          <cell r="F178" t="str">
            <v>Tipo de Usuario</v>
          </cell>
          <cell r="I178" t="str">
            <v>REGULADO</v>
          </cell>
          <cell r="J178" t="str">
            <v>REGULADO</v>
          </cell>
          <cell r="K178" t="str">
            <v>REGULADO</v>
          </cell>
          <cell r="L178" t="str">
            <v>REGULADO</v>
          </cell>
          <cell r="M178" t="str">
            <v>REGULADO</v>
          </cell>
          <cell r="N178" t="str">
            <v>REGULADO</v>
          </cell>
          <cell r="O178" t="str">
            <v>REGULADO</v>
          </cell>
          <cell r="P178" t="str">
            <v>REGULADO</v>
          </cell>
          <cell r="R178" t="str">
            <v>REGULADO</v>
          </cell>
          <cell r="T178" t="str">
            <v>LIBRE</v>
          </cell>
          <cell r="U178" t="str">
            <v>REGULADO</v>
          </cell>
          <cell r="V178" t="str">
            <v>REGULADO</v>
          </cell>
          <cell r="W178" t="str">
            <v>REGULADO</v>
          </cell>
          <cell r="Z178" t="str">
            <v>REGULADO</v>
          </cell>
          <cell r="AA178" t="str">
            <v>LIBRE</v>
          </cell>
          <cell r="AB178" t="str">
            <v>REGULADO</v>
          </cell>
          <cell r="AC178" t="str">
            <v>REGULADO</v>
          </cell>
          <cell r="AE178" t="str">
            <v>LIBRE</v>
          </cell>
          <cell r="AF178" t="str">
            <v>REGULADO</v>
          </cell>
          <cell r="AG178" t="str">
            <v>REGULADO</v>
          </cell>
        </row>
        <row r="179">
          <cell r="F179" t="str">
            <v>CÓDIGO_Retiro</v>
          </cell>
          <cell r="I179" t="str">
            <v>CL00073CLP</v>
          </cell>
          <cell r="J179" t="str">
            <v>CL00018CDA</v>
          </cell>
          <cell r="K179" t="str">
            <v>CL00035CHI</v>
          </cell>
          <cell r="L179" t="str">
            <v>CL00031EGA</v>
          </cell>
          <cell r="M179" t="str">
            <v>CL00051EGM</v>
          </cell>
          <cell r="N179" t="str">
            <v>CL00052ORA</v>
          </cell>
          <cell r="O179" t="str">
            <v>CB00022EGS</v>
          </cell>
          <cell r="P179" t="str">
            <v>CL00036ELP</v>
          </cell>
          <cell r="R179" t="str">
            <v>CL00019ODE</v>
          </cell>
          <cell r="T179" t="str">
            <v>CB00184EPE</v>
          </cell>
          <cell r="U179" t="str">
            <v>CL00014EPI</v>
          </cell>
          <cell r="V179" t="str">
            <v>CL00007ENG</v>
          </cell>
          <cell r="W179" t="str">
            <v>CL00014FPP</v>
          </cell>
          <cell r="Z179" t="str">
            <v>CL00026KAL</v>
          </cell>
          <cell r="AA179" t="str">
            <v>CB00062LDS</v>
          </cell>
          <cell r="AB179" t="str">
            <v>CL00030SGB</v>
          </cell>
          <cell r="AC179" t="str">
            <v>CL00017SDF</v>
          </cell>
          <cell r="AE179" t="str">
            <v>CB00119SKP</v>
          </cell>
          <cell r="AF179" t="str">
            <v>CL00038TCH</v>
          </cell>
          <cell r="AG179" t="str">
            <v>CL00018TER</v>
          </cell>
        </row>
        <row r="180">
          <cell r="F180" t="str">
            <v>Barra de Transferencia</v>
          </cell>
          <cell r="I180" t="str">
            <v>TALARA 220</v>
          </cell>
          <cell r="J180" t="str">
            <v>ZORRITOS 220</v>
          </cell>
          <cell r="K180" t="str">
            <v>SAN GABAN 138</v>
          </cell>
          <cell r="L180" t="str">
            <v>DOLORESPATA 138</v>
          </cell>
          <cell r="M180" t="str">
            <v>TRUJILLO 220</v>
          </cell>
          <cell r="N180" t="str">
            <v>TALARA 220</v>
          </cell>
          <cell r="O180" t="str">
            <v>INDEPENDENCIA 220</v>
          </cell>
          <cell r="P180" t="str">
            <v>HUALLANCA 138</v>
          </cell>
          <cell r="R180" t="str">
            <v>POMACOCHA 220</v>
          </cell>
          <cell r="T180" t="str">
            <v>CHILINA 138</v>
          </cell>
          <cell r="U180" t="str">
            <v>DOLORESPATA 138</v>
          </cell>
          <cell r="V180" t="str">
            <v>CACHIMAYO 138</v>
          </cell>
          <cell r="W180" t="str">
            <v>CONDORCOCHA 44</v>
          </cell>
          <cell r="Z180" t="str">
            <v>GUADALUPE 220</v>
          </cell>
          <cell r="AA180" t="str">
            <v>ALTO PRADERAS 220kV</v>
          </cell>
          <cell r="AB180" t="str">
            <v>SANTA ROSA 220</v>
          </cell>
          <cell r="AC180" t="str">
            <v>HUALLANCA 138</v>
          </cell>
          <cell r="AE180" t="str">
            <v>CHIMBOTE1 220</v>
          </cell>
          <cell r="AF180" t="str">
            <v>TOQUEPALA 138</v>
          </cell>
          <cell r="AG180" t="str">
            <v>GUADALUPE 220</v>
          </cell>
        </row>
        <row r="181">
          <cell r="F181" t="str">
            <v>Cliente</v>
          </cell>
          <cell r="I181" t="str">
            <v>ELECTRO NOR OESTE</v>
          </cell>
          <cell r="J181" t="str">
            <v>ELECTRO NOR OESTE</v>
          </cell>
          <cell r="K181" t="str">
            <v>ELECTRO PUNO</v>
          </cell>
          <cell r="L181" t="str">
            <v>ELECTRO SUR ESTE</v>
          </cell>
          <cell r="M181" t="str">
            <v>HIDRANDINA</v>
          </cell>
          <cell r="N181" t="str">
            <v>ELECTRO NOR OESTE</v>
          </cell>
          <cell r="O181" t="str">
            <v>ADINELSA ADN</v>
          </cell>
          <cell r="P181" t="str">
            <v>HIDRANDINA</v>
          </cell>
          <cell r="R181" t="str">
            <v>ELECTRO CENTRO</v>
          </cell>
          <cell r="T181" t="str">
            <v>SAGA FALABELLA</v>
          </cell>
          <cell r="U181" t="str">
            <v>ELECTRO SUR ESTE</v>
          </cell>
          <cell r="V181" t="str">
            <v>ELECTRO SUR ESTE</v>
          </cell>
          <cell r="W181" t="str">
            <v>ELECTRO CENTRO</v>
          </cell>
          <cell r="Z181" t="str">
            <v>HIDRANDINA</v>
          </cell>
          <cell r="AA181" t="str">
            <v>PERUPLAST</v>
          </cell>
          <cell r="AB181" t="str">
            <v>EDELNOR</v>
          </cell>
          <cell r="AC181" t="str">
            <v>HIDRANDINA</v>
          </cell>
          <cell r="AE181" t="str">
            <v>TRES PALMERAS S A</v>
          </cell>
          <cell r="AF181" t="str">
            <v>ELECTRO SUR</v>
          </cell>
          <cell r="AG181" t="str">
            <v>HIDRANDINA</v>
          </cell>
        </row>
        <row r="182">
          <cell r="F182" t="str">
            <v>Fecha de Fin</v>
          </cell>
          <cell r="I182" t="str">
            <v>31/12/2022</v>
          </cell>
          <cell r="J182" t="str">
            <v>02/08/2031</v>
          </cell>
          <cell r="K182" t="str">
            <v>31/12/2025</v>
          </cell>
          <cell r="L182" t="str">
            <v>31/12/2021</v>
          </cell>
          <cell r="M182" t="str">
            <v>31/12/2022</v>
          </cell>
          <cell r="N182" t="str">
            <v>31/12/2022</v>
          </cell>
          <cell r="O182" t="str">
            <v>28/02/2017</v>
          </cell>
          <cell r="P182" t="str">
            <v>31/12/2022</v>
          </cell>
          <cell r="R182" t="str">
            <v>31/10/2031</v>
          </cell>
          <cell r="T182" t="str">
            <v>31/12/2022</v>
          </cell>
          <cell r="U182" t="str">
            <v>01/12/2025</v>
          </cell>
          <cell r="V182" t="str">
            <v>31/12/2025</v>
          </cell>
          <cell r="W182" t="str">
            <v>31/12/2022</v>
          </cell>
          <cell r="Z182" t="str">
            <v>31/12/2023</v>
          </cell>
          <cell r="AA182" t="str">
            <v>31/07/2017</v>
          </cell>
          <cell r="AB182" t="str">
            <v>31/12/2023</v>
          </cell>
          <cell r="AC182" t="str">
            <v>31/12/2022</v>
          </cell>
          <cell r="AE182" t="str">
            <v>30/06/2019</v>
          </cell>
          <cell r="AF182" t="str">
            <v>31/12/2021</v>
          </cell>
          <cell r="AG182" t="str">
            <v>31/12/2022</v>
          </cell>
        </row>
        <row r="183">
          <cell r="F183" t="str">
            <v>Fecha de Inicio</v>
          </cell>
          <cell r="I183" t="str">
            <v>01/01/2013</v>
          </cell>
          <cell r="J183" t="str">
            <v>03/08/2016</v>
          </cell>
          <cell r="K183" t="str">
            <v>01/01/2014</v>
          </cell>
          <cell r="L183" t="str">
            <v>01/01/2014</v>
          </cell>
          <cell r="M183" t="str">
            <v>01/01/2013</v>
          </cell>
          <cell r="N183" t="str">
            <v>01/01/2013</v>
          </cell>
          <cell r="O183" t="str">
            <v>01/08/2014</v>
          </cell>
          <cell r="P183" t="str">
            <v>01/01/2013</v>
          </cell>
          <cell r="R183" t="str">
            <v>01/10/2016</v>
          </cell>
          <cell r="T183" t="str">
            <v>01/01/2017</v>
          </cell>
          <cell r="U183" t="str">
            <v>01/12/2016</v>
          </cell>
          <cell r="V183" t="str">
            <v>01/03/2016</v>
          </cell>
          <cell r="W183" t="str">
            <v>01/01/2013</v>
          </cell>
          <cell r="Z183" t="str">
            <v>01/01/2014</v>
          </cell>
          <cell r="AA183" t="str">
            <v>01/05/2016</v>
          </cell>
          <cell r="AB183" t="str">
            <v>01/01/2014</v>
          </cell>
          <cell r="AC183" t="str">
            <v>01/01/2013</v>
          </cell>
          <cell r="AE183" t="str">
            <v>01/07/2016</v>
          </cell>
          <cell r="AF183" t="str">
            <v>01/01/2014</v>
          </cell>
          <cell r="AG183" t="str">
            <v>01/01/2013</v>
          </cell>
        </row>
        <row r="184">
          <cell r="F184" t="str">
            <v>Tipo de Contrato</v>
          </cell>
          <cell r="I184" t="str">
            <v>LICITACION</v>
          </cell>
          <cell r="J184" t="str">
            <v>LICITACION</v>
          </cell>
          <cell r="K184" t="str">
            <v>LICITACION</v>
          </cell>
          <cell r="L184" t="str">
            <v>LICITACION</v>
          </cell>
          <cell r="M184" t="str">
            <v>LICITACION</v>
          </cell>
          <cell r="N184" t="str">
            <v>LICITACION</v>
          </cell>
          <cell r="O184" t="str">
            <v>BILATERAL</v>
          </cell>
          <cell r="P184" t="str">
            <v>LICITACION</v>
          </cell>
          <cell r="R184" t="str">
            <v>LICITACION</v>
          </cell>
          <cell r="T184" t="str">
            <v>BILATERAL</v>
          </cell>
          <cell r="U184" t="str">
            <v>LICITACION</v>
          </cell>
          <cell r="V184" t="str">
            <v>LICITACION</v>
          </cell>
          <cell r="W184" t="str">
            <v>LICITACION</v>
          </cell>
          <cell r="Z184" t="str">
            <v>LICITACION</v>
          </cell>
          <cell r="AA184" t="str">
            <v>BILATERAL</v>
          </cell>
          <cell r="AB184" t="str">
            <v>LICITACION</v>
          </cell>
          <cell r="AC184" t="str">
            <v>LICITACION</v>
          </cell>
          <cell r="AE184" t="str">
            <v>BILATERAL</v>
          </cell>
          <cell r="AF184" t="str">
            <v>LICITACION</v>
          </cell>
          <cell r="AG184" t="str">
            <v>LICITACION</v>
          </cell>
        </row>
        <row r="185">
          <cell r="F185" t="str">
            <v>Tipo de Usuario</v>
          </cell>
          <cell r="I185" t="str">
            <v>REGULADO</v>
          </cell>
          <cell r="J185" t="str">
            <v>REGULADO</v>
          </cell>
          <cell r="K185" t="str">
            <v>REGULADO</v>
          </cell>
          <cell r="L185" t="str">
            <v>REGULADO</v>
          </cell>
          <cell r="M185" t="str">
            <v>REGULADO</v>
          </cell>
          <cell r="N185" t="str">
            <v>REGULADO</v>
          </cell>
          <cell r="O185" t="str">
            <v>REGULADO</v>
          </cell>
          <cell r="P185" t="str">
            <v>REGULADO</v>
          </cell>
          <cell r="R185" t="str">
            <v>REGULADO</v>
          </cell>
          <cell r="T185" t="str">
            <v>LIBRE</v>
          </cell>
          <cell r="U185" t="str">
            <v>REGULADO</v>
          </cell>
          <cell r="V185" t="str">
            <v>REGULADO</v>
          </cell>
          <cell r="W185" t="str">
            <v>REGULADO</v>
          </cell>
          <cell r="Z185" t="str">
            <v>REGULADO</v>
          </cell>
          <cell r="AA185" t="str">
            <v>LIBRE</v>
          </cell>
          <cell r="AB185" t="str">
            <v>REGULADO</v>
          </cell>
          <cell r="AC185" t="str">
            <v>REGULADO</v>
          </cell>
          <cell r="AE185" t="str">
            <v>LIBRE</v>
          </cell>
          <cell r="AF185" t="str">
            <v>REGULADO</v>
          </cell>
          <cell r="AG185" t="str">
            <v>REGULADO</v>
          </cell>
        </row>
        <row r="186">
          <cell r="F186" t="str">
            <v>CÓDIGO_Retiro</v>
          </cell>
          <cell r="I186" t="str">
            <v>CL00080CLP</v>
          </cell>
          <cell r="J186" t="str">
            <v>CL00061CDA</v>
          </cell>
          <cell r="K186" t="str">
            <v>CL00002CHI</v>
          </cell>
          <cell r="L186" t="str">
            <v>CL00038EGA</v>
          </cell>
          <cell r="M186" t="str">
            <v>CL00011EGM</v>
          </cell>
          <cell r="N186" t="str">
            <v>CL00059ORA</v>
          </cell>
          <cell r="O186" t="str">
            <v>CB00027EGS</v>
          </cell>
          <cell r="P186" t="str">
            <v>CL00064ELP</v>
          </cell>
          <cell r="R186" t="str">
            <v>CL00020ODE</v>
          </cell>
          <cell r="T186" t="str">
            <v>CB00185EPE</v>
          </cell>
          <cell r="U186" t="str">
            <v>CL00020EPI</v>
          </cell>
          <cell r="V186" t="str">
            <v>CL00036ENG</v>
          </cell>
          <cell r="W186" t="str">
            <v>CL00021FPP</v>
          </cell>
          <cell r="Z186" t="str">
            <v>CL00028KAL</v>
          </cell>
          <cell r="AA186" t="str">
            <v>CB00063LDS</v>
          </cell>
          <cell r="AB186" t="str">
            <v>CL00034SGB</v>
          </cell>
          <cell r="AC186" t="str">
            <v>CL00026SDF</v>
          </cell>
          <cell r="AE186" t="str">
            <v>CB00120SKP</v>
          </cell>
          <cell r="AF186" t="str">
            <v>CL00005TCH</v>
          </cell>
          <cell r="AG186" t="str">
            <v>CL00019TER</v>
          </cell>
        </row>
        <row r="187">
          <cell r="F187" t="str">
            <v>Barra de Transferencia</v>
          </cell>
          <cell r="I187" t="str">
            <v>ZORRITOS 220</v>
          </cell>
          <cell r="J187" t="str">
            <v>CAJAMARCA 220</v>
          </cell>
          <cell r="K187" t="str">
            <v>ARICOTA66</v>
          </cell>
          <cell r="L187" t="str">
            <v>MACHUPICCHU 138</v>
          </cell>
          <cell r="M187" t="str">
            <v>CARHUAQUERO 220</v>
          </cell>
          <cell r="N187" t="str">
            <v>ZORRITOS 220</v>
          </cell>
          <cell r="O187" t="str">
            <v>MARCONA 220</v>
          </cell>
          <cell r="P187" t="str">
            <v>PARAMONGA NUEVA 220</v>
          </cell>
          <cell r="R187" t="str">
            <v>TINGO MARIA 138</v>
          </cell>
          <cell r="T187" t="str">
            <v>SOCABAYA 138</v>
          </cell>
          <cell r="U187" t="str">
            <v>MACHUPICCHU 138</v>
          </cell>
          <cell r="V187" t="str">
            <v>COMBAPATA 138</v>
          </cell>
          <cell r="W187" t="str">
            <v>HUANCAVELICA 220</v>
          </cell>
          <cell r="Z187" t="str">
            <v>GUADALUPE 60</v>
          </cell>
          <cell r="AA187" t="str">
            <v>SAN JUAN 220</v>
          </cell>
          <cell r="AB187" t="str">
            <v>VENTANILLA 220</v>
          </cell>
          <cell r="AC187" t="str">
            <v>PARAMONGA NUEVA 220</v>
          </cell>
          <cell r="AE187" t="str">
            <v>INDUSTRIALES 220</v>
          </cell>
          <cell r="AF187" t="str">
            <v>CACHIMAYO 138</v>
          </cell>
          <cell r="AG187" t="str">
            <v>GUADALUPE 60</v>
          </cell>
        </row>
        <row r="188">
          <cell r="F188" t="str">
            <v>Cliente</v>
          </cell>
          <cell r="I188" t="str">
            <v>ELECTRO NOR OESTE</v>
          </cell>
          <cell r="J188" t="str">
            <v>ELECTRO NORTE</v>
          </cell>
          <cell r="K188" t="str">
            <v>ELECTRO SUR</v>
          </cell>
          <cell r="L188" t="str">
            <v>ELECTRO SUR ESTE</v>
          </cell>
          <cell r="M188" t="str">
            <v>ELECTRO NORTE</v>
          </cell>
          <cell r="N188" t="str">
            <v>ELECTRO NOR OESTE</v>
          </cell>
          <cell r="O188" t="str">
            <v>ADINELSA ADN</v>
          </cell>
          <cell r="P188" t="str">
            <v>HIDRANDINA</v>
          </cell>
          <cell r="R188" t="str">
            <v>ELECTRO CENTRO</v>
          </cell>
          <cell r="T188" t="str">
            <v>SAGA FALABELLA</v>
          </cell>
          <cell r="U188" t="str">
            <v>ELECTRO SUR ESTE</v>
          </cell>
          <cell r="V188" t="str">
            <v>ELECTRO SUR ESTE</v>
          </cell>
          <cell r="W188" t="str">
            <v>ELECTRO CENTRO</v>
          </cell>
          <cell r="Z188" t="str">
            <v>HIDRANDINA</v>
          </cell>
          <cell r="AA188" t="str">
            <v>AMERICAN MOVIL PERÚ</v>
          </cell>
          <cell r="AB188" t="str">
            <v>EDELNOR</v>
          </cell>
          <cell r="AC188" t="str">
            <v>HIDRANDINA</v>
          </cell>
          <cell r="AE188" t="str">
            <v>TRES PALMERAS S A</v>
          </cell>
          <cell r="AF188" t="str">
            <v>ELECTRO SUR ESTE</v>
          </cell>
          <cell r="AG188" t="str">
            <v>HIDRANDINA</v>
          </cell>
        </row>
        <row r="189">
          <cell r="F189" t="str">
            <v>Fecha de Fin</v>
          </cell>
          <cell r="I189" t="str">
            <v>31/12/2022</v>
          </cell>
          <cell r="J189" t="str">
            <v>31/10/2031</v>
          </cell>
          <cell r="K189" t="str">
            <v>31/12/2023</v>
          </cell>
          <cell r="L189" t="str">
            <v>31/12/2021</v>
          </cell>
          <cell r="M189" t="str">
            <v>31/12/2022</v>
          </cell>
          <cell r="N189" t="str">
            <v>31/12/2022</v>
          </cell>
          <cell r="O189" t="str">
            <v>28/02/2017</v>
          </cell>
          <cell r="P189" t="str">
            <v>31/12/2022</v>
          </cell>
          <cell r="R189" t="str">
            <v>31/10/2031</v>
          </cell>
          <cell r="T189" t="str">
            <v>31/12/2022</v>
          </cell>
          <cell r="U189" t="str">
            <v>01/12/2025</v>
          </cell>
          <cell r="V189" t="str">
            <v>31/12/2025</v>
          </cell>
          <cell r="W189" t="str">
            <v>31/12/2022</v>
          </cell>
          <cell r="Z189" t="str">
            <v>31/12/2023</v>
          </cell>
          <cell r="AA189" t="str">
            <v>31/05/2019</v>
          </cell>
          <cell r="AB189" t="str">
            <v>31/12/2023</v>
          </cell>
          <cell r="AC189" t="str">
            <v>31/12/2022</v>
          </cell>
          <cell r="AE189" t="str">
            <v>30/06/2019</v>
          </cell>
          <cell r="AF189" t="str">
            <v>31/12/2021</v>
          </cell>
          <cell r="AG189" t="str">
            <v>31/12/2022</v>
          </cell>
        </row>
        <row r="190">
          <cell r="F190" t="str">
            <v>Fecha de Inicio</v>
          </cell>
          <cell r="I190" t="str">
            <v>01/01/2013</v>
          </cell>
          <cell r="J190" t="str">
            <v>01/11/2016</v>
          </cell>
          <cell r="K190" t="str">
            <v>01/01/2014</v>
          </cell>
          <cell r="L190" t="str">
            <v>01/01/2014</v>
          </cell>
          <cell r="M190" t="str">
            <v>01/01/2013</v>
          </cell>
          <cell r="N190" t="str">
            <v>01/01/2013</v>
          </cell>
          <cell r="O190" t="str">
            <v>01/08/2014</v>
          </cell>
          <cell r="P190" t="str">
            <v>01/01/2013</v>
          </cell>
          <cell r="R190" t="str">
            <v>01/10/2016</v>
          </cell>
          <cell r="T190" t="str">
            <v>01/01/2017</v>
          </cell>
          <cell r="U190" t="str">
            <v>01/12/2016</v>
          </cell>
          <cell r="V190" t="str">
            <v>01/03/2016</v>
          </cell>
          <cell r="W190" t="str">
            <v>01/01/2013</v>
          </cell>
          <cell r="Z190" t="str">
            <v>01/01/2014</v>
          </cell>
          <cell r="AA190" t="str">
            <v>01/06/2016</v>
          </cell>
          <cell r="AB190" t="str">
            <v>01/01/2014</v>
          </cell>
          <cell r="AC190" t="str">
            <v>01/01/2013</v>
          </cell>
          <cell r="AE190" t="str">
            <v>01/07/2016</v>
          </cell>
          <cell r="AF190" t="str">
            <v>01/01/2014</v>
          </cell>
          <cell r="AG190" t="str">
            <v>01/01/2013</v>
          </cell>
        </row>
        <row r="191">
          <cell r="F191" t="str">
            <v>Tipo de Contrato</v>
          </cell>
          <cell r="I191" t="str">
            <v>LICITACION</v>
          </cell>
          <cell r="J191" t="str">
            <v>LICITACION</v>
          </cell>
          <cell r="K191" t="str">
            <v>LICITACION</v>
          </cell>
          <cell r="L191" t="str">
            <v>LICITACION</v>
          </cell>
          <cell r="M191" t="str">
            <v>LICITACION</v>
          </cell>
          <cell r="N191" t="str">
            <v>LICITACION</v>
          </cell>
          <cell r="O191" t="str">
            <v>BILATERAL</v>
          </cell>
          <cell r="P191" t="str">
            <v>LICITACION</v>
          </cell>
          <cell r="R191" t="str">
            <v>LICITACION</v>
          </cell>
          <cell r="T191" t="str">
            <v>BILATERAL</v>
          </cell>
          <cell r="U191" t="str">
            <v>LICITACION</v>
          </cell>
          <cell r="V191" t="str">
            <v>LICITACION</v>
          </cell>
          <cell r="W191" t="str">
            <v>LICITACION</v>
          </cell>
          <cell r="Z191" t="str">
            <v>LICITACION</v>
          </cell>
          <cell r="AA191" t="str">
            <v>BILATERAL</v>
          </cell>
          <cell r="AB191" t="str">
            <v>LICITACION</v>
          </cell>
          <cell r="AC191" t="str">
            <v>LICITACION</v>
          </cell>
          <cell r="AE191" t="str">
            <v>BILATERAL</v>
          </cell>
          <cell r="AF191" t="str">
            <v>LICITACION</v>
          </cell>
          <cell r="AG191" t="str">
            <v>LICITACION</v>
          </cell>
        </row>
        <row r="192">
          <cell r="F192" t="str">
            <v>Tipo de Usuario</v>
          </cell>
          <cell r="I192" t="str">
            <v>REGULADO</v>
          </cell>
          <cell r="J192" t="str">
            <v>REGULADO</v>
          </cell>
          <cell r="K192" t="str">
            <v>REGULADO</v>
          </cell>
          <cell r="L192" t="str">
            <v>REGULADO</v>
          </cell>
          <cell r="M192" t="str">
            <v>REGULADO</v>
          </cell>
          <cell r="N192" t="str">
            <v>REGULADO</v>
          </cell>
          <cell r="O192" t="str">
            <v>REGULADO</v>
          </cell>
          <cell r="P192" t="str">
            <v>REGULADO</v>
          </cell>
          <cell r="R192" t="str">
            <v>REGULADO</v>
          </cell>
          <cell r="T192" t="str">
            <v>LIBRE</v>
          </cell>
          <cell r="U192" t="str">
            <v>REGULADO</v>
          </cell>
          <cell r="V192" t="str">
            <v>REGULADO</v>
          </cell>
          <cell r="W192" t="str">
            <v>REGULADO</v>
          </cell>
          <cell r="Z192" t="str">
            <v>REGULADO</v>
          </cell>
          <cell r="AA192" t="str">
            <v>LIBRE</v>
          </cell>
          <cell r="AB192" t="str">
            <v>REGULADO</v>
          </cell>
          <cell r="AC192" t="str">
            <v>REGULADO</v>
          </cell>
          <cell r="AE192" t="str">
            <v>LIBRE</v>
          </cell>
          <cell r="AF192" t="str">
            <v>REGULADO</v>
          </cell>
          <cell r="AG192" t="str">
            <v>REGULADO</v>
          </cell>
        </row>
        <row r="193">
          <cell r="F193" t="str">
            <v>CÓDIGO_Retiro</v>
          </cell>
          <cell r="I193" t="str">
            <v>CL00101CLP</v>
          </cell>
          <cell r="J193" t="str">
            <v>CL00062CDA</v>
          </cell>
          <cell r="K193" t="str">
            <v>CL00022CHI</v>
          </cell>
          <cell r="L193" t="str">
            <v>CL00046EGA</v>
          </cell>
          <cell r="M193" t="str">
            <v>CL00013EGM</v>
          </cell>
          <cell r="N193" t="str">
            <v>CL00014ORA</v>
          </cell>
          <cell r="O193" t="str">
            <v>CB00028EGS</v>
          </cell>
          <cell r="P193" t="str">
            <v>CL00092ELP</v>
          </cell>
          <cell r="R193" t="str">
            <v>CL00021ODE</v>
          </cell>
          <cell r="T193" t="str">
            <v>CB00177EPE</v>
          </cell>
          <cell r="U193" t="str">
            <v>CL00026EPI</v>
          </cell>
          <cell r="V193" t="str">
            <v>CL00038ENG</v>
          </cell>
          <cell r="W193" t="str">
            <v>CL00023FPP</v>
          </cell>
          <cell r="Z193" t="str">
            <v>CL00032KAL</v>
          </cell>
          <cell r="AA193" t="str">
            <v>CB00064LDS</v>
          </cell>
          <cell r="AB193" t="str">
            <v>CL00141SGB</v>
          </cell>
          <cell r="AC193" t="str">
            <v>CL00032SDF</v>
          </cell>
          <cell r="AE193" t="str">
            <v>CB00121SKP</v>
          </cell>
          <cell r="AF193" t="str">
            <v>CL00012TCH</v>
          </cell>
          <cell r="AG193" t="str">
            <v>CL00021TER</v>
          </cell>
        </row>
        <row r="194">
          <cell r="F194" t="str">
            <v>Barra de Transferencia</v>
          </cell>
          <cell r="I194" t="str">
            <v>CAJAMARCA 220</v>
          </cell>
          <cell r="J194" t="str">
            <v>CARHUAQUERO 220</v>
          </cell>
          <cell r="K194" t="str">
            <v>ILO ELP 138</v>
          </cell>
          <cell r="L194" t="str">
            <v>QUENCORO 138</v>
          </cell>
          <cell r="M194" t="str">
            <v>CHICLAYO 220</v>
          </cell>
          <cell r="N194" t="str">
            <v>CARHUAQUERO 220</v>
          </cell>
          <cell r="O194" t="str">
            <v>HUANCAVELICA 220</v>
          </cell>
          <cell r="P194" t="str">
            <v>TRUJILLO 220</v>
          </cell>
          <cell r="R194" t="str">
            <v>VIZCARRA 220</v>
          </cell>
          <cell r="T194" t="str">
            <v>PUCALLPA 60</v>
          </cell>
          <cell r="U194" t="str">
            <v>QUENCORO 138</v>
          </cell>
          <cell r="V194" t="str">
            <v>DOLORESPATA 138</v>
          </cell>
          <cell r="W194" t="str">
            <v>HUANUCO 138</v>
          </cell>
          <cell r="Z194" t="str">
            <v>HUALLANCA 138</v>
          </cell>
          <cell r="AA194" t="str">
            <v>ASIA 220</v>
          </cell>
          <cell r="AB194" t="str">
            <v>LOMERA 220</v>
          </cell>
          <cell r="AC194" t="str">
            <v>TRUJILLO 220</v>
          </cell>
          <cell r="AE194" t="str">
            <v>INDUSTRIALES 220</v>
          </cell>
          <cell r="AF194" t="str">
            <v>COMBAPATA 138</v>
          </cell>
          <cell r="AG194" t="str">
            <v>HUALLANCA 138</v>
          </cell>
        </row>
        <row r="195">
          <cell r="F195" t="str">
            <v>Cliente</v>
          </cell>
          <cell r="I195" t="str">
            <v>ELECTRO NORTE</v>
          </cell>
          <cell r="J195" t="str">
            <v>ELECTRO NORTE</v>
          </cell>
          <cell r="K195" t="str">
            <v>ELECTRO SUR</v>
          </cell>
          <cell r="L195" t="str">
            <v>ELECTRO SUR ESTE</v>
          </cell>
          <cell r="M195" t="str">
            <v>ELECTRO NORTE</v>
          </cell>
          <cell r="N195" t="str">
            <v>ELECTRO NORTE</v>
          </cell>
          <cell r="O195" t="str">
            <v>ADINELSA ADN</v>
          </cell>
          <cell r="P195" t="str">
            <v>HIDRANDINA</v>
          </cell>
          <cell r="R195" t="str">
            <v>ELECTRO CENTRO</v>
          </cell>
          <cell r="T195" t="str">
            <v>SAGA FALABELLA ORIENTE S.A.C.</v>
          </cell>
          <cell r="U195" t="str">
            <v>ELECTRO SUR ESTE</v>
          </cell>
          <cell r="V195" t="str">
            <v>ELECTRO SUR ESTE</v>
          </cell>
          <cell r="W195" t="str">
            <v>ELECTRO CENTRO</v>
          </cell>
          <cell r="Z195" t="str">
            <v>HIDRANDINA</v>
          </cell>
          <cell r="AA195" t="str">
            <v>CONGELADOS BUJAMA</v>
          </cell>
          <cell r="AB195" t="str">
            <v>EDELNOR</v>
          </cell>
          <cell r="AC195" t="str">
            <v>HIDRANDINA</v>
          </cell>
          <cell r="AE195" t="str">
            <v>TRES PALMERAS S A</v>
          </cell>
          <cell r="AF195" t="str">
            <v>ELECTRO SUR ESTE</v>
          </cell>
          <cell r="AG195" t="str">
            <v>HIDRANDINA</v>
          </cell>
        </row>
        <row r="196">
          <cell r="F196" t="str">
            <v>Fecha de Fin</v>
          </cell>
          <cell r="I196" t="str">
            <v>31/12/2022</v>
          </cell>
          <cell r="J196" t="str">
            <v>31/10/2031</v>
          </cell>
          <cell r="K196" t="str">
            <v>31/12/2023</v>
          </cell>
          <cell r="L196" t="str">
            <v>31/12/2021</v>
          </cell>
          <cell r="M196" t="str">
            <v>31/12/2022</v>
          </cell>
          <cell r="N196" t="str">
            <v>31/12/2022</v>
          </cell>
          <cell r="O196" t="str">
            <v>28/02/2017</v>
          </cell>
          <cell r="P196" t="str">
            <v>31/12/2022</v>
          </cell>
          <cell r="R196" t="str">
            <v>31/10/2031</v>
          </cell>
          <cell r="T196" t="str">
            <v>31/12/2022</v>
          </cell>
          <cell r="U196" t="str">
            <v>01/12/2025</v>
          </cell>
          <cell r="V196" t="str">
            <v>31/12/2025</v>
          </cell>
          <cell r="W196" t="str">
            <v>31/12/2022</v>
          </cell>
          <cell r="Z196" t="str">
            <v>31/12/2023</v>
          </cell>
          <cell r="AA196" t="str">
            <v>30/06/2019</v>
          </cell>
          <cell r="AB196" t="str">
            <v>31/12/2023</v>
          </cell>
          <cell r="AC196" t="str">
            <v>31/12/2022</v>
          </cell>
          <cell r="AE196" t="str">
            <v>30/06/2019</v>
          </cell>
          <cell r="AF196" t="str">
            <v>31/12/2021</v>
          </cell>
          <cell r="AG196" t="str">
            <v>31/12/2022</v>
          </cell>
        </row>
        <row r="197">
          <cell r="F197" t="str">
            <v>Fecha de Inicio</v>
          </cell>
          <cell r="I197" t="str">
            <v>01/01/2013</v>
          </cell>
          <cell r="J197" t="str">
            <v>01/11/2016</v>
          </cell>
          <cell r="K197" t="str">
            <v>01/01/2014</v>
          </cell>
          <cell r="L197" t="str">
            <v>01/01/2014</v>
          </cell>
          <cell r="M197" t="str">
            <v>01/01/2013</v>
          </cell>
          <cell r="N197" t="str">
            <v>01/01/2013</v>
          </cell>
          <cell r="O197" t="str">
            <v>01/08/2014</v>
          </cell>
          <cell r="P197" t="str">
            <v>01/01/2013</v>
          </cell>
          <cell r="R197" t="str">
            <v>01/10/2016</v>
          </cell>
          <cell r="T197" t="str">
            <v>01/01/2017</v>
          </cell>
          <cell r="U197" t="str">
            <v>01/12/2016</v>
          </cell>
          <cell r="V197" t="str">
            <v>01/03/2016</v>
          </cell>
          <cell r="W197" t="str">
            <v>01/01/2013</v>
          </cell>
          <cell r="Z197" t="str">
            <v>01/01/2014</v>
          </cell>
          <cell r="AA197" t="str">
            <v>01/07/2016</v>
          </cell>
          <cell r="AB197" t="str">
            <v>01/01/2014</v>
          </cell>
          <cell r="AC197" t="str">
            <v>01/01/2013</v>
          </cell>
          <cell r="AE197" t="str">
            <v>01/07/2016</v>
          </cell>
          <cell r="AF197" t="str">
            <v>01/01/2014</v>
          </cell>
          <cell r="AG197" t="str">
            <v>01/01/2013</v>
          </cell>
        </row>
        <row r="198">
          <cell r="F198" t="str">
            <v>Tipo de Contrato</v>
          </cell>
          <cell r="I198" t="str">
            <v>LICITACION</v>
          </cell>
          <cell r="J198" t="str">
            <v>LICITACION</v>
          </cell>
          <cell r="K198" t="str">
            <v>LICITACION</v>
          </cell>
          <cell r="L198" t="str">
            <v>LICITACION</v>
          </cell>
          <cell r="M198" t="str">
            <v>LICITACION</v>
          </cell>
          <cell r="N198" t="str">
            <v>LICITACION</v>
          </cell>
          <cell r="O198" t="str">
            <v>BILATERAL</v>
          </cell>
          <cell r="P198" t="str">
            <v>LICITACION</v>
          </cell>
          <cell r="R198" t="str">
            <v>LICITACION</v>
          </cell>
          <cell r="T198" t="str">
            <v>BILATERAL</v>
          </cell>
          <cell r="U198" t="str">
            <v>LICITACION</v>
          </cell>
          <cell r="V198" t="str">
            <v>LICITACION</v>
          </cell>
          <cell r="W198" t="str">
            <v>LICITACION</v>
          </cell>
          <cell r="Z198" t="str">
            <v>LICITACION</v>
          </cell>
          <cell r="AA198" t="str">
            <v>BILATERAL</v>
          </cell>
          <cell r="AB198" t="str">
            <v>LICITACION</v>
          </cell>
          <cell r="AC198" t="str">
            <v>LICITACION</v>
          </cell>
          <cell r="AE198" t="str">
            <v>BILATERAL</v>
          </cell>
          <cell r="AF198" t="str">
            <v>LICITACION</v>
          </cell>
          <cell r="AG198" t="str">
            <v>LICITACION</v>
          </cell>
        </row>
        <row r="199">
          <cell r="F199" t="str">
            <v>Tipo de Usuario</v>
          </cell>
          <cell r="I199" t="str">
            <v>REGULADO</v>
          </cell>
          <cell r="J199" t="str">
            <v>REGULADO</v>
          </cell>
          <cell r="K199" t="str">
            <v>REGULADO</v>
          </cell>
          <cell r="L199" t="str">
            <v>REGULADO</v>
          </cell>
          <cell r="M199" t="str">
            <v>REGULADO</v>
          </cell>
          <cell r="N199" t="str">
            <v>REGULADO</v>
          </cell>
          <cell r="O199" t="str">
            <v>REGULADO</v>
          </cell>
          <cell r="P199" t="str">
            <v>REGULADO</v>
          </cell>
          <cell r="R199" t="str">
            <v>REGULADO</v>
          </cell>
          <cell r="T199" t="str">
            <v>LIBRE</v>
          </cell>
          <cell r="U199" t="str">
            <v>REGULADO</v>
          </cell>
          <cell r="V199" t="str">
            <v>REGULADO</v>
          </cell>
          <cell r="W199" t="str">
            <v>REGULADO</v>
          </cell>
          <cell r="Z199" t="str">
            <v>REGULADO</v>
          </cell>
          <cell r="AA199" t="str">
            <v>LIBRE</v>
          </cell>
          <cell r="AB199" t="str">
            <v>REGULADO</v>
          </cell>
          <cell r="AC199" t="str">
            <v>REGULADO</v>
          </cell>
          <cell r="AE199" t="str">
            <v>LIBRE</v>
          </cell>
          <cell r="AF199" t="str">
            <v>REGULADO</v>
          </cell>
          <cell r="AG199" t="str">
            <v>REGULADO</v>
          </cell>
        </row>
        <row r="200">
          <cell r="F200" t="str">
            <v>CÓDIGO_Retiro</v>
          </cell>
          <cell r="I200" t="str">
            <v>CB00041CLP</v>
          </cell>
          <cell r="J200" t="str">
            <v>CL00063CDA</v>
          </cell>
          <cell r="K200" t="str">
            <v>CL00025CHI</v>
          </cell>
          <cell r="L200" t="str">
            <v>CL00049EGA</v>
          </cell>
          <cell r="M200" t="str">
            <v>CL00101EGM</v>
          </cell>
          <cell r="N200" t="str">
            <v>CL00018ORA</v>
          </cell>
          <cell r="O200" t="str">
            <v>CB00034EGS</v>
          </cell>
          <cell r="P200" t="str">
            <v>CB00144ELP</v>
          </cell>
          <cell r="R200" t="str">
            <v>CL00022ODE</v>
          </cell>
          <cell r="T200" t="str">
            <v>CB00179EPE</v>
          </cell>
          <cell r="U200" t="str">
            <v>CL00029EPI</v>
          </cell>
          <cell r="V200" t="str">
            <v>CL00066ENG</v>
          </cell>
          <cell r="W200" t="str">
            <v>CL00024FPP</v>
          </cell>
          <cell r="Z200" t="str">
            <v>CL00053KAL</v>
          </cell>
          <cell r="AA200" t="str">
            <v>CB00065LDS</v>
          </cell>
          <cell r="AB200" t="str">
            <v>CL00011SGB</v>
          </cell>
          <cell r="AC200" t="str">
            <v>CB00009SDF</v>
          </cell>
          <cell r="AE200" t="str">
            <v>CB00122SKP</v>
          </cell>
          <cell r="AF200" t="str">
            <v>CL00013TCH</v>
          </cell>
          <cell r="AG200" t="str">
            <v>CL00033TER</v>
          </cell>
        </row>
        <row r="201">
          <cell r="F201" t="str">
            <v>Barra de Transferencia</v>
          </cell>
          <cell r="I201" t="str">
            <v>ICA 220</v>
          </cell>
          <cell r="J201" t="str">
            <v>CHICLAYO 220</v>
          </cell>
          <cell r="K201" t="str">
            <v>LOS HEROES 66</v>
          </cell>
          <cell r="L201" t="str">
            <v>SAN GABAN 138</v>
          </cell>
          <cell r="M201" t="str">
            <v>CAJAMARCA 220</v>
          </cell>
          <cell r="N201" t="str">
            <v>CHICLAYO 220</v>
          </cell>
          <cell r="O201" t="str">
            <v>HUACHO 220</v>
          </cell>
          <cell r="P201" t="str">
            <v>PIURA OESTE 220</v>
          </cell>
          <cell r="R201" t="str">
            <v>YAUPI138</v>
          </cell>
          <cell r="T201" t="str">
            <v>CHICLAYO 220</v>
          </cell>
          <cell r="U201" t="str">
            <v>SAN GABAN 138</v>
          </cell>
          <cell r="V201" t="str">
            <v>MACHUPICCHU 138</v>
          </cell>
          <cell r="W201" t="str">
            <v>HUAYUCACHI 220</v>
          </cell>
          <cell r="Z201" t="str">
            <v>PARAMONGA NUEVA 220</v>
          </cell>
          <cell r="AA201" t="str">
            <v>SAN JUAN 220</v>
          </cell>
          <cell r="AB201" t="str">
            <v>CHILCA REP 220</v>
          </cell>
          <cell r="AC201" t="str">
            <v>CHAVARRIA 220</v>
          </cell>
          <cell r="AE201" t="str">
            <v>SAN JUAN 220</v>
          </cell>
          <cell r="AF201" t="str">
            <v>DOLORESPATA 138</v>
          </cell>
          <cell r="AG201" t="str">
            <v>PARAMONGA NUEVA 220</v>
          </cell>
        </row>
        <row r="202">
          <cell r="F202" t="str">
            <v>Cliente</v>
          </cell>
          <cell r="I202" t="str">
            <v>ELECTRO DUNAS</v>
          </cell>
          <cell r="J202" t="str">
            <v>ELECTRO NORTE</v>
          </cell>
          <cell r="K202" t="str">
            <v>ELECTRO SUR</v>
          </cell>
          <cell r="L202" t="str">
            <v>ELECTRO SUR ESTE</v>
          </cell>
          <cell r="M202" t="str">
            <v>ELECTRO NORTE</v>
          </cell>
          <cell r="N202" t="str">
            <v>ELECTRO NORTE</v>
          </cell>
          <cell r="O202" t="str">
            <v>ADINELSA ADN</v>
          </cell>
          <cell r="P202" t="str">
            <v>ELECTRO NOR OESTE</v>
          </cell>
          <cell r="R202" t="str">
            <v>ELECTRO CENTRO</v>
          </cell>
          <cell r="T202" t="str">
            <v>SODIMAC PERU S.A.</v>
          </cell>
          <cell r="U202" t="str">
            <v>ELECTRO SUR ESTE</v>
          </cell>
          <cell r="V202" t="str">
            <v>ELECTRO SUR ESTE</v>
          </cell>
          <cell r="W202" t="str">
            <v>ELECTRO CENTRO</v>
          </cell>
          <cell r="Z202" t="str">
            <v>HIDRANDINA</v>
          </cell>
          <cell r="AA202" t="str">
            <v>ENTEL PERU</v>
          </cell>
          <cell r="AB202" t="str">
            <v>LUZ DEL SUR</v>
          </cell>
          <cell r="AC202" t="str">
            <v>SDF ENERGIA</v>
          </cell>
          <cell r="AE202" t="str">
            <v>TRES PALMERAS S A</v>
          </cell>
          <cell r="AF202" t="str">
            <v>ELECTRO SUR ESTE</v>
          </cell>
          <cell r="AG202" t="str">
            <v>HIDRANDINA</v>
          </cell>
        </row>
        <row r="203">
          <cell r="F203" t="str">
            <v>Fecha de Fin</v>
          </cell>
          <cell r="I203" t="str">
            <v>31/12/2040</v>
          </cell>
          <cell r="J203" t="str">
            <v>31/10/2031</v>
          </cell>
          <cell r="K203" t="str">
            <v>31/12/2023</v>
          </cell>
          <cell r="L203" t="str">
            <v>31/12/2021</v>
          </cell>
          <cell r="M203" t="str">
            <v>31/12/2022</v>
          </cell>
          <cell r="N203" t="str">
            <v>31/12/2022</v>
          </cell>
          <cell r="O203" t="str">
            <v>28/02/2017</v>
          </cell>
          <cell r="P203" t="str">
            <v>31/12/2018</v>
          </cell>
          <cell r="R203" t="str">
            <v>31/10/2031</v>
          </cell>
          <cell r="T203" t="str">
            <v>31/12/2022</v>
          </cell>
          <cell r="U203" t="str">
            <v>01/12/2025</v>
          </cell>
          <cell r="V203" t="str">
            <v>31/12/2025</v>
          </cell>
          <cell r="W203" t="str">
            <v>31/12/2022</v>
          </cell>
          <cell r="Z203" t="str">
            <v>31/12/2023</v>
          </cell>
          <cell r="AA203" t="str">
            <v>30/06/2019</v>
          </cell>
          <cell r="AB203" t="str">
            <v>31/12/2023</v>
          </cell>
          <cell r="AC203" t="str">
            <v>31/12/2018</v>
          </cell>
          <cell r="AE203" t="str">
            <v>30/06/2019</v>
          </cell>
          <cell r="AF203" t="str">
            <v>31/12/2021</v>
          </cell>
          <cell r="AG203" t="str">
            <v>31/12/2022</v>
          </cell>
        </row>
        <row r="204">
          <cell r="F204" t="str">
            <v>Fecha de Inicio</v>
          </cell>
          <cell r="I204" t="str">
            <v>01/01/2014</v>
          </cell>
          <cell r="J204" t="str">
            <v>01/11/2016</v>
          </cell>
          <cell r="K204" t="str">
            <v>01/01/2014</v>
          </cell>
          <cell r="L204" t="str">
            <v>01/01/2014</v>
          </cell>
          <cell r="M204" t="str">
            <v>01/01/2013</v>
          </cell>
          <cell r="N204" t="str">
            <v>01/01/2013</v>
          </cell>
          <cell r="O204" t="str">
            <v>01/12/2014</v>
          </cell>
          <cell r="P204" t="str">
            <v>01/01/2016</v>
          </cell>
          <cell r="R204" t="str">
            <v>01/10/2016</v>
          </cell>
          <cell r="T204" t="str">
            <v>01/01/2017</v>
          </cell>
          <cell r="U204" t="str">
            <v>01/12/2016</v>
          </cell>
          <cell r="V204" t="str">
            <v>01/03/2016</v>
          </cell>
          <cell r="W204" t="str">
            <v>01/01/2013</v>
          </cell>
          <cell r="Z204" t="str">
            <v>01/01/2014</v>
          </cell>
          <cell r="AA204" t="str">
            <v>01/07/2016</v>
          </cell>
          <cell r="AB204" t="str">
            <v>01/01/2014</v>
          </cell>
          <cell r="AC204" t="str">
            <v>01/11/2014</v>
          </cell>
          <cell r="AE204" t="str">
            <v>01/07/2016</v>
          </cell>
          <cell r="AF204" t="str">
            <v>01/01/2014</v>
          </cell>
          <cell r="AG204" t="str">
            <v>01/01/2013</v>
          </cell>
        </row>
        <row r="205">
          <cell r="F205" t="str">
            <v>Tipo de Contrato</v>
          </cell>
          <cell r="I205" t="str">
            <v>BILATERAL</v>
          </cell>
          <cell r="J205" t="str">
            <v>LICITACION</v>
          </cell>
          <cell r="K205" t="str">
            <v>LICITACION</v>
          </cell>
          <cell r="L205" t="str">
            <v>LICITACION</v>
          </cell>
          <cell r="M205" t="str">
            <v>LICITACION</v>
          </cell>
          <cell r="N205" t="str">
            <v>LICITACION</v>
          </cell>
          <cell r="O205" t="str">
            <v>BILATERAL</v>
          </cell>
          <cell r="P205" t="str">
            <v>BILATERAL</v>
          </cell>
          <cell r="R205" t="str">
            <v>LICITACION</v>
          </cell>
          <cell r="T205" t="str">
            <v>BILATERAL</v>
          </cell>
          <cell r="U205" t="str">
            <v>LICITACION</v>
          </cell>
          <cell r="V205" t="str">
            <v>LICITACION</v>
          </cell>
          <cell r="W205" t="str">
            <v>LICITACION</v>
          </cell>
          <cell r="Z205" t="str">
            <v>LICITACION</v>
          </cell>
          <cell r="AA205" t="str">
            <v>BILATERAL</v>
          </cell>
          <cell r="AB205" t="str">
            <v>LICITACION</v>
          </cell>
          <cell r="AC205" t="str">
            <v>BILATERAL</v>
          </cell>
          <cell r="AE205" t="str">
            <v>BILATERAL</v>
          </cell>
          <cell r="AF205" t="str">
            <v>LICITACION</v>
          </cell>
          <cell r="AG205" t="str">
            <v>LICITACION</v>
          </cell>
        </row>
        <row r="206">
          <cell r="F206" t="str">
            <v>Tipo de Usuario</v>
          </cell>
          <cell r="I206" t="str">
            <v>REGULADO</v>
          </cell>
          <cell r="J206" t="str">
            <v>REGULADO</v>
          </cell>
          <cell r="K206" t="str">
            <v>REGULADO</v>
          </cell>
          <cell r="L206" t="str">
            <v>REGULADO</v>
          </cell>
          <cell r="M206" t="str">
            <v>REGULADO</v>
          </cell>
          <cell r="N206" t="str">
            <v>REGULADO</v>
          </cell>
          <cell r="O206" t="str">
            <v>REGULADO</v>
          </cell>
          <cell r="P206" t="str">
            <v>REGULADO</v>
          </cell>
          <cell r="R206" t="str">
            <v>REGULADO</v>
          </cell>
          <cell r="T206" t="str">
            <v>LIBRE</v>
          </cell>
          <cell r="U206" t="str">
            <v>REGULADO</v>
          </cell>
          <cell r="V206" t="str">
            <v>REGULADO</v>
          </cell>
          <cell r="W206" t="str">
            <v>REGULADO</v>
          </cell>
          <cell r="Z206" t="str">
            <v>REGULADO</v>
          </cell>
          <cell r="AA206" t="str">
            <v>LIBRE</v>
          </cell>
          <cell r="AB206" t="str">
            <v>REGULADO</v>
          </cell>
          <cell r="AC206" t="str">
            <v>LIBRE</v>
          </cell>
          <cell r="AE206" t="str">
            <v>LIBRE</v>
          </cell>
          <cell r="AF206" t="str">
            <v>REGULADO</v>
          </cell>
          <cell r="AG206" t="str">
            <v>REGULADO</v>
          </cell>
        </row>
        <row r="207">
          <cell r="F207" t="str">
            <v>CÓDIGO_Retiro</v>
          </cell>
          <cell r="I207" t="str">
            <v>CB00042CLP</v>
          </cell>
          <cell r="J207" t="str">
            <v>CL00019CDA</v>
          </cell>
          <cell r="K207" t="str">
            <v>CL00029CHI</v>
          </cell>
          <cell r="L207" t="str">
            <v>CL00059EGA</v>
          </cell>
          <cell r="M207" t="str">
            <v>CL00043EGM</v>
          </cell>
          <cell r="N207" t="str">
            <v>CL00140ORA</v>
          </cell>
          <cell r="O207" t="str">
            <v>CB00035EGS</v>
          </cell>
          <cell r="P207" t="str">
            <v>CL00066ELP</v>
          </cell>
          <cell r="R207" t="str">
            <v>CL00042ODE</v>
          </cell>
          <cell r="T207" t="str">
            <v>CB00180EPE</v>
          </cell>
          <cell r="U207" t="str">
            <v>CL00038EPI</v>
          </cell>
          <cell r="V207" t="str">
            <v>CL00092ENG</v>
          </cell>
          <cell r="W207" t="str">
            <v>CL00030FPP</v>
          </cell>
          <cell r="Z207" t="str">
            <v>CL00084KAL</v>
          </cell>
          <cell r="AA207" t="str">
            <v>CB00066LDS</v>
          </cell>
          <cell r="AB207" t="str">
            <v>CL00015SGB</v>
          </cell>
          <cell r="AC207" t="str">
            <v>CB00014SDF</v>
          </cell>
          <cell r="AE207" t="str">
            <v>CB00123SKP</v>
          </cell>
          <cell r="AF207" t="str">
            <v>CL00019TCH</v>
          </cell>
          <cell r="AG207" t="str">
            <v>CL00047TER</v>
          </cell>
        </row>
        <row r="208">
          <cell r="F208" t="str">
            <v>Barra de Transferencia</v>
          </cell>
          <cell r="I208" t="str">
            <v>INDEPENDENCIA 220</v>
          </cell>
          <cell r="J208" t="str">
            <v>AYAVIRI 138</v>
          </cell>
          <cell r="K208" t="str">
            <v>MOQUEGUA 138</v>
          </cell>
          <cell r="L208" t="str">
            <v>TINTAYA EXISTENTE 138</v>
          </cell>
          <cell r="M208" t="str">
            <v>PIURA OESTE 220</v>
          </cell>
          <cell r="N208" t="str">
            <v>CAJAMARCA 220</v>
          </cell>
          <cell r="O208" t="str">
            <v>PARAMONGA NUEVA 220</v>
          </cell>
          <cell r="P208" t="str">
            <v>PIURA OESTE 220</v>
          </cell>
          <cell r="R208" t="str">
            <v>AGUAYTIA 22.9</v>
          </cell>
          <cell r="T208" t="str">
            <v>CHIMBOTE1 220</v>
          </cell>
          <cell r="U208" t="str">
            <v>TINTAYA EXISTENTE 138</v>
          </cell>
          <cell r="V208" t="str">
            <v>QUENCORO 138</v>
          </cell>
          <cell r="W208" t="str">
            <v>OROYA NUEVA 50</v>
          </cell>
          <cell r="Z208" t="str">
            <v>TRUJILLO 220</v>
          </cell>
          <cell r="AA208" t="str">
            <v>SAN JUAN 220</v>
          </cell>
          <cell r="AB208" t="str">
            <v>INDUSTRIALES 220</v>
          </cell>
          <cell r="AC208" t="str">
            <v>COTARUSE 220</v>
          </cell>
          <cell r="AE208" t="str">
            <v>SANTA ROSA 220</v>
          </cell>
          <cell r="AF208" t="str">
            <v>MACHUPICCHU 138</v>
          </cell>
          <cell r="AG208" t="str">
            <v>TRUJILLO 220</v>
          </cell>
        </row>
        <row r="209">
          <cell r="F209" t="str">
            <v>Cliente</v>
          </cell>
          <cell r="I209" t="str">
            <v>ELECTRO DUNAS</v>
          </cell>
          <cell r="J209" t="str">
            <v>ELECTRO PUNO</v>
          </cell>
          <cell r="K209" t="str">
            <v>ELECTRO SUR</v>
          </cell>
          <cell r="L209" t="str">
            <v>ELECTRO SUR ESTE</v>
          </cell>
          <cell r="M209" t="str">
            <v>ELECTRO NOR OESTE</v>
          </cell>
          <cell r="N209" t="str">
            <v>ELECTRO NORTE</v>
          </cell>
          <cell r="O209" t="str">
            <v>ADINELSA ADN</v>
          </cell>
          <cell r="P209" t="str">
            <v>ELECTRO NOR OESTE</v>
          </cell>
          <cell r="R209" t="str">
            <v>ELECTRO UCAYALI</v>
          </cell>
          <cell r="T209" t="str">
            <v>SODIMAC PERU S.A.</v>
          </cell>
          <cell r="U209" t="str">
            <v>ELECTRO SUR ESTE</v>
          </cell>
          <cell r="V209" t="str">
            <v>ELECTRO SUR ESTE</v>
          </cell>
          <cell r="W209" t="str">
            <v>ELECTRO CENTRO</v>
          </cell>
          <cell r="Z209" t="str">
            <v>HIDRANDINA</v>
          </cell>
          <cell r="AA209" t="str">
            <v>INVERSIONES NUEVA METROPOLI</v>
          </cell>
          <cell r="AB209" t="str">
            <v>LUZ DEL SUR</v>
          </cell>
          <cell r="AC209" t="str">
            <v>MINERA ARES</v>
          </cell>
          <cell r="AE209" t="str">
            <v>TRES PALMERAS S A</v>
          </cell>
          <cell r="AF209" t="str">
            <v>ELECTRO SUR ESTE</v>
          </cell>
          <cell r="AG209" t="str">
            <v>HIDRANDINA</v>
          </cell>
        </row>
        <row r="210">
          <cell r="F210" t="str">
            <v>Fecha de Fin</v>
          </cell>
          <cell r="I210" t="str">
            <v>31/12/2040</v>
          </cell>
          <cell r="J210" t="str">
            <v>02/08/2031</v>
          </cell>
          <cell r="K210" t="str">
            <v>31/12/2023</v>
          </cell>
          <cell r="L210" t="str">
            <v>31/12/2021</v>
          </cell>
          <cell r="M210" t="str">
            <v>31/12/2022</v>
          </cell>
          <cell r="N210" t="str">
            <v>31/12/2022</v>
          </cell>
          <cell r="O210" t="str">
            <v>28/02/2017</v>
          </cell>
          <cell r="P210" t="str">
            <v>31/12/2022</v>
          </cell>
          <cell r="R210" t="str">
            <v>31/10/2031</v>
          </cell>
          <cell r="T210" t="str">
            <v>31/12/2022</v>
          </cell>
          <cell r="U210" t="str">
            <v>01/12/2025</v>
          </cell>
          <cell r="V210" t="str">
            <v>31/12/2025</v>
          </cell>
          <cell r="W210" t="str">
            <v>31/12/2022</v>
          </cell>
          <cell r="Z210" t="str">
            <v>31/12/2023</v>
          </cell>
          <cell r="AA210" t="str">
            <v>30/06/2019</v>
          </cell>
          <cell r="AB210" t="str">
            <v>31/12/2023</v>
          </cell>
          <cell r="AC210" t="str">
            <v>31/12/2025</v>
          </cell>
          <cell r="AE210" t="str">
            <v>30/06/2019</v>
          </cell>
          <cell r="AF210" t="str">
            <v>31/12/2021</v>
          </cell>
          <cell r="AG210" t="str">
            <v>31/12/2022</v>
          </cell>
        </row>
        <row r="211">
          <cell r="F211" t="str">
            <v>Fecha de Inicio</v>
          </cell>
          <cell r="I211" t="str">
            <v>01/01/2014</v>
          </cell>
          <cell r="J211" t="str">
            <v>03/08/2016</v>
          </cell>
          <cell r="K211" t="str">
            <v>01/01/2014</v>
          </cell>
          <cell r="L211" t="str">
            <v>01/01/2014</v>
          </cell>
          <cell r="M211" t="str">
            <v>01/01/2013</v>
          </cell>
          <cell r="N211" t="str">
            <v>01/01/2013</v>
          </cell>
          <cell r="O211" t="str">
            <v>01/08/2014</v>
          </cell>
          <cell r="P211" t="str">
            <v>01/01/2013</v>
          </cell>
          <cell r="R211" t="str">
            <v>01/10/2016</v>
          </cell>
          <cell r="T211" t="str">
            <v>01/01/2017</v>
          </cell>
          <cell r="U211" t="str">
            <v>01/12/2016</v>
          </cell>
          <cell r="V211" t="str">
            <v>01/03/2016</v>
          </cell>
          <cell r="W211" t="str">
            <v>01/01/2013</v>
          </cell>
          <cell r="Z211" t="str">
            <v>01/01/2014</v>
          </cell>
          <cell r="AA211" t="str">
            <v>01/07/2016</v>
          </cell>
          <cell r="AB211" t="str">
            <v>01/01/2014</v>
          </cell>
          <cell r="AC211" t="str">
            <v>01/04/2009</v>
          </cell>
          <cell r="AE211" t="str">
            <v>01/07/2016</v>
          </cell>
          <cell r="AF211" t="str">
            <v>01/01/2014</v>
          </cell>
          <cell r="AG211" t="str">
            <v>01/01/2013</v>
          </cell>
        </row>
        <row r="212">
          <cell r="F212" t="str">
            <v>Tipo de Contrato</v>
          </cell>
          <cell r="I212" t="str">
            <v>BILATERAL</v>
          </cell>
          <cell r="J212" t="str">
            <v>LICITACION</v>
          </cell>
          <cell r="K212" t="str">
            <v>LICITACION</v>
          </cell>
          <cell r="L212" t="str">
            <v>LICITACION</v>
          </cell>
          <cell r="M212" t="str">
            <v>LICITACION</v>
          </cell>
          <cell r="N212" t="str">
            <v>LICITACION</v>
          </cell>
          <cell r="O212" t="str">
            <v>BILATERAL</v>
          </cell>
          <cell r="P212" t="str">
            <v>LICITACION</v>
          </cell>
          <cell r="R212" t="str">
            <v>LICITACION</v>
          </cell>
          <cell r="T212" t="str">
            <v>BILATERAL</v>
          </cell>
          <cell r="U212" t="str">
            <v>LICITACION</v>
          </cell>
          <cell r="V212" t="str">
            <v>LICITACION</v>
          </cell>
          <cell r="W212" t="str">
            <v>LICITACION</v>
          </cell>
          <cell r="Z212" t="str">
            <v>LICITACION</v>
          </cell>
          <cell r="AA212" t="str">
            <v>BILATERAL</v>
          </cell>
          <cell r="AB212" t="str">
            <v>LICITACION</v>
          </cell>
          <cell r="AC212" t="str">
            <v>BILATERAL</v>
          </cell>
          <cell r="AE212" t="str">
            <v>BILATERAL</v>
          </cell>
          <cell r="AF212" t="str">
            <v>LICITACION</v>
          </cell>
          <cell r="AG212" t="str">
            <v>LICITACION</v>
          </cell>
        </row>
        <row r="213">
          <cell r="F213" t="str">
            <v>Tipo de Usuario</v>
          </cell>
          <cell r="I213" t="str">
            <v>REGULADO</v>
          </cell>
          <cell r="J213" t="str">
            <v>REGULADO</v>
          </cell>
          <cell r="K213" t="str">
            <v>REGULADO</v>
          </cell>
          <cell r="L213" t="str">
            <v>REGULADO</v>
          </cell>
          <cell r="M213" t="str">
            <v>REGULADO</v>
          </cell>
          <cell r="N213" t="str">
            <v>REGULADO</v>
          </cell>
          <cell r="O213" t="str">
            <v>REGULADO</v>
          </cell>
          <cell r="P213" t="str">
            <v>REGULADO</v>
          </cell>
          <cell r="R213" t="str">
            <v>REGULADO</v>
          </cell>
          <cell r="T213" t="str">
            <v>LIBRE</v>
          </cell>
          <cell r="U213" t="str">
            <v>REGULADO</v>
          </cell>
          <cell r="V213" t="str">
            <v>REGULADO</v>
          </cell>
          <cell r="W213" t="str">
            <v>REGULADO</v>
          </cell>
          <cell r="Z213" t="str">
            <v>REGULADO</v>
          </cell>
          <cell r="AA213" t="str">
            <v>LIBRE</v>
          </cell>
          <cell r="AB213" t="str">
            <v>REGULADO</v>
          </cell>
          <cell r="AC213" t="str">
            <v>LIBRE</v>
          </cell>
          <cell r="AE213" t="str">
            <v>LIBRE</v>
          </cell>
          <cell r="AF213" t="str">
            <v>REGULADO</v>
          </cell>
          <cell r="AG213" t="str">
            <v>REGULADO</v>
          </cell>
        </row>
        <row r="214">
          <cell r="F214" t="str">
            <v>CÓDIGO_Retiro</v>
          </cell>
          <cell r="I214" t="str">
            <v>CB00049CLP</v>
          </cell>
          <cell r="J214" t="str">
            <v>CL00020CDA</v>
          </cell>
          <cell r="K214" t="str">
            <v>CL00041CHI</v>
          </cell>
          <cell r="L214" t="str">
            <v>CL00003EGA</v>
          </cell>
          <cell r="M214" t="str">
            <v>CL00049EGM</v>
          </cell>
          <cell r="N214" t="str">
            <v>CB00061ORA</v>
          </cell>
          <cell r="O214" t="str">
            <v>CB00040EGS</v>
          </cell>
          <cell r="P214" t="str">
            <v>CL00086ELP</v>
          </cell>
          <cell r="R214" t="str">
            <v>CL00043ODE</v>
          </cell>
          <cell r="T214" t="str">
            <v>CB00181EPE</v>
          </cell>
          <cell r="U214" t="str">
            <v>CL00016EPI</v>
          </cell>
          <cell r="V214" t="str">
            <v>CL00096ENG</v>
          </cell>
          <cell r="W214" t="str">
            <v>CL00031FPP</v>
          </cell>
          <cell r="Z214" t="str">
            <v>CL00016KAL</v>
          </cell>
          <cell r="AA214" t="str">
            <v>CB00067LDS</v>
          </cell>
          <cell r="AB214" t="str">
            <v>CL00028SGB</v>
          </cell>
          <cell r="AC214" t="str">
            <v>CB00015SDF</v>
          </cell>
          <cell r="AE214" t="str">
            <v>CB00124SKP</v>
          </cell>
          <cell r="AF214" t="str">
            <v>CL00027TCH</v>
          </cell>
          <cell r="AG214" t="str">
            <v>CL00003TER</v>
          </cell>
        </row>
        <row r="215">
          <cell r="F215" t="str">
            <v>Barra de Transferencia</v>
          </cell>
          <cell r="I215" t="str">
            <v>MARCONA 220</v>
          </cell>
          <cell r="J215" t="str">
            <v>AZANGARO 138</v>
          </cell>
          <cell r="K215" t="str">
            <v>SOCABAYA 138</v>
          </cell>
          <cell r="L215" t="str">
            <v>AYAVIRI 138</v>
          </cell>
          <cell r="M215" t="str">
            <v>TALARA 220</v>
          </cell>
          <cell r="N215" t="str">
            <v>HUALLANCA 138</v>
          </cell>
          <cell r="O215" t="str">
            <v>CHILCA REP 220</v>
          </cell>
          <cell r="P215" t="str">
            <v>TALARA 220</v>
          </cell>
          <cell r="R215" t="str">
            <v>PUCALLPA 60</v>
          </cell>
          <cell r="T215" t="str">
            <v>ICA 220</v>
          </cell>
          <cell r="U215" t="str">
            <v>ILO ELP 138</v>
          </cell>
          <cell r="V215" t="str">
            <v>SAN GABAN 138</v>
          </cell>
          <cell r="W215" t="str">
            <v>PARAGSHA2 138</v>
          </cell>
          <cell r="Z215" t="str">
            <v>CHILCA REP 220</v>
          </cell>
          <cell r="AA215" t="str">
            <v>INDUSTRIALES 220</v>
          </cell>
          <cell r="AB215" t="str">
            <v>SAN JUAN 220</v>
          </cell>
          <cell r="AC215" t="str">
            <v>SANTA ROSA 220</v>
          </cell>
          <cell r="AE215" t="str">
            <v>SOCABAYA 220</v>
          </cell>
          <cell r="AF215" t="str">
            <v>QUENCORO 138</v>
          </cell>
          <cell r="AG215" t="str">
            <v>AUCAYACU 138</v>
          </cell>
        </row>
        <row r="216">
          <cell r="F216" t="str">
            <v>Cliente</v>
          </cell>
          <cell r="I216" t="str">
            <v>ELECTRO DUNAS</v>
          </cell>
          <cell r="J216" t="str">
            <v>ELECTRO PUNO</v>
          </cell>
          <cell r="K216" t="str">
            <v>ELECTRO SUR</v>
          </cell>
          <cell r="L216" t="str">
            <v>ELECTRO PUNO</v>
          </cell>
          <cell r="M216" t="str">
            <v>ELECTRO NOR OESTE</v>
          </cell>
          <cell r="N216" t="str">
            <v>HIDRANDINA</v>
          </cell>
          <cell r="O216" t="str">
            <v>ADINELSA ADN</v>
          </cell>
          <cell r="P216" t="str">
            <v>ELECTRO NOR OESTE</v>
          </cell>
          <cell r="R216" t="str">
            <v>ELECTRO UCAYALI</v>
          </cell>
          <cell r="T216" t="str">
            <v>SODIMAC PERU S.A.</v>
          </cell>
          <cell r="U216" t="str">
            <v>ELECTRO SUR</v>
          </cell>
          <cell r="V216" t="str">
            <v>ELECTRO SUR ESTE</v>
          </cell>
          <cell r="W216" t="str">
            <v>ELECTRO CENTRO</v>
          </cell>
          <cell r="Z216" t="str">
            <v>LUZ DEL SUR</v>
          </cell>
          <cell r="AA216" t="str">
            <v>QUAD/GRAPHICS PERU S.A.</v>
          </cell>
          <cell r="AB216" t="str">
            <v>LUZ DEL SUR</v>
          </cell>
          <cell r="AC216" t="str">
            <v>MEPSA</v>
          </cell>
          <cell r="AE216" t="str">
            <v>TRES PALMERAS S A</v>
          </cell>
          <cell r="AF216" t="str">
            <v>ELECTRO SUR ESTE</v>
          </cell>
          <cell r="AG216" t="str">
            <v>ELECTRO CENTRO</v>
          </cell>
        </row>
        <row r="217">
          <cell r="F217" t="str">
            <v>Fecha de Fin</v>
          </cell>
          <cell r="I217" t="str">
            <v>31/12/2040</v>
          </cell>
          <cell r="J217" t="str">
            <v>02/08/2031</v>
          </cell>
          <cell r="K217" t="str">
            <v>31/12/2023</v>
          </cell>
          <cell r="L217" t="str">
            <v>31/12/2021</v>
          </cell>
          <cell r="M217" t="str">
            <v>31/12/2022</v>
          </cell>
          <cell r="N217" t="str">
            <v>31/12/2022</v>
          </cell>
          <cell r="O217" t="str">
            <v>28/02/2017</v>
          </cell>
          <cell r="P217" t="str">
            <v>31/12/2022</v>
          </cell>
          <cell r="R217" t="str">
            <v>31/10/2031</v>
          </cell>
          <cell r="T217" t="str">
            <v>31/12/2022</v>
          </cell>
          <cell r="U217" t="str">
            <v>01/12/2025</v>
          </cell>
          <cell r="V217" t="str">
            <v>31/12/2025</v>
          </cell>
          <cell r="W217" t="str">
            <v>31/12/2022</v>
          </cell>
          <cell r="Z217" t="str">
            <v>31/12/2023</v>
          </cell>
          <cell r="AA217" t="str">
            <v>30/06/2019</v>
          </cell>
          <cell r="AB217" t="str">
            <v>31/12/2023</v>
          </cell>
          <cell r="AC217" t="str">
            <v>30/04/2020</v>
          </cell>
          <cell r="AE217" t="str">
            <v>30/06/2019</v>
          </cell>
          <cell r="AF217" t="str">
            <v>31/12/2021</v>
          </cell>
          <cell r="AG217" t="str">
            <v>31/12/2022</v>
          </cell>
        </row>
        <row r="218">
          <cell r="F218" t="str">
            <v>Fecha de Inicio</v>
          </cell>
          <cell r="I218" t="str">
            <v>01/01/2014</v>
          </cell>
          <cell r="J218" t="str">
            <v>03/08/2016</v>
          </cell>
          <cell r="K218" t="str">
            <v>01/01/2014</v>
          </cell>
          <cell r="L218" t="str">
            <v>01/01/2014</v>
          </cell>
          <cell r="M218" t="str">
            <v>01/01/2013</v>
          </cell>
          <cell r="N218" t="str">
            <v>01/01/2013</v>
          </cell>
          <cell r="O218" t="str">
            <v>01/08/2014</v>
          </cell>
          <cell r="P218" t="str">
            <v>01/01/2013</v>
          </cell>
          <cell r="R218" t="str">
            <v>01/10/2016</v>
          </cell>
          <cell r="T218" t="str">
            <v>01/01/2017</v>
          </cell>
          <cell r="U218" t="str">
            <v>01/12/2016</v>
          </cell>
          <cell r="V218" t="str">
            <v>01/03/2016</v>
          </cell>
          <cell r="W218" t="str">
            <v>01/01/2013</v>
          </cell>
          <cell r="Z218" t="str">
            <v>01/01/2014</v>
          </cell>
          <cell r="AA218" t="str">
            <v>01/07/2016</v>
          </cell>
          <cell r="AB218" t="str">
            <v>01/01/2014</v>
          </cell>
          <cell r="AC218" t="str">
            <v>01/05/2015</v>
          </cell>
          <cell r="AE218" t="str">
            <v>01/07/2016</v>
          </cell>
          <cell r="AF218" t="str">
            <v>01/01/2014</v>
          </cell>
          <cell r="AG218" t="str">
            <v>01/01/2013</v>
          </cell>
        </row>
        <row r="219">
          <cell r="F219" t="str">
            <v>Tipo de Contrato</v>
          </cell>
          <cell r="I219" t="str">
            <v>BILATERAL</v>
          </cell>
          <cell r="J219" t="str">
            <v>LICITACION</v>
          </cell>
          <cell r="K219" t="str">
            <v>LICITACION</v>
          </cell>
          <cell r="L219" t="str">
            <v>LICITACION</v>
          </cell>
          <cell r="M219" t="str">
            <v>LICITACION</v>
          </cell>
          <cell r="N219" t="str">
            <v>BILATERAL</v>
          </cell>
          <cell r="O219" t="str">
            <v>BILATERAL</v>
          </cell>
          <cell r="P219" t="str">
            <v>LICITACION</v>
          </cell>
          <cell r="R219" t="str">
            <v>LICITACION</v>
          </cell>
          <cell r="T219" t="str">
            <v>BILATERAL</v>
          </cell>
          <cell r="U219" t="str">
            <v>LICITACION</v>
          </cell>
          <cell r="V219" t="str">
            <v>LICITACION</v>
          </cell>
          <cell r="W219" t="str">
            <v>LICITACION</v>
          </cell>
          <cell r="Z219" t="str">
            <v>LICITACION</v>
          </cell>
          <cell r="AA219" t="str">
            <v>BILATERAL</v>
          </cell>
          <cell r="AB219" t="str">
            <v>LICITACION</v>
          </cell>
          <cell r="AC219" t="str">
            <v>BILATERAL</v>
          </cell>
          <cell r="AE219" t="str">
            <v>BILATERAL</v>
          </cell>
          <cell r="AF219" t="str">
            <v>LICITACION</v>
          </cell>
          <cell r="AG219" t="str">
            <v>LICITACION</v>
          </cell>
        </row>
        <row r="220">
          <cell r="F220" t="str">
            <v>Tipo de Usuario</v>
          </cell>
          <cell r="I220" t="str">
            <v>REGULADO</v>
          </cell>
          <cell r="J220" t="str">
            <v>REGULADO</v>
          </cell>
          <cell r="K220" t="str">
            <v>REGULADO</v>
          </cell>
          <cell r="L220" t="str">
            <v>REGULADO</v>
          </cell>
          <cell r="M220" t="str">
            <v>REGULADO</v>
          </cell>
          <cell r="N220" t="str">
            <v>REGULADO</v>
          </cell>
          <cell r="O220" t="str">
            <v>REGULADO</v>
          </cell>
          <cell r="P220" t="str">
            <v>REGULADO</v>
          </cell>
          <cell r="R220" t="str">
            <v>REGULADO</v>
          </cell>
          <cell r="T220" t="str">
            <v>LIBRE</v>
          </cell>
          <cell r="U220" t="str">
            <v>REGULADO</v>
          </cell>
          <cell r="V220" t="str">
            <v>REGULADO</v>
          </cell>
          <cell r="W220" t="str">
            <v>REGULADO</v>
          </cell>
          <cell r="Z220" t="str">
            <v>REGULADO</v>
          </cell>
          <cell r="AA220" t="str">
            <v>LIBRE</v>
          </cell>
          <cell r="AB220" t="str">
            <v>REGULADO</v>
          </cell>
          <cell r="AC220" t="str">
            <v>LIBRE</v>
          </cell>
          <cell r="AE220" t="str">
            <v>LIBRE</v>
          </cell>
          <cell r="AF220" t="str">
            <v>REGULADO</v>
          </cell>
          <cell r="AG220" t="str">
            <v>REGULADO</v>
          </cell>
        </row>
        <row r="221">
          <cell r="F221" t="str">
            <v>CÓDIGO_Retiro</v>
          </cell>
          <cell r="I221" t="str">
            <v>CL00043CLP</v>
          </cell>
          <cell r="J221" t="str">
            <v>CL00021CDA</v>
          </cell>
          <cell r="K221" t="str">
            <v>CL00044CHI</v>
          </cell>
          <cell r="L221" t="str">
            <v>CL00004EGA</v>
          </cell>
          <cell r="M221" t="str">
            <v>CL00052EGM</v>
          </cell>
          <cell r="N221" t="str">
            <v>CL00001ORA</v>
          </cell>
          <cell r="O221" t="str">
            <v>CB00045EGS</v>
          </cell>
          <cell r="P221" t="str">
            <v>CL00097ELP</v>
          </cell>
          <cell r="R221" t="str">
            <v>CL00057ODE</v>
          </cell>
          <cell r="T221" t="str">
            <v>CB00182EPE</v>
          </cell>
          <cell r="U221" t="str">
            <v>CL00019EPI</v>
          </cell>
          <cell r="V221" t="str">
            <v>CL00121ENG</v>
          </cell>
          <cell r="W221" t="str">
            <v>CL00035FPP</v>
          </cell>
          <cell r="Z221" t="str">
            <v>CL00036KAL</v>
          </cell>
          <cell r="AA221" t="str">
            <v>CB00068LDS</v>
          </cell>
          <cell r="AB221" t="str">
            <v>CL00029SGB</v>
          </cell>
          <cell r="AC221" t="str">
            <v>CL00021SDF</v>
          </cell>
          <cell r="AE221" t="str">
            <v>CB00128SKP</v>
          </cell>
          <cell r="AF221" t="str">
            <v>CL00030TCH</v>
          </cell>
          <cell r="AG221" t="str">
            <v>CL00005TER</v>
          </cell>
        </row>
        <row r="222">
          <cell r="F222" t="str">
            <v>Barra de Transferencia</v>
          </cell>
          <cell r="I222" t="str">
            <v>INDEPENDENCIA 220</v>
          </cell>
          <cell r="J222" t="str">
            <v>JULIACA 138</v>
          </cell>
          <cell r="K222" t="str">
            <v>TOQUEPALA 138</v>
          </cell>
          <cell r="L222" t="str">
            <v>AZANGARO 138</v>
          </cell>
          <cell r="M222" t="str">
            <v>ZORRITOS 220</v>
          </cell>
          <cell r="N222" t="str">
            <v>CHIMBOTE1 220</v>
          </cell>
          <cell r="O222" t="str">
            <v>SANTA ROSA 220</v>
          </cell>
          <cell r="P222" t="str">
            <v>ZORRITOS 220</v>
          </cell>
          <cell r="R222" t="str">
            <v>CALLALLI 138</v>
          </cell>
          <cell r="T222" t="str">
            <v>TRUJILLO 220</v>
          </cell>
          <cell r="U222" t="str">
            <v>LOS HEROES 66</v>
          </cell>
          <cell r="V222" t="str">
            <v>TINTAYA EXISTENTE 138</v>
          </cell>
          <cell r="W222" t="str">
            <v>POMACOCHA 220</v>
          </cell>
          <cell r="Z222" t="str">
            <v>INDUSTRIALES 220</v>
          </cell>
          <cell r="AA222" t="str">
            <v>ALTO PRADERAS 220kV</v>
          </cell>
          <cell r="AB222" t="str">
            <v>SANTA ROSA 220</v>
          </cell>
          <cell r="AC222" t="str">
            <v>INDEPENDENCIA 220</v>
          </cell>
          <cell r="AE222" t="str">
            <v>CAJAMARCA 220</v>
          </cell>
          <cell r="AF222" t="str">
            <v>SAN GABAN 138</v>
          </cell>
          <cell r="AG222" t="str">
            <v>CAMPO ARMIÑO 220</v>
          </cell>
        </row>
        <row r="223">
          <cell r="F223" t="str">
            <v>Cliente</v>
          </cell>
          <cell r="I223" t="str">
            <v>COELVISAC</v>
          </cell>
          <cell r="J223" t="str">
            <v>ELECTRO PUNO</v>
          </cell>
          <cell r="K223" t="str">
            <v>ELECTRO SUR</v>
          </cell>
          <cell r="L223" t="str">
            <v>ELECTRO PUNO</v>
          </cell>
          <cell r="M223" t="str">
            <v>ELECTRO NOR OESTE</v>
          </cell>
          <cell r="N223" t="str">
            <v>HIDRANDINA</v>
          </cell>
          <cell r="O223" t="str">
            <v>ADINELSA ADN</v>
          </cell>
          <cell r="P223" t="str">
            <v>ELECTRO NOR OESTE</v>
          </cell>
          <cell r="R223" t="str">
            <v>SEAL</v>
          </cell>
          <cell r="T223" t="str">
            <v>SODIMAC PERU S.A.</v>
          </cell>
          <cell r="U223" t="str">
            <v>ELECTRO SUR</v>
          </cell>
          <cell r="V223" t="str">
            <v>ELECTRO SUR ESTE</v>
          </cell>
          <cell r="W223" t="str">
            <v>ELECTRO CENTRO</v>
          </cell>
          <cell r="Z223" t="str">
            <v>LUZ DEL SUR</v>
          </cell>
          <cell r="AA223" t="str">
            <v>B.BRAUN MEDICAL PERU S.A.</v>
          </cell>
          <cell r="AB223" t="str">
            <v>LUZ DEL SUR</v>
          </cell>
          <cell r="AC223" t="str">
            <v>COELVISAC</v>
          </cell>
          <cell r="AE223" t="str">
            <v>HIDRANDINA</v>
          </cell>
          <cell r="AF223" t="str">
            <v>ELECTRO SUR ESTE</v>
          </cell>
          <cell r="AG223" t="str">
            <v>ELECTRO CENTRO</v>
          </cell>
        </row>
        <row r="224">
          <cell r="F224" t="str">
            <v>Fecha de Fin</v>
          </cell>
          <cell r="I224" t="str">
            <v>31/12/2022</v>
          </cell>
          <cell r="J224" t="str">
            <v>02/08/2031</v>
          </cell>
          <cell r="K224" t="str">
            <v>31/12/2023</v>
          </cell>
          <cell r="L224" t="str">
            <v>31/12/2021</v>
          </cell>
          <cell r="M224" t="str">
            <v>31/12/2022</v>
          </cell>
          <cell r="N224" t="str">
            <v>31/12/2022</v>
          </cell>
          <cell r="O224" t="str">
            <v>28/02/2017</v>
          </cell>
          <cell r="P224" t="str">
            <v>31/12/2022</v>
          </cell>
          <cell r="R224" t="str">
            <v>31/10/2031</v>
          </cell>
          <cell r="T224" t="str">
            <v>31/12/2022</v>
          </cell>
          <cell r="U224" t="str">
            <v>01/12/2025</v>
          </cell>
          <cell r="V224" t="str">
            <v>31/12/2025</v>
          </cell>
          <cell r="W224" t="str">
            <v>31/12/2022</v>
          </cell>
          <cell r="Z224" t="str">
            <v>31/12/2023</v>
          </cell>
          <cell r="AA224" t="str">
            <v>31/07/2019</v>
          </cell>
          <cell r="AB224" t="str">
            <v>31/12/2023</v>
          </cell>
          <cell r="AC224" t="str">
            <v>31/12/2022</v>
          </cell>
          <cell r="AE224" t="str">
            <v>31/12/2017</v>
          </cell>
          <cell r="AF224" t="str">
            <v>31/12/2021</v>
          </cell>
          <cell r="AG224" t="str">
            <v>31/12/2022</v>
          </cell>
        </row>
        <row r="225">
          <cell r="F225" t="str">
            <v>Fecha de Inicio</v>
          </cell>
          <cell r="I225" t="str">
            <v>01/01/2013</v>
          </cell>
          <cell r="J225" t="str">
            <v>03/08/2016</v>
          </cell>
          <cell r="K225" t="str">
            <v>01/01/2014</v>
          </cell>
          <cell r="L225" t="str">
            <v>01/01/2014</v>
          </cell>
          <cell r="M225" t="str">
            <v>01/01/2013</v>
          </cell>
          <cell r="N225" t="str">
            <v>01/01/2013</v>
          </cell>
          <cell r="O225" t="str">
            <v>01/08/2014</v>
          </cell>
          <cell r="P225" t="str">
            <v>01/01/2013</v>
          </cell>
          <cell r="R225" t="str">
            <v>01/10/2016</v>
          </cell>
          <cell r="T225" t="str">
            <v>01/01/2017</v>
          </cell>
          <cell r="U225" t="str">
            <v>01/12/2016</v>
          </cell>
          <cell r="V225" t="str">
            <v>01/03/2016</v>
          </cell>
          <cell r="W225" t="str">
            <v>01/01/2013</v>
          </cell>
          <cell r="Z225" t="str">
            <v>01/01/2014</v>
          </cell>
          <cell r="AA225" t="str">
            <v>01/08/2016</v>
          </cell>
          <cell r="AB225" t="str">
            <v>01/01/2014</v>
          </cell>
          <cell r="AC225" t="str">
            <v>01/01/2013</v>
          </cell>
          <cell r="AE225" t="str">
            <v>01/01/2017</v>
          </cell>
          <cell r="AF225" t="str">
            <v>01/01/2014</v>
          </cell>
          <cell r="AG225" t="str">
            <v>01/01/2013</v>
          </cell>
        </row>
        <row r="226">
          <cell r="F226" t="str">
            <v>Tipo de Contrato</v>
          </cell>
          <cell r="I226" t="str">
            <v>LICITACION</v>
          </cell>
          <cell r="J226" t="str">
            <v>LICITACION</v>
          </cell>
          <cell r="K226" t="str">
            <v>LICITACION</v>
          </cell>
          <cell r="L226" t="str">
            <v>LICITACION</v>
          </cell>
          <cell r="M226" t="str">
            <v>LICITACION</v>
          </cell>
          <cell r="N226" t="str">
            <v>LICITACION</v>
          </cell>
          <cell r="O226" t="str">
            <v>BILATERAL</v>
          </cell>
          <cell r="P226" t="str">
            <v>LICITACION</v>
          </cell>
          <cell r="R226" t="str">
            <v>LICITACION</v>
          </cell>
          <cell r="T226" t="str">
            <v>BILATERAL</v>
          </cell>
          <cell r="U226" t="str">
            <v>LICITACION</v>
          </cell>
          <cell r="V226" t="str">
            <v>LICITACION</v>
          </cell>
          <cell r="W226" t="str">
            <v>LICITACION</v>
          </cell>
          <cell r="Z226" t="str">
            <v>LICITACION</v>
          </cell>
          <cell r="AA226" t="str">
            <v>BILATERAL</v>
          </cell>
          <cell r="AB226" t="str">
            <v>LICITACION</v>
          </cell>
          <cell r="AC226" t="str">
            <v>LICITACION</v>
          </cell>
          <cell r="AE226" t="str">
            <v>BILATERAL</v>
          </cell>
          <cell r="AF226" t="str">
            <v>LICITACION</v>
          </cell>
          <cell r="AG226" t="str">
            <v>LICITACION</v>
          </cell>
        </row>
        <row r="227">
          <cell r="F227" t="str">
            <v>Tipo de Usuario</v>
          </cell>
          <cell r="I227" t="str">
            <v>REGULADO</v>
          </cell>
          <cell r="J227" t="str">
            <v>REGULADO</v>
          </cell>
          <cell r="K227" t="str">
            <v>REGULADO</v>
          </cell>
          <cell r="L227" t="str">
            <v>REGULADO</v>
          </cell>
          <cell r="M227" t="str">
            <v>REGULADO</v>
          </cell>
          <cell r="N227" t="str">
            <v>REGULADO</v>
          </cell>
          <cell r="O227" t="str">
            <v>REGULADO</v>
          </cell>
          <cell r="P227" t="str">
            <v>REGULADO</v>
          </cell>
          <cell r="R227" t="str">
            <v>REGULADO</v>
          </cell>
          <cell r="T227" t="str">
            <v>LIBRE</v>
          </cell>
          <cell r="U227" t="str">
            <v>REGULADO</v>
          </cell>
          <cell r="V227" t="str">
            <v>REGULADO</v>
          </cell>
          <cell r="W227" t="str">
            <v>REGULADO</v>
          </cell>
          <cell r="Z227" t="str">
            <v>REGULADO</v>
          </cell>
          <cell r="AA227" t="str">
            <v>LIBRE</v>
          </cell>
          <cell r="AB227" t="str">
            <v>REGULADO</v>
          </cell>
          <cell r="AC227" t="str">
            <v>REGULADO</v>
          </cell>
          <cell r="AE227" t="str">
            <v>REGULADO</v>
          </cell>
          <cell r="AF227" t="str">
            <v>REGULADO</v>
          </cell>
          <cell r="AG227" t="str">
            <v>REGULADO</v>
          </cell>
        </row>
        <row r="228">
          <cell r="F228" t="str">
            <v>CÓDIGO_Retiro</v>
          </cell>
          <cell r="I228" t="str">
            <v>CB00011CLP</v>
          </cell>
          <cell r="J228" t="str">
            <v>CL00022CDA</v>
          </cell>
          <cell r="K228" t="str">
            <v>CL00016CHI</v>
          </cell>
          <cell r="L228" t="str">
            <v>CL00036EGA</v>
          </cell>
          <cell r="M228" t="str">
            <v>CL00002EGM</v>
          </cell>
          <cell r="N228" t="str">
            <v>CL00004ORA</v>
          </cell>
          <cell r="O228" t="str">
            <v>CB00055EGS</v>
          </cell>
          <cell r="P228" t="str">
            <v>CB00022ELP</v>
          </cell>
          <cell r="R228" t="str">
            <v>CL00058ODE</v>
          </cell>
          <cell r="T228" t="str">
            <v>CB00186EPE</v>
          </cell>
          <cell r="U228" t="str">
            <v>CL00023EPI</v>
          </cell>
          <cell r="V228" t="str">
            <v>CL00004ENG</v>
          </cell>
          <cell r="W228" t="str">
            <v>CL00040FPP</v>
          </cell>
          <cell r="Z228" t="str">
            <v>CL00062KAL</v>
          </cell>
          <cell r="AA228" t="str">
            <v>CB00069LDS</v>
          </cell>
          <cell r="AB228" t="str">
            <v>CL00139SGB</v>
          </cell>
          <cell r="AC228" t="str">
            <v>CB00016SDF</v>
          </cell>
          <cell r="AE228" t="str">
            <v>CB00129SKP</v>
          </cell>
          <cell r="AF228" t="str">
            <v>CL00037TCH</v>
          </cell>
          <cell r="AG228" t="str">
            <v>CL00008TER</v>
          </cell>
        </row>
        <row r="229">
          <cell r="F229" t="str">
            <v>Barra de Transferencia</v>
          </cell>
          <cell r="I229" t="str">
            <v>CARHUAMAYO 138</v>
          </cell>
          <cell r="J229" t="str">
            <v>PUNO 138</v>
          </cell>
          <cell r="K229" t="str">
            <v>COMBAPATA 138</v>
          </cell>
          <cell r="L229" t="str">
            <v>JULIACA 138</v>
          </cell>
          <cell r="M229" t="str">
            <v>AUCAYACU 138</v>
          </cell>
          <cell r="N229" t="str">
            <v>CAJAMARCA 220</v>
          </cell>
          <cell r="O229" t="str">
            <v>CALLALLI 138</v>
          </cell>
          <cell r="P229" t="str">
            <v>CHICLAYO 220</v>
          </cell>
          <cell r="R229" t="str">
            <v>CHILINA 138</v>
          </cell>
          <cell r="T229" t="str">
            <v>SOCABAYA 138</v>
          </cell>
          <cell r="U229" t="str">
            <v>MOQUEGUA 138</v>
          </cell>
          <cell r="V229" t="str">
            <v>AUCAYACU 138</v>
          </cell>
          <cell r="W229" t="str">
            <v>TINGO MARIA 138</v>
          </cell>
          <cell r="Z229" t="str">
            <v>SAN JUAN 220</v>
          </cell>
          <cell r="AA229" t="str">
            <v>SAN JUAN 220</v>
          </cell>
          <cell r="AB229" t="str">
            <v>CALLAHUANCA EDEGEL 220</v>
          </cell>
          <cell r="AC229" t="str">
            <v>CHILCA REP 220</v>
          </cell>
          <cell r="AE229" t="str">
            <v>CHIMBOTE1 138</v>
          </cell>
          <cell r="AF229" t="str">
            <v>TINTAYA EXISTENTE 138</v>
          </cell>
          <cell r="AG229" t="str">
            <v>CARHUAMAYO 138</v>
          </cell>
        </row>
        <row r="230">
          <cell r="F230" t="str">
            <v>Cliente</v>
          </cell>
          <cell r="I230" t="str">
            <v>PAN AMERICAN SILVER</v>
          </cell>
          <cell r="J230" t="str">
            <v>ELECTRO PUNO</v>
          </cell>
          <cell r="K230" t="str">
            <v>ELECTRO SUR ESTE</v>
          </cell>
          <cell r="L230" t="str">
            <v>ELECTRO PUNO</v>
          </cell>
          <cell r="M230" t="str">
            <v>ELECTRO CENTRO</v>
          </cell>
          <cell r="N230" t="str">
            <v>HIDRANDINA</v>
          </cell>
          <cell r="O230" t="str">
            <v>ADINELSA ADN</v>
          </cell>
          <cell r="P230" t="str">
            <v>COELVISAC</v>
          </cell>
          <cell r="R230" t="str">
            <v>SEAL</v>
          </cell>
          <cell r="T230" t="str">
            <v>SODIMAC PERU S.A.</v>
          </cell>
          <cell r="U230" t="str">
            <v>ELECTRO SUR</v>
          </cell>
          <cell r="V230" t="str">
            <v>ELECTRO CENTRO</v>
          </cell>
          <cell r="W230" t="str">
            <v>ELECTRO CENTRO</v>
          </cell>
          <cell r="Z230" t="str">
            <v>LUZ DEL SUR</v>
          </cell>
          <cell r="AA230" t="str">
            <v>CRP MEDIOS Y ENTRETENIMIENTO S.A.C.</v>
          </cell>
          <cell r="AB230" t="str">
            <v>LUZ DEL SUR</v>
          </cell>
          <cell r="AC230" t="str">
            <v>ACEROS CHILCA S.A.C.</v>
          </cell>
          <cell r="AE230" t="str">
            <v>HIDRANDINA</v>
          </cell>
          <cell r="AF230" t="str">
            <v>ELECTRO SUR ESTE</v>
          </cell>
          <cell r="AG230" t="str">
            <v>ELECTRO CENTRO</v>
          </cell>
        </row>
        <row r="231">
          <cell r="F231" t="str">
            <v>Fecha de Fin</v>
          </cell>
          <cell r="I231" t="str">
            <v>31/12/2024</v>
          </cell>
          <cell r="J231" t="str">
            <v>02/08/2031</v>
          </cell>
          <cell r="K231" t="str">
            <v>31/12/2025</v>
          </cell>
          <cell r="L231" t="str">
            <v>31/12/2021</v>
          </cell>
          <cell r="M231" t="str">
            <v>31/12/2022</v>
          </cell>
          <cell r="N231" t="str">
            <v>31/12/2022</v>
          </cell>
          <cell r="O231" t="str">
            <v>28/02/2017</v>
          </cell>
          <cell r="P231" t="str">
            <v>31/12/2019</v>
          </cell>
          <cell r="R231" t="str">
            <v>31/10/2031</v>
          </cell>
          <cell r="T231" t="str">
            <v>31/12/2022</v>
          </cell>
          <cell r="U231" t="str">
            <v>01/12/2025</v>
          </cell>
          <cell r="V231" t="str">
            <v>31/12/2022</v>
          </cell>
          <cell r="W231" t="str">
            <v>31/12/2022</v>
          </cell>
          <cell r="Z231" t="str">
            <v>31/12/2023</v>
          </cell>
          <cell r="AA231" t="str">
            <v>31/07/2021</v>
          </cell>
          <cell r="AB231" t="str">
            <v>31/12/2023</v>
          </cell>
          <cell r="AC231" t="str">
            <v>31/01/2019</v>
          </cell>
          <cell r="AE231" t="str">
            <v>31/12/2017</v>
          </cell>
          <cell r="AF231" t="str">
            <v>31/12/2021</v>
          </cell>
          <cell r="AG231" t="str">
            <v>31/12/2022</v>
          </cell>
        </row>
        <row r="232">
          <cell r="F232" t="str">
            <v>Fecha de Inicio</v>
          </cell>
          <cell r="I232" t="str">
            <v>01/11/2014</v>
          </cell>
          <cell r="J232" t="str">
            <v>03/08/2016</v>
          </cell>
          <cell r="K232" t="str">
            <v>01/01/2014</v>
          </cell>
          <cell r="L232" t="str">
            <v>01/01/2014</v>
          </cell>
          <cell r="M232" t="str">
            <v>01/01/2013</v>
          </cell>
          <cell r="N232" t="str">
            <v>01/01/2013</v>
          </cell>
          <cell r="O232" t="str">
            <v>01/07/2016</v>
          </cell>
          <cell r="P232" t="str">
            <v>01/06/2014</v>
          </cell>
          <cell r="R232" t="str">
            <v>01/10/2016</v>
          </cell>
          <cell r="T232" t="str">
            <v>01/01/2017</v>
          </cell>
          <cell r="U232" t="str">
            <v>01/12/2016</v>
          </cell>
          <cell r="V232" t="str">
            <v>01/03/2016</v>
          </cell>
          <cell r="W232" t="str">
            <v>01/01/2013</v>
          </cell>
          <cell r="Z232" t="str">
            <v>01/01/2014</v>
          </cell>
          <cell r="AA232" t="str">
            <v>01/08/2016</v>
          </cell>
          <cell r="AB232" t="str">
            <v>01/01/2014</v>
          </cell>
          <cell r="AC232" t="str">
            <v>01/02/2017</v>
          </cell>
          <cell r="AE232" t="str">
            <v>01/01/2017</v>
          </cell>
          <cell r="AF232" t="str">
            <v>01/01/2014</v>
          </cell>
          <cell r="AG232" t="str">
            <v>01/01/2013</v>
          </cell>
        </row>
        <row r="233">
          <cell r="F233" t="str">
            <v>Tipo de Contrato</v>
          </cell>
          <cell r="I233" t="str">
            <v>BILATERAL</v>
          </cell>
          <cell r="J233" t="str">
            <v>LICITACION</v>
          </cell>
          <cell r="K233" t="str">
            <v>LICITACION</v>
          </cell>
          <cell r="L233" t="str">
            <v>LICITACION</v>
          </cell>
          <cell r="M233" t="str">
            <v>LICITACION</v>
          </cell>
          <cell r="N233" t="str">
            <v>LICITACION</v>
          </cell>
          <cell r="O233" t="str">
            <v>BILATERAL</v>
          </cell>
          <cell r="P233" t="str">
            <v>BILATERAL</v>
          </cell>
          <cell r="R233" t="str">
            <v>LICITACION</v>
          </cell>
          <cell r="T233" t="str">
            <v>BILATERAL</v>
          </cell>
          <cell r="U233" t="str">
            <v>LICITACION</v>
          </cell>
          <cell r="V233" t="str">
            <v>LICITACION</v>
          </cell>
          <cell r="W233" t="str">
            <v>LICITACION</v>
          </cell>
          <cell r="Z233" t="str">
            <v>LICITACION</v>
          </cell>
          <cell r="AA233" t="str">
            <v>BILATERAL</v>
          </cell>
          <cell r="AB233" t="str">
            <v>LICITACION</v>
          </cell>
          <cell r="AC233" t="str">
            <v>BILATERAL</v>
          </cell>
          <cell r="AE233" t="str">
            <v>BILATERAL</v>
          </cell>
          <cell r="AF233" t="str">
            <v>LICITACION</v>
          </cell>
          <cell r="AG233" t="str">
            <v>LICITACION</v>
          </cell>
        </row>
        <row r="234">
          <cell r="F234" t="str">
            <v>Tipo de Usuario</v>
          </cell>
          <cell r="I234" t="str">
            <v>LIBRE</v>
          </cell>
          <cell r="J234" t="str">
            <v>REGULADO</v>
          </cell>
          <cell r="K234" t="str">
            <v>REGULADO</v>
          </cell>
          <cell r="L234" t="str">
            <v>REGULADO</v>
          </cell>
          <cell r="M234" t="str">
            <v>REGULADO</v>
          </cell>
          <cell r="N234" t="str">
            <v>REGULADO</v>
          </cell>
          <cell r="O234" t="str">
            <v>REGULADO</v>
          </cell>
          <cell r="P234" t="str">
            <v>LIBRE</v>
          </cell>
          <cell r="R234" t="str">
            <v>REGULADO</v>
          </cell>
          <cell r="T234" t="str">
            <v>LIBRE</v>
          </cell>
          <cell r="U234" t="str">
            <v>REGULADO</v>
          </cell>
          <cell r="V234" t="str">
            <v>REGULADO</v>
          </cell>
          <cell r="W234" t="str">
            <v>REGULADO</v>
          </cell>
          <cell r="Z234" t="str">
            <v>REGULADO</v>
          </cell>
          <cell r="AA234" t="str">
            <v>LIBRE</v>
          </cell>
          <cell r="AB234" t="str">
            <v>REGULADO</v>
          </cell>
          <cell r="AC234" t="str">
            <v>LIBRE</v>
          </cell>
          <cell r="AE234" t="str">
            <v>REGULADO</v>
          </cell>
          <cell r="AF234" t="str">
            <v>REGULADO</v>
          </cell>
          <cell r="AG234" t="str">
            <v>REGULADO</v>
          </cell>
        </row>
        <row r="235">
          <cell r="F235" t="str">
            <v>CÓDIGO_Retiro</v>
          </cell>
          <cell r="I235" t="str">
            <v>CB00016CLP</v>
          </cell>
          <cell r="J235" t="str">
            <v>CL00023CDA</v>
          </cell>
          <cell r="K235" t="str">
            <v>CL00017CHI</v>
          </cell>
          <cell r="L235" t="str">
            <v>CL00045EGA</v>
          </cell>
          <cell r="M235" t="str">
            <v>CL00008EGM</v>
          </cell>
          <cell r="N235" t="str">
            <v>CL00026ORA</v>
          </cell>
          <cell r="O235" t="str">
            <v>CB00053EGS</v>
          </cell>
          <cell r="P235" t="str">
            <v>CB00039ELP</v>
          </cell>
          <cell r="R235" t="str">
            <v>CL00059ODE</v>
          </cell>
          <cell r="T235" t="str">
            <v>CB00178EPE</v>
          </cell>
          <cell r="U235" t="str">
            <v>CL00034EPI</v>
          </cell>
          <cell r="V235" t="str">
            <v>CL00012ENG</v>
          </cell>
          <cell r="W235" t="str">
            <v>CL00097FPP</v>
          </cell>
          <cell r="Z235" t="str">
            <v>CL00064KAL</v>
          </cell>
          <cell r="AA235" t="str">
            <v>CB00070LDS</v>
          </cell>
          <cell r="AB235" t="str">
            <v>CL00140SGB</v>
          </cell>
          <cell r="AE235" t="str">
            <v>CB00130SKP</v>
          </cell>
          <cell r="AF235" t="str">
            <v>CB00002TCH</v>
          </cell>
          <cell r="AG235" t="str">
            <v>CL00017TER</v>
          </cell>
        </row>
        <row r="236">
          <cell r="F236" t="str">
            <v>Barra de Transferencia</v>
          </cell>
          <cell r="I236" t="str">
            <v>CHAVARRIA 220</v>
          </cell>
          <cell r="J236" t="str">
            <v>SAN GABAN 138</v>
          </cell>
          <cell r="K236" t="str">
            <v>DOLORESPATA 138</v>
          </cell>
          <cell r="L236" t="str">
            <v>PUNO 138</v>
          </cell>
          <cell r="M236" t="str">
            <v>CAMPO ARMIÑO 220</v>
          </cell>
          <cell r="N236" t="str">
            <v>CHIMBOTE1 138</v>
          </cell>
          <cell r="O236" t="str">
            <v>YAUPI138</v>
          </cell>
          <cell r="P236" t="str">
            <v>OROYA NUEVA 50</v>
          </cell>
          <cell r="R236" t="str">
            <v>MARCONA 220</v>
          </cell>
          <cell r="T236" t="str">
            <v>PUCALLPA 60</v>
          </cell>
          <cell r="U236" t="str">
            <v>SOCABAYA 138</v>
          </cell>
          <cell r="V236" t="str">
            <v>CAMPO ARMIÑO 220</v>
          </cell>
          <cell r="W236" t="str">
            <v>PACHACHACA 220</v>
          </cell>
          <cell r="Z236" t="str">
            <v>SANTA ROSA 220</v>
          </cell>
          <cell r="AA236" t="str">
            <v>CHILCA REP 220</v>
          </cell>
          <cell r="AB236" t="str">
            <v>CANTERA 220</v>
          </cell>
          <cell r="AE236" t="str">
            <v>CHIMBOTE1 220</v>
          </cell>
          <cell r="AF236" t="str">
            <v>SAN JUAN 220</v>
          </cell>
          <cell r="AG236" t="str">
            <v>CONDORCOCHA 44</v>
          </cell>
        </row>
        <row r="237">
          <cell r="F237" t="str">
            <v>Cliente</v>
          </cell>
          <cell r="I237" t="str">
            <v>APM TERMINALS CALLAO</v>
          </cell>
          <cell r="J237" t="str">
            <v>ELECTRO PUNO</v>
          </cell>
          <cell r="K237" t="str">
            <v>ELECTRO SUR ESTE</v>
          </cell>
          <cell r="L237" t="str">
            <v>ELECTRO PUNO</v>
          </cell>
          <cell r="M237" t="str">
            <v>ELECTRO CENTRO</v>
          </cell>
          <cell r="N237" t="str">
            <v>HIDRANDINA</v>
          </cell>
          <cell r="O237" t="str">
            <v>EGEPSA</v>
          </cell>
          <cell r="P237" t="str">
            <v>COELVISAC</v>
          </cell>
          <cell r="R237" t="str">
            <v>SEAL</v>
          </cell>
          <cell r="T237" t="str">
            <v>SODIMAC PERU ORIENTE S.A.C.</v>
          </cell>
          <cell r="U237" t="str">
            <v>ELECTRO SUR</v>
          </cell>
          <cell r="V237" t="str">
            <v>ELECTRO CENTRO</v>
          </cell>
          <cell r="W237" t="str">
            <v>ELECTRO CENTRO</v>
          </cell>
          <cell r="Z237" t="str">
            <v>LUZ DEL SUR</v>
          </cell>
          <cell r="AA237" t="str">
            <v>HPD CONTRATISTAS GENERALES S.A.C.</v>
          </cell>
          <cell r="AB237" t="str">
            <v>LUZ DEL SUR</v>
          </cell>
          <cell r="AE237" t="str">
            <v>HIDRANDINA</v>
          </cell>
          <cell r="AF237" t="str">
            <v>EXSA</v>
          </cell>
          <cell r="AG237" t="str">
            <v>ELECTRO CENTRO</v>
          </cell>
        </row>
        <row r="238">
          <cell r="F238" t="str">
            <v>Fecha de Fin</v>
          </cell>
          <cell r="I238" t="str">
            <v>31/07/2017</v>
          </cell>
          <cell r="J238" t="str">
            <v>02/08/2031</v>
          </cell>
          <cell r="K238" t="str">
            <v>31/12/2025</v>
          </cell>
          <cell r="L238" t="str">
            <v>31/12/2021</v>
          </cell>
          <cell r="M238" t="str">
            <v>31/12/2022</v>
          </cell>
          <cell r="N238" t="str">
            <v>31/12/2022</v>
          </cell>
          <cell r="O238" t="str">
            <v>31/03/2020</v>
          </cell>
          <cell r="P238" t="str">
            <v>31/12/2017</v>
          </cell>
          <cell r="R238" t="str">
            <v>31/10/2031</v>
          </cell>
          <cell r="T238" t="str">
            <v>31/12/2022</v>
          </cell>
          <cell r="U238" t="str">
            <v>01/12/2025</v>
          </cell>
          <cell r="V238" t="str">
            <v>31/12/2022</v>
          </cell>
          <cell r="W238" t="str">
            <v>31/12/2022</v>
          </cell>
          <cell r="Z238" t="str">
            <v>31/12/2023</v>
          </cell>
          <cell r="AA238" t="str">
            <v>31/08/2019</v>
          </cell>
          <cell r="AB238" t="str">
            <v>31/12/2023</v>
          </cell>
          <cell r="AE238" t="str">
            <v>31/12/2017</v>
          </cell>
          <cell r="AF238" t="str">
            <v>31/12/2022</v>
          </cell>
          <cell r="AG238" t="str">
            <v>31/12/2022</v>
          </cell>
        </row>
        <row r="239">
          <cell r="F239" t="str">
            <v>Fecha de Inicio</v>
          </cell>
          <cell r="I239" t="str">
            <v>01/08/2014</v>
          </cell>
          <cell r="J239" t="str">
            <v>03/08/2016</v>
          </cell>
          <cell r="K239" t="str">
            <v>01/01/2014</v>
          </cell>
          <cell r="L239" t="str">
            <v>01/01/2014</v>
          </cell>
          <cell r="M239" t="str">
            <v>01/01/2013</v>
          </cell>
          <cell r="N239" t="str">
            <v>01/01/2013</v>
          </cell>
          <cell r="O239" t="str">
            <v>01/04/2016</v>
          </cell>
          <cell r="P239" t="str">
            <v>01/01/2014</v>
          </cell>
          <cell r="R239" t="str">
            <v>01/10/2016</v>
          </cell>
          <cell r="T239" t="str">
            <v>01/01/2017</v>
          </cell>
          <cell r="U239" t="str">
            <v>01/12/2016</v>
          </cell>
          <cell r="V239" t="str">
            <v>01/03/2016</v>
          </cell>
          <cell r="W239" t="str">
            <v>01/01/2013</v>
          </cell>
          <cell r="Z239" t="str">
            <v>01/01/2014</v>
          </cell>
          <cell r="AA239" t="str">
            <v>01/09/2016</v>
          </cell>
          <cell r="AB239" t="str">
            <v>01/11/2015</v>
          </cell>
          <cell r="AE239" t="str">
            <v>01/01/2017</v>
          </cell>
          <cell r="AF239" t="str">
            <v>01/11/2015</v>
          </cell>
          <cell r="AG239" t="str">
            <v>01/01/2013</v>
          </cell>
        </row>
        <row r="240">
          <cell r="F240" t="str">
            <v>Tipo de Contrato</v>
          </cell>
          <cell r="I240" t="str">
            <v>BILATERAL</v>
          </cell>
          <cell r="J240" t="str">
            <v>LICITACION</v>
          </cell>
          <cell r="K240" t="str">
            <v>LICITACION</v>
          </cell>
          <cell r="L240" t="str">
            <v>LICITACION</v>
          </cell>
          <cell r="M240" t="str">
            <v>LICITACION</v>
          </cell>
          <cell r="N240" t="str">
            <v>LICITACION</v>
          </cell>
          <cell r="O240" t="str">
            <v>BILATERAL</v>
          </cell>
          <cell r="P240" t="str">
            <v>BILATERAL</v>
          </cell>
          <cell r="R240" t="str">
            <v>LICITACION</v>
          </cell>
          <cell r="T240" t="str">
            <v>BILATERAL</v>
          </cell>
          <cell r="U240" t="str">
            <v>LICITACION</v>
          </cell>
          <cell r="V240" t="str">
            <v>LICITACION</v>
          </cell>
          <cell r="W240" t="str">
            <v>LICITACION</v>
          </cell>
          <cell r="Z240" t="str">
            <v>LICITACION</v>
          </cell>
          <cell r="AA240" t="str">
            <v>BILATERAL</v>
          </cell>
          <cell r="AB240" t="str">
            <v>LICITACION</v>
          </cell>
          <cell r="AE240" t="str">
            <v>BILATERAL</v>
          </cell>
          <cell r="AF240" t="str">
            <v>BILATERAL</v>
          </cell>
          <cell r="AG240" t="str">
            <v>LICITACION</v>
          </cell>
        </row>
        <row r="241">
          <cell r="F241" t="str">
            <v>Tipo de Usuario</v>
          </cell>
          <cell r="I241" t="str">
            <v>LIBRE</v>
          </cell>
          <cell r="J241" t="str">
            <v>REGULADO</v>
          </cell>
          <cell r="K241" t="str">
            <v>REGULADO</v>
          </cell>
          <cell r="L241" t="str">
            <v>REGULADO</v>
          </cell>
          <cell r="M241" t="str">
            <v>REGULADO</v>
          </cell>
          <cell r="N241" t="str">
            <v>REGULADO</v>
          </cell>
          <cell r="O241" t="str">
            <v>REGULADO</v>
          </cell>
          <cell r="P241" t="str">
            <v>REGULADO</v>
          </cell>
          <cell r="R241" t="str">
            <v>REGULADO</v>
          </cell>
          <cell r="T241" t="str">
            <v>LIBRE</v>
          </cell>
          <cell r="U241" t="str">
            <v>REGULADO</v>
          </cell>
          <cell r="V241" t="str">
            <v>REGULADO</v>
          </cell>
          <cell r="W241" t="str">
            <v>REGULADO</v>
          </cell>
          <cell r="Z241" t="str">
            <v>REGULADO</v>
          </cell>
          <cell r="AA241" t="str">
            <v>LIBRE</v>
          </cell>
          <cell r="AB241" t="str">
            <v>REGULADO</v>
          </cell>
          <cell r="AE241" t="str">
            <v>REGULADO</v>
          </cell>
          <cell r="AF241" t="str">
            <v>LIBRE</v>
          </cell>
          <cell r="AG241" t="str">
            <v>REGULADO</v>
          </cell>
        </row>
        <row r="242">
          <cell r="F242" t="str">
            <v>CÓDIGO_Retiro</v>
          </cell>
          <cell r="I242" t="str">
            <v>CB00024CLP</v>
          </cell>
          <cell r="J242" t="str">
            <v>CB00003CDA</v>
          </cell>
          <cell r="K242" t="str">
            <v>CL00026CHI</v>
          </cell>
          <cell r="L242" t="str">
            <v>CL00048EGA</v>
          </cell>
          <cell r="M242" t="str">
            <v>CL00009EGM</v>
          </cell>
          <cell r="N242" t="str">
            <v>CL00028ORA</v>
          </cell>
          <cell r="O242" t="str">
            <v>CB00056EGS</v>
          </cell>
          <cell r="P242" t="str">
            <v>CB00147ELP</v>
          </cell>
          <cell r="R242" t="str">
            <v>CL00060ODE</v>
          </cell>
          <cell r="T242" t="str">
            <v>CB00166EPE</v>
          </cell>
          <cell r="U242" t="str">
            <v>CL00039EPI</v>
          </cell>
          <cell r="V242" t="str">
            <v>CL00017ENG</v>
          </cell>
          <cell r="W242" t="str">
            <v>CL00100FPP</v>
          </cell>
          <cell r="Z242" t="str">
            <v>CL00139KAL</v>
          </cell>
          <cell r="AA242" t="str">
            <v>CB00071LDS</v>
          </cell>
          <cell r="AB242" t="str">
            <v>CB00036SGB</v>
          </cell>
          <cell r="AE242" t="str">
            <v>CB00131SKP</v>
          </cell>
          <cell r="AF242" t="str">
            <v>CB00003TCH</v>
          </cell>
          <cell r="AG242" t="str">
            <v>CL00022TER</v>
          </cell>
        </row>
        <row r="243">
          <cell r="F243" t="str">
            <v>Barra de Transferencia</v>
          </cell>
          <cell r="I243" t="str">
            <v>CONDORCOCHA 138</v>
          </cell>
          <cell r="J243" t="str">
            <v>CUTERVO 138</v>
          </cell>
          <cell r="K243" t="str">
            <v>MACHUPICCHU 138</v>
          </cell>
          <cell r="L243" t="str">
            <v>SAN GABAN 138</v>
          </cell>
          <cell r="M243" t="str">
            <v>CARHUAMAYO 138</v>
          </cell>
          <cell r="N243" t="str">
            <v>GUADALUPE 220</v>
          </cell>
          <cell r="O243" t="str">
            <v>CALLALLI 138</v>
          </cell>
          <cell r="P243" t="str">
            <v>OROYA NUEVA 50</v>
          </cell>
          <cell r="R243" t="str">
            <v>MOLLENDO 138</v>
          </cell>
          <cell r="T243" t="str">
            <v>PIURA OESTE 220</v>
          </cell>
          <cell r="U243" t="str">
            <v>TOQUEPALA 138</v>
          </cell>
          <cell r="V243" t="str">
            <v>CARHUAMAYO 138</v>
          </cell>
          <cell r="W243" t="str">
            <v>VIZCARRA 220</v>
          </cell>
          <cell r="Z243" t="str">
            <v>CALLAHUANCA EDEGEL 220</v>
          </cell>
          <cell r="AA243" t="str">
            <v>SANTA ROSA 220</v>
          </cell>
          <cell r="AB243" t="str">
            <v>INDEPENDENCIA 220</v>
          </cell>
          <cell r="AE243" t="str">
            <v>GUADALUPE 220</v>
          </cell>
          <cell r="AF243" t="str">
            <v>HUANCAVELICA 220</v>
          </cell>
          <cell r="AG243" t="str">
            <v>HUANCAVELICA 220</v>
          </cell>
        </row>
        <row r="244">
          <cell r="F244" t="str">
            <v>Cliente</v>
          </cell>
          <cell r="I244" t="str">
            <v>UNACEM S.A.A.</v>
          </cell>
          <cell r="J244" t="str">
            <v>ELECTRO ORIENTE</v>
          </cell>
          <cell r="K244" t="str">
            <v>ELECTRO SUR ESTE</v>
          </cell>
          <cell r="L244" t="str">
            <v>ELECTRO PUNO</v>
          </cell>
          <cell r="M244" t="str">
            <v>ELECTRO CENTRO</v>
          </cell>
          <cell r="N244" t="str">
            <v>HIDRANDINA</v>
          </cell>
          <cell r="O244" t="str">
            <v>MUNICIPALIDAD DEL CENTRO POBLADO DE UNIÓN CHACHAS</v>
          </cell>
          <cell r="P244" t="str">
            <v>COELVISAC</v>
          </cell>
          <cell r="R244" t="str">
            <v>SEAL</v>
          </cell>
          <cell r="T244" t="str">
            <v>PESQUERA ABC S.A.C</v>
          </cell>
          <cell r="U244" t="str">
            <v>ELECTRO SUR</v>
          </cell>
          <cell r="V244" t="str">
            <v>ELECTRO CENTRO</v>
          </cell>
          <cell r="W244" t="str">
            <v>ELECTRO CENTRO</v>
          </cell>
          <cell r="Z244" t="str">
            <v>LUZ DEL SUR</v>
          </cell>
          <cell r="AA244" t="str">
            <v>COMERCIAL DEL ACERO S A</v>
          </cell>
          <cell r="AB244" t="str">
            <v>ELECTRO DUNAS</v>
          </cell>
          <cell r="AE244" t="str">
            <v>HIDRANDINA</v>
          </cell>
          <cell r="AF244" t="str">
            <v>MINERA CASTROVIRREYNA</v>
          </cell>
          <cell r="AG244" t="str">
            <v>ELECTRO CENTRO</v>
          </cell>
        </row>
        <row r="245">
          <cell r="F245" t="str">
            <v>Fecha de Fin</v>
          </cell>
          <cell r="I245" t="str">
            <v>31/12/2025</v>
          </cell>
          <cell r="J245" t="str">
            <v>02/08/2031</v>
          </cell>
          <cell r="K245" t="str">
            <v>31/12/2025</v>
          </cell>
          <cell r="L245" t="str">
            <v>31/12/2021</v>
          </cell>
          <cell r="M245" t="str">
            <v>31/12/2022</v>
          </cell>
          <cell r="N245" t="str">
            <v>31/12/2022</v>
          </cell>
          <cell r="O245" t="str">
            <v>31/12/2017</v>
          </cell>
          <cell r="P245" t="str">
            <v>31/01/2017</v>
          </cell>
          <cell r="R245" t="str">
            <v>31/10/2031</v>
          </cell>
          <cell r="T245" t="str">
            <v>31/12/2020</v>
          </cell>
          <cell r="U245" t="str">
            <v>01/12/2025</v>
          </cell>
          <cell r="V245" t="str">
            <v>31/12/2022</v>
          </cell>
          <cell r="W245" t="str">
            <v>31/12/2022</v>
          </cell>
          <cell r="Z245" t="str">
            <v>31/12/2023</v>
          </cell>
          <cell r="AA245" t="str">
            <v>31/10/2019</v>
          </cell>
          <cell r="AB245" t="str">
            <v>31/12/2023</v>
          </cell>
          <cell r="AE245" t="str">
            <v>31/12/2017</v>
          </cell>
          <cell r="AF245" t="str">
            <v>31/12/2017</v>
          </cell>
          <cell r="AG245" t="str">
            <v>31/12/2022</v>
          </cell>
        </row>
        <row r="246">
          <cell r="F246" t="str">
            <v>Fecha de Inicio</v>
          </cell>
          <cell r="I246" t="str">
            <v>01/01/2010</v>
          </cell>
          <cell r="J246" t="str">
            <v>03/08/2016</v>
          </cell>
          <cell r="K246" t="str">
            <v>01/01/2014</v>
          </cell>
          <cell r="L246" t="str">
            <v>01/01/2014</v>
          </cell>
          <cell r="M246" t="str">
            <v>01/01/2013</v>
          </cell>
          <cell r="N246" t="str">
            <v>01/01/2013</v>
          </cell>
          <cell r="O246" t="str">
            <v>01/01/2017</v>
          </cell>
          <cell r="P246" t="str">
            <v>01/12/2016</v>
          </cell>
          <cell r="R246" t="str">
            <v>01/10/2016</v>
          </cell>
          <cell r="T246" t="str">
            <v>01/12/2016</v>
          </cell>
          <cell r="U246" t="str">
            <v>01/12/2016</v>
          </cell>
          <cell r="V246" t="str">
            <v>01/03/2016</v>
          </cell>
          <cell r="W246" t="str">
            <v>01/01/2013</v>
          </cell>
          <cell r="Z246" t="str">
            <v>01/01/2014</v>
          </cell>
          <cell r="AA246" t="str">
            <v>01/11/2016</v>
          </cell>
          <cell r="AB246" t="str">
            <v>01/01/2014</v>
          </cell>
          <cell r="AE246" t="str">
            <v>01/01/2017</v>
          </cell>
          <cell r="AF246" t="str">
            <v>01/12/2015</v>
          </cell>
          <cell r="AG246" t="str">
            <v>01/01/2013</v>
          </cell>
        </row>
        <row r="247">
          <cell r="F247" t="str">
            <v>Tipo de Contrato</v>
          </cell>
          <cell r="I247" t="str">
            <v>BILATERAL</v>
          </cell>
          <cell r="J247" t="str">
            <v>BILATERAL</v>
          </cell>
          <cell r="K247" t="str">
            <v>LICITACION</v>
          </cell>
          <cell r="L247" t="str">
            <v>LICITACION</v>
          </cell>
          <cell r="M247" t="str">
            <v>LICITACION</v>
          </cell>
          <cell r="N247" t="str">
            <v>LICITACION</v>
          </cell>
          <cell r="O247" t="str">
            <v>BILATERAL</v>
          </cell>
          <cell r="P247" t="str">
            <v>BILATERAL</v>
          </cell>
          <cell r="R247" t="str">
            <v>LICITACION</v>
          </cell>
          <cell r="T247" t="str">
            <v>BILATERAL</v>
          </cell>
          <cell r="U247" t="str">
            <v>LICITACION</v>
          </cell>
          <cell r="V247" t="str">
            <v>LICITACION</v>
          </cell>
          <cell r="W247" t="str">
            <v>LICITACION</v>
          </cell>
          <cell r="Z247" t="str">
            <v>LICITACION</v>
          </cell>
          <cell r="AA247" t="str">
            <v>BILATERAL</v>
          </cell>
          <cell r="AB247" t="str">
            <v>BILATERAL</v>
          </cell>
          <cell r="AE247" t="str">
            <v>BILATERAL</v>
          </cell>
          <cell r="AF247" t="str">
            <v>BILATERAL</v>
          </cell>
          <cell r="AG247" t="str">
            <v>LICITACION</v>
          </cell>
        </row>
        <row r="248">
          <cell r="F248" t="str">
            <v>Tipo de Usuario</v>
          </cell>
          <cell r="I248" t="str">
            <v>LIBRE</v>
          </cell>
          <cell r="J248" t="str">
            <v>REGULADO</v>
          </cell>
          <cell r="K248" t="str">
            <v>REGULADO</v>
          </cell>
          <cell r="L248" t="str">
            <v>REGULADO</v>
          </cell>
          <cell r="M248" t="str">
            <v>REGULADO</v>
          </cell>
          <cell r="N248" t="str">
            <v>REGULADO</v>
          </cell>
          <cell r="O248" t="str">
            <v>REGULADO</v>
          </cell>
          <cell r="P248" t="str">
            <v>REGULADO</v>
          </cell>
          <cell r="R248" t="str">
            <v>REGULADO</v>
          </cell>
          <cell r="T248" t="str">
            <v>LIBRE</v>
          </cell>
          <cell r="U248" t="str">
            <v>REGULADO</v>
          </cell>
          <cell r="V248" t="str">
            <v>REGULADO</v>
          </cell>
          <cell r="W248" t="str">
            <v>REGULADO</v>
          </cell>
          <cell r="Z248" t="str">
            <v>REGULADO</v>
          </cell>
          <cell r="AA248" t="str">
            <v>LIBRE</v>
          </cell>
          <cell r="AB248" t="str">
            <v>REGULADO</v>
          </cell>
          <cell r="AE248" t="str">
            <v>REGULADO</v>
          </cell>
          <cell r="AF248" t="str">
            <v>LIBRE</v>
          </cell>
          <cell r="AG248" t="str">
            <v>REGULADO</v>
          </cell>
        </row>
        <row r="249">
          <cell r="F249" t="str">
            <v>CÓDIGO_Retiro</v>
          </cell>
          <cell r="I249" t="str">
            <v>CB00027CLP</v>
          </cell>
          <cell r="J249" t="str">
            <v>CL00026CDA</v>
          </cell>
          <cell r="K249" t="str">
            <v>CL00033CHI</v>
          </cell>
          <cell r="L249" t="str">
            <v>CL00002EGA</v>
          </cell>
          <cell r="M249" t="str">
            <v>CL00016EGM</v>
          </cell>
          <cell r="N249" t="str">
            <v>CL00029ORA</v>
          </cell>
          <cell r="P249" t="str">
            <v>CL00042ELP</v>
          </cell>
          <cell r="R249" t="str">
            <v>CL00061ODE</v>
          </cell>
          <cell r="T249" t="str">
            <v>CB00126EPE</v>
          </cell>
          <cell r="U249" t="str">
            <v>CL00018EPI</v>
          </cell>
          <cell r="V249" t="str">
            <v>CL00037ENG</v>
          </cell>
          <cell r="W249" t="str">
            <v>CL00140FPP</v>
          </cell>
          <cell r="Z249" t="str">
            <v>CL00140KAL</v>
          </cell>
          <cell r="AA249" t="str">
            <v>CB00072LDS</v>
          </cell>
          <cell r="AB249" t="str">
            <v>CB00037SGB</v>
          </cell>
          <cell r="AE249" t="str">
            <v>CB00132SKP</v>
          </cell>
          <cell r="AF249" t="str">
            <v>CB00004TCH</v>
          </cell>
          <cell r="AG249" t="str">
            <v>CL00024TER</v>
          </cell>
        </row>
        <row r="250">
          <cell r="F250" t="str">
            <v>Barra de Transferencia</v>
          </cell>
          <cell r="I250" t="str">
            <v>COTARUSE 220</v>
          </cell>
          <cell r="J250" t="str">
            <v>CAJAMARCA 220</v>
          </cell>
          <cell r="K250" t="str">
            <v>QUENCORO 138</v>
          </cell>
          <cell r="L250" t="str">
            <v>ARICOTA66</v>
          </cell>
          <cell r="M250" t="str">
            <v>CONDORCOCHA 44</v>
          </cell>
          <cell r="N250" t="str">
            <v>GUADALUPE 60</v>
          </cell>
          <cell r="P250" t="str">
            <v>INDEPENDENCIA 220</v>
          </cell>
          <cell r="R250" t="str">
            <v>REPARTICIÓN 138</v>
          </cell>
          <cell r="T250" t="str">
            <v>TRUJILLO 220</v>
          </cell>
          <cell r="U250" t="str">
            <v>JULIACA 138</v>
          </cell>
          <cell r="V250" t="str">
            <v>CONDORCOCHA 44</v>
          </cell>
          <cell r="W250" t="str">
            <v>YAUPI138</v>
          </cell>
          <cell r="Z250" t="str">
            <v>CANTERA 220</v>
          </cell>
          <cell r="AA250" t="str">
            <v>SAN JUAN 220</v>
          </cell>
          <cell r="AB250" t="str">
            <v>ICA 220</v>
          </cell>
          <cell r="AE250" t="str">
            <v>GUADALUPE 60</v>
          </cell>
          <cell r="AF250" t="str">
            <v>SANTA ROSA 220</v>
          </cell>
          <cell r="AG250" t="str">
            <v>HUANUCO 138</v>
          </cell>
        </row>
        <row r="251">
          <cell r="F251" t="str">
            <v>Cliente</v>
          </cell>
          <cell r="I251" t="str">
            <v>MINERA ARES</v>
          </cell>
          <cell r="J251" t="str">
            <v>HIDRANDINA</v>
          </cell>
          <cell r="K251" t="str">
            <v>ELECTRO SUR ESTE</v>
          </cell>
          <cell r="L251" t="str">
            <v>ELECTRO SUR</v>
          </cell>
          <cell r="M251" t="str">
            <v>ELECTRO CENTRO</v>
          </cell>
          <cell r="N251" t="str">
            <v>HIDRANDINA</v>
          </cell>
          <cell r="P251" t="str">
            <v>COELVISAC</v>
          </cell>
          <cell r="R251" t="str">
            <v>SEAL</v>
          </cell>
          <cell r="T251" t="str">
            <v>CAMPOSOL S.A.</v>
          </cell>
          <cell r="U251" t="str">
            <v>ELECTRO PUNO</v>
          </cell>
          <cell r="V251" t="str">
            <v>ELECTRO CENTRO</v>
          </cell>
          <cell r="W251" t="str">
            <v>ELECTRO CENTRO</v>
          </cell>
          <cell r="Z251" t="str">
            <v>LUZ DEL SUR</v>
          </cell>
          <cell r="AA251" t="str">
            <v>CORPORACION PRIMAX S.A.</v>
          </cell>
          <cell r="AB251" t="str">
            <v>ELECTRO DUNAS</v>
          </cell>
          <cell r="AE251" t="str">
            <v>HIDRANDINA</v>
          </cell>
          <cell r="AF251" t="str">
            <v>CONTICOPLAS SAC</v>
          </cell>
          <cell r="AG251" t="str">
            <v>ELECTRO CENTRO</v>
          </cell>
        </row>
        <row r="252">
          <cell r="F252" t="str">
            <v>Fecha de Fin</v>
          </cell>
          <cell r="I252" t="str">
            <v>31/12/2024</v>
          </cell>
          <cell r="J252" t="str">
            <v>02/08/2031</v>
          </cell>
          <cell r="K252" t="str">
            <v>31/12/2025</v>
          </cell>
          <cell r="L252" t="str">
            <v>31/12/2021</v>
          </cell>
          <cell r="M252" t="str">
            <v>31/12/2022</v>
          </cell>
          <cell r="N252" t="str">
            <v>31/12/2022</v>
          </cell>
          <cell r="P252" t="str">
            <v>31/12/2022</v>
          </cell>
          <cell r="R252" t="str">
            <v>31/10/2031</v>
          </cell>
          <cell r="T252" t="str">
            <v>31/12/2020</v>
          </cell>
          <cell r="U252" t="str">
            <v>01/12/2025</v>
          </cell>
          <cell r="V252" t="str">
            <v>31/12/2022</v>
          </cell>
          <cell r="W252" t="str">
            <v>31/12/2022</v>
          </cell>
          <cell r="Z252" t="str">
            <v>31/12/2021</v>
          </cell>
          <cell r="AA252" t="str">
            <v>31/10/2019</v>
          </cell>
          <cell r="AB252" t="str">
            <v>31/12/2023</v>
          </cell>
          <cell r="AE252" t="str">
            <v>31/12/2017</v>
          </cell>
          <cell r="AF252" t="str">
            <v>30/11/2025</v>
          </cell>
          <cell r="AG252" t="str">
            <v>31/12/2022</v>
          </cell>
        </row>
        <row r="253">
          <cell r="F253" t="str">
            <v>Fecha de Inicio</v>
          </cell>
          <cell r="I253" t="str">
            <v>01/05/2014</v>
          </cell>
          <cell r="J253" t="str">
            <v>03/08/2016</v>
          </cell>
          <cell r="K253" t="str">
            <v>01/01/2014</v>
          </cell>
          <cell r="L253" t="str">
            <v>01/01/2014</v>
          </cell>
          <cell r="M253" t="str">
            <v>01/01/2013</v>
          </cell>
          <cell r="N253" t="str">
            <v>01/01/2013</v>
          </cell>
          <cell r="P253" t="str">
            <v>01/01/2013</v>
          </cell>
          <cell r="R253" t="str">
            <v>01/10/2016</v>
          </cell>
          <cell r="T253" t="str">
            <v>01/12/2016</v>
          </cell>
          <cell r="U253" t="str">
            <v>01/12/2016</v>
          </cell>
          <cell r="V253" t="str">
            <v>01/03/2016</v>
          </cell>
          <cell r="W253" t="str">
            <v>01/01/2013</v>
          </cell>
          <cell r="Z253" t="str">
            <v>01/11/2015</v>
          </cell>
          <cell r="AA253" t="str">
            <v>01/11/2016</v>
          </cell>
          <cell r="AB253" t="str">
            <v>01/01/2014</v>
          </cell>
          <cell r="AE253" t="str">
            <v>01/01/2017</v>
          </cell>
          <cell r="AF253" t="str">
            <v>01/12/2015</v>
          </cell>
          <cell r="AG253" t="str">
            <v>01/01/2013</v>
          </cell>
        </row>
        <row r="254">
          <cell r="F254" t="str">
            <v>Tipo de Contrato</v>
          </cell>
          <cell r="I254" t="str">
            <v>BILATERAL</v>
          </cell>
          <cell r="J254" t="str">
            <v>LICITACION</v>
          </cell>
          <cell r="K254" t="str">
            <v>LICITACION</v>
          </cell>
          <cell r="L254" t="str">
            <v>LICITACION</v>
          </cell>
          <cell r="M254" t="str">
            <v>LICITACION</v>
          </cell>
          <cell r="N254" t="str">
            <v>LICITACION</v>
          </cell>
          <cell r="P254" t="str">
            <v>LICITACION</v>
          </cell>
          <cell r="R254" t="str">
            <v>LICITACION</v>
          </cell>
          <cell r="T254" t="str">
            <v>BILATERAL</v>
          </cell>
          <cell r="U254" t="str">
            <v>LICITACION</v>
          </cell>
          <cell r="V254" t="str">
            <v>LICITACION</v>
          </cell>
          <cell r="W254" t="str">
            <v>LICITACION</v>
          </cell>
          <cell r="Z254" t="str">
            <v>LICITACION</v>
          </cell>
          <cell r="AA254" t="str">
            <v>BILATERAL</v>
          </cell>
          <cell r="AB254" t="str">
            <v>BILATERAL</v>
          </cell>
          <cell r="AE254" t="str">
            <v>BILATERAL</v>
          </cell>
          <cell r="AF254" t="str">
            <v>BILATERAL</v>
          </cell>
          <cell r="AG254" t="str">
            <v>LICITACION</v>
          </cell>
        </row>
        <row r="255">
          <cell r="F255" t="str">
            <v>Tipo de Usuario</v>
          </cell>
          <cell r="I255" t="str">
            <v>LIBRE</v>
          </cell>
          <cell r="J255" t="str">
            <v>REGULADO</v>
          </cell>
          <cell r="K255" t="str">
            <v>REGULADO</v>
          </cell>
          <cell r="L255" t="str">
            <v>REGULADO</v>
          </cell>
          <cell r="M255" t="str">
            <v>REGULADO</v>
          </cell>
          <cell r="N255" t="str">
            <v>REGULADO</v>
          </cell>
          <cell r="P255" t="str">
            <v>REGULADO</v>
          </cell>
          <cell r="R255" t="str">
            <v>REGULADO</v>
          </cell>
          <cell r="T255" t="str">
            <v>LIBRE</v>
          </cell>
          <cell r="U255" t="str">
            <v>REGULADO</v>
          </cell>
          <cell r="V255" t="str">
            <v>REGULADO</v>
          </cell>
          <cell r="W255" t="str">
            <v>REGULADO</v>
          </cell>
          <cell r="Z255" t="str">
            <v>REGULADO</v>
          </cell>
          <cell r="AA255" t="str">
            <v>LIBRE</v>
          </cell>
          <cell r="AB255" t="str">
            <v>REGULADO</v>
          </cell>
          <cell r="AE255" t="str">
            <v>REGULADO</v>
          </cell>
          <cell r="AF255" t="str">
            <v>LIBRE</v>
          </cell>
          <cell r="AG255" t="str">
            <v>REGULADO</v>
          </cell>
        </row>
        <row r="256">
          <cell r="F256" t="str">
            <v>CÓDIGO_Retiro</v>
          </cell>
          <cell r="I256" t="str">
            <v>CB00044CLP</v>
          </cell>
          <cell r="J256" t="str">
            <v>CL00027CDA</v>
          </cell>
          <cell r="K256" t="str">
            <v>CL00036CHI</v>
          </cell>
          <cell r="L256" t="str">
            <v>CL00034EGA</v>
          </cell>
          <cell r="M256" t="str">
            <v>CL00027EGM</v>
          </cell>
          <cell r="N256" t="str">
            <v>CL00036ORA</v>
          </cell>
          <cell r="P256" t="str">
            <v>CL00015ELP</v>
          </cell>
          <cell r="R256" t="str">
            <v>CL00062ODE</v>
          </cell>
          <cell r="T256" t="str">
            <v>CB00145EPE</v>
          </cell>
          <cell r="U256" t="str">
            <v>CL00025EPI</v>
          </cell>
          <cell r="V256" t="str">
            <v>CL00044ENG</v>
          </cell>
          <cell r="W256" t="str">
            <v>CL00027FPP</v>
          </cell>
          <cell r="Z256" t="str">
            <v>CB00009KAL</v>
          </cell>
          <cell r="AA256" t="str">
            <v>CB00073LDS</v>
          </cell>
          <cell r="AB256" t="str">
            <v>CB00038SGB</v>
          </cell>
          <cell r="AE256" t="str">
            <v>CB00133SKP</v>
          </cell>
          <cell r="AF256" t="str">
            <v>CB00005TCH</v>
          </cell>
          <cell r="AG256" t="str">
            <v>CL00025TER</v>
          </cell>
        </row>
        <row r="257">
          <cell r="F257" t="str">
            <v>Barra de Transferencia</v>
          </cell>
          <cell r="I257" t="str">
            <v>INDEPENDENCIA 220</v>
          </cell>
          <cell r="J257" t="str">
            <v>CHIMBOTE1 138</v>
          </cell>
          <cell r="K257" t="str">
            <v>SAN GABAN 138</v>
          </cell>
          <cell r="L257" t="str">
            <v>ILO ELP 138</v>
          </cell>
          <cell r="M257" t="str">
            <v>HUANCAVELICA 220</v>
          </cell>
          <cell r="N257" t="str">
            <v>HUALLANCA 138</v>
          </cell>
          <cell r="P257" t="str">
            <v>CARABAYLLO 220</v>
          </cell>
          <cell r="R257" t="str">
            <v>SANTUARIO 138</v>
          </cell>
          <cell r="T257" t="str">
            <v>PIURA OESTE 220</v>
          </cell>
          <cell r="U257" t="str">
            <v>PUNO 138</v>
          </cell>
          <cell r="V257" t="str">
            <v>HUANCAVELICA 220</v>
          </cell>
          <cell r="W257" t="str">
            <v>INDEPENDENCIA 220</v>
          </cell>
          <cell r="Z257" t="str">
            <v>CALLALLI 138</v>
          </cell>
          <cell r="AA257" t="str">
            <v>SANTA ROSA 220</v>
          </cell>
          <cell r="AB257" t="str">
            <v>MARCONA 220</v>
          </cell>
          <cell r="AE257" t="str">
            <v>HUALLANCA 138</v>
          </cell>
          <cell r="AF257" t="str">
            <v>PARAMONGA EXISTENTE 138</v>
          </cell>
          <cell r="AG257" t="str">
            <v>HUAYUCACHI 220</v>
          </cell>
        </row>
        <row r="258">
          <cell r="F258" t="str">
            <v>Cliente</v>
          </cell>
          <cell r="I258" t="str">
            <v>SACOS PISCO</v>
          </cell>
          <cell r="J258" t="str">
            <v>HIDRANDINA</v>
          </cell>
          <cell r="K258" t="str">
            <v>ELECTRO SUR ESTE</v>
          </cell>
          <cell r="L258" t="str">
            <v>ELECTRO SUR</v>
          </cell>
          <cell r="M258" t="str">
            <v>ELECTRO CENTRO</v>
          </cell>
          <cell r="N258" t="str">
            <v>HIDRANDINA</v>
          </cell>
          <cell r="P258" t="str">
            <v>EDELNOR</v>
          </cell>
          <cell r="R258" t="str">
            <v>SEAL</v>
          </cell>
          <cell r="T258" t="str">
            <v>CAMPOSOL S.A.</v>
          </cell>
          <cell r="U258" t="str">
            <v>ELECTRO PUNO</v>
          </cell>
          <cell r="V258" t="str">
            <v>ELECTRO CENTRO</v>
          </cell>
          <cell r="W258" t="str">
            <v>COELVISAC</v>
          </cell>
          <cell r="Z258" t="str">
            <v>SEAL</v>
          </cell>
          <cell r="AA258" t="str">
            <v>CORPORACION PRIMAX S.A.</v>
          </cell>
          <cell r="AB258" t="str">
            <v>ELECTRO DUNAS</v>
          </cell>
          <cell r="AE258" t="str">
            <v>HIDRANDINA</v>
          </cell>
          <cell r="AF258" t="str">
            <v>AGRO INDUSTRIAL PARAMONGA</v>
          </cell>
          <cell r="AG258" t="str">
            <v>ELECTRO CENTRO</v>
          </cell>
        </row>
        <row r="259">
          <cell r="F259" t="str">
            <v>Fecha de Fin</v>
          </cell>
          <cell r="I259" t="str">
            <v>31/12/2025</v>
          </cell>
          <cell r="J259" t="str">
            <v>02/08/2031</v>
          </cell>
          <cell r="K259" t="str">
            <v>31/12/2025</v>
          </cell>
          <cell r="L259" t="str">
            <v>31/12/2021</v>
          </cell>
          <cell r="M259" t="str">
            <v>31/12/2022</v>
          </cell>
          <cell r="N259" t="str">
            <v>31/12/2022</v>
          </cell>
          <cell r="P259" t="str">
            <v>31/12/2021</v>
          </cell>
          <cell r="R259" t="str">
            <v>31/10/2031</v>
          </cell>
          <cell r="T259" t="str">
            <v>31/12/2020</v>
          </cell>
          <cell r="U259" t="str">
            <v>01/12/2025</v>
          </cell>
          <cell r="V259" t="str">
            <v>31/12/2022</v>
          </cell>
          <cell r="W259" t="str">
            <v>31/12/2022</v>
          </cell>
          <cell r="Z259" t="str">
            <v>31/12/2018</v>
          </cell>
          <cell r="AA259" t="str">
            <v>31/10/2019</v>
          </cell>
          <cell r="AB259" t="str">
            <v>31/12/2023</v>
          </cell>
          <cell r="AE259" t="str">
            <v>31/12/2017</v>
          </cell>
          <cell r="AF259" t="str">
            <v>31/12/2018</v>
          </cell>
          <cell r="AG259" t="str">
            <v>31/12/2022</v>
          </cell>
        </row>
        <row r="260">
          <cell r="F260" t="str">
            <v>Fecha de Inicio</v>
          </cell>
          <cell r="I260" t="str">
            <v>01/05/2012</v>
          </cell>
          <cell r="J260" t="str">
            <v>03/08/2016</v>
          </cell>
          <cell r="K260" t="str">
            <v>01/01/2014</v>
          </cell>
          <cell r="L260" t="str">
            <v>01/01/2014</v>
          </cell>
          <cell r="M260" t="str">
            <v>01/01/2013</v>
          </cell>
          <cell r="N260" t="str">
            <v>01/01/2013</v>
          </cell>
          <cell r="P260" t="str">
            <v>01/01/2014</v>
          </cell>
          <cell r="R260" t="str">
            <v>01/10/2016</v>
          </cell>
          <cell r="T260" t="str">
            <v>01/12/2016</v>
          </cell>
          <cell r="U260" t="str">
            <v>01/12/2016</v>
          </cell>
          <cell r="V260" t="str">
            <v>01/03/2016</v>
          </cell>
          <cell r="W260" t="str">
            <v>01/01/2013</v>
          </cell>
          <cell r="Z260" t="str">
            <v>01/01/2014</v>
          </cell>
          <cell r="AA260" t="str">
            <v>01/11/2016</v>
          </cell>
          <cell r="AB260" t="str">
            <v>01/01/2014</v>
          </cell>
          <cell r="AE260" t="str">
            <v>01/01/2017</v>
          </cell>
          <cell r="AF260" t="str">
            <v>01/01/2016</v>
          </cell>
          <cell r="AG260" t="str">
            <v>01/01/2013</v>
          </cell>
        </row>
        <row r="261">
          <cell r="F261" t="str">
            <v>Tipo de Contrato</v>
          </cell>
          <cell r="I261" t="str">
            <v>BILATERAL</v>
          </cell>
          <cell r="J261" t="str">
            <v>LICITACION</v>
          </cell>
          <cell r="K261" t="str">
            <v>LICITACION</v>
          </cell>
          <cell r="L261" t="str">
            <v>LICITACION</v>
          </cell>
          <cell r="M261" t="str">
            <v>LICITACION</v>
          </cell>
          <cell r="N261" t="str">
            <v>LICITACION</v>
          </cell>
          <cell r="P261" t="str">
            <v>LICITACION</v>
          </cell>
          <cell r="R261" t="str">
            <v>LICITACION</v>
          </cell>
          <cell r="T261" t="str">
            <v>BILATERAL</v>
          </cell>
          <cell r="U261" t="str">
            <v>LICITACION</v>
          </cell>
          <cell r="V261" t="str">
            <v>LICITACION</v>
          </cell>
          <cell r="W261" t="str">
            <v>LICITACION</v>
          </cell>
          <cell r="Z261" t="str">
            <v>BILATERAL</v>
          </cell>
          <cell r="AA261" t="str">
            <v>BILATERAL</v>
          </cell>
          <cell r="AB261" t="str">
            <v>BILATERAL</v>
          </cell>
          <cell r="AE261" t="str">
            <v>BILATERAL</v>
          </cell>
          <cell r="AF261" t="str">
            <v>BILATERAL</v>
          </cell>
          <cell r="AG261" t="str">
            <v>LICITACION</v>
          </cell>
        </row>
        <row r="262">
          <cell r="F262" t="str">
            <v>Tipo de Usuario</v>
          </cell>
          <cell r="I262" t="str">
            <v>LIBRE</v>
          </cell>
          <cell r="J262" t="str">
            <v>REGULADO</v>
          </cell>
          <cell r="K262" t="str">
            <v>REGULADO</v>
          </cell>
          <cell r="L262" t="str">
            <v>REGULADO</v>
          </cell>
          <cell r="M262" t="str">
            <v>REGULADO</v>
          </cell>
          <cell r="N262" t="str">
            <v>REGULADO</v>
          </cell>
          <cell r="P262" t="str">
            <v>REGULADO</v>
          </cell>
          <cell r="R262" t="str">
            <v>REGULADO</v>
          </cell>
          <cell r="T262" t="str">
            <v>LIBRE</v>
          </cell>
          <cell r="U262" t="str">
            <v>REGULADO</v>
          </cell>
          <cell r="V262" t="str">
            <v>REGULADO</v>
          </cell>
          <cell r="W262" t="str">
            <v>REGULADO</v>
          </cell>
          <cell r="Z262" t="str">
            <v>REGULADO</v>
          </cell>
          <cell r="AA262" t="str">
            <v>LIBRE</v>
          </cell>
          <cell r="AB262" t="str">
            <v>REGULADO</v>
          </cell>
          <cell r="AE262" t="str">
            <v>REGULADO</v>
          </cell>
          <cell r="AF262" t="str">
            <v>LIBRE</v>
          </cell>
          <cell r="AG262" t="str">
            <v>REGULADO</v>
          </cell>
        </row>
        <row r="263">
          <cell r="F263" t="str">
            <v>CÓDIGO_Retiro</v>
          </cell>
          <cell r="I263" t="str">
            <v>CB00066CLP</v>
          </cell>
          <cell r="J263" t="str">
            <v>CL00028CDA</v>
          </cell>
          <cell r="K263" t="str">
            <v>CL00043CHI</v>
          </cell>
          <cell r="L263" t="str">
            <v>CL00037EGA</v>
          </cell>
          <cell r="M263" t="str">
            <v>CL00028EGM</v>
          </cell>
          <cell r="N263" t="str">
            <v>CL00046ORA</v>
          </cell>
          <cell r="P263" t="str">
            <v>CL00020ELP</v>
          </cell>
          <cell r="R263" t="str">
            <v>CL00063ODE</v>
          </cell>
          <cell r="T263" t="str">
            <v>CB00148EPE</v>
          </cell>
          <cell r="U263" t="str">
            <v>CL00028EPI</v>
          </cell>
          <cell r="V263" t="str">
            <v>CL00045ENG</v>
          </cell>
          <cell r="W263" t="str">
            <v>CL00012FPP</v>
          </cell>
          <cell r="Z263" t="str">
            <v>CB00020KAL</v>
          </cell>
          <cell r="AA263" t="str">
            <v>CB00074LDS</v>
          </cell>
          <cell r="AB263" t="str">
            <v>CL00014SGB</v>
          </cell>
          <cell r="AE263" t="str">
            <v>CB00134SKP</v>
          </cell>
          <cell r="AF263" t="str">
            <v>CB00006TCH</v>
          </cell>
          <cell r="AG263" t="str">
            <v>CL00029TER</v>
          </cell>
        </row>
        <row r="264">
          <cell r="F264" t="str">
            <v>Barra de Transferencia</v>
          </cell>
          <cell r="I264" t="str">
            <v>SAN JUAN 220</v>
          </cell>
          <cell r="J264" t="str">
            <v>CHIMBOTE1 220</v>
          </cell>
          <cell r="K264" t="str">
            <v>TINTAYA EXISTENTE 138</v>
          </cell>
          <cell r="L264" t="str">
            <v>LOS HEROES 66</v>
          </cell>
          <cell r="M264" t="str">
            <v>HUANUCO 138</v>
          </cell>
          <cell r="N264" t="str">
            <v>PARAMONGA NUEVA 220</v>
          </cell>
          <cell r="P264" t="str">
            <v>CHAVARRIA 220</v>
          </cell>
          <cell r="R264" t="str">
            <v>SOCABAYA 138</v>
          </cell>
          <cell r="T264" t="str">
            <v>PIURA OESTE 220</v>
          </cell>
          <cell r="U264" t="str">
            <v>SAN GABAN 138</v>
          </cell>
          <cell r="V264" t="str">
            <v>HUANUCO 138</v>
          </cell>
          <cell r="W264" t="str">
            <v>CHILCA REP 220</v>
          </cell>
          <cell r="Z264" t="str">
            <v>CHILINA 138</v>
          </cell>
          <cell r="AA264" t="str">
            <v>SAN JUAN 220</v>
          </cell>
          <cell r="AB264" t="str">
            <v>HUANCAVELICA 220</v>
          </cell>
          <cell r="AE264" t="str">
            <v>PARAMONGA NUEVA 220</v>
          </cell>
          <cell r="AF264" t="str">
            <v>CACHIMAYO 138</v>
          </cell>
          <cell r="AG264" t="str">
            <v>OROYA NUEVA 50</v>
          </cell>
        </row>
        <row r="265">
          <cell r="F265" t="str">
            <v>Cliente</v>
          </cell>
          <cell r="I265" t="str">
            <v>OPP FILM</v>
          </cell>
          <cell r="J265" t="str">
            <v>HIDRANDINA</v>
          </cell>
          <cell r="K265" t="str">
            <v>ELECTRO SUR ESTE</v>
          </cell>
          <cell r="L265" t="str">
            <v>ELECTRO SUR</v>
          </cell>
          <cell r="M265" t="str">
            <v>ELECTRO CENTRO</v>
          </cell>
          <cell r="N265" t="str">
            <v>HIDRANDINA</v>
          </cell>
          <cell r="P265" t="str">
            <v>EDELNOR</v>
          </cell>
          <cell r="R265" t="str">
            <v>SEAL</v>
          </cell>
          <cell r="T265" t="str">
            <v>Congelados y Frescos</v>
          </cell>
          <cell r="U265" t="str">
            <v>ELECTRO PUNO</v>
          </cell>
          <cell r="V265" t="str">
            <v>ELECTRO CENTRO</v>
          </cell>
          <cell r="W265" t="str">
            <v>LUZ DEL SUR</v>
          </cell>
          <cell r="Z265" t="str">
            <v>SEAL</v>
          </cell>
          <cell r="AA265" t="str">
            <v>INVERSIONES LAMBORE S.A.C.</v>
          </cell>
          <cell r="AB265" t="str">
            <v>ELECTRO DUNAS</v>
          </cell>
          <cell r="AE265" t="str">
            <v>HIDRANDINA</v>
          </cell>
          <cell r="AF265" t="str">
            <v>CATALINA HUANCA SOCIEDA MINERA</v>
          </cell>
          <cell r="AG265" t="str">
            <v>ELECTRO CENTRO</v>
          </cell>
        </row>
        <row r="266">
          <cell r="F266" t="str">
            <v>Fecha de Fin</v>
          </cell>
          <cell r="I266" t="str">
            <v>31/12/2025</v>
          </cell>
          <cell r="J266" t="str">
            <v>02/08/2031</v>
          </cell>
          <cell r="K266" t="str">
            <v>31/12/2025</v>
          </cell>
          <cell r="L266" t="str">
            <v>31/12/2021</v>
          </cell>
          <cell r="M266" t="str">
            <v>31/12/2022</v>
          </cell>
          <cell r="N266" t="str">
            <v>31/12/2022</v>
          </cell>
          <cell r="P266" t="str">
            <v>31/12/2021</v>
          </cell>
          <cell r="R266" t="str">
            <v>31/10/2031</v>
          </cell>
          <cell r="T266" t="str">
            <v>31/12/2020</v>
          </cell>
          <cell r="U266" t="str">
            <v>01/12/2025</v>
          </cell>
          <cell r="V266" t="str">
            <v>31/12/2022</v>
          </cell>
          <cell r="W266" t="str">
            <v>31/12/2023</v>
          </cell>
          <cell r="Z266" t="str">
            <v>31/12/2018</v>
          </cell>
          <cell r="AA266" t="str">
            <v>30/09/2019</v>
          </cell>
          <cell r="AB266" t="str">
            <v>31/12/2023</v>
          </cell>
          <cell r="AE266" t="str">
            <v>31/12/2017</v>
          </cell>
          <cell r="AF266" t="str">
            <v>31/12/2022</v>
          </cell>
          <cell r="AG266" t="str">
            <v>31/12/2022</v>
          </cell>
        </row>
        <row r="267">
          <cell r="F267" t="str">
            <v>Fecha de Inicio</v>
          </cell>
          <cell r="I267" t="str">
            <v>01/04/2012</v>
          </cell>
          <cell r="J267" t="str">
            <v>03/08/2016</v>
          </cell>
          <cell r="K267" t="str">
            <v>01/01/2014</v>
          </cell>
          <cell r="L267" t="str">
            <v>01/01/2014</v>
          </cell>
          <cell r="M267" t="str">
            <v>01/01/2013</v>
          </cell>
          <cell r="N267" t="str">
            <v>01/01/2013</v>
          </cell>
          <cell r="P267" t="str">
            <v>01/01/2014</v>
          </cell>
          <cell r="R267" t="str">
            <v>01/10/2016</v>
          </cell>
          <cell r="T267" t="str">
            <v>01/12/2016</v>
          </cell>
          <cell r="U267" t="str">
            <v>01/12/2016</v>
          </cell>
          <cell r="V267" t="str">
            <v>01/03/2016</v>
          </cell>
          <cell r="W267" t="str">
            <v>01/01/2014</v>
          </cell>
          <cell r="Z267" t="str">
            <v>01/11/2014</v>
          </cell>
          <cell r="AA267" t="str">
            <v>01/11/2016</v>
          </cell>
          <cell r="AB267" t="str">
            <v>01/01/2014</v>
          </cell>
          <cell r="AE267" t="str">
            <v>01/01/2017</v>
          </cell>
          <cell r="AF267" t="str">
            <v>01/01/2016</v>
          </cell>
          <cell r="AG267" t="str">
            <v>01/01/2013</v>
          </cell>
        </row>
        <row r="268">
          <cell r="F268" t="str">
            <v>Tipo de Contrato</v>
          </cell>
          <cell r="I268" t="str">
            <v>BILATERAL</v>
          </cell>
          <cell r="J268" t="str">
            <v>LICITACION</v>
          </cell>
          <cell r="K268" t="str">
            <v>LICITACION</v>
          </cell>
          <cell r="L268" t="str">
            <v>LICITACION</v>
          </cell>
          <cell r="M268" t="str">
            <v>LICITACION</v>
          </cell>
          <cell r="N268" t="str">
            <v>LICITACION</v>
          </cell>
          <cell r="P268" t="str">
            <v>LICITACION</v>
          </cell>
          <cell r="R268" t="str">
            <v>LICITACION</v>
          </cell>
          <cell r="T268" t="str">
            <v>BILATERAL</v>
          </cell>
          <cell r="U268" t="str">
            <v>LICITACION</v>
          </cell>
          <cell r="V268" t="str">
            <v>LICITACION</v>
          </cell>
          <cell r="W268" t="str">
            <v>LICITACION</v>
          </cell>
          <cell r="Z268" t="str">
            <v>BILATERAL</v>
          </cell>
          <cell r="AA268" t="str">
            <v>BILATERAL</v>
          </cell>
          <cell r="AB268" t="str">
            <v>LICITACION</v>
          </cell>
          <cell r="AE268" t="str">
            <v>BILATERAL</v>
          </cell>
          <cell r="AF268" t="str">
            <v>BILATERAL</v>
          </cell>
          <cell r="AG268" t="str">
            <v>LICITACION</v>
          </cell>
        </row>
        <row r="269">
          <cell r="F269" t="str">
            <v>Tipo de Usuario</v>
          </cell>
          <cell r="I269" t="str">
            <v>LIBRE</v>
          </cell>
          <cell r="J269" t="str">
            <v>REGULADO</v>
          </cell>
          <cell r="K269" t="str">
            <v>REGULADO</v>
          </cell>
          <cell r="L269" t="str">
            <v>REGULADO</v>
          </cell>
          <cell r="M269" t="str">
            <v>REGULADO</v>
          </cell>
          <cell r="N269" t="str">
            <v>REGULADO</v>
          </cell>
          <cell r="P269" t="str">
            <v>REGULADO</v>
          </cell>
          <cell r="R269" t="str">
            <v>REGULADO</v>
          </cell>
          <cell r="T269" t="str">
            <v>LIBRE</v>
          </cell>
          <cell r="U269" t="str">
            <v>REGULADO</v>
          </cell>
          <cell r="V269" t="str">
            <v>REGULADO</v>
          </cell>
          <cell r="W269" t="str">
            <v>REGULADO</v>
          </cell>
          <cell r="Z269" t="str">
            <v>REGULADO</v>
          </cell>
          <cell r="AA269" t="str">
            <v>LIBRE</v>
          </cell>
          <cell r="AB269" t="str">
            <v>REGULADO</v>
          </cell>
          <cell r="AE269" t="str">
            <v>REGULADO</v>
          </cell>
          <cell r="AF269" t="str">
            <v>LIBRE</v>
          </cell>
          <cell r="AG269" t="str">
            <v>REGULADO</v>
          </cell>
        </row>
        <row r="270">
          <cell r="F270" t="str">
            <v>CÓDIGO_Retiro</v>
          </cell>
          <cell r="I270" t="str">
            <v>CB00067CLP</v>
          </cell>
          <cell r="J270" t="str">
            <v>CL00029CDA</v>
          </cell>
          <cell r="K270" t="str">
            <v>CL00006CHI</v>
          </cell>
          <cell r="L270" t="str">
            <v>CL00043EGA</v>
          </cell>
          <cell r="M270" t="str">
            <v>CL00029EGM</v>
          </cell>
          <cell r="N270" t="str">
            <v>CL00056ORA</v>
          </cell>
          <cell r="P270" t="str">
            <v>CL00035ELP</v>
          </cell>
          <cell r="R270" t="str">
            <v>CB00002ODE</v>
          </cell>
          <cell r="T270" t="str">
            <v>CB00147EPE</v>
          </cell>
          <cell r="U270" t="str">
            <v>CB00011EPI</v>
          </cell>
          <cell r="V270" t="str">
            <v>CL00046ENG</v>
          </cell>
          <cell r="W270" t="str">
            <v>CL00028FPP</v>
          </cell>
          <cell r="Z270" t="str">
            <v>CB00045KAL</v>
          </cell>
          <cell r="AA270" t="str">
            <v>CB00075LDS</v>
          </cell>
          <cell r="AB270" t="str">
            <v>CB00039SGB</v>
          </cell>
          <cell r="AE270" t="str">
            <v>CB00135SKP</v>
          </cell>
          <cell r="AF270" t="str">
            <v>CB00007TCH</v>
          </cell>
          <cell r="AG270" t="str">
            <v>CL00030TER</v>
          </cell>
        </row>
        <row r="271">
          <cell r="F271" t="str">
            <v>Barra de Transferencia</v>
          </cell>
          <cell r="I271" t="str">
            <v>SAN JUAN 220</v>
          </cell>
          <cell r="J271" t="str">
            <v>GUADALUPE 220</v>
          </cell>
          <cell r="K271" t="str">
            <v>CAJAMARCA 220</v>
          </cell>
          <cell r="L271" t="str">
            <v>MOQUEGUA 138</v>
          </cell>
          <cell r="M271" t="str">
            <v>HUAYUCACHI 220</v>
          </cell>
          <cell r="N271" t="str">
            <v>TRUJILLO 220</v>
          </cell>
          <cell r="P271" t="str">
            <v>HUACHO 220</v>
          </cell>
          <cell r="R271" t="str">
            <v>CUTERVO 138</v>
          </cell>
          <cell r="T271" t="str">
            <v>ZORRITOS 220</v>
          </cell>
          <cell r="U271" t="str">
            <v>CAJAMARCA 220</v>
          </cell>
          <cell r="V271" t="str">
            <v>HUAYUCACHI 220</v>
          </cell>
          <cell r="W271" t="str">
            <v>INDUSTRIALES 220</v>
          </cell>
          <cell r="Z271" t="str">
            <v>MARCONA 220</v>
          </cell>
          <cell r="AA271" t="str">
            <v>INDUSTRIALES 220</v>
          </cell>
          <cell r="AB271" t="str">
            <v>OROYA NUEVA 50</v>
          </cell>
          <cell r="AE271" t="str">
            <v>TRUJILLO 220</v>
          </cell>
          <cell r="AF271" t="str">
            <v>MACHUPICCHU 138</v>
          </cell>
          <cell r="AG271" t="str">
            <v>PARAGSHA2 138</v>
          </cell>
        </row>
        <row r="272">
          <cell r="F272" t="str">
            <v>Cliente</v>
          </cell>
          <cell r="I272" t="str">
            <v>UNACEM S.A.A.</v>
          </cell>
          <cell r="J272" t="str">
            <v>HIDRANDINA</v>
          </cell>
          <cell r="K272" t="str">
            <v>HIDRANDINA</v>
          </cell>
          <cell r="L272" t="str">
            <v>ELECTRO SUR</v>
          </cell>
          <cell r="M272" t="str">
            <v>ELECTRO CENTRO</v>
          </cell>
          <cell r="N272" t="str">
            <v>HIDRANDINA</v>
          </cell>
          <cell r="P272" t="str">
            <v>EDELNOR</v>
          </cell>
          <cell r="R272" t="str">
            <v>ELECTRO ORIENTE</v>
          </cell>
          <cell r="T272" t="str">
            <v>CORPORACION REFRIGERADOS INY SA</v>
          </cell>
          <cell r="U272" t="str">
            <v>HIDRANDINA</v>
          </cell>
          <cell r="V272" t="str">
            <v>ELECTRO CENTRO</v>
          </cell>
          <cell r="W272" t="str">
            <v>LUZ DEL SUR</v>
          </cell>
          <cell r="Z272" t="str">
            <v>SEAL</v>
          </cell>
          <cell r="AA272" t="str">
            <v>LABORATORIOS AC FARMA S.A.</v>
          </cell>
          <cell r="AB272" t="str">
            <v>MINERA IRL</v>
          </cell>
          <cell r="AE272" t="str">
            <v>HIDRANDINA</v>
          </cell>
          <cell r="AF272" t="str">
            <v>CATALINA HUANCA SOCIEDA MINERA</v>
          </cell>
          <cell r="AG272" t="str">
            <v>ELECTRO CENTRO</v>
          </cell>
        </row>
        <row r="273">
          <cell r="F273" t="str">
            <v>Fecha de Fin</v>
          </cell>
          <cell r="I273" t="str">
            <v>31/12/2025</v>
          </cell>
          <cell r="J273" t="str">
            <v>02/08/2031</v>
          </cell>
          <cell r="K273" t="str">
            <v>31/12/2025</v>
          </cell>
          <cell r="L273" t="str">
            <v>31/12/2021</v>
          </cell>
          <cell r="M273" t="str">
            <v>31/12/2022</v>
          </cell>
          <cell r="N273" t="str">
            <v>31/12/2022</v>
          </cell>
          <cell r="P273" t="str">
            <v>31/12/2021</v>
          </cell>
          <cell r="R273" t="str">
            <v>31/10/2031</v>
          </cell>
          <cell r="T273" t="str">
            <v>31/12/2020</v>
          </cell>
          <cell r="U273" t="str">
            <v>31/03/2017</v>
          </cell>
          <cell r="V273" t="str">
            <v>31/12/2022</v>
          </cell>
          <cell r="W273" t="str">
            <v>31/12/2023</v>
          </cell>
          <cell r="Z273" t="str">
            <v>31/12/2018</v>
          </cell>
          <cell r="AA273" t="str">
            <v>30/11/2019</v>
          </cell>
          <cell r="AB273" t="str">
            <v>30/11/2018</v>
          </cell>
          <cell r="AE273" t="str">
            <v>31/12/2017</v>
          </cell>
          <cell r="AF273" t="str">
            <v>31/12/2022</v>
          </cell>
          <cell r="AG273" t="str">
            <v>31/12/2022</v>
          </cell>
        </row>
        <row r="274">
          <cell r="F274" t="str">
            <v>Fecha de Inicio</v>
          </cell>
          <cell r="I274" t="str">
            <v>01/01/2010</v>
          </cell>
          <cell r="J274" t="str">
            <v>03/08/2016</v>
          </cell>
          <cell r="K274" t="str">
            <v>01/01/2014</v>
          </cell>
          <cell r="L274" t="str">
            <v>01/01/2014</v>
          </cell>
          <cell r="M274" t="str">
            <v>01/01/2013</v>
          </cell>
          <cell r="N274" t="str">
            <v>01/01/2013</v>
          </cell>
          <cell r="P274" t="str">
            <v>01/01/2014</v>
          </cell>
          <cell r="R274" t="str">
            <v>01/10/2016</v>
          </cell>
          <cell r="T274" t="str">
            <v>01/12/2016</v>
          </cell>
          <cell r="U274" t="str">
            <v>01/12/2016</v>
          </cell>
          <cell r="V274" t="str">
            <v>01/03/2016</v>
          </cell>
          <cell r="W274" t="str">
            <v>01/01/2014</v>
          </cell>
          <cell r="Z274" t="str">
            <v>01/11/2014</v>
          </cell>
          <cell r="AA274" t="str">
            <v>01/11/2016</v>
          </cell>
          <cell r="AB274" t="str">
            <v>01/12/2015</v>
          </cell>
          <cell r="AE274" t="str">
            <v>01/01/2017</v>
          </cell>
          <cell r="AF274" t="str">
            <v>01/01/2016</v>
          </cell>
          <cell r="AG274" t="str">
            <v>01/01/2013</v>
          </cell>
        </row>
        <row r="275">
          <cell r="F275" t="str">
            <v>Tipo de Contrato</v>
          </cell>
          <cell r="I275" t="str">
            <v>BILATERAL</v>
          </cell>
          <cell r="J275" t="str">
            <v>LICITACION</v>
          </cell>
          <cell r="K275" t="str">
            <v>LICITACION</v>
          </cell>
          <cell r="L275" t="str">
            <v>LICITACION</v>
          </cell>
          <cell r="M275" t="str">
            <v>LICITACION</v>
          </cell>
          <cell r="N275" t="str">
            <v>LICITACION</v>
          </cell>
          <cell r="P275" t="str">
            <v>LICITACION</v>
          </cell>
          <cell r="R275" t="str">
            <v>LICITACION</v>
          </cell>
          <cell r="T275" t="str">
            <v>BILATERAL</v>
          </cell>
          <cell r="U275" t="str">
            <v>BILATERAL</v>
          </cell>
          <cell r="V275" t="str">
            <v>LICITACION</v>
          </cell>
          <cell r="W275" t="str">
            <v>LICITACION</v>
          </cell>
          <cell r="Z275" t="str">
            <v>BILATERAL</v>
          </cell>
          <cell r="AA275" t="str">
            <v>BILATERAL</v>
          </cell>
          <cell r="AB275" t="str">
            <v>BILATERAL</v>
          </cell>
          <cell r="AE275" t="str">
            <v>BILATERAL</v>
          </cell>
          <cell r="AF275" t="str">
            <v>BILATERAL</v>
          </cell>
          <cell r="AG275" t="str">
            <v>LICITACION</v>
          </cell>
        </row>
        <row r="276">
          <cell r="F276" t="str">
            <v>Tipo de Usuario</v>
          </cell>
          <cell r="I276" t="str">
            <v>LIBRE</v>
          </cell>
          <cell r="J276" t="str">
            <v>REGULADO</v>
          </cell>
          <cell r="K276" t="str">
            <v>REGULADO</v>
          </cell>
          <cell r="L276" t="str">
            <v>REGULADO</v>
          </cell>
          <cell r="M276" t="str">
            <v>REGULADO</v>
          </cell>
          <cell r="N276" t="str">
            <v>REGULADO</v>
          </cell>
          <cell r="P276" t="str">
            <v>REGULADO</v>
          </cell>
          <cell r="R276" t="str">
            <v>REGULADO</v>
          </cell>
          <cell r="T276" t="str">
            <v>LIBRE</v>
          </cell>
          <cell r="U276" t="str">
            <v>REGULADO</v>
          </cell>
          <cell r="V276" t="str">
            <v>REGULADO</v>
          </cell>
          <cell r="W276" t="str">
            <v>REGULADO</v>
          </cell>
          <cell r="Z276" t="str">
            <v>REGULADO</v>
          </cell>
          <cell r="AA276" t="str">
            <v>LIBRE</v>
          </cell>
          <cell r="AB276" t="str">
            <v>LIBRE</v>
          </cell>
          <cell r="AE276" t="str">
            <v>REGULADO</v>
          </cell>
          <cell r="AF276" t="str">
            <v>LIBRE</v>
          </cell>
          <cell r="AG276" t="str">
            <v>REGULADO</v>
          </cell>
        </row>
        <row r="277">
          <cell r="F277" t="str">
            <v>CÓDIGO_Retiro</v>
          </cell>
          <cell r="I277" t="str">
            <v>CB00084CLP</v>
          </cell>
          <cell r="J277" t="str">
            <v>CL00030CDA</v>
          </cell>
          <cell r="K277" t="str">
            <v>CL00015CHI</v>
          </cell>
          <cell r="L277" t="str">
            <v>CL00057EGA</v>
          </cell>
          <cell r="M277" t="str">
            <v>CL00040EGM</v>
          </cell>
          <cell r="N277" t="str">
            <v>CL00002ORA</v>
          </cell>
          <cell r="P277" t="str">
            <v>CL00063ELP</v>
          </cell>
          <cell r="R277" t="str">
            <v>CL00035ODE</v>
          </cell>
          <cell r="T277" t="str">
            <v>CB00149EPE</v>
          </cell>
          <cell r="U277" t="str">
            <v>CB00012EPI</v>
          </cell>
          <cell r="V277" t="str">
            <v>CL00079ENG</v>
          </cell>
          <cell r="W277" t="str">
            <v>CL00036FPP</v>
          </cell>
          <cell r="Z277" t="str">
            <v>CB00047KAL</v>
          </cell>
          <cell r="AA277" t="str">
            <v>CB00076LDS</v>
          </cell>
          <cell r="AE277" t="str">
            <v>CL00161SKP</v>
          </cell>
          <cell r="AF277" t="str">
            <v>CB00009TCH</v>
          </cell>
          <cell r="AG277" t="str">
            <v>CL00037TER</v>
          </cell>
        </row>
        <row r="278">
          <cell r="F278" t="str">
            <v>Barra de Transferencia</v>
          </cell>
          <cell r="I278" t="str">
            <v>SANTA ROSA 220</v>
          </cell>
          <cell r="J278" t="str">
            <v>GUADALUPE 60</v>
          </cell>
          <cell r="K278" t="str">
            <v>CHIMBOTE1 138</v>
          </cell>
          <cell r="L278" t="str">
            <v>SOCABAYA 138</v>
          </cell>
          <cell r="M278" t="str">
            <v>OROYA NUEVA 50</v>
          </cell>
          <cell r="N278" t="str">
            <v>AUCAYACU 138</v>
          </cell>
          <cell r="P278" t="str">
            <v>PARAMONGA NUEVA 220</v>
          </cell>
          <cell r="R278" t="str">
            <v>CACHIMAYO 138</v>
          </cell>
          <cell r="T278" t="str">
            <v>ZORRITOS 220</v>
          </cell>
          <cell r="U278" t="str">
            <v>CHIMBOTE1 138</v>
          </cell>
          <cell r="V278" t="str">
            <v>OROYA NUEVA 50</v>
          </cell>
          <cell r="W278" t="str">
            <v>SAN JUAN 220</v>
          </cell>
          <cell r="Z278" t="str">
            <v>MOLLENDO 138</v>
          </cell>
          <cell r="AA278" t="str">
            <v>SANTA ROSA 220</v>
          </cell>
          <cell r="AE278" t="str">
            <v>TRUJILLO 220</v>
          </cell>
          <cell r="AF278" t="str">
            <v>LOS HEROES 220</v>
          </cell>
          <cell r="AG278" t="str">
            <v>POMACOCHA 220</v>
          </cell>
        </row>
        <row r="279">
          <cell r="F279" t="str">
            <v>Cliente</v>
          </cell>
          <cell r="I279" t="str">
            <v>MEPSA</v>
          </cell>
          <cell r="J279" t="str">
            <v>HIDRANDINA</v>
          </cell>
          <cell r="K279" t="str">
            <v>HIDRANDINA</v>
          </cell>
          <cell r="L279" t="str">
            <v>ELECTRO SUR</v>
          </cell>
          <cell r="M279" t="str">
            <v>ELECTRO CENTRO</v>
          </cell>
          <cell r="N279" t="str">
            <v>ELECTRO CENTRO</v>
          </cell>
          <cell r="P279" t="str">
            <v>EDELNOR</v>
          </cell>
          <cell r="R279" t="str">
            <v>ELECTRO SUR ESTE</v>
          </cell>
          <cell r="T279" t="str">
            <v>MARINAZUL S.A.</v>
          </cell>
          <cell r="U279" t="str">
            <v>HIDRANDINA</v>
          </cell>
          <cell r="V279" t="str">
            <v>ELECTRO CENTRO</v>
          </cell>
          <cell r="W279" t="str">
            <v>LUZ DEL SUR</v>
          </cell>
          <cell r="Z279" t="str">
            <v>SEAL</v>
          </cell>
          <cell r="AA279" t="str">
            <v>LATERCER S.A.C.</v>
          </cell>
          <cell r="AE279" t="str">
            <v>HIDRANDINA</v>
          </cell>
          <cell r="AF279" t="str">
            <v>LADRILLERA MAXX</v>
          </cell>
          <cell r="AG279" t="str">
            <v>ELECTRO CENTRO</v>
          </cell>
        </row>
        <row r="280">
          <cell r="F280" t="str">
            <v>Fecha de Fin</v>
          </cell>
          <cell r="I280" t="str">
            <v>30/04/2017</v>
          </cell>
          <cell r="J280" t="str">
            <v>02/08/2031</v>
          </cell>
          <cell r="K280" t="str">
            <v>31/12/2025</v>
          </cell>
          <cell r="L280" t="str">
            <v>31/12/2021</v>
          </cell>
          <cell r="M280" t="str">
            <v>31/12/2022</v>
          </cell>
          <cell r="N280" t="str">
            <v>31/12/2022</v>
          </cell>
          <cell r="P280" t="str">
            <v>31/12/2021</v>
          </cell>
          <cell r="R280" t="str">
            <v>31/10/2031</v>
          </cell>
          <cell r="T280" t="str">
            <v>31/12/2020</v>
          </cell>
          <cell r="U280" t="str">
            <v>31/03/2017</v>
          </cell>
          <cell r="V280" t="str">
            <v>31/12/2022</v>
          </cell>
          <cell r="W280" t="str">
            <v>31/12/2023</v>
          </cell>
          <cell r="Z280" t="str">
            <v>31/12/2018</v>
          </cell>
          <cell r="AA280" t="str">
            <v>31/10/2019</v>
          </cell>
          <cell r="AE280" t="str">
            <v>31/08/2030</v>
          </cell>
          <cell r="AF280" t="str">
            <v>31/12/2020</v>
          </cell>
          <cell r="AG280" t="str">
            <v>31/12/2022</v>
          </cell>
        </row>
        <row r="281">
          <cell r="F281" t="str">
            <v>Fecha de Inicio</v>
          </cell>
          <cell r="I281" t="str">
            <v>01/05/2015</v>
          </cell>
          <cell r="J281" t="str">
            <v>03/08/2016</v>
          </cell>
          <cell r="K281" t="str">
            <v>01/01/2014</v>
          </cell>
          <cell r="L281" t="str">
            <v>01/01/2014</v>
          </cell>
          <cell r="M281" t="str">
            <v>01/01/2013</v>
          </cell>
          <cell r="N281" t="str">
            <v>01/01/2013</v>
          </cell>
          <cell r="P281" t="str">
            <v>01/01/2014</v>
          </cell>
          <cell r="R281" t="str">
            <v>01/10/2016</v>
          </cell>
          <cell r="T281" t="str">
            <v>01/12/2016</v>
          </cell>
          <cell r="U281" t="str">
            <v>01/12/2016</v>
          </cell>
          <cell r="V281" t="str">
            <v>01/03/2016</v>
          </cell>
          <cell r="W281" t="str">
            <v>01/01/2014</v>
          </cell>
          <cell r="Z281" t="str">
            <v>01/11/2014</v>
          </cell>
          <cell r="AA281" t="str">
            <v>01/11/2016</v>
          </cell>
          <cell r="AE281" t="str">
            <v>01/11/2015</v>
          </cell>
          <cell r="AF281" t="str">
            <v>01/02/2016</v>
          </cell>
          <cell r="AG281" t="str">
            <v>01/01/2013</v>
          </cell>
        </row>
        <row r="282">
          <cell r="F282" t="str">
            <v>Tipo de Contrato</v>
          </cell>
          <cell r="I282" t="str">
            <v>BILATERAL</v>
          </cell>
          <cell r="J282" t="str">
            <v>LICITACION</v>
          </cell>
          <cell r="K282" t="str">
            <v>LICITACION</v>
          </cell>
          <cell r="L282" t="str">
            <v>LICITACION</v>
          </cell>
          <cell r="M282" t="str">
            <v>LICITACION</v>
          </cell>
          <cell r="N282" t="str">
            <v>LICITACION</v>
          </cell>
          <cell r="P282" t="str">
            <v>LICITACION</v>
          </cell>
          <cell r="R282" t="str">
            <v>LICITACION</v>
          </cell>
          <cell r="T282" t="str">
            <v>BILATERAL</v>
          </cell>
          <cell r="U282" t="str">
            <v>BILATERAL</v>
          </cell>
          <cell r="V282" t="str">
            <v>LICITACION</v>
          </cell>
          <cell r="W282" t="str">
            <v>LICITACION</v>
          </cell>
          <cell r="Z282" t="str">
            <v>BILATERAL</v>
          </cell>
          <cell r="AA282" t="str">
            <v>BILATERAL</v>
          </cell>
          <cell r="AE282" t="str">
            <v>LICITACION</v>
          </cell>
          <cell r="AF282" t="str">
            <v>BILATERAL</v>
          </cell>
          <cell r="AG282" t="str">
            <v>LICITACION</v>
          </cell>
        </row>
        <row r="283">
          <cell r="F283" t="str">
            <v>Tipo de Usuario</v>
          </cell>
          <cell r="I283" t="str">
            <v>LIBRE</v>
          </cell>
          <cell r="J283" t="str">
            <v>REGULADO</v>
          </cell>
          <cell r="K283" t="str">
            <v>REGULADO</v>
          </cell>
          <cell r="L283" t="str">
            <v>REGULADO</v>
          </cell>
          <cell r="M283" t="str">
            <v>REGULADO</v>
          </cell>
          <cell r="N283" t="str">
            <v>REGULADO</v>
          </cell>
          <cell r="P283" t="str">
            <v>REGULADO</v>
          </cell>
          <cell r="R283" t="str">
            <v>REGULADO</v>
          </cell>
          <cell r="T283" t="str">
            <v>LIBRE</v>
          </cell>
          <cell r="U283" t="str">
            <v>REGULADO</v>
          </cell>
          <cell r="V283" t="str">
            <v>REGULADO</v>
          </cell>
          <cell r="W283" t="str">
            <v>REGULADO</v>
          </cell>
          <cell r="Z283" t="str">
            <v>REGULADO</v>
          </cell>
          <cell r="AA283" t="str">
            <v>LIBRE</v>
          </cell>
          <cell r="AE283" t="str">
            <v>REGULADO</v>
          </cell>
          <cell r="AF283" t="str">
            <v>LIBRE</v>
          </cell>
          <cell r="AG283" t="str">
            <v>REGULADO</v>
          </cell>
        </row>
        <row r="284">
          <cell r="F284" t="str">
            <v>CÓDIGO_Retiro</v>
          </cell>
          <cell r="I284" t="str">
            <v>CB00140CLP</v>
          </cell>
          <cell r="J284" t="str">
            <v>CL00031CDA</v>
          </cell>
          <cell r="K284" t="str">
            <v>CL00018CHI</v>
          </cell>
          <cell r="L284" t="str">
            <v>CL00061EGA</v>
          </cell>
          <cell r="M284" t="str">
            <v>CL00041EGM</v>
          </cell>
          <cell r="N284" t="str">
            <v>CL00005ORA</v>
          </cell>
          <cell r="P284" t="str">
            <v>CL00079ELP</v>
          </cell>
          <cell r="R284" t="str">
            <v>CL00036ODE</v>
          </cell>
          <cell r="T284" t="str">
            <v>CB00150EPE</v>
          </cell>
          <cell r="U284" t="str">
            <v>CB00013EPI</v>
          </cell>
          <cell r="V284" t="str">
            <v>CL00080ENG</v>
          </cell>
          <cell r="W284" t="str">
            <v>CL00037FPP</v>
          </cell>
          <cell r="Z284" t="str">
            <v>CB00058KAL</v>
          </cell>
          <cell r="AA284" t="str">
            <v>CB00077LDS</v>
          </cell>
          <cell r="AE284" t="str">
            <v>CL00162SKP</v>
          </cell>
          <cell r="AF284" t="str">
            <v>CB00010TCH</v>
          </cell>
          <cell r="AG284" t="str">
            <v>CL00043TER</v>
          </cell>
        </row>
        <row r="285">
          <cell r="F285" t="str">
            <v>Barra de Transferencia</v>
          </cell>
          <cell r="I285" t="str">
            <v>HUALLANCA 138</v>
          </cell>
          <cell r="J285" t="str">
            <v>HUALLANCA 138</v>
          </cell>
          <cell r="K285" t="str">
            <v>GUADALUPE 220</v>
          </cell>
          <cell r="L285" t="str">
            <v>TOQUEPALA 138</v>
          </cell>
          <cell r="M285" t="str">
            <v>PARAGSHA2 138</v>
          </cell>
          <cell r="N285" t="str">
            <v>CAMPO ARMIÑO 220</v>
          </cell>
          <cell r="P285" t="str">
            <v>SANTA ROSA 220</v>
          </cell>
          <cell r="R285" t="str">
            <v>COMBAPATA 138</v>
          </cell>
          <cell r="T285" t="str">
            <v>SANTA ROSA 220</v>
          </cell>
          <cell r="U285" t="str">
            <v>CHIMBOTE1 220</v>
          </cell>
          <cell r="V285" t="str">
            <v>PARAGSHA2 138</v>
          </cell>
          <cell r="W285" t="str">
            <v>SANTA ROSA 220</v>
          </cell>
          <cell r="Z285" t="str">
            <v>REPARTICIÓN 138</v>
          </cell>
          <cell r="AA285" t="str">
            <v>INDUSTRIALES 220</v>
          </cell>
          <cell r="AE285" t="str">
            <v>PARAMONGA NUEVA 220</v>
          </cell>
          <cell r="AF285" t="str">
            <v>SANTA ROSA 220</v>
          </cell>
          <cell r="AG285" t="str">
            <v>TINGO MARIA 138</v>
          </cell>
        </row>
        <row r="286">
          <cell r="F286" t="str">
            <v>Cliente</v>
          </cell>
          <cell r="I286" t="str">
            <v>MINERA HORIZONTE</v>
          </cell>
          <cell r="J286" t="str">
            <v>HIDRANDINA</v>
          </cell>
          <cell r="K286" t="str">
            <v>HIDRANDINA</v>
          </cell>
          <cell r="L286" t="str">
            <v>ELECTRO SUR</v>
          </cell>
          <cell r="M286" t="str">
            <v>ELECTRO CENTRO</v>
          </cell>
          <cell r="N286" t="str">
            <v>ELECTRO CENTRO</v>
          </cell>
          <cell r="P286" t="str">
            <v>EDELNOR</v>
          </cell>
          <cell r="R286" t="str">
            <v>ELECTRO SUR ESTE</v>
          </cell>
          <cell r="T286" t="str">
            <v>MEGAPACK GROUP SOCIEDAD ANONIMA CERRADA</v>
          </cell>
          <cell r="U286" t="str">
            <v>HIDRANDINA</v>
          </cell>
          <cell r="V286" t="str">
            <v>ELECTRO CENTRO</v>
          </cell>
          <cell r="W286" t="str">
            <v>LUZ DEL SUR</v>
          </cell>
          <cell r="Z286" t="str">
            <v>SEAL</v>
          </cell>
          <cell r="AA286" t="str">
            <v>LIMA CAUCHO S A</v>
          </cell>
          <cell r="AE286" t="str">
            <v>HIDRANDINA</v>
          </cell>
          <cell r="AF286" t="str">
            <v>INVERSIONES SAN BORJA</v>
          </cell>
          <cell r="AG286" t="str">
            <v>ELECTRO CENTRO</v>
          </cell>
        </row>
        <row r="287">
          <cell r="F287" t="str">
            <v>Fecha de Fin</v>
          </cell>
          <cell r="I287" t="str">
            <v>31/12/2019</v>
          </cell>
          <cell r="J287" t="str">
            <v>02/08/2031</v>
          </cell>
          <cell r="K287" t="str">
            <v>31/12/2025</v>
          </cell>
          <cell r="L287" t="str">
            <v>31/12/2021</v>
          </cell>
          <cell r="M287" t="str">
            <v>31/12/2022</v>
          </cell>
          <cell r="N287" t="str">
            <v>31/12/2022</v>
          </cell>
          <cell r="P287" t="str">
            <v>31/12/2021</v>
          </cell>
          <cell r="R287" t="str">
            <v>31/10/2031</v>
          </cell>
          <cell r="T287" t="str">
            <v>30/11/2019</v>
          </cell>
          <cell r="U287" t="str">
            <v>31/03/2017</v>
          </cell>
          <cell r="V287" t="str">
            <v>31/12/2022</v>
          </cell>
          <cell r="W287" t="str">
            <v>31/12/2023</v>
          </cell>
          <cell r="Z287" t="str">
            <v>31/12/2018</v>
          </cell>
          <cell r="AA287" t="str">
            <v>31/10/2019</v>
          </cell>
          <cell r="AE287" t="str">
            <v>31/08/2030</v>
          </cell>
          <cell r="AF287" t="str">
            <v>31/12/2022</v>
          </cell>
          <cell r="AG287" t="str">
            <v>31/12/2022</v>
          </cell>
        </row>
        <row r="288">
          <cell r="F288" t="str">
            <v>Fecha de Inicio</v>
          </cell>
          <cell r="I288" t="str">
            <v>01/12/2015</v>
          </cell>
          <cell r="J288" t="str">
            <v>03/08/2016</v>
          </cell>
          <cell r="K288" t="str">
            <v>01/01/2014</v>
          </cell>
          <cell r="L288" t="str">
            <v>01/01/2014</v>
          </cell>
          <cell r="M288" t="str">
            <v>01/01/2013</v>
          </cell>
          <cell r="N288" t="str">
            <v>01/01/2013</v>
          </cell>
          <cell r="P288" t="str">
            <v>01/01/2014</v>
          </cell>
          <cell r="R288" t="str">
            <v>01/10/2016</v>
          </cell>
          <cell r="T288" t="str">
            <v>01/12/2016</v>
          </cell>
          <cell r="U288" t="str">
            <v>01/12/2016</v>
          </cell>
          <cell r="V288" t="str">
            <v>01/03/2016</v>
          </cell>
          <cell r="W288" t="str">
            <v>01/01/2014</v>
          </cell>
          <cell r="Z288" t="str">
            <v>01/11/2014</v>
          </cell>
          <cell r="AA288" t="str">
            <v>01/11/2016</v>
          </cell>
          <cell r="AE288" t="str">
            <v>01/11/2015</v>
          </cell>
          <cell r="AF288" t="str">
            <v>01/02/2016</v>
          </cell>
          <cell r="AG288" t="str">
            <v>01/01/2013</v>
          </cell>
        </row>
        <row r="289">
          <cell r="F289" t="str">
            <v>Tipo de Contrato</v>
          </cell>
          <cell r="I289" t="str">
            <v>BILATERAL</v>
          </cell>
          <cell r="J289" t="str">
            <v>LICITACION</v>
          </cell>
          <cell r="K289" t="str">
            <v>LICITACION</v>
          </cell>
          <cell r="L289" t="str">
            <v>LICITACION</v>
          </cell>
          <cell r="M289" t="str">
            <v>LICITACION</v>
          </cell>
          <cell r="N289" t="str">
            <v>LICITACION</v>
          </cell>
          <cell r="P289" t="str">
            <v>LICITACION</v>
          </cell>
          <cell r="R289" t="str">
            <v>LICITACION</v>
          </cell>
          <cell r="T289" t="str">
            <v>BILATERAL</v>
          </cell>
          <cell r="U289" t="str">
            <v>BILATERAL</v>
          </cell>
          <cell r="V289" t="str">
            <v>LICITACION</v>
          </cell>
          <cell r="W289" t="str">
            <v>LICITACION</v>
          </cell>
          <cell r="Z289" t="str">
            <v>BILATERAL</v>
          </cell>
          <cell r="AA289" t="str">
            <v>BILATERAL</v>
          </cell>
          <cell r="AE289" t="str">
            <v>LICITACION</v>
          </cell>
          <cell r="AF289" t="str">
            <v>BILATERAL</v>
          </cell>
          <cell r="AG289" t="str">
            <v>LICITACION</v>
          </cell>
        </row>
        <row r="290">
          <cell r="F290" t="str">
            <v>Tipo de Usuario</v>
          </cell>
          <cell r="I290" t="str">
            <v>LIBRE</v>
          </cell>
          <cell r="J290" t="str">
            <v>REGULADO</v>
          </cell>
          <cell r="K290" t="str">
            <v>REGULADO</v>
          </cell>
          <cell r="L290" t="str">
            <v>REGULADO</v>
          </cell>
          <cell r="M290" t="str">
            <v>REGULADO</v>
          </cell>
          <cell r="N290" t="str">
            <v>REGULADO</v>
          </cell>
          <cell r="P290" t="str">
            <v>REGULADO</v>
          </cell>
          <cell r="R290" t="str">
            <v>REGULADO</v>
          </cell>
          <cell r="T290" t="str">
            <v>LIBRE</v>
          </cell>
          <cell r="U290" t="str">
            <v>REGULADO</v>
          </cell>
          <cell r="V290" t="str">
            <v>REGULADO</v>
          </cell>
          <cell r="W290" t="str">
            <v>REGULADO</v>
          </cell>
          <cell r="Z290" t="str">
            <v>REGULADO</v>
          </cell>
          <cell r="AA290" t="str">
            <v>LIBRE</v>
          </cell>
          <cell r="AE290" t="str">
            <v>REGULADO</v>
          </cell>
          <cell r="AF290" t="str">
            <v>LIBRE</v>
          </cell>
          <cell r="AG290" t="str">
            <v>REGULADO</v>
          </cell>
        </row>
        <row r="291">
          <cell r="F291" t="str">
            <v>CÓDIGO_Retiro</v>
          </cell>
          <cell r="I291" t="str">
            <v>CB00141CLP</v>
          </cell>
          <cell r="J291" t="str">
            <v>CL00032CDA</v>
          </cell>
          <cell r="K291" t="str">
            <v>CL00019CHI</v>
          </cell>
          <cell r="L291" t="str">
            <v>CB00050EGA</v>
          </cell>
          <cell r="M291" t="str">
            <v>CL00044EGM</v>
          </cell>
          <cell r="N291" t="str">
            <v>CL00008ORA</v>
          </cell>
          <cell r="P291" t="str">
            <v>CL00095ELP</v>
          </cell>
          <cell r="R291" t="str">
            <v>CL00037ODE</v>
          </cell>
          <cell r="T291" t="str">
            <v>CB00165EPE</v>
          </cell>
          <cell r="U291" t="str">
            <v>CB00014EPI</v>
          </cell>
          <cell r="V291" t="str">
            <v>CL00088ENG</v>
          </cell>
          <cell r="W291" t="str">
            <v>CL00139FPP</v>
          </cell>
          <cell r="Z291" t="str">
            <v>CB00073KAL</v>
          </cell>
          <cell r="AA291" t="str">
            <v>CB00078LDS</v>
          </cell>
          <cell r="AE291" t="str">
            <v>CL00163SKP</v>
          </cell>
          <cell r="AF291" t="str">
            <v>CB00008TCH</v>
          </cell>
          <cell r="AG291" t="str">
            <v>CL00141TER</v>
          </cell>
        </row>
        <row r="292">
          <cell r="F292" t="str">
            <v>Barra de Transferencia</v>
          </cell>
          <cell r="I292" t="str">
            <v>PARAGSHA2 220</v>
          </cell>
          <cell r="J292" t="str">
            <v>PARAMONGA NUEVA 220</v>
          </cell>
          <cell r="K292" t="str">
            <v>GUADALUPE 60</v>
          </cell>
          <cell r="L292" t="str">
            <v>MOLLENDO 138</v>
          </cell>
          <cell r="M292" t="str">
            <v>POMACOCHA 220</v>
          </cell>
          <cell r="N292" t="str">
            <v>CARHUAMAYO 138</v>
          </cell>
          <cell r="P292" t="str">
            <v>VENTANILLA 220</v>
          </cell>
          <cell r="R292" t="str">
            <v>DOLORESPATA 138</v>
          </cell>
          <cell r="T292" t="str">
            <v>TRUJILLO 220</v>
          </cell>
          <cell r="U292" t="str">
            <v>GUADALUPE 220</v>
          </cell>
          <cell r="V292" t="str">
            <v>POMACOCHA 220</v>
          </cell>
          <cell r="W292" t="str">
            <v>CALLAHUANCA EDEGEL 220</v>
          </cell>
          <cell r="Z292" t="str">
            <v>SANTUARIO 138</v>
          </cell>
          <cell r="AA292" t="str">
            <v>SAN JUAN 220</v>
          </cell>
          <cell r="AE292" t="str">
            <v>HUALLANCA 138</v>
          </cell>
          <cell r="AF292" t="str">
            <v>PARAGSHA2 138</v>
          </cell>
          <cell r="AG292" t="str">
            <v>VIZCARRA 220</v>
          </cell>
        </row>
        <row r="293">
          <cell r="F293" t="str">
            <v>Cliente</v>
          </cell>
          <cell r="I293" t="str">
            <v>PAN AMERICAN SILVER</v>
          </cell>
          <cell r="J293" t="str">
            <v>HIDRANDINA</v>
          </cell>
          <cell r="K293" t="str">
            <v>HIDRANDINA</v>
          </cell>
          <cell r="L293" t="str">
            <v>TERMINAL INTERNACIONAL DEL SUR</v>
          </cell>
          <cell r="M293" t="str">
            <v>ELECTRO CENTRO</v>
          </cell>
          <cell r="N293" t="str">
            <v>ELECTRO CENTRO</v>
          </cell>
          <cell r="P293" t="str">
            <v>EDELNOR</v>
          </cell>
          <cell r="R293" t="str">
            <v>ELECTRO SUR ESTE</v>
          </cell>
          <cell r="T293" t="str">
            <v>VITAPRO S.A.</v>
          </cell>
          <cell r="U293" t="str">
            <v>HIDRANDINA</v>
          </cell>
          <cell r="V293" t="str">
            <v>ELECTRO CENTRO</v>
          </cell>
          <cell r="W293" t="str">
            <v>LUZ DEL SUR</v>
          </cell>
          <cell r="Z293" t="str">
            <v>SEAL</v>
          </cell>
          <cell r="AA293" t="str">
            <v>MEDIC SER S.A.C.</v>
          </cell>
          <cell r="AE293" t="str">
            <v>HIDRANDINA</v>
          </cell>
          <cell r="AF293" t="str">
            <v>CIA MINERA RAURA S A</v>
          </cell>
          <cell r="AG293" t="str">
            <v>ELECTRO CENTRO</v>
          </cell>
        </row>
        <row r="294">
          <cell r="F294" t="str">
            <v>Fecha de Fin</v>
          </cell>
          <cell r="I294" t="str">
            <v>31/12/2024</v>
          </cell>
          <cell r="J294" t="str">
            <v>02/08/2031</v>
          </cell>
          <cell r="K294" t="str">
            <v>31/12/2025</v>
          </cell>
          <cell r="L294" t="str">
            <v>31/12/2019</v>
          </cell>
          <cell r="M294" t="str">
            <v>31/12/2022</v>
          </cell>
          <cell r="N294" t="str">
            <v>31/12/2022</v>
          </cell>
          <cell r="P294" t="str">
            <v>31/12/2021</v>
          </cell>
          <cell r="R294" t="str">
            <v>31/10/2031</v>
          </cell>
          <cell r="T294" t="str">
            <v>31/12/2021</v>
          </cell>
          <cell r="U294" t="str">
            <v>31/03/2017</v>
          </cell>
          <cell r="V294" t="str">
            <v>31/12/2022</v>
          </cell>
          <cell r="W294" t="str">
            <v>31/12/2023</v>
          </cell>
          <cell r="Z294" t="str">
            <v>31/12/2018</v>
          </cell>
          <cell r="AA294" t="str">
            <v>31/10/2021</v>
          </cell>
          <cell r="AE294" t="str">
            <v>31/08/2030</v>
          </cell>
          <cell r="AF294" t="str">
            <v>31/12/2022</v>
          </cell>
          <cell r="AG294" t="str">
            <v>31/12/2022</v>
          </cell>
        </row>
        <row r="295">
          <cell r="F295" t="str">
            <v>Fecha de Inicio</v>
          </cell>
          <cell r="I295" t="str">
            <v>05/03/2016</v>
          </cell>
          <cell r="J295" t="str">
            <v>03/08/2016</v>
          </cell>
          <cell r="K295" t="str">
            <v>01/01/2014</v>
          </cell>
          <cell r="L295" t="str">
            <v>01/01/2015</v>
          </cell>
          <cell r="M295" t="str">
            <v>01/01/2013</v>
          </cell>
          <cell r="N295" t="str">
            <v>01/01/2013</v>
          </cell>
          <cell r="P295" t="str">
            <v>01/01/2014</v>
          </cell>
          <cell r="R295" t="str">
            <v>01/10/2016</v>
          </cell>
          <cell r="T295" t="str">
            <v>01/12/2016</v>
          </cell>
          <cell r="U295" t="str">
            <v>01/12/2016</v>
          </cell>
          <cell r="V295" t="str">
            <v>01/03/2016</v>
          </cell>
          <cell r="W295" t="str">
            <v>01/01/2014</v>
          </cell>
          <cell r="Z295" t="str">
            <v>01/11/2014</v>
          </cell>
          <cell r="AA295" t="str">
            <v>01/11/2016</v>
          </cell>
          <cell r="AE295" t="str">
            <v>01/11/2015</v>
          </cell>
          <cell r="AF295" t="str">
            <v>01/02/2016</v>
          </cell>
          <cell r="AG295" t="str">
            <v>01/01/2013</v>
          </cell>
        </row>
        <row r="296">
          <cell r="F296" t="str">
            <v>Tipo de Contrato</v>
          </cell>
          <cell r="I296" t="str">
            <v>BILATERAL</v>
          </cell>
          <cell r="J296" t="str">
            <v>LICITACION</v>
          </cell>
          <cell r="K296" t="str">
            <v>LICITACION</v>
          </cell>
          <cell r="L296" t="str">
            <v>BILATERAL</v>
          </cell>
          <cell r="M296" t="str">
            <v>LICITACION</v>
          </cell>
          <cell r="N296" t="str">
            <v>LICITACION</v>
          </cell>
          <cell r="P296" t="str">
            <v>LICITACION</v>
          </cell>
          <cell r="R296" t="str">
            <v>LICITACION</v>
          </cell>
          <cell r="T296" t="str">
            <v>BILATERAL</v>
          </cell>
          <cell r="U296" t="str">
            <v>BILATERAL</v>
          </cell>
          <cell r="V296" t="str">
            <v>LICITACION</v>
          </cell>
          <cell r="W296" t="str">
            <v>LICITACION</v>
          </cell>
          <cell r="Z296" t="str">
            <v>BILATERAL</v>
          </cell>
          <cell r="AA296" t="str">
            <v>BILATERAL</v>
          </cell>
          <cell r="AE296" t="str">
            <v>LICITACION</v>
          </cell>
          <cell r="AF296" t="str">
            <v>BILATERAL</v>
          </cell>
          <cell r="AG296" t="str">
            <v>LICITACION</v>
          </cell>
        </row>
        <row r="297">
          <cell r="F297" t="str">
            <v>Tipo de Usuario</v>
          </cell>
          <cell r="I297" t="str">
            <v>LIBRE</v>
          </cell>
          <cell r="J297" t="str">
            <v>REGULADO</v>
          </cell>
          <cell r="K297" t="str">
            <v>REGULADO</v>
          </cell>
          <cell r="L297" t="str">
            <v>LIBRE</v>
          </cell>
          <cell r="M297" t="str">
            <v>REGULADO</v>
          </cell>
          <cell r="N297" t="str">
            <v>REGULADO</v>
          </cell>
          <cell r="P297" t="str">
            <v>REGULADO</v>
          </cell>
          <cell r="R297" t="str">
            <v>REGULADO</v>
          </cell>
          <cell r="T297" t="str">
            <v>LIBRE</v>
          </cell>
          <cell r="U297" t="str">
            <v>REGULADO</v>
          </cell>
          <cell r="V297" t="str">
            <v>REGULADO</v>
          </cell>
          <cell r="W297" t="str">
            <v>REGULADO</v>
          </cell>
          <cell r="Z297" t="str">
            <v>REGULADO</v>
          </cell>
          <cell r="AA297" t="str">
            <v>LIBRE</v>
          </cell>
          <cell r="AE297" t="str">
            <v>REGULADO</v>
          </cell>
          <cell r="AF297" t="str">
            <v>LIBRE</v>
          </cell>
          <cell r="AG297" t="str">
            <v>REGULADO</v>
          </cell>
        </row>
        <row r="298">
          <cell r="F298" t="str">
            <v>CÓDIGO_Retiro</v>
          </cell>
          <cell r="J298" t="str">
            <v>CL00033CDA</v>
          </cell>
          <cell r="K298" t="str">
            <v>CL00021CHI</v>
          </cell>
          <cell r="L298" t="str">
            <v>CB00051EGA</v>
          </cell>
          <cell r="M298" t="str">
            <v>CL00050EGM</v>
          </cell>
          <cell r="N298" t="str">
            <v>CL00027ORA</v>
          </cell>
          <cell r="P298" t="str">
            <v>CL00096ELP</v>
          </cell>
          <cell r="R298" t="str">
            <v>CL00038ODE</v>
          </cell>
          <cell r="T298" t="str">
            <v>CB00144EPE</v>
          </cell>
          <cell r="U298" t="str">
            <v>CB00015EPI</v>
          </cell>
          <cell r="V298" t="str">
            <v>CL00100ENG</v>
          </cell>
          <cell r="W298" t="str">
            <v>CL00141FPP</v>
          </cell>
          <cell r="Z298" t="str">
            <v>CB00076KAL</v>
          </cell>
          <cell r="AA298" t="str">
            <v>CB00079LDS</v>
          </cell>
          <cell r="AE298" t="str">
            <v>CL00164SKP</v>
          </cell>
          <cell r="AF298" t="str">
            <v>CB00014TCH</v>
          </cell>
          <cell r="AG298" t="str">
            <v>CL00142TER</v>
          </cell>
        </row>
        <row r="299">
          <cell r="F299" t="str">
            <v>Barra de Transferencia</v>
          </cell>
          <cell r="J299" t="str">
            <v>TRUJILLO 220</v>
          </cell>
          <cell r="K299" t="str">
            <v>HUALLANCA 138</v>
          </cell>
          <cell r="L299" t="str">
            <v>SOCABAYA 138</v>
          </cell>
          <cell r="M299" t="str">
            <v>TINGO MARIA 138</v>
          </cell>
          <cell r="N299" t="str">
            <v>CONDORCOCHA 44</v>
          </cell>
          <cell r="P299" t="str">
            <v>ZAPALLAL 220</v>
          </cell>
          <cell r="R299" t="str">
            <v>MACHUPICCHU 138</v>
          </cell>
          <cell r="T299" t="str">
            <v>SANTA ROSA 220</v>
          </cell>
          <cell r="U299" t="str">
            <v>GUADALUPE 60</v>
          </cell>
          <cell r="V299" t="str">
            <v>VIZCARRA 220</v>
          </cell>
          <cell r="W299" t="str">
            <v>CANTERA 220</v>
          </cell>
          <cell r="Z299" t="str">
            <v>SOCABAYA 138</v>
          </cell>
          <cell r="AA299" t="str">
            <v>SANTA ROSA 220</v>
          </cell>
          <cell r="AE299" t="str">
            <v>GUADALUPE 60</v>
          </cell>
          <cell r="AF299" t="str">
            <v>CHAVARRIA 220</v>
          </cell>
          <cell r="AG299" t="str">
            <v>PACHACHACA 220</v>
          </cell>
        </row>
        <row r="300">
          <cell r="F300" t="str">
            <v>Cliente</v>
          </cell>
          <cell r="J300" t="str">
            <v>HIDRANDINA</v>
          </cell>
          <cell r="K300" t="str">
            <v>HIDRANDINA</v>
          </cell>
          <cell r="L300" t="str">
            <v>MICHELL Y CIA S.A.</v>
          </cell>
          <cell r="M300" t="str">
            <v>ELECTRO CENTRO</v>
          </cell>
          <cell r="N300" t="str">
            <v>ELECTRO CENTRO</v>
          </cell>
          <cell r="P300" t="str">
            <v>EDELNOR</v>
          </cell>
          <cell r="R300" t="str">
            <v>ELECTRO SUR ESTE</v>
          </cell>
          <cell r="T300" t="str">
            <v>BANCO RIPLEY PERU S.A.</v>
          </cell>
          <cell r="U300" t="str">
            <v>HIDRANDINA</v>
          </cell>
          <cell r="V300" t="str">
            <v>ELECTRO CENTRO</v>
          </cell>
          <cell r="W300" t="str">
            <v>LUZ DEL SUR</v>
          </cell>
          <cell r="Z300" t="str">
            <v>SEAL</v>
          </cell>
          <cell r="AA300" t="str">
            <v>MOLITALIA S.A.</v>
          </cell>
          <cell r="AE300" t="str">
            <v>HIDRANDINA</v>
          </cell>
          <cell r="AF300" t="str">
            <v>PRODUCTO DE ACERO CASSADO (PRODAC)</v>
          </cell>
          <cell r="AG300" t="str">
            <v>ELECTRO CENTRO</v>
          </cell>
        </row>
        <row r="301">
          <cell r="F301" t="str">
            <v>Fecha de Fin</v>
          </cell>
          <cell r="J301" t="str">
            <v>02/08/2031</v>
          </cell>
          <cell r="K301" t="str">
            <v>31/12/2025</v>
          </cell>
          <cell r="L301" t="str">
            <v>30/11/2019</v>
          </cell>
          <cell r="M301" t="str">
            <v>31/12/2022</v>
          </cell>
          <cell r="N301" t="str">
            <v>31/12/2022</v>
          </cell>
          <cell r="P301" t="str">
            <v>31/12/2021</v>
          </cell>
          <cell r="R301" t="str">
            <v>31/10/2031</v>
          </cell>
          <cell r="T301" t="str">
            <v>30/11/2021</v>
          </cell>
          <cell r="U301" t="str">
            <v>31/03/2017</v>
          </cell>
          <cell r="V301" t="str">
            <v>31/12/2022</v>
          </cell>
          <cell r="W301" t="str">
            <v>31/12/2023</v>
          </cell>
          <cell r="Z301" t="str">
            <v>31/12/2018</v>
          </cell>
          <cell r="AA301" t="str">
            <v>30/09/2019</v>
          </cell>
          <cell r="AE301" t="str">
            <v>31/08/2030</v>
          </cell>
          <cell r="AF301" t="str">
            <v>31/07/2026</v>
          </cell>
          <cell r="AG301" t="str">
            <v>31/12/2022</v>
          </cell>
        </row>
        <row r="302">
          <cell r="F302" t="str">
            <v>Fecha de Inicio</v>
          </cell>
          <cell r="J302" t="str">
            <v>03/08/2016</v>
          </cell>
          <cell r="K302" t="str">
            <v>01/01/2014</v>
          </cell>
          <cell r="L302" t="str">
            <v>01/12/2016</v>
          </cell>
          <cell r="M302" t="str">
            <v>01/01/2013</v>
          </cell>
          <cell r="N302" t="str">
            <v>01/01/2013</v>
          </cell>
          <cell r="P302" t="str">
            <v>01/01/2014</v>
          </cell>
          <cell r="R302" t="str">
            <v>01/10/2016</v>
          </cell>
          <cell r="T302" t="str">
            <v>01/12/2016</v>
          </cell>
          <cell r="U302" t="str">
            <v>01/12/2016</v>
          </cell>
          <cell r="V302" t="str">
            <v>01/03/2016</v>
          </cell>
          <cell r="W302" t="str">
            <v>01/11/2015</v>
          </cell>
          <cell r="Z302" t="str">
            <v>01/11/2014</v>
          </cell>
          <cell r="AA302" t="str">
            <v>01/11/2016</v>
          </cell>
          <cell r="AE302" t="str">
            <v>01/11/2015</v>
          </cell>
          <cell r="AF302" t="str">
            <v>01/04/2016</v>
          </cell>
          <cell r="AG302" t="str">
            <v>01/01/2013</v>
          </cell>
        </row>
        <row r="303">
          <cell r="F303" t="str">
            <v>Tipo de Contrato</v>
          </cell>
          <cell r="J303" t="str">
            <v>LICITACION</v>
          </cell>
          <cell r="K303" t="str">
            <v>LICITACION</v>
          </cell>
          <cell r="L303" t="str">
            <v>BILATERAL</v>
          </cell>
          <cell r="M303" t="str">
            <v>LICITACION</v>
          </cell>
          <cell r="N303" t="str">
            <v>LICITACION</v>
          </cell>
          <cell r="P303" t="str">
            <v>LICITACION</v>
          </cell>
          <cell r="R303" t="str">
            <v>LICITACION</v>
          </cell>
          <cell r="T303" t="str">
            <v>BILATERAL</v>
          </cell>
          <cell r="U303" t="str">
            <v>BILATERAL</v>
          </cell>
          <cell r="V303" t="str">
            <v>LICITACION</v>
          </cell>
          <cell r="W303" t="str">
            <v>LICITACION</v>
          </cell>
          <cell r="Z303" t="str">
            <v>BILATERAL</v>
          </cell>
          <cell r="AA303" t="str">
            <v>BILATERAL</v>
          </cell>
          <cell r="AE303" t="str">
            <v>LICITACION</v>
          </cell>
          <cell r="AF303" t="str">
            <v>BILATERAL</v>
          </cell>
          <cell r="AG303" t="str">
            <v>LICITACION</v>
          </cell>
        </row>
        <row r="304">
          <cell r="F304" t="str">
            <v>Tipo de Usuario</v>
          </cell>
          <cell r="J304" t="str">
            <v>REGULADO</v>
          </cell>
          <cell r="K304" t="str">
            <v>REGULADO</v>
          </cell>
          <cell r="L304" t="str">
            <v>LIBRE</v>
          </cell>
          <cell r="M304" t="str">
            <v>REGULADO</v>
          </cell>
          <cell r="N304" t="str">
            <v>REGULADO</v>
          </cell>
          <cell r="P304" t="str">
            <v>REGULADO</v>
          </cell>
          <cell r="R304" t="str">
            <v>REGULADO</v>
          </cell>
          <cell r="T304" t="str">
            <v>LIBRE</v>
          </cell>
          <cell r="U304" t="str">
            <v>REGULADO</v>
          </cell>
          <cell r="V304" t="str">
            <v>REGULADO</v>
          </cell>
          <cell r="W304" t="str">
            <v>REGULADO</v>
          </cell>
          <cell r="Z304" t="str">
            <v>REGULADO</v>
          </cell>
          <cell r="AA304" t="str">
            <v>LIBRE</v>
          </cell>
          <cell r="AE304" t="str">
            <v>REGULADO</v>
          </cell>
          <cell r="AF304" t="str">
            <v>LIBRE</v>
          </cell>
          <cell r="AG304" t="str">
            <v>REGULADO</v>
          </cell>
        </row>
        <row r="305">
          <cell r="F305" t="str">
            <v>CÓDIGO_Retiro</v>
          </cell>
          <cell r="J305" t="str">
            <v>CL00035CDA</v>
          </cell>
          <cell r="K305" t="str">
            <v>CL00031CHI</v>
          </cell>
          <cell r="M305" t="str">
            <v>CL00097EGM</v>
          </cell>
          <cell r="N305" t="str">
            <v>CL00037ORA</v>
          </cell>
          <cell r="P305" t="str">
            <v>CL00142ELP</v>
          </cell>
          <cell r="R305" t="str">
            <v>CL00039ODE</v>
          </cell>
          <cell r="T305" t="str">
            <v>CB00152EPE</v>
          </cell>
          <cell r="U305" t="str">
            <v>CB00016EPI</v>
          </cell>
          <cell r="V305" t="str">
            <v>CL00105ENG</v>
          </cell>
          <cell r="W305" t="str">
            <v>CL00006FPP</v>
          </cell>
          <cell r="Z305" t="str">
            <v>CL00008KAL</v>
          </cell>
          <cell r="AA305" t="str">
            <v>CB00080LDS</v>
          </cell>
          <cell r="AE305" t="str">
            <v>CL00165SKP</v>
          </cell>
          <cell r="AF305" t="str">
            <v>CB00013TCH</v>
          </cell>
          <cell r="AG305" t="str">
            <v>CL00144TER</v>
          </cell>
        </row>
        <row r="306">
          <cell r="F306" t="str">
            <v>Barra de Transferencia</v>
          </cell>
          <cell r="J306" t="str">
            <v>CHILINA 138</v>
          </cell>
          <cell r="K306" t="str">
            <v>PARAMONGA NUEVA 220</v>
          </cell>
          <cell r="M306" t="str">
            <v>PACHACHACA 220</v>
          </cell>
          <cell r="N306" t="str">
            <v>HUANCAVELICA 220</v>
          </cell>
          <cell r="P306" t="str">
            <v>LOMERA 220</v>
          </cell>
          <cell r="R306" t="str">
            <v>QUENCORO 138</v>
          </cell>
          <cell r="T306" t="str">
            <v>AGUAYTIA 138</v>
          </cell>
          <cell r="U306" t="str">
            <v>HUALLANCA 138</v>
          </cell>
          <cell r="V306" t="str">
            <v>PACHACHACA 220</v>
          </cell>
          <cell r="W306" t="str">
            <v>CARABAYLLO 220</v>
          </cell>
          <cell r="Z306" t="str">
            <v>CALLALLI 138</v>
          </cell>
          <cell r="AA306" t="str">
            <v>SAN JUAN 220</v>
          </cell>
          <cell r="AE306" t="str">
            <v>GUADALUPE 220</v>
          </cell>
          <cell r="AF306" t="str">
            <v>SANTA ROSA 220</v>
          </cell>
          <cell r="AG306" t="str">
            <v>YAUPI138</v>
          </cell>
        </row>
        <row r="307">
          <cell r="F307" t="str">
            <v>Cliente</v>
          </cell>
          <cell r="J307" t="str">
            <v>SEAL</v>
          </cell>
          <cell r="K307" t="str">
            <v>HIDRANDINA</v>
          </cell>
          <cell r="M307" t="str">
            <v>ELECTRO CENTRO</v>
          </cell>
          <cell r="N307" t="str">
            <v>ELECTRO CENTRO</v>
          </cell>
          <cell r="P307" t="str">
            <v>EDELNOR</v>
          </cell>
          <cell r="R307" t="str">
            <v>ELECTRO SUR ESTE</v>
          </cell>
          <cell r="T307" t="str">
            <v>TIENDAS POR DEPARTAMENTO RIPLEY S.A.</v>
          </cell>
          <cell r="U307" t="str">
            <v>HIDRANDINA</v>
          </cell>
          <cell r="V307" t="str">
            <v>ELECTRO CENTRO</v>
          </cell>
          <cell r="W307" t="str">
            <v>EDELNOR</v>
          </cell>
          <cell r="Z307" t="str">
            <v>SEAL</v>
          </cell>
          <cell r="AA307" t="str">
            <v>ONCOCENTER PERU S.A.C.</v>
          </cell>
          <cell r="AE307" t="str">
            <v>HIDRANDINA</v>
          </cell>
          <cell r="AF307" t="str">
            <v>MEDIFARMA S A</v>
          </cell>
          <cell r="AG307" t="str">
            <v>ELECTRO CENTRO</v>
          </cell>
        </row>
        <row r="308">
          <cell r="F308" t="str">
            <v>Fecha de Fin</v>
          </cell>
          <cell r="J308" t="str">
            <v>02/08/2031</v>
          </cell>
          <cell r="K308" t="str">
            <v>31/12/2025</v>
          </cell>
          <cell r="M308" t="str">
            <v>31/12/2022</v>
          </cell>
          <cell r="N308" t="str">
            <v>31/12/2022</v>
          </cell>
          <cell r="P308" t="str">
            <v>31/12/2021</v>
          </cell>
          <cell r="R308" t="str">
            <v>31/10/2031</v>
          </cell>
          <cell r="T308" t="str">
            <v>30/11/2021</v>
          </cell>
          <cell r="U308" t="str">
            <v>31/03/2017</v>
          </cell>
          <cell r="V308" t="str">
            <v>31/12/2022</v>
          </cell>
          <cell r="W308" t="str">
            <v>31/12/2023</v>
          </cell>
          <cell r="Z308" t="str">
            <v>31/12/2023</v>
          </cell>
          <cell r="AA308" t="str">
            <v>31/10/2021</v>
          </cell>
          <cell r="AE308" t="str">
            <v>31/08/2030</v>
          </cell>
          <cell r="AF308" t="str">
            <v>31/03/2019</v>
          </cell>
          <cell r="AG308" t="str">
            <v>31/12/2022</v>
          </cell>
        </row>
        <row r="309">
          <cell r="F309" t="str">
            <v>Fecha de Inicio</v>
          </cell>
          <cell r="J309" t="str">
            <v>03/08/2016</v>
          </cell>
          <cell r="K309" t="str">
            <v>01/01/2014</v>
          </cell>
          <cell r="M309" t="str">
            <v>01/01/2013</v>
          </cell>
          <cell r="N309" t="str">
            <v>01/01/2013</v>
          </cell>
          <cell r="P309" t="str">
            <v>01/01/2014</v>
          </cell>
          <cell r="R309" t="str">
            <v>01/10/2016</v>
          </cell>
          <cell r="T309" t="str">
            <v>01/12/2016</v>
          </cell>
          <cell r="U309" t="str">
            <v>01/12/2016</v>
          </cell>
          <cell r="V309" t="str">
            <v>01/03/2016</v>
          </cell>
          <cell r="W309" t="str">
            <v>01/01/2014</v>
          </cell>
          <cell r="Z309" t="str">
            <v>01/01/2014</v>
          </cell>
          <cell r="AA309" t="str">
            <v>01/11/2016</v>
          </cell>
          <cell r="AE309" t="str">
            <v>01/11/2015</v>
          </cell>
          <cell r="AF309" t="str">
            <v>01/04/2016</v>
          </cell>
          <cell r="AG309" t="str">
            <v>01/01/2013</v>
          </cell>
        </row>
        <row r="310">
          <cell r="F310" t="str">
            <v>Tipo de Contrato</v>
          </cell>
          <cell r="J310" t="str">
            <v>LICITACION</v>
          </cell>
          <cell r="K310" t="str">
            <v>LICITACION</v>
          </cell>
          <cell r="M310" t="str">
            <v>LICITACION</v>
          </cell>
          <cell r="N310" t="str">
            <v>LICITACION</v>
          </cell>
          <cell r="P310" t="str">
            <v>LICITACION</v>
          </cell>
          <cell r="R310" t="str">
            <v>LICITACION</v>
          </cell>
          <cell r="T310" t="str">
            <v>BILATERAL</v>
          </cell>
          <cell r="U310" t="str">
            <v>BILATERAL</v>
          </cell>
          <cell r="V310" t="str">
            <v>LICITACION</v>
          </cell>
          <cell r="W310" t="str">
            <v>LICITACION</v>
          </cell>
          <cell r="Z310" t="str">
            <v>LICITACION</v>
          </cell>
          <cell r="AA310" t="str">
            <v>BILATERAL</v>
          </cell>
          <cell r="AE310" t="str">
            <v>LICITACION</v>
          </cell>
          <cell r="AF310" t="str">
            <v>BILATERAL</v>
          </cell>
          <cell r="AG310" t="str">
            <v>LICITACION</v>
          </cell>
        </row>
        <row r="311">
          <cell r="F311" t="str">
            <v>Tipo de Usuario</v>
          </cell>
          <cell r="J311" t="str">
            <v>REGULADO</v>
          </cell>
          <cell r="K311" t="str">
            <v>REGULADO</v>
          </cell>
          <cell r="M311" t="str">
            <v>REGULADO</v>
          </cell>
          <cell r="N311" t="str">
            <v>REGULADO</v>
          </cell>
          <cell r="P311" t="str">
            <v>REGULADO</v>
          </cell>
          <cell r="R311" t="str">
            <v>REGULADO</v>
          </cell>
          <cell r="T311" t="str">
            <v>LIBRE</v>
          </cell>
          <cell r="U311" t="str">
            <v>REGULADO</v>
          </cell>
          <cell r="V311" t="str">
            <v>REGULADO</v>
          </cell>
          <cell r="W311" t="str">
            <v>REGULADO</v>
          </cell>
          <cell r="Z311" t="str">
            <v>REGULADO</v>
          </cell>
          <cell r="AA311" t="str">
            <v>LIBRE</v>
          </cell>
          <cell r="AE311" t="str">
            <v>REGULADO</v>
          </cell>
          <cell r="AF311" t="str">
            <v>LIBRE</v>
          </cell>
          <cell r="AG311" t="str">
            <v>REGULADO</v>
          </cell>
        </row>
        <row r="312">
          <cell r="F312" t="str">
            <v>CÓDIGO_Retiro</v>
          </cell>
          <cell r="J312" t="str">
            <v>CL00036CDA</v>
          </cell>
          <cell r="K312" t="str">
            <v>CL00045CHI</v>
          </cell>
          <cell r="M312" t="str">
            <v>CL00100EGM</v>
          </cell>
          <cell r="N312" t="str">
            <v>CL00039ORA</v>
          </cell>
          <cell r="P312" t="str">
            <v>CL00003ELP</v>
          </cell>
          <cell r="R312" t="str">
            <v>CL00040ODE</v>
          </cell>
          <cell r="T312" t="str">
            <v>CB00153EPE</v>
          </cell>
          <cell r="U312" t="str">
            <v>CB00017EPI</v>
          </cell>
          <cell r="V312" t="str">
            <v>CL00119ENG</v>
          </cell>
          <cell r="W312" t="str">
            <v>CL00010FPP</v>
          </cell>
          <cell r="Z312" t="str">
            <v>CL00019KAL</v>
          </cell>
          <cell r="AA312" t="str">
            <v>CB00081LDS</v>
          </cell>
          <cell r="AE312" t="str">
            <v>CL00166SKP</v>
          </cell>
          <cell r="AF312" t="str">
            <v>CB00011TCH</v>
          </cell>
          <cell r="AG312" t="str">
            <v>CB00012TER</v>
          </cell>
        </row>
        <row r="313">
          <cell r="F313" t="str">
            <v>Barra de Transferencia</v>
          </cell>
          <cell r="J313" t="str">
            <v>MARCONA 220</v>
          </cell>
          <cell r="K313" t="str">
            <v>TRUJILLO 220</v>
          </cell>
          <cell r="M313" t="str">
            <v>VIZCARRA 220</v>
          </cell>
          <cell r="N313" t="str">
            <v>HUANUCO 138</v>
          </cell>
          <cell r="P313" t="str">
            <v>ARICOTA66</v>
          </cell>
          <cell r="R313" t="str">
            <v>SAN GABAN 138</v>
          </cell>
          <cell r="T313" t="str">
            <v>CAJAMARCA 220</v>
          </cell>
          <cell r="U313" t="str">
            <v>PARAMONGA NUEVA 220</v>
          </cell>
          <cell r="V313" t="str">
            <v>TINGO MARIA 138</v>
          </cell>
          <cell r="W313" t="str">
            <v>CHAVARRIA 220</v>
          </cell>
          <cell r="Z313" t="str">
            <v>CHILINA 138</v>
          </cell>
          <cell r="AA313" t="str">
            <v>SAN JUAN 220</v>
          </cell>
          <cell r="AE313" t="str">
            <v>CHIMBOTE1 220</v>
          </cell>
          <cell r="AF313" t="str">
            <v>SANTA ROSA 220</v>
          </cell>
          <cell r="AG313" t="str">
            <v>CHAVARRIA 220</v>
          </cell>
        </row>
        <row r="314">
          <cell r="F314" t="str">
            <v>Cliente</v>
          </cell>
          <cell r="J314" t="str">
            <v>SEAL</v>
          </cell>
          <cell r="K314" t="str">
            <v>HIDRANDINA</v>
          </cell>
          <cell r="M314" t="str">
            <v>ELECTRO CENTRO</v>
          </cell>
          <cell r="N314" t="str">
            <v>ELECTRO CENTRO</v>
          </cell>
          <cell r="P314" t="str">
            <v>ELECTRO SUR</v>
          </cell>
          <cell r="R314" t="str">
            <v>ELECTRO SUR ESTE</v>
          </cell>
          <cell r="T314" t="str">
            <v>TIENDAS POR DEPARTAMENTO RIPLEY S.A.</v>
          </cell>
          <cell r="U314" t="str">
            <v>HIDRANDINA</v>
          </cell>
          <cell r="V314" t="str">
            <v>ELECTRO CENTRO</v>
          </cell>
          <cell r="W314" t="str">
            <v>EDELNOR</v>
          </cell>
          <cell r="Z314" t="str">
            <v>SEAL</v>
          </cell>
          <cell r="AA314" t="str">
            <v>TECNICAS METALICAS INGENIEROS S.A.C.</v>
          </cell>
          <cell r="AE314" t="str">
            <v>HIDRANDINA</v>
          </cell>
          <cell r="AF314" t="str">
            <v>INVERSIONES SAN BORJA</v>
          </cell>
          <cell r="AG314" t="str">
            <v>ALICORP</v>
          </cell>
        </row>
        <row r="315">
          <cell r="F315" t="str">
            <v>Fecha de Fin</v>
          </cell>
          <cell r="J315" t="str">
            <v>02/08/2031</v>
          </cell>
          <cell r="K315" t="str">
            <v>31/12/2025</v>
          </cell>
          <cell r="M315" t="str">
            <v>31/12/2022</v>
          </cell>
          <cell r="N315" t="str">
            <v>31/12/2022</v>
          </cell>
          <cell r="P315" t="str">
            <v>31/12/2021</v>
          </cell>
          <cell r="R315" t="str">
            <v>31/10/2031</v>
          </cell>
          <cell r="T315" t="str">
            <v>30/11/2021</v>
          </cell>
          <cell r="U315" t="str">
            <v>31/03/2017</v>
          </cell>
          <cell r="V315" t="str">
            <v>31/12/2022</v>
          </cell>
          <cell r="W315" t="str">
            <v>31/12/2023</v>
          </cell>
          <cell r="Z315" t="str">
            <v>31/12/2023</v>
          </cell>
          <cell r="AA315" t="str">
            <v>31/10/2019</v>
          </cell>
          <cell r="AE315" t="str">
            <v>31/08/2030</v>
          </cell>
          <cell r="AF315" t="str">
            <v>31/12/2022</v>
          </cell>
          <cell r="AG315" t="str">
            <v>31/12/2017</v>
          </cell>
        </row>
        <row r="316">
          <cell r="F316" t="str">
            <v>Fecha de Inicio</v>
          </cell>
          <cell r="J316" t="str">
            <v>03/08/2016</v>
          </cell>
          <cell r="K316" t="str">
            <v>01/01/2014</v>
          </cell>
          <cell r="M316" t="str">
            <v>01/01/2013</v>
          </cell>
          <cell r="N316" t="str">
            <v>01/01/2013</v>
          </cell>
          <cell r="P316" t="str">
            <v>01/01/2014</v>
          </cell>
          <cell r="R316" t="str">
            <v>01/10/2016</v>
          </cell>
          <cell r="T316" t="str">
            <v>01/12/2016</v>
          </cell>
          <cell r="U316" t="str">
            <v>01/12/2016</v>
          </cell>
          <cell r="V316" t="str">
            <v>01/03/2016</v>
          </cell>
          <cell r="W316" t="str">
            <v>01/01/2014</v>
          </cell>
          <cell r="Z316" t="str">
            <v>01/01/2014</v>
          </cell>
          <cell r="AA316" t="str">
            <v>01/11/2016</v>
          </cell>
          <cell r="AE316" t="str">
            <v>01/11/2015</v>
          </cell>
          <cell r="AF316" t="str">
            <v>01/02/2016</v>
          </cell>
          <cell r="AG316" t="str">
            <v>01/04/2013</v>
          </cell>
        </row>
        <row r="317">
          <cell r="F317" t="str">
            <v>Tipo de Contrato</v>
          </cell>
          <cell r="J317" t="str">
            <v>LICITACION</v>
          </cell>
          <cell r="K317" t="str">
            <v>LICITACION</v>
          </cell>
          <cell r="M317" t="str">
            <v>LICITACION</v>
          </cell>
          <cell r="N317" t="str">
            <v>LICITACION</v>
          </cell>
          <cell r="P317" t="str">
            <v>LICITACION</v>
          </cell>
          <cell r="R317" t="str">
            <v>LICITACION</v>
          </cell>
          <cell r="T317" t="str">
            <v>BILATERAL</v>
          </cell>
          <cell r="U317" t="str">
            <v>BILATERAL</v>
          </cell>
          <cell r="V317" t="str">
            <v>LICITACION</v>
          </cell>
          <cell r="W317" t="str">
            <v>LICITACION</v>
          </cell>
          <cell r="Z317" t="str">
            <v>LICITACION</v>
          </cell>
          <cell r="AA317" t="str">
            <v>BILATERAL</v>
          </cell>
          <cell r="AE317" t="str">
            <v>LICITACION</v>
          </cell>
          <cell r="AF317" t="str">
            <v>BILATERAL</v>
          </cell>
          <cell r="AG317" t="str">
            <v>BILATERAL</v>
          </cell>
        </row>
        <row r="318">
          <cell r="F318" t="str">
            <v>Tipo de Usuario</v>
          </cell>
          <cell r="J318" t="str">
            <v>REGULADO</v>
          </cell>
          <cell r="K318" t="str">
            <v>REGULADO</v>
          </cell>
          <cell r="M318" t="str">
            <v>REGULADO</v>
          </cell>
          <cell r="N318" t="str">
            <v>REGULADO</v>
          </cell>
          <cell r="P318" t="str">
            <v>REGULADO</v>
          </cell>
          <cell r="R318" t="str">
            <v>REGULADO</v>
          </cell>
          <cell r="T318" t="str">
            <v>LIBRE</v>
          </cell>
          <cell r="U318" t="str">
            <v>REGULADO</v>
          </cell>
          <cell r="V318" t="str">
            <v>REGULADO</v>
          </cell>
          <cell r="W318" t="str">
            <v>REGULADO</v>
          </cell>
          <cell r="Z318" t="str">
            <v>REGULADO</v>
          </cell>
          <cell r="AA318" t="str">
            <v>LIBRE</v>
          </cell>
          <cell r="AE318" t="str">
            <v>REGULADO</v>
          </cell>
          <cell r="AF318" t="str">
            <v>LIBRE</v>
          </cell>
          <cell r="AG318" t="str">
            <v>LIBRE</v>
          </cell>
        </row>
        <row r="319">
          <cell r="F319" t="str">
            <v>CÓDIGO_Retiro</v>
          </cell>
          <cell r="J319" t="str">
            <v>CL00037CDA</v>
          </cell>
          <cell r="M319" t="str">
            <v>CL00103EGM</v>
          </cell>
          <cell r="N319" t="str">
            <v>CL00040ORA</v>
          </cell>
          <cell r="P319" t="str">
            <v>CL00041ELP</v>
          </cell>
          <cell r="R319" t="str">
            <v>CL00041ODE</v>
          </cell>
          <cell r="T319" t="str">
            <v>CB00154EPE</v>
          </cell>
          <cell r="U319" t="str">
            <v>CB00018EPI</v>
          </cell>
          <cell r="V319" t="str">
            <v>CL00141ENG</v>
          </cell>
          <cell r="W319" t="str">
            <v>CL00019FPP</v>
          </cell>
          <cell r="Z319" t="str">
            <v>CL00044KAL</v>
          </cell>
          <cell r="AA319" t="str">
            <v>CB00082LDS</v>
          </cell>
          <cell r="AE319" t="str">
            <v>CL00167SKP</v>
          </cell>
          <cell r="AF319" t="str">
            <v>CB00051TCH</v>
          </cell>
          <cell r="AG319" t="str">
            <v>CB00013TER</v>
          </cell>
        </row>
        <row r="320">
          <cell r="F320" t="str">
            <v>Barra de Transferencia</v>
          </cell>
          <cell r="J320" t="str">
            <v>MOLLENDO 138</v>
          </cell>
          <cell r="M320" t="str">
            <v>YAUPI138</v>
          </cell>
          <cell r="N320" t="str">
            <v>HUAYUCACHI 220</v>
          </cell>
          <cell r="P320" t="str">
            <v>ILO ELP 138</v>
          </cell>
          <cell r="R320" t="str">
            <v>TINTAYA EXISTENTE 138</v>
          </cell>
          <cell r="T320" t="str">
            <v>CHICLAYO 220</v>
          </cell>
          <cell r="U320" t="str">
            <v>TRUJILLO 220</v>
          </cell>
          <cell r="V320" t="str">
            <v>YAUPI138</v>
          </cell>
          <cell r="W320" t="str">
            <v>HUACHO 220</v>
          </cell>
          <cell r="Z320" t="str">
            <v>MARCONA 220</v>
          </cell>
          <cell r="AA320" t="str">
            <v>SAN JUAN 220</v>
          </cell>
          <cell r="AE320" t="str">
            <v>CHIMBOTE1 138</v>
          </cell>
          <cell r="AF320" t="str">
            <v>CHAVARRIA 220</v>
          </cell>
          <cell r="AG320" t="str">
            <v>CHAVARRIA 220</v>
          </cell>
        </row>
        <row r="321">
          <cell r="F321" t="str">
            <v>Cliente</v>
          </cell>
          <cell r="J321" t="str">
            <v>SEAL</v>
          </cell>
          <cell r="M321" t="str">
            <v>ELECTRO CENTRO</v>
          </cell>
          <cell r="N321" t="str">
            <v>ELECTRO CENTRO</v>
          </cell>
          <cell r="P321" t="str">
            <v>ELECTRO SUR</v>
          </cell>
          <cell r="R321" t="str">
            <v>ELECTRO SUR ESTE</v>
          </cell>
          <cell r="T321" t="str">
            <v>TIENDAS POR DEPARTAMENTO RIPLEY S.A.</v>
          </cell>
          <cell r="U321" t="str">
            <v>HIDRANDINA</v>
          </cell>
          <cell r="V321" t="str">
            <v>ELECTRO CENTRO</v>
          </cell>
          <cell r="W321" t="str">
            <v>EDELNOR</v>
          </cell>
          <cell r="Z321" t="str">
            <v>SEAL</v>
          </cell>
          <cell r="AA321" t="str">
            <v>TM GESTION INMOBILIARIA S.A.C.</v>
          </cell>
          <cell r="AE321" t="str">
            <v>HIDRANDINA</v>
          </cell>
          <cell r="AF321" t="str">
            <v>AGROEMPAQUES</v>
          </cell>
          <cell r="AG321" t="str">
            <v>COMPAÑIA UNIVERSAL TEXTIL S.A</v>
          </cell>
        </row>
        <row r="322">
          <cell r="F322" t="str">
            <v>Fecha de Fin</v>
          </cell>
          <cell r="J322" t="str">
            <v>02/08/2031</v>
          </cell>
          <cell r="M322" t="str">
            <v>31/12/2022</v>
          </cell>
          <cell r="N322" t="str">
            <v>31/12/2022</v>
          </cell>
          <cell r="P322" t="str">
            <v>31/12/2021</v>
          </cell>
          <cell r="R322" t="str">
            <v>31/10/2031</v>
          </cell>
          <cell r="T322" t="str">
            <v>30/11/2021</v>
          </cell>
          <cell r="U322" t="str">
            <v>31/03/2017</v>
          </cell>
          <cell r="V322" t="str">
            <v>31/12/2022</v>
          </cell>
          <cell r="W322" t="str">
            <v>31/12/2023</v>
          </cell>
          <cell r="Z322" t="str">
            <v>31/12/2023</v>
          </cell>
          <cell r="AA322" t="str">
            <v>31/10/2019</v>
          </cell>
          <cell r="AE322" t="str">
            <v>31/08/2030</v>
          </cell>
          <cell r="AF322" t="str">
            <v>30/06/2026</v>
          </cell>
          <cell r="AG322" t="str">
            <v>31/12/2017</v>
          </cell>
        </row>
        <row r="323">
          <cell r="F323" t="str">
            <v>Fecha de Inicio</v>
          </cell>
          <cell r="J323" t="str">
            <v>03/08/2016</v>
          </cell>
          <cell r="M323" t="str">
            <v>01/01/2013</v>
          </cell>
          <cell r="N323" t="str">
            <v>01/01/2013</v>
          </cell>
          <cell r="P323" t="str">
            <v>01/01/2014</v>
          </cell>
          <cell r="R323" t="str">
            <v>01/10/2016</v>
          </cell>
          <cell r="T323" t="str">
            <v>01/12/2016</v>
          </cell>
          <cell r="U323" t="str">
            <v>01/12/2016</v>
          </cell>
          <cell r="V323" t="str">
            <v>01/03/2016</v>
          </cell>
          <cell r="W323" t="str">
            <v>01/01/2014</v>
          </cell>
          <cell r="Z323" t="str">
            <v>01/01/2014</v>
          </cell>
          <cell r="AA323" t="str">
            <v>01/11/2016</v>
          </cell>
          <cell r="AE323" t="str">
            <v>01/11/2015</v>
          </cell>
          <cell r="AF323" t="str">
            <v>01/07/2016</v>
          </cell>
          <cell r="AG323" t="str">
            <v>01/04/2013</v>
          </cell>
        </row>
        <row r="324">
          <cell r="F324" t="str">
            <v>Tipo de Contrato</v>
          </cell>
          <cell r="J324" t="str">
            <v>LICITACION</v>
          </cell>
          <cell r="M324" t="str">
            <v>LICITACION</v>
          </cell>
          <cell r="N324" t="str">
            <v>LICITACION</v>
          </cell>
          <cell r="P324" t="str">
            <v>LICITACION</v>
          </cell>
          <cell r="R324" t="str">
            <v>LICITACION</v>
          </cell>
          <cell r="T324" t="str">
            <v>BILATERAL</v>
          </cell>
          <cell r="U324" t="str">
            <v>BILATERAL</v>
          </cell>
          <cell r="V324" t="str">
            <v>LICITACION</v>
          </cell>
          <cell r="W324" t="str">
            <v>LICITACION</v>
          </cell>
          <cell r="Z324" t="str">
            <v>LICITACION</v>
          </cell>
          <cell r="AA324" t="str">
            <v>BILATERAL</v>
          </cell>
          <cell r="AE324" t="str">
            <v>LICITACION</v>
          </cell>
          <cell r="AF324" t="str">
            <v>BILATERAL</v>
          </cell>
          <cell r="AG324" t="str">
            <v>BILATERAL</v>
          </cell>
        </row>
        <row r="325">
          <cell r="F325" t="str">
            <v>Tipo de Usuario</v>
          </cell>
          <cell r="J325" t="str">
            <v>REGULADO</v>
          </cell>
          <cell r="M325" t="str">
            <v>REGULADO</v>
          </cell>
          <cell r="N325" t="str">
            <v>REGULADO</v>
          </cell>
          <cell r="P325" t="str">
            <v>REGULADO</v>
          </cell>
          <cell r="R325" t="str">
            <v>REGULADO</v>
          </cell>
          <cell r="T325" t="str">
            <v>LIBRE</v>
          </cell>
          <cell r="U325" t="str">
            <v>REGULADO</v>
          </cell>
          <cell r="V325" t="str">
            <v>REGULADO</v>
          </cell>
          <cell r="W325" t="str">
            <v>REGULADO</v>
          </cell>
          <cell r="Z325" t="str">
            <v>REGULADO</v>
          </cell>
          <cell r="AA325" t="str">
            <v>LIBRE</v>
          </cell>
          <cell r="AE325" t="str">
            <v>REGULADO</v>
          </cell>
          <cell r="AF325" t="str">
            <v>LIBRE</v>
          </cell>
          <cell r="AG325" t="str">
            <v>LIBRE</v>
          </cell>
        </row>
        <row r="326">
          <cell r="F326" t="str">
            <v>CÓDIGO_Retiro</v>
          </cell>
          <cell r="J326" t="str">
            <v>CL00038CDA</v>
          </cell>
          <cell r="M326" t="str">
            <v>CB00030EGM</v>
          </cell>
          <cell r="N326" t="str">
            <v>CL00043ORA</v>
          </cell>
          <cell r="P326" t="str">
            <v>CL00047ELP</v>
          </cell>
          <cell r="R326" t="str">
            <v>CL00030ODE</v>
          </cell>
          <cell r="T326" t="str">
            <v>CB00155EPE</v>
          </cell>
          <cell r="U326" t="str">
            <v>CB00019EPI</v>
          </cell>
          <cell r="V326" t="str">
            <v>CL00005ENG</v>
          </cell>
          <cell r="W326" t="str">
            <v>CL00032FPP</v>
          </cell>
          <cell r="Z326" t="str">
            <v>CL00046KAL</v>
          </cell>
          <cell r="AA326" t="str">
            <v>CB00083LDS</v>
          </cell>
          <cell r="AE326" t="str">
            <v>CL00168SKP</v>
          </cell>
          <cell r="AF326" t="str">
            <v>CB00052TCH</v>
          </cell>
          <cell r="AG326" t="str">
            <v>CB00028TER</v>
          </cell>
        </row>
        <row r="327">
          <cell r="F327" t="str">
            <v>Barra de Transferencia</v>
          </cell>
          <cell r="J327" t="str">
            <v>REPARTICIÓN 138</v>
          </cell>
          <cell r="M327" t="str">
            <v>ICA 220</v>
          </cell>
          <cell r="N327" t="str">
            <v>OROYA NUEVA 50</v>
          </cell>
          <cell r="P327" t="str">
            <v>LOS HEROES 66</v>
          </cell>
          <cell r="R327" t="str">
            <v>AYAVIRI 138</v>
          </cell>
          <cell r="T327" t="str">
            <v>ICA 220</v>
          </cell>
          <cell r="U327" t="str">
            <v>LA NIÑA 220</v>
          </cell>
          <cell r="V327" t="str">
            <v>AYAVIRI 138</v>
          </cell>
          <cell r="W327" t="str">
            <v>PARAMONGA NUEVA 220</v>
          </cell>
          <cell r="Z327" t="str">
            <v>MOLLENDO 138</v>
          </cell>
          <cell r="AA327" t="str">
            <v>INDUSTRIALES 220</v>
          </cell>
          <cell r="AE327" t="str">
            <v>CAJAMARCA 220</v>
          </cell>
          <cell r="AF327" t="str">
            <v>PARAMONGA EXISTENTE 138</v>
          </cell>
          <cell r="AG327" t="str">
            <v>OROYA NUEVA 50</v>
          </cell>
        </row>
        <row r="328">
          <cell r="F328" t="str">
            <v>Cliente</v>
          </cell>
          <cell r="J328" t="str">
            <v>SEAL</v>
          </cell>
          <cell r="M328" t="str">
            <v>ELECTRO DUNAS</v>
          </cell>
          <cell r="N328" t="str">
            <v>ELECTRO CENTRO</v>
          </cell>
          <cell r="P328" t="str">
            <v>ELECTRO SUR</v>
          </cell>
          <cell r="R328" t="str">
            <v>ELECTRO PUNO</v>
          </cell>
          <cell r="T328" t="str">
            <v>TIENDAS POR DEPARTAMENTO RIPLEY S.A.</v>
          </cell>
          <cell r="U328" t="str">
            <v>ELECTRO NOR OESTE</v>
          </cell>
          <cell r="V328" t="str">
            <v>ELECTRO PUNO</v>
          </cell>
          <cell r="W328" t="str">
            <v>EDELNOR</v>
          </cell>
          <cell r="Z328" t="str">
            <v>SEAL</v>
          </cell>
          <cell r="AA328" t="str">
            <v>1818 S.A.C.1</v>
          </cell>
          <cell r="AE328" t="str">
            <v>HIDRANDINA</v>
          </cell>
          <cell r="AF328" t="str">
            <v>EMP. MUNICIPAL PARAMONGA</v>
          </cell>
          <cell r="AG328" t="str">
            <v>SOCIEDAD MINERA AUSTRIA DUVAZ S.A.C</v>
          </cell>
        </row>
        <row r="329">
          <cell r="F329" t="str">
            <v>Fecha de Fin</v>
          </cell>
          <cell r="J329" t="str">
            <v>02/08/2031</v>
          </cell>
          <cell r="M329" t="str">
            <v>30/11/2018</v>
          </cell>
          <cell r="N329" t="str">
            <v>31/12/2022</v>
          </cell>
          <cell r="P329" t="str">
            <v>31/12/2021</v>
          </cell>
          <cell r="R329" t="str">
            <v>31/10/2031</v>
          </cell>
          <cell r="T329" t="str">
            <v>30/11/2021</v>
          </cell>
          <cell r="U329" t="str">
            <v>31/12/2020</v>
          </cell>
          <cell r="V329" t="str">
            <v>31/12/2025</v>
          </cell>
          <cell r="W329" t="str">
            <v>31/12/2023</v>
          </cell>
          <cell r="Z329" t="str">
            <v>31/12/2023</v>
          </cell>
          <cell r="AA329" t="str">
            <v>30/11/2018</v>
          </cell>
          <cell r="AE329" t="str">
            <v>31/08/2030</v>
          </cell>
          <cell r="AF329" t="str">
            <v>31/12/2019</v>
          </cell>
          <cell r="AG329" t="str">
            <v>30/04/2017</v>
          </cell>
        </row>
        <row r="330">
          <cell r="F330" t="str">
            <v>Fecha de Inicio</v>
          </cell>
          <cell r="J330" t="str">
            <v>03/08/2016</v>
          </cell>
          <cell r="M330" t="str">
            <v>01/01/2014</v>
          </cell>
          <cell r="N330" t="str">
            <v>01/01/2013</v>
          </cell>
          <cell r="P330" t="str">
            <v>01/01/2014</v>
          </cell>
          <cell r="R330" t="str">
            <v>01/10/2016</v>
          </cell>
          <cell r="T330" t="str">
            <v>01/12/2016</v>
          </cell>
          <cell r="U330" t="str">
            <v>01/12/2016</v>
          </cell>
          <cell r="V330" t="str">
            <v>01/03/2016</v>
          </cell>
          <cell r="W330" t="str">
            <v>01/01/2014</v>
          </cell>
          <cell r="Z330" t="str">
            <v>01/01/2014</v>
          </cell>
          <cell r="AA330" t="str">
            <v>01/12/2016</v>
          </cell>
          <cell r="AE330" t="str">
            <v>01/11/2015</v>
          </cell>
          <cell r="AF330" t="str">
            <v>01/08/2016</v>
          </cell>
          <cell r="AG330" t="str">
            <v>01/01/2013</v>
          </cell>
        </row>
        <row r="331">
          <cell r="F331" t="str">
            <v>Tipo de Contrato</v>
          </cell>
          <cell r="J331" t="str">
            <v>LICITACION</v>
          </cell>
          <cell r="M331" t="str">
            <v>BILATERAL</v>
          </cell>
          <cell r="N331" t="str">
            <v>LICITACION</v>
          </cell>
          <cell r="P331" t="str">
            <v>LICITACION</v>
          </cell>
          <cell r="R331" t="str">
            <v>LICITACION</v>
          </cell>
          <cell r="T331" t="str">
            <v>BILATERAL</v>
          </cell>
          <cell r="U331" t="str">
            <v>BILATERAL</v>
          </cell>
          <cell r="V331" t="str">
            <v>LICITACION</v>
          </cell>
          <cell r="W331" t="str">
            <v>LICITACION</v>
          </cell>
          <cell r="Z331" t="str">
            <v>LICITACION</v>
          </cell>
          <cell r="AA331" t="str">
            <v>BILATERAL</v>
          </cell>
          <cell r="AE331" t="str">
            <v>LICITACION</v>
          </cell>
          <cell r="AF331" t="str">
            <v>BILATERAL</v>
          </cell>
          <cell r="AG331" t="str">
            <v>BILATERAL</v>
          </cell>
        </row>
        <row r="332">
          <cell r="F332" t="str">
            <v>Tipo de Usuario</v>
          </cell>
          <cell r="J332" t="str">
            <v>REGULADO</v>
          </cell>
          <cell r="M332" t="str">
            <v>REGULADO</v>
          </cell>
          <cell r="N332" t="str">
            <v>REGULADO</v>
          </cell>
          <cell r="P332" t="str">
            <v>REGULADO</v>
          </cell>
          <cell r="R332" t="str">
            <v>REGULADO</v>
          </cell>
          <cell r="T332" t="str">
            <v>LIBRE</v>
          </cell>
          <cell r="U332" t="str">
            <v>REGULADO</v>
          </cell>
          <cell r="V332" t="str">
            <v>REGULADO</v>
          </cell>
          <cell r="W332" t="str">
            <v>REGULADO</v>
          </cell>
          <cell r="Z332" t="str">
            <v>REGULADO</v>
          </cell>
          <cell r="AA332" t="str">
            <v>LIBRE</v>
          </cell>
          <cell r="AE332" t="str">
            <v>REGULADO</v>
          </cell>
          <cell r="AF332" t="str">
            <v>REGULADO</v>
          </cell>
          <cell r="AG332" t="str">
            <v>LIBRE</v>
          </cell>
        </row>
        <row r="333">
          <cell r="F333" t="str">
            <v>CÓDIGO_Retiro</v>
          </cell>
          <cell r="J333" t="str">
            <v>CL00039CDA</v>
          </cell>
          <cell r="M333" t="str">
            <v>CB00031EGM</v>
          </cell>
          <cell r="N333" t="str">
            <v>CL00044ORA</v>
          </cell>
          <cell r="P333" t="str">
            <v>CL00055ELP</v>
          </cell>
          <cell r="R333" t="str">
            <v>CL00031ODE</v>
          </cell>
          <cell r="T333" t="str">
            <v>CB00156EPE</v>
          </cell>
          <cell r="U333" t="str">
            <v>CB00020EPI</v>
          </cell>
          <cell r="V333" t="str">
            <v>CL00006ENG</v>
          </cell>
          <cell r="W333" t="str">
            <v>CL00038FPP</v>
          </cell>
          <cell r="Z333" t="str">
            <v>CL00057KAL</v>
          </cell>
          <cell r="AA333" t="str">
            <v>CB00084LDS</v>
          </cell>
          <cell r="AE333" t="str">
            <v>CL00169SKP</v>
          </cell>
          <cell r="AF333" t="str">
            <v>CB00053TCH</v>
          </cell>
          <cell r="AG333" t="str">
            <v>CB00035TER</v>
          </cell>
        </row>
        <row r="334">
          <cell r="F334" t="str">
            <v>Barra de Transferencia</v>
          </cell>
          <cell r="J334" t="str">
            <v>SANTUARIO 138</v>
          </cell>
          <cell r="M334" t="str">
            <v>INDEPENDENCIA 220</v>
          </cell>
          <cell r="N334" t="str">
            <v>PARAGSHA2 138</v>
          </cell>
          <cell r="P334" t="str">
            <v>MOQUEGUA 138</v>
          </cell>
          <cell r="R334" t="str">
            <v>AZANGARO 138</v>
          </cell>
          <cell r="T334" t="str">
            <v>CHIMBOTE1 220</v>
          </cell>
          <cell r="U334" t="str">
            <v>PIURA OESTE 220</v>
          </cell>
          <cell r="V334" t="str">
            <v>AZANGARO 138</v>
          </cell>
          <cell r="W334" t="str">
            <v>SANTA ROSA 220</v>
          </cell>
          <cell r="Z334" t="str">
            <v>REPARTICIÓN 138</v>
          </cell>
          <cell r="AA334" t="str">
            <v>SANTA ROSA 220</v>
          </cell>
          <cell r="AE334" t="str">
            <v>TRUJILLO 220</v>
          </cell>
          <cell r="AF334" t="str">
            <v>TRUJILLO 220</v>
          </cell>
          <cell r="AG334" t="str">
            <v>PIURA OESTE 220</v>
          </cell>
        </row>
        <row r="335">
          <cell r="F335" t="str">
            <v>Cliente</v>
          </cell>
          <cell r="J335" t="str">
            <v>SEAL</v>
          </cell>
          <cell r="M335" t="str">
            <v>ELECTRO DUNAS</v>
          </cell>
          <cell r="N335" t="str">
            <v>ELECTRO CENTRO</v>
          </cell>
          <cell r="P335" t="str">
            <v>ELECTRO SUR</v>
          </cell>
          <cell r="R335" t="str">
            <v>ELECTRO PUNO</v>
          </cell>
          <cell r="T335" t="str">
            <v>TIENDAS POR DEPARTAMENTO RIPLEY S.A.</v>
          </cell>
          <cell r="U335" t="str">
            <v>ELECTRO NOR OESTE</v>
          </cell>
          <cell r="V335" t="str">
            <v>ELECTRO PUNO</v>
          </cell>
          <cell r="W335" t="str">
            <v>EDELNOR</v>
          </cell>
          <cell r="Z335" t="str">
            <v>SEAL</v>
          </cell>
          <cell r="AA335" t="str">
            <v>BRYSON HILLS PERÚ S.A.</v>
          </cell>
          <cell r="AE335" t="str">
            <v>HIDRANDINA</v>
          </cell>
          <cell r="AF335" t="str">
            <v>SOCIEDAD AGRICOLA VIRU S.A.</v>
          </cell>
          <cell r="AG335" t="str">
            <v>TEXTIL PIURA</v>
          </cell>
        </row>
        <row r="336">
          <cell r="F336" t="str">
            <v>Fecha de Fin</v>
          </cell>
          <cell r="J336" t="str">
            <v>02/08/2031</v>
          </cell>
          <cell r="M336" t="str">
            <v>30/11/2018</v>
          </cell>
          <cell r="N336" t="str">
            <v>31/12/2022</v>
          </cell>
          <cell r="P336" t="str">
            <v>31/12/2021</v>
          </cell>
          <cell r="R336" t="str">
            <v>31/10/2031</v>
          </cell>
          <cell r="T336" t="str">
            <v>30/11/2021</v>
          </cell>
          <cell r="U336" t="str">
            <v>31/12/2020</v>
          </cell>
          <cell r="V336" t="str">
            <v>31/12/2025</v>
          </cell>
          <cell r="W336" t="str">
            <v>31/12/2023</v>
          </cell>
          <cell r="Z336" t="str">
            <v>31/12/2023</v>
          </cell>
          <cell r="AA336" t="str">
            <v>31/12/2019</v>
          </cell>
          <cell r="AE336" t="str">
            <v>31/12/2022</v>
          </cell>
          <cell r="AF336" t="str">
            <v>31/08/2022</v>
          </cell>
          <cell r="AG336" t="str">
            <v>31/12/2017</v>
          </cell>
        </row>
        <row r="337">
          <cell r="F337" t="str">
            <v>Fecha de Inicio</v>
          </cell>
          <cell r="J337" t="str">
            <v>03/08/2016</v>
          </cell>
          <cell r="M337" t="str">
            <v>01/01/2014</v>
          </cell>
          <cell r="N337" t="str">
            <v>01/01/2013</v>
          </cell>
          <cell r="P337" t="str">
            <v>01/01/2014</v>
          </cell>
          <cell r="R337" t="str">
            <v>01/10/2016</v>
          </cell>
          <cell r="T337" t="str">
            <v>01/12/2016</v>
          </cell>
          <cell r="U337" t="str">
            <v>01/12/2016</v>
          </cell>
          <cell r="V337" t="str">
            <v>01/03/2016</v>
          </cell>
          <cell r="W337" t="str">
            <v>01/01/2014</v>
          </cell>
          <cell r="Z337" t="str">
            <v>01/01/2014</v>
          </cell>
          <cell r="AA337" t="str">
            <v>01/01/2017</v>
          </cell>
          <cell r="AE337" t="str">
            <v>01/11/2015</v>
          </cell>
          <cell r="AF337" t="str">
            <v>01/09/2016</v>
          </cell>
          <cell r="AG337" t="str">
            <v>01/04/2013</v>
          </cell>
        </row>
        <row r="338">
          <cell r="F338" t="str">
            <v>Tipo de Contrato</v>
          </cell>
          <cell r="J338" t="str">
            <v>LICITACION</v>
          </cell>
          <cell r="M338" t="str">
            <v>BILATERAL</v>
          </cell>
          <cell r="N338" t="str">
            <v>LICITACION</v>
          </cell>
          <cell r="P338" t="str">
            <v>LICITACION</v>
          </cell>
          <cell r="R338" t="str">
            <v>LICITACION</v>
          </cell>
          <cell r="T338" t="str">
            <v>BILATERAL</v>
          </cell>
          <cell r="U338" t="str">
            <v>BILATERAL</v>
          </cell>
          <cell r="V338" t="str">
            <v>LICITACION</v>
          </cell>
          <cell r="W338" t="str">
            <v>LICITACION</v>
          </cell>
          <cell r="Z338" t="str">
            <v>LICITACION</v>
          </cell>
          <cell r="AA338" t="str">
            <v>BILATERAL</v>
          </cell>
          <cell r="AE338" t="str">
            <v>LICITACION</v>
          </cell>
          <cell r="AF338" t="str">
            <v>BILATERAL</v>
          </cell>
          <cell r="AG338" t="str">
            <v>BILATERAL</v>
          </cell>
        </row>
        <row r="339">
          <cell r="F339" t="str">
            <v>Tipo de Usuario</v>
          </cell>
          <cell r="J339" t="str">
            <v>REGULADO</v>
          </cell>
          <cell r="M339" t="str">
            <v>REGULADO</v>
          </cell>
          <cell r="N339" t="str">
            <v>REGULADO</v>
          </cell>
          <cell r="P339" t="str">
            <v>REGULADO</v>
          </cell>
          <cell r="R339" t="str">
            <v>REGULADO</v>
          </cell>
          <cell r="T339" t="str">
            <v>LIBRE</v>
          </cell>
          <cell r="U339" t="str">
            <v>REGULADO</v>
          </cell>
          <cell r="V339" t="str">
            <v>REGULADO</v>
          </cell>
          <cell r="W339" t="str">
            <v>REGULADO</v>
          </cell>
          <cell r="Z339" t="str">
            <v>REGULADO</v>
          </cell>
          <cell r="AA339" t="str">
            <v>LIBRE</v>
          </cell>
          <cell r="AE339" t="str">
            <v>REGULADO</v>
          </cell>
          <cell r="AF339" t="str">
            <v>LIBRE</v>
          </cell>
          <cell r="AG339" t="str">
            <v>LIBRE</v>
          </cell>
        </row>
        <row r="340">
          <cell r="F340" t="str">
            <v>CÓDIGO_Retiro</v>
          </cell>
          <cell r="J340" t="str">
            <v>CL00040CDA</v>
          </cell>
          <cell r="M340" t="str">
            <v>CB00038EGM</v>
          </cell>
          <cell r="N340" t="str">
            <v>CL00048ORA</v>
          </cell>
          <cell r="P340" t="str">
            <v>CL00084ELP</v>
          </cell>
          <cell r="R340" t="str">
            <v>CL00032ODE</v>
          </cell>
          <cell r="T340" t="str">
            <v>CB00157EPE</v>
          </cell>
          <cell r="U340" t="str">
            <v>CB00021EPI</v>
          </cell>
          <cell r="V340" t="str">
            <v>CL00064ENG</v>
          </cell>
          <cell r="W340" t="str">
            <v>CL00043FPP</v>
          </cell>
          <cell r="Z340" t="str">
            <v>CL00072KAL</v>
          </cell>
          <cell r="AA340" t="str">
            <v>CB00085LDS</v>
          </cell>
          <cell r="AE340" t="str">
            <v>CL00170SKP</v>
          </cell>
          <cell r="AF340" t="str">
            <v>CB00054TCH</v>
          </cell>
          <cell r="AG340" t="str">
            <v>CB00044TER</v>
          </cell>
        </row>
        <row r="341">
          <cell r="F341" t="str">
            <v>Barra de Transferencia</v>
          </cell>
          <cell r="J341" t="str">
            <v>SOCABAYA 138</v>
          </cell>
          <cell r="M341" t="str">
            <v>MARCONA 220</v>
          </cell>
          <cell r="N341" t="str">
            <v>POMACOCHA 220</v>
          </cell>
          <cell r="P341" t="str">
            <v>SOCABAYA 138</v>
          </cell>
          <cell r="R341" t="str">
            <v>JULIACA 138</v>
          </cell>
          <cell r="T341" t="str">
            <v>HUAYUCACHI 220</v>
          </cell>
          <cell r="U341" t="str">
            <v>TALARA 220</v>
          </cell>
          <cell r="V341" t="str">
            <v>JULIACA 138</v>
          </cell>
          <cell r="W341" t="str">
            <v>VENTANILLA 220</v>
          </cell>
          <cell r="Z341" t="str">
            <v>SANTUARIO 138</v>
          </cell>
          <cell r="AA341" t="str">
            <v>SAN JUAN 220</v>
          </cell>
          <cell r="AE341" t="str">
            <v>PARAMONGA NUEVA 220</v>
          </cell>
          <cell r="AF341" t="str">
            <v>SANTA ROSA 220</v>
          </cell>
          <cell r="AG341" t="str">
            <v>TINGO MARIA 138</v>
          </cell>
        </row>
        <row r="342">
          <cell r="F342" t="str">
            <v>Cliente</v>
          </cell>
          <cell r="J342" t="str">
            <v>SEAL</v>
          </cell>
          <cell r="M342" t="str">
            <v>ELECTRO DUNAS</v>
          </cell>
          <cell r="N342" t="str">
            <v>ELECTRO CENTRO</v>
          </cell>
          <cell r="P342" t="str">
            <v>ELECTRO SUR</v>
          </cell>
          <cell r="R342" t="str">
            <v>ELECTRO PUNO</v>
          </cell>
          <cell r="T342" t="str">
            <v>TIENDAS POR DEPARTAMENTO RIPLEY S.A.</v>
          </cell>
          <cell r="U342" t="str">
            <v>ELECTRO NOR OESTE</v>
          </cell>
          <cell r="V342" t="str">
            <v>ELECTROPUNO</v>
          </cell>
          <cell r="W342" t="str">
            <v>EDELNOR</v>
          </cell>
          <cell r="Z342" t="str">
            <v>SEAL</v>
          </cell>
          <cell r="AA342" t="str">
            <v>CONFECCIONES LANCASTER S.A.</v>
          </cell>
          <cell r="AE342" t="str">
            <v>HIDRANDINA</v>
          </cell>
          <cell r="AF342" t="str">
            <v>INMUEBLES LIMATAMBO S.A.</v>
          </cell>
          <cell r="AG342" t="str">
            <v>ETESELVA</v>
          </cell>
        </row>
        <row r="343">
          <cell r="F343" t="str">
            <v>Fecha de Fin</v>
          </cell>
          <cell r="J343" t="str">
            <v>02/08/2031</v>
          </cell>
          <cell r="M343" t="str">
            <v>30/11/2018</v>
          </cell>
          <cell r="N343" t="str">
            <v>31/12/2022</v>
          </cell>
          <cell r="P343" t="str">
            <v>31/12/2021</v>
          </cell>
          <cell r="R343" t="str">
            <v>31/10/2031</v>
          </cell>
          <cell r="T343" t="str">
            <v>30/11/2021</v>
          </cell>
          <cell r="U343" t="str">
            <v>31/12/2020</v>
          </cell>
          <cell r="V343" t="str">
            <v>31/12/2025</v>
          </cell>
          <cell r="W343" t="str">
            <v>31/12/2023</v>
          </cell>
          <cell r="Z343" t="str">
            <v>31/12/2023</v>
          </cell>
          <cell r="AA343" t="str">
            <v>30/09/2018</v>
          </cell>
          <cell r="AE343" t="str">
            <v>31/12/2022</v>
          </cell>
          <cell r="AF343" t="str">
            <v>31/12/2022</v>
          </cell>
          <cell r="AG343" t="str">
            <v>31/12/2043</v>
          </cell>
        </row>
        <row r="344">
          <cell r="F344" t="str">
            <v>Fecha de Inicio</v>
          </cell>
          <cell r="J344" t="str">
            <v>03/08/2016</v>
          </cell>
          <cell r="M344" t="str">
            <v>01/01/2014</v>
          </cell>
          <cell r="N344" t="str">
            <v>01/01/2013</v>
          </cell>
          <cell r="P344" t="str">
            <v>01/01/2014</v>
          </cell>
          <cell r="R344" t="str">
            <v>01/10/2016</v>
          </cell>
          <cell r="T344" t="str">
            <v>01/12/2016</v>
          </cell>
          <cell r="U344" t="str">
            <v>01/12/2016</v>
          </cell>
          <cell r="V344" t="str">
            <v>01/03/2016</v>
          </cell>
          <cell r="W344" t="str">
            <v>01/01/2014</v>
          </cell>
          <cell r="Z344" t="str">
            <v>01/01/2014</v>
          </cell>
          <cell r="AA344" t="str">
            <v>01/01/2017</v>
          </cell>
          <cell r="AE344" t="str">
            <v>01/11/2015</v>
          </cell>
          <cell r="AF344" t="str">
            <v>01/11/2016</v>
          </cell>
          <cell r="AG344" t="str">
            <v>01/10/2014</v>
          </cell>
        </row>
        <row r="345">
          <cell r="F345" t="str">
            <v>Tipo de Contrato</v>
          </cell>
          <cell r="J345" t="str">
            <v>LICITACION</v>
          </cell>
          <cell r="M345" t="str">
            <v>BILATERAL</v>
          </cell>
          <cell r="N345" t="str">
            <v>LICITACION</v>
          </cell>
          <cell r="P345" t="str">
            <v>LICITACION</v>
          </cell>
          <cell r="R345" t="str">
            <v>LICITACION</v>
          </cell>
          <cell r="T345" t="str">
            <v>BILATERAL</v>
          </cell>
          <cell r="U345" t="str">
            <v>BILATERAL</v>
          </cell>
          <cell r="V345" t="str">
            <v>LICITACION</v>
          </cell>
          <cell r="W345" t="str">
            <v>LICITACION</v>
          </cell>
          <cell r="Z345" t="str">
            <v>LICITACION</v>
          </cell>
          <cell r="AA345" t="str">
            <v>BILATERAL</v>
          </cell>
          <cell r="AE345" t="str">
            <v>LICITACION</v>
          </cell>
          <cell r="AF345" t="str">
            <v>BILATERAL</v>
          </cell>
          <cell r="AG345" t="str">
            <v>BILATERAL</v>
          </cell>
        </row>
        <row r="346">
          <cell r="F346" t="str">
            <v>Tipo de Usuario</v>
          </cell>
          <cell r="J346" t="str">
            <v>REGULADO</v>
          </cell>
          <cell r="M346" t="str">
            <v>REGULADO</v>
          </cell>
          <cell r="N346" t="str">
            <v>REGULADO</v>
          </cell>
          <cell r="P346" t="str">
            <v>REGULADO</v>
          </cell>
          <cell r="R346" t="str">
            <v>REGULADO</v>
          </cell>
          <cell r="T346" t="str">
            <v>LIBRE</v>
          </cell>
          <cell r="U346" t="str">
            <v>REGULADO</v>
          </cell>
          <cell r="V346" t="str">
            <v>REGULADO</v>
          </cell>
          <cell r="W346" t="str">
            <v>REGULADO</v>
          </cell>
          <cell r="Z346" t="str">
            <v>REGULADO</v>
          </cell>
          <cell r="AA346" t="str">
            <v>LIBRE</v>
          </cell>
          <cell r="AE346" t="str">
            <v>REGULADO</v>
          </cell>
          <cell r="AF346" t="str">
            <v>LIBRE</v>
          </cell>
          <cell r="AG346" t="str">
            <v>LIBRE</v>
          </cell>
        </row>
        <row r="347">
          <cell r="F347" t="str">
            <v>CÓDIGO_Retiro</v>
          </cell>
          <cell r="J347" t="str">
            <v>CL00034CDA</v>
          </cell>
          <cell r="M347" t="str">
            <v>CL00006EGM</v>
          </cell>
          <cell r="N347" t="str">
            <v>CL00053ORA</v>
          </cell>
          <cell r="P347" t="str">
            <v>CL00090ELP</v>
          </cell>
          <cell r="R347" t="str">
            <v>CL00033ODE</v>
          </cell>
          <cell r="T347" t="str">
            <v>CB00158EPE</v>
          </cell>
          <cell r="U347" t="str">
            <v>CB00022EPI</v>
          </cell>
          <cell r="V347" t="str">
            <v>CL00091ENG</v>
          </cell>
          <cell r="W347" t="str">
            <v>CL00044FPP</v>
          </cell>
          <cell r="Z347" t="str">
            <v>CL00075KAL</v>
          </cell>
          <cell r="AA347" t="str">
            <v>CB00086LDS</v>
          </cell>
          <cell r="AE347" t="str">
            <v>CL00171SKP</v>
          </cell>
          <cell r="AF347" t="str">
            <v>CB00055TCH</v>
          </cell>
          <cell r="AG347" t="str">
            <v>CB00046TER</v>
          </cell>
        </row>
        <row r="348">
          <cell r="F348" t="str">
            <v>Barra de Transferencia</v>
          </cell>
          <cell r="J348" t="str">
            <v>CALLALLI 138</v>
          </cell>
          <cell r="M348" t="str">
            <v>CACHIMAYO 138</v>
          </cell>
          <cell r="N348" t="str">
            <v>TINGO MARIA 138</v>
          </cell>
          <cell r="P348" t="str">
            <v>TOQUEPALA 138</v>
          </cell>
          <cell r="R348" t="str">
            <v>PUNO 138</v>
          </cell>
          <cell r="T348" t="str">
            <v>JULIACA 138</v>
          </cell>
          <cell r="U348" t="str">
            <v>ZORRITOS 220</v>
          </cell>
          <cell r="V348" t="str">
            <v>PUNO 138</v>
          </cell>
          <cell r="W348" t="str">
            <v>ZAPALLAL 220</v>
          </cell>
          <cell r="Z348" t="str">
            <v>SOCABAYA 138</v>
          </cell>
          <cell r="AA348" t="str">
            <v>SANTA ROSA 220</v>
          </cell>
          <cell r="AE348" t="str">
            <v>HUALLANCA 138</v>
          </cell>
          <cell r="AF348" t="str">
            <v>ICA 220</v>
          </cell>
          <cell r="AG348" t="str">
            <v>TOCACHE 138</v>
          </cell>
        </row>
        <row r="349">
          <cell r="F349" t="str">
            <v>Cliente</v>
          </cell>
          <cell r="J349" t="str">
            <v>SEAL</v>
          </cell>
          <cell r="M349" t="str">
            <v>INDUSTRIA CACHIMAYO</v>
          </cell>
          <cell r="N349" t="str">
            <v>ELECTRO CENTRO</v>
          </cell>
          <cell r="P349" t="str">
            <v>ELECTRO SUR</v>
          </cell>
          <cell r="R349" t="str">
            <v>ELECTRO PUNO</v>
          </cell>
          <cell r="T349" t="str">
            <v>TIENDAS POR DEPARTAMENTO RIPLEY S.A.</v>
          </cell>
          <cell r="U349" t="str">
            <v>ELECTRO NOR OESTE</v>
          </cell>
          <cell r="V349" t="str">
            <v>ELECTROPUNO</v>
          </cell>
          <cell r="W349" t="str">
            <v>EDELNOR</v>
          </cell>
          <cell r="Z349" t="str">
            <v>SEAL</v>
          </cell>
          <cell r="AA349" t="str">
            <v>CONFECCIONES LANCASTER S.A.</v>
          </cell>
          <cell r="AE349" t="str">
            <v>HIDRANDINA</v>
          </cell>
          <cell r="AF349" t="str">
            <v>SOCIEDAD AGRICOLA VIRU S.A.</v>
          </cell>
          <cell r="AG349" t="str">
            <v>INDUSTRIA DEL ESPINO</v>
          </cell>
        </row>
        <row r="350">
          <cell r="F350" t="str">
            <v>Fecha de Fin</v>
          </cell>
          <cell r="J350" t="str">
            <v>02/08/2031</v>
          </cell>
          <cell r="M350" t="str">
            <v>31/12/2021</v>
          </cell>
          <cell r="N350" t="str">
            <v>31/12/2022</v>
          </cell>
          <cell r="P350" t="str">
            <v>31/12/2021</v>
          </cell>
          <cell r="R350" t="str">
            <v>31/10/2031</v>
          </cell>
          <cell r="T350" t="str">
            <v>30/11/2021</v>
          </cell>
          <cell r="U350" t="str">
            <v>31/12/2020</v>
          </cell>
          <cell r="V350" t="str">
            <v>31/12/2025</v>
          </cell>
          <cell r="W350" t="str">
            <v>31/12/2023</v>
          </cell>
          <cell r="Z350" t="str">
            <v>31/12/2023</v>
          </cell>
          <cell r="AA350" t="str">
            <v>30/09/2018</v>
          </cell>
          <cell r="AE350" t="str">
            <v>31/12/2022</v>
          </cell>
          <cell r="AF350" t="str">
            <v>31/08/2022</v>
          </cell>
          <cell r="AG350" t="str">
            <v>31/12/2017</v>
          </cell>
        </row>
        <row r="351">
          <cell r="F351" t="str">
            <v>Fecha de Inicio</v>
          </cell>
          <cell r="J351" t="str">
            <v>03/08/2016</v>
          </cell>
          <cell r="M351" t="str">
            <v>16/12/2011</v>
          </cell>
          <cell r="N351" t="str">
            <v>01/01/2013</v>
          </cell>
          <cell r="P351" t="str">
            <v>01/01/2014</v>
          </cell>
          <cell r="R351" t="str">
            <v>01/10/2016</v>
          </cell>
          <cell r="T351" t="str">
            <v>01/12/2016</v>
          </cell>
          <cell r="U351" t="str">
            <v>01/12/2016</v>
          </cell>
          <cell r="V351" t="str">
            <v>01/03/2016</v>
          </cell>
          <cell r="W351" t="str">
            <v>01/01/2014</v>
          </cell>
          <cell r="Z351" t="str">
            <v>01/01/2014</v>
          </cell>
          <cell r="AA351" t="str">
            <v>01/01/2017</v>
          </cell>
          <cell r="AE351" t="str">
            <v>01/11/2015</v>
          </cell>
          <cell r="AF351" t="str">
            <v>01/11/2016</v>
          </cell>
          <cell r="AG351" t="str">
            <v>01/04/2013</v>
          </cell>
        </row>
        <row r="352">
          <cell r="F352" t="str">
            <v>Tipo de Contrato</v>
          </cell>
          <cell r="J352" t="str">
            <v>LICITACION</v>
          </cell>
          <cell r="M352" t="str">
            <v>LICITACION</v>
          </cell>
          <cell r="N352" t="str">
            <v>LICITACION</v>
          </cell>
          <cell r="P352" t="str">
            <v>LICITACION</v>
          </cell>
          <cell r="R352" t="str">
            <v>LICITACION</v>
          </cell>
          <cell r="T352" t="str">
            <v>BILATERAL</v>
          </cell>
          <cell r="U352" t="str">
            <v>BILATERAL</v>
          </cell>
          <cell r="V352" t="str">
            <v>LICITACION</v>
          </cell>
          <cell r="W352" t="str">
            <v>LICITACION</v>
          </cell>
          <cell r="Z352" t="str">
            <v>LICITACION</v>
          </cell>
          <cell r="AA352" t="str">
            <v>BILATERAL</v>
          </cell>
          <cell r="AE352" t="str">
            <v>LICITACION</v>
          </cell>
          <cell r="AF352" t="str">
            <v>BILATERAL</v>
          </cell>
          <cell r="AG352" t="str">
            <v>BILATERAL</v>
          </cell>
        </row>
        <row r="353">
          <cell r="F353" t="str">
            <v>Tipo de Usuario</v>
          </cell>
          <cell r="J353" t="str">
            <v>REGULADO</v>
          </cell>
          <cell r="M353" t="str">
            <v>LIBRE</v>
          </cell>
          <cell r="N353" t="str">
            <v>REGULADO</v>
          </cell>
          <cell r="P353" t="str">
            <v>REGULADO</v>
          </cell>
          <cell r="R353" t="str">
            <v>REGULADO</v>
          </cell>
          <cell r="T353" t="str">
            <v>LIBRE</v>
          </cell>
          <cell r="U353" t="str">
            <v>REGULADO</v>
          </cell>
          <cell r="V353" t="str">
            <v>REGULADO</v>
          </cell>
          <cell r="W353" t="str">
            <v>REGULADO</v>
          </cell>
          <cell r="Z353" t="str">
            <v>REGULADO</v>
          </cell>
          <cell r="AA353" t="str">
            <v>LIBRE</v>
          </cell>
          <cell r="AE353" t="str">
            <v>REGULADO</v>
          </cell>
          <cell r="AF353" t="str">
            <v>LIBRE</v>
          </cell>
          <cell r="AG353" t="str">
            <v>LIBRE</v>
          </cell>
        </row>
        <row r="354">
          <cell r="F354" t="str">
            <v>CÓDIGO_Retiro</v>
          </cell>
          <cell r="J354" t="str">
            <v>CL00024CDA</v>
          </cell>
          <cell r="M354" t="str">
            <v>CB00100EGM</v>
          </cell>
          <cell r="N354" t="str">
            <v>CL00141ORA</v>
          </cell>
          <cell r="P354" t="str">
            <v>CL00007ELP</v>
          </cell>
          <cell r="R354" t="str">
            <v>CL00034ODE</v>
          </cell>
          <cell r="T354" t="str">
            <v>CB00159EPE</v>
          </cell>
          <cell r="U354" t="str">
            <v>CB00023EPI</v>
          </cell>
          <cell r="V354" t="str">
            <v>CL00095ENG</v>
          </cell>
          <cell r="W354" t="str">
            <v>CL00142FPP</v>
          </cell>
          <cell r="Z354" t="str">
            <v>CB00115KAL</v>
          </cell>
          <cell r="AA354" t="str">
            <v>CB00087LDS</v>
          </cell>
          <cell r="AE354" t="str">
            <v>CL00172SKP</v>
          </cell>
          <cell r="AF354" t="str">
            <v>CB00056TCH</v>
          </cell>
          <cell r="AG354" t="str">
            <v>CL00026TER</v>
          </cell>
        </row>
        <row r="355">
          <cell r="F355" t="str">
            <v>Barra de Transferencia</v>
          </cell>
          <cell r="J355" t="str">
            <v>AGUAYTIA 22.9</v>
          </cell>
          <cell r="M355" t="str">
            <v>AZANGARO 138</v>
          </cell>
          <cell r="N355" t="str">
            <v>VIZCARRA 220</v>
          </cell>
          <cell r="P355" t="str">
            <v>CACHIMAYO 138</v>
          </cell>
          <cell r="R355" t="str">
            <v>SAN GABAN 138</v>
          </cell>
          <cell r="T355" t="str">
            <v>PIURA OESTE 220</v>
          </cell>
          <cell r="U355" t="str">
            <v>AUCAYACU 138</v>
          </cell>
          <cell r="V355" t="str">
            <v>SAN GABAN 138</v>
          </cell>
          <cell r="W355" t="str">
            <v>LOMERA 220</v>
          </cell>
          <cell r="Z355" t="str">
            <v>CHICLAYO 220</v>
          </cell>
          <cell r="AA355" t="str">
            <v>INDUSTRIALES 220</v>
          </cell>
          <cell r="AE355" t="str">
            <v>GUADALUPE 60</v>
          </cell>
          <cell r="AF355" t="str">
            <v>SANTA ROSA 220</v>
          </cell>
          <cell r="AG355" t="str">
            <v>INDEPENDENCIA 220</v>
          </cell>
        </row>
        <row r="356">
          <cell r="F356" t="str">
            <v>Cliente</v>
          </cell>
          <cell r="J356" t="str">
            <v>ELECTRO UCAYALI</v>
          </cell>
          <cell r="M356" t="str">
            <v>ELECTROPUNO</v>
          </cell>
          <cell r="N356" t="str">
            <v>ELECTRO CENTRO</v>
          </cell>
          <cell r="P356" t="str">
            <v>ELECTRO SUR ESTE</v>
          </cell>
          <cell r="R356" t="str">
            <v>ELECTRO PUNO</v>
          </cell>
          <cell r="T356" t="str">
            <v>TIENDAS POR DEPARTAMENTO RIPLEY S.A.</v>
          </cell>
          <cell r="U356" t="str">
            <v>ELECTRO CENTRO</v>
          </cell>
          <cell r="V356" t="str">
            <v>ELECTROPUNO</v>
          </cell>
          <cell r="W356" t="str">
            <v>EDELNOR</v>
          </cell>
          <cell r="Z356" t="str">
            <v>BACKUS</v>
          </cell>
          <cell r="AA356" t="str">
            <v>IBM DEL PERU S.A.C.</v>
          </cell>
          <cell r="AE356" t="str">
            <v>HIDRANDINA</v>
          </cell>
          <cell r="AF356" t="str">
            <v>URBANIZADORA JARDIN S A</v>
          </cell>
          <cell r="AG356" t="str">
            <v>COELVISAC</v>
          </cell>
        </row>
        <row r="357">
          <cell r="F357" t="str">
            <v>Fecha de Fin</v>
          </cell>
          <cell r="J357" t="str">
            <v>02/08/2031</v>
          </cell>
          <cell r="M357" t="str">
            <v>31/03/2021</v>
          </cell>
          <cell r="N357" t="str">
            <v>31/12/2022</v>
          </cell>
          <cell r="P357" t="str">
            <v>31/12/2021</v>
          </cell>
          <cell r="R357" t="str">
            <v>31/10/2031</v>
          </cell>
          <cell r="T357" t="str">
            <v>30/11/2021</v>
          </cell>
          <cell r="U357" t="str">
            <v>31/12/2019</v>
          </cell>
          <cell r="V357" t="str">
            <v>31/12/2025</v>
          </cell>
          <cell r="W357" t="str">
            <v>31/12/2023</v>
          </cell>
          <cell r="Z357" t="str">
            <v>31/12/2018</v>
          </cell>
          <cell r="AA357" t="str">
            <v>31/12/2018</v>
          </cell>
          <cell r="AE357" t="str">
            <v>31/12/2022</v>
          </cell>
          <cell r="AF357" t="str">
            <v>31/12/2022</v>
          </cell>
          <cell r="AG357" t="str">
            <v>31/12/2022</v>
          </cell>
        </row>
        <row r="358">
          <cell r="F358" t="str">
            <v>Fecha de Inicio</v>
          </cell>
          <cell r="J358" t="str">
            <v>03/08/2016</v>
          </cell>
          <cell r="M358" t="str">
            <v>18/04/2016</v>
          </cell>
          <cell r="N358" t="str">
            <v>01/01/2013</v>
          </cell>
          <cell r="P358" t="str">
            <v>01/01/2014</v>
          </cell>
          <cell r="R358" t="str">
            <v>01/10/2016</v>
          </cell>
          <cell r="T358" t="str">
            <v>01/12/2016</v>
          </cell>
          <cell r="U358" t="str">
            <v>01/12/2016</v>
          </cell>
          <cell r="V358" t="str">
            <v>01/03/2016</v>
          </cell>
          <cell r="W358" t="str">
            <v>01/01/2014</v>
          </cell>
          <cell r="Z358" t="str">
            <v>01/12/2015</v>
          </cell>
          <cell r="AA358" t="str">
            <v>01/01/2017</v>
          </cell>
          <cell r="AE358" t="str">
            <v>01/11/2015</v>
          </cell>
          <cell r="AF358" t="str">
            <v>01/11/2016</v>
          </cell>
          <cell r="AG358" t="str">
            <v>01/01/2013</v>
          </cell>
        </row>
        <row r="359">
          <cell r="F359" t="str">
            <v>Tipo de Contrato</v>
          </cell>
          <cell r="J359" t="str">
            <v>LICITACION</v>
          </cell>
          <cell r="M359" t="str">
            <v>BILATERAL</v>
          </cell>
          <cell r="N359" t="str">
            <v>LICITACION</v>
          </cell>
          <cell r="P359" t="str">
            <v>LICITACION</v>
          </cell>
          <cell r="R359" t="str">
            <v>LICITACION</v>
          </cell>
          <cell r="T359" t="str">
            <v>BILATERAL</v>
          </cell>
          <cell r="U359" t="str">
            <v>BILATERAL</v>
          </cell>
          <cell r="V359" t="str">
            <v>LICITACION</v>
          </cell>
          <cell r="W359" t="str">
            <v>LICITACION</v>
          </cell>
          <cell r="Z359" t="str">
            <v>BILATERAL</v>
          </cell>
          <cell r="AA359" t="str">
            <v>BILATERAL</v>
          </cell>
          <cell r="AE359" t="str">
            <v>LICITACION</v>
          </cell>
          <cell r="AF359" t="str">
            <v>BILATERAL</v>
          </cell>
          <cell r="AG359" t="str">
            <v>LICITACION</v>
          </cell>
        </row>
        <row r="360">
          <cell r="F360" t="str">
            <v>Tipo de Usuario</v>
          </cell>
          <cell r="J360" t="str">
            <v>REGULADO</v>
          </cell>
          <cell r="M360" t="str">
            <v>LIBRE</v>
          </cell>
          <cell r="N360" t="str">
            <v>REGULADO</v>
          </cell>
          <cell r="P360" t="str">
            <v>REGULADO</v>
          </cell>
          <cell r="R360" t="str">
            <v>REGULADO</v>
          </cell>
          <cell r="T360" t="str">
            <v>LIBRE</v>
          </cell>
          <cell r="U360" t="str">
            <v>REGULADO</v>
          </cell>
          <cell r="V360" t="str">
            <v>REGULADO</v>
          </cell>
          <cell r="W360" t="str">
            <v>REGULADO</v>
          </cell>
          <cell r="Z360" t="str">
            <v>LIBRE</v>
          </cell>
          <cell r="AA360" t="str">
            <v>LIBRE</v>
          </cell>
          <cell r="AE360" t="str">
            <v>REGULADO</v>
          </cell>
          <cell r="AF360" t="str">
            <v>LIBRE</v>
          </cell>
          <cell r="AG360" t="str">
            <v>REGULADO</v>
          </cell>
        </row>
        <row r="361">
          <cell r="F361" t="str">
            <v>CÓDIGO_Retiro</v>
          </cell>
          <cell r="J361" t="str">
            <v>CL00025CDA</v>
          </cell>
          <cell r="M361" t="str">
            <v>CB00103EGM</v>
          </cell>
          <cell r="N361" t="str">
            <v>CL00142ORA</v>
          </cell>
          <cell r="P361" t="str">
            <v>CL00028ELP</v>
          </cell>
          <cell r="R361" t="str">
            <v>CL00001ODE</v>
          </cell>
          <cell r="T361" t="str">
            <v>CB00160EPE</v>
          </cell>
          <cell r="U361" t="str">
            <v>CB00024EPI</v>
          </cell>
          <cell r="V361" t="str">
            <v>CL00003ENG</v>
          </cell>
          <cell r="W361" t="str">
            <v>CL00022FPP</v>
          </cell>
          <cell r="Z361" t="str">
            <v>CB00116KAL</v>
          </cell>
          <cell r="AA361" t="str">
            <v>CB00088LDS</v>
          </cell>
          <cell r="AE361" t="str">
            <v>CL00173SKP</v>
          </cell>
          <cell r="AF361" t="str">
            <v>CB00057TCH</v>
          </cell>
        </row>
        <row r="362">
          <cell r="F362" t="str">
            <v>Barra de Transferencia</v>
          </cell>
          <cell r="J362" t="str">
            <v>PUCALLPA 60</v>
          </cell>
          <cell r="M362" t="str">
            <v>TOCACHE 138</v>
          </cell>
          <cell r="N362" t="str">
            <v>PACHACHACA 220</v>
          </cell>
          <cell r="P362" t="str">
            <v>COMBAPATA 138</v>
          </cell>
          <cell r="R362" t="str">
            <v>CARABAYLLO 220</v>
          </cell>
          <cell r="T362" t="str">
            <v>SAN JUAN 220</v>
          </cell>
          <cell r="U362" t="str">
            <v>CAMPO ARMIÑO 220</v>
          </cell>
          <cell r="V362" t="str">
            <v>ARICOTA66</v>
          </cell>
          <cell r="W362" t="str">
            <v>HUANCAVELICA 220</v>
          </cell>
          <cell r="Z362" t="str">
            <v>DOLORESPATA 138</v>
          </cell>
          <cell r="AA362" t="str">
            <v>ALTO PRADERAS 220kV</v>
          </cell>
          <cell r="AE362" t="str">
            <v>GUADALUPE 220</v>
          </cell>
          <cell r="AF362" t="str">
            <v>CAMPO ARMIÑO 220</v>
          </cell>
        </row>
        <row r="363">
          <cell r="F363" t="str">
            <v>Cliente</v>
          </cell>
          <cell r="J363" t="str">
            <v>ELECTRO UCAYALI</v>
          </cell>
          <cell r="M363" t="str">
            <v>ELECTRO ORIENTE</v>
          </cell>
          <cell r="N363" t="str">
            <v>ELECTRO CENTRO</v>
          </cell>
          <cell r="P363" t="str">
            <v>ELECTRO SUR ESTE</v>
          </cell>
          <cell r="R363" t="str">
            <v>EDELNOR</v>
          </cell>
          <cell r="T363" t="str">
            <v>TIENDAS POR DEPARTAMENTO RIPLEY S.A.</v>
          </cell>
          <cell r="U363" t="str">
            <v>ELECTRO CENTRO</v>
          </cell>
          <cell r="V363" t="str">
            <v>ELECTRO SUR</v>
          </cell>
          <cell r="W363" t="str">
            <v>ELECTRO DUNAS</v>
          </cell>
          <cell r="Z363" t="str">
            <v>BACKUS</v>
          </cell>
          <cell r="AA363" t="str">
            <v>INMOBIDEAS S.A.C.</v>
          </cell>
          <cell r="AE363" t="str">
            <v>HIDRANDINA</v>
          </cell>
          <cell r="AF363" t="str">
            <v>DOE RUN PERU</v>
          </cell>
        </row>
        <row r="364">
          <cell r="F364" t="str">
            <v>Fecha de Fin</v>
          </cell>
          <cell r="J364" t="str">
            <v>02/08/2031</v>
          </cell>
          <cell r="M364" t="str">
            <v>31/12/2022</v>
          </cell>
          <cell r="N364" t="str">
            <v>31/12/2022</v>
          </cell>
          <cell r="P364" t="str">
            <v>31/12/2021</v>
          </cell>
          <cell r="R364" t="str">
            <v>31/10/2031</v>
          </cell>
          <cell r="T364" t="str">
            <v>30/11/2021</v>
          </cell>
          <cell r="U364" t="str">
            <v>31/12/2019</v>
          </cell>
          <cell r="V364" t="str">
            <v>31/12/2025</v>
          </cell>
          <cell r="W364" t="str">
            <v>31/12/2023</v>
          </cell>
          <cell r="Z364" t="str">
            <v>31/12/2018</v>
          </cell>
          <cell r="AA364" t="str">
            <v>31/08/2018</v>
          </cell>
          <cell r="AE364" t="str">
            <v>31/12/2022</v>
          </cell>
          <cell r="AF364" t="str">
            <v>31/12/2018</v>
          </cell>
        </row>
        <row r="365">
          <cell r="F365" t="str">
            <v>Fecha de Inicio</v>
          </cell>
          <cell r="J365" t="str">
            <v>03/08/2016</v>
          </cell>
          <cell r="M365" t="str">
            <v>01/10/2016</v>
          </cell>
          <cell r="N365" t="str">
            <v>01/01/2013</v>
          </cell>
          <cell r="P365" t="str">
            <v>01/01/2014</v>
          </cell>
          <cell r="R365" t="str">
            <v>01/10/2016</v>
          </cell>
          <cell r="T365" t="str">
            <v>01/12/2016</v>
          </cell>
          <cell r="U365" t="str">
            <v>01/12/2016</v>
          </cell>
          <cell r="V365" t="str">
            <v>01/03/2016</v>
          </cell>
          <cell r="W365" t="str">
            <v>01/05/2014</v>
          </cell>
          <cell r="Z365" t="str">
            <v>01/12/2015</v>
          </cell>
          <cell r="AA365" t="str">
            <v>01/01/2017</v>
          </cell>
          <cell r="AE365" t="str">
            <v>01/11/2015</v>
          </cell>
          <cell r="AF365" t="str">
            <v>01/01/2017</v>
          </cell>
        </row>
        <row r="366">
          <cell r="F366" t="str">
            <v>Tipo de Contrato</v>
          </cell>
          <cell r="J366" t="str">
            <v>LICITACION</v>
          </cell>
          <cell r="M366" t="str">
            <v>BILATERAL</v>
          </cell>
          <cell r="N366" t="str">
            <v>LICITACION</v>
          </cell>
          <cell r="P366" t="str">
            <v>LICITACION</v>
          </cell>
          <cell r="R366" t="str">
            <v>LICITACION</v>
          </cell>
          <cell r="T366" t="str">
            <v>BILATERAL</v>
          </cell>
          <cell r="U366" t="str">
            <v>BILATERAL</v>
          </cell>
          <cell r="V366" t="str">
            <v>LICITACION</v>
          </cell>
          <cell r="W366" t="str">
            <v>LICITACION</v>
          </cell>
          <cell r="Z366" t="str">
            <v>BILATERAL</v>
          </cell>
          <cell r="AA366" t="str">
            <v>BILATERAL</v>
          </cell>
          <cell r="AE366" t="str">
            <v>LICITACION</v>
          </cell>
          <cell r="AF366" t="str">
            <v>BILATERAL</v>
          </cell>
        </row>
        <row r="367">
          <cell r="F367" t="str">
            <v>Tipo de Usuario</v>
          </cell>
          <cell r="J367" t="str">
            <v>REGULADO</v>
          </cell>
          <cell r="M367" t="str">
            <v>LIBRE</v>
          </cell>
          <cell r="N367" t="str">
            <v>REGULADO</v>
          </cell>
          <cell r="P367" t="str">
            <v>REGULADO</v>
          </cell>
          <cell r="R367" t="str">
            <v>REGULADO</v>
          </cell>
          <cell r="T367" t="str">
            <v>LIBRE</v>
          </cell>
          <cell r="U367" t="str">
            <v>REGULADO</v>
          </cell>
          <cell r="V367" t="str">
            <v>REGULADO</v>
          </cell>
          <cell r="W367" t="str">
            <v>REGULADO</v>
          </cell>
          <cell r="Z367" t="str">
            <v>LIBRE</v>
          </cell>
          <cell r="AA367" t="str">
            <v>LIBRE</v>
          </cell>
          <cell r="AE367" t="str">
            <v>REGULADO</v>
          </cell>
          <cell r="AF367" t="str">
            <v>LIBRE</v>
          </cell>
        </row>
        <row r="368">
          <cell r="F368" t="str">
            <v>CÓDIGO_Retiro</v>
          </cell>
          <cell r="J368" t="str">
            <v>CL00049CDA</v>
          </cell>
          <cell r="M368" t="str">
            <v>CB00106EGM</v>
          </cell>
          <cell r="N368" t="str">
            <v>CL00144ORA</v>
          </cell>
          <cell r="P368" t="str">
            <v>CL00031ELP</v>
          </cell>
          <cell r="R368" t="str">
            <v>CL00002ODE</v>
          </cell>
          <cell r="T368" t="str">
            <v>CB00162EPE</v>
          </cell>
          <cell r="U368" t="str">
            <v>CB00025EPI</v>
          </cell>
          <cell r="V368" t="str">
            <v>CL00053ENG</v>
          </cell>
          <cell r="W368" t="str">
            <v>CB00048FPP</v>
          </cell>
          <cell r="Z368" t="str">
            <v>CB00117KAL</v>
          </cell>
          <cell r="AA368" t="str">
            <v>CB00089LDS</v>
          </cell>
          <cell r="AE368" t="str">
            <v>CL00174SKP</v>
          </cell>
          <cell r="AF368" t="str">
            <v>CB00058TCH</v>
          </cell>
        </row>
        <row r="369">
          <cell r="F369" t="str">
            <v>Barra de Transferencia</v>
          </cell>
          <cell r="J369" t="str">
            <v>CALLAHUANCA EDEGEL 220</v>
          </cell>
          <cell r="M369" t="str">
            <v>CUTERVO 138</v>
          </cell>
          <cell r="N369" t="str">
            <v>YAUPI138</v>
          </cell>
          <cell r="P369" t="str">
            <v>DOLORESPATA 138</v>
          </cell>
          <cell r="R369" t="str">
            <v>CHAVARRIA 220</v>
          </cell>
          <cell r="T369" t="str">
            <v>SANTA ROSA 220</v>
          </cell>
          <cell r="U369" t="str">
            <v>CARHUAMAYO 138</v>
          </cell>
          <cell r="V369" t="str">
            <v>ILO ELP 138</v>
          </cell>
          <cell r="W369" t="str">
            <v>INDEPENDENCIA 220</v>
          </cell>
          <cell r="Z369" t="str">
            <v>SANTA ROSA 220</v>
          </cell>
          <cell r="AA369" t="str">
            <v>SAN JUAN 220</v>
          </cell>
          <cell r="AE369" t="str">
            <v>CHIMBOTE1 138</v>
          </cell>
          <cell r="AF369" t="str">
            <v>OROYA NUEVA 50</v>
          </cell>
        </row>
        <row r="370">
          <cell r="F370" t="str">
            <v>Cliente</v>
          </cell>
          <cell r="J370" t="str">
            <v>LUZ DEL SUR</v>
          </cell>
          <cell r="M370" t="str">
            <v>ELECTRO ORIENTE</v>
          </cell>
          <cell r="N370" t="str">
            <v>ELECTRO CENTRO</v>
          </cell>
          <cell r="P370" t="str">
            <v>ELECTRO SUR ESTE</v>
          </cell>
          <cell r="R370" t="str">
            <v>EDELNOR</v>
          </cell>
          <cell r="T370" t="str">
            <v>TIENDAS POR DEPARTAMENTO RIPLEY S.A.</v>
          </cell>
          <cell r="U370" t="str">
            <v>ELECTRO CENTRO</v>
          </cell>
          <cell r="V370" t="str">
            <v>ELECTRO SUR</v>
          </cell>
          <cell r="W370" t="str">
            <v>ELECTRO DUNAS</v>
          </cell>
          <cell r="Z370" t="str">
            <v>BACKUS</v>
          </cell>
          <cell r="AA370" t="str">
            <v>METROCOLOR</v>
          </cell>
          <cell r="AE370" t="str">
            <v>HIDRANDINA</v>
          </cell>
          <cell r="AF370" t="str">
            <v>DOE RUN PERU</v>
          </cell>
        </row>
        <row r="371">
          <cell r="F371" t="str">
            <v>Fecha de Fin</v>
          </cell>
          <cell r="J371" t="str">
            <v>02/08/2031</v>
          </cell>
          <cell r="M371" t="str">
            <v>31/12/2022</v>
          </cell>
          <cell r="N371" t="str">
            <v>31/12/2022</v>
          </cell>
          <cell r="P371" t="str">
            <v>31/12/2021</v>
          </cell>
          <cell r="R371" t="str">
            <v>31/10/2031</v>
          </cell>
          <cell r="T371" t="str">
            <v>30/11/2021</v>
          </cell>
          <cell r="U371" t="str">
            <v>31/12/2019</v>
          </cell>
          <cell r="V371" t="str">
            <v>31/12/2025</v>
          </cell>
          <cell r="W371" t="str">
            <v>31/12/2023</v>
          </cell>
          <cell r="Z371" t="str">
            <v>31/12/2018</v>
          </cell>
          <cell r="AA371" t="str">
            <v>31/12/2017</v>
          </cell>
          <cell r="AE371" t="str">
            <v>31/12/2022</v>
          </cell>
          <cell r="AF371" t="str">
            <v>31/12/2018</v>
          </cell>
        </row>
        <row r="372">
          <cell r="F372" t="str">
            <v>Fecha de Inicio</v>
          </cell>
          <cell r="J372" t="str">
            <v>01/10/2016</v>
          </cell>
          <cell r="M372" t="str">
            <v>01/12/2016</v>
          </cell>
          <cell r="N372" t="str">
            <v>01/01/2013</v>
          </cell>
          <cell r="P372" t="str">
            <v>01/01/2014</v>
          </cell>
          <cell r="R372" t="str">
            <v>01/10/2016</v>
          </cell>
          <cell r="T372" t="str">
            <v>01/12/2016</v>
          </cell>
          <cell r="U372" t="str">
            <v>01/12/2016</v>
          </cell>
          <cell r="V372" t="str">
            <v>01/03/2016</v>
          </cell>
          <cell r="W372" t="str">
            <v>01/01/2014</v>
          </cell>
          <cell r="Z372" t="str">
            <v>08/12/2015</v>
          </cell>
          <cell r="AA372" t="str">
            <v>01/01/2017</v>
          </cell>
          <cell r="AE372" t="str">
            <v>01/11/2015</v>
          </cell>
          <cell r="AF372" t="str">
            <v>01/01/2017</v>
          </cell>
        </row>
        <row r="373">
          <cell r="F373" t="str">
            <v>Tipo de Contrato</v>
          </cell>
          <cell r="J373" t="str">
            <v>BILATERAL</v>
          </cell>
          <cell r="M373" t="str">
            <v>BILATERAL</v>
          </cell>
          <cell r="N373" t="str">
            <v>LICITACION</v>
          </cell>
          <cell r="P373" t="str">
            <v>LICITACION</v>
          </cell>
          <cell r="R373" t="str">
            <v>LICITACION</v>
          </cell>
          <cell r="T373" t="str">
            <v>BILATERAL</v>
          </cell>
          <cell r="U373" t="str">
            <v>BILATERAL</v>
          </cell>
          <cell r="V373" t="str">
            <v>LICITACION</v>
          </cell>
          <cell r="W373" t="str">
            <v>BILATERAL</v>
          </cell>
          <cell r="Z373" t="str">
            <v>BILATERAL</v>
          </cell>
          <cell r="AA373" t="str">
            <v>BILATERAL</v>
          </cell>
          <cell r="AE373" t="str">
            <v>LICITACION</v>
          </cell>
          <cell r="AF373" t="str">
            <v>BILATERAL</v>
          </cell>
        </row>
        <row r="374">
          <cell r="F374" t="str">
            <v>Tipo de Usuario</v>
          </cell>
          <cell r="J374" t="str">
            <v>REGULADO</v>
          </cell>
          <cell r="M374" t="str">
            <v>LIBRE</v>
          </cell>
          <cell r="N374" t="str">
            <v>REGULADO</v>
          </cell>
          <cell r="P374" t="str">
            <v>REGULADO</v>
          </cell>
          <cell r="R374" t="str">
            <v>REGULADO</v>
          </cell>
          <cell r="T374" t="str">
            <v>LIBRE</v>
          </cell>
          <cell r="U374" t="str">
            <v>REGULADO</v>
          </cell>
          <cell r="V374" t="str">
            <v>REGULADO</v>
          </cell>
          <cell r="W374" t="str">
            <v>REGULADO</v>
          </cell>
          <cell r="Z374" t="str">
            <v>LIBRE</v>
          </cell>
          <cell r="AA374" t="str">
            <v>LIBRE</v>
          </cell>
          <cell r="AE374" t="str">
            <v>REGULADO</v>
          </cell>
          <cell r="AF374" t="str">
            <v>LIBRE</v>
          </cell>
        </row>
        <row r="375">
          <cell r="F375" t="str">
            <v>CÓDIGO_Retiro</v>
          </cell>
          <cell r="J375" t="str">
            <v>CL00050CDA</v>
          </cell>
          <cell r="M375" t="str">
            <v>CB00105EGM</v>
          </cell>
          <cell r="N375" t="str">
            <v>CL00041ORA</v>
          </cell>
          <cell r="P375" t="str">
            <v>CL00048ELP</v>
          </cell>
          <cell r="R375" t="str">
            <v>CL00003ODE</v>
          </cell>
          <cell r="T375" t="str">
            <v>CB00163EPE</v>
          </cell>
          <cell r="U375" t="str">
            <v>CB00027EPI</v>
          </cell>
          <cell r="V375" t="str">
            <v>CL00065ENG</v>
          </cell>
          <cell r="W375" t="str">
            <v>CB00049FPP</v>
          </cell>
          <cell r="Z375" t="str">
            <v>CB00118KAL</v>
          </cell>
          <cell r="AA375" t="str">
            <v>CB00090LDS</v>
          </cell>
          <cell r="AE375" t="str">
            <v>CL00175SKP</v>
          </cell>
          <cell r="AF375" t="str">
            <v>CL00006TCH</v>
          </cell>
        </row>
        <row r="376">
          <cell r="F376" t="str">
            <v>Barra de Transferencia</v>
          </cell>
          <cell r="J376" t="str">
            <v>CHILCA REP 220</v>
          </cell>
          <cell r="M376" t="str">
            <v>MARCONA 220</v>
          </cell>
          <cell r="N376" t="str">
            <v>INDEPENDENCIA 220</v>
          </cell>
          <cell r="P376" t="str">
            <v>MACHUPICCHU 138</v>
          </cell>
          <cell r="R376" t="str">
            <v>HUACHO 220</v>
          </cell>
          <cell r="T376" t="str">
            <v>SOCABAYA 138</v>
          </cell>
          <cell r="U376" t="str">
            <v>CONDORCOCHA 44</v>
          </cell>
          <cell r="V376" t="str">
            <v>LOS HEROES 66</v>
          </cell>
          <cell r="W376" t="str">
            <v>ICA 220</v>
          </cell>
          <cell r="Z376" t="str">
            <v>SOCABAYA 138</v>
          </cell>
          <cell r="AA376" t="str">
            <v>SAN JUAN 220</v>
          </cell>
          <cell r="AE376" t="str">
            <v>CAJAMARCA 220</v>
          </cell>
          <cell r="AF376" t="str">
            <v>CALLALLI 138</v>
          </cell>
        </row>
        <row r="377">
          <cell r="F377" t="str">
            <v>Cliente</v>
          </cell>
          <cell r="J377" t="str">
            <v>LUZ DEL SUR</v>
          </cell>
          <cell r="M377" t="str">
            <v>SEAL</v>
          </cell>
          <cell r="N377" t="str">
            <v>COELVISAC</v>
          </cell>
          <cell r="P377" t="str">
            <v>ELECTRO SUR ESTE</v>
          </cell>
          <cell r="R377" t="str">
            <v>EDELNOR</v>
          </cell>
          <cell r="T377" t="str">
            <v>TIENDAS POR DEPARTAMENTO RIPLEY S.A.</v>
          </cell>
          <cell r="U377" t="str">
            <v>ELECTRO CENTRO</v>
          </cell>
          <cell r="V377" t="str">
            <v>ELECTRO SUR</v>
          </cell>
          <cell r="W377" t="str">
            <v>ELECTRO DUNAS</v>
          </cell>
          <cell r="Z377" t="str">
            <v>BACKUS</v>
          </cell>
          <cell r="AA377" t="str">
            <v>MIXERCON S.A.</v>
          </cell>
          <cell r="AE377" t="str">
            <v>HIDRANDINA</v>
          </cell>
          <cell r="AF377" t="str">
            <v>SEAL</v>
          </cell>
        </row>
        <row r="378">
          <cell r="F378" t="str">
            <v>Fecha de Fin</v>
          </cell>
          <cell r="J378" t="str">
            <v>02/08/2031</v>
          </cell>
          <cell r="M378" t="str">
            <v>31/12/2019</v>
          </cell>
          <cell r="N378" t="str">
            <v>31/12/2022</v>
          </cell>
          <cell r="P378" t="str">
            <v>31/12/2021</v>
          </cell>
          <cell r="R378" t="str">
            <v>31/10/2031</v>
          </cell>
          <cell r="T378" t="str">
            <v>30/11/2021</v>
          </cell>
          <cell r="U378" t="str">
            <v>31/12/2019</v>
          </cell>
          <cell r="V378" t="str">
            <v>31/12/2025</v>
          </cell>
          <cell r="W378" t="str">
            <v>31/12/2023</v>
          </cell>
          <cell r="Z378" t="str">
            <v>31/12/2018</v>
          </cell>
          <cell r="AA378" t="str">
            <v>28/02/2018</v>
          </cell>
          <cell r="AE378" t="str">
            <v>31/12/2022</v>
          </cell>
          <cell r="AF378" t="str">
            <v>31/12/2021</v>
          </cell>
        </row>
        <row r="379">
          <cell r="F379" t="str">
            <v>Fecha de Inicio</v>
          </cell>
          <cell r="J379" t="str">
            <v>01/10/2016</v>
          </cell>
          <cell r="M379" t="str">
            <v>01/11/2016</v>
          </cell>
          <cell r="N379" t="str">
            <v>01/01/2013</v>
          </cell>
          <cell r="P379" t="str">
            <v>01/01/2014</v>
          </cell>
          <cell r="R379" t="str">
            <v>01/10/2016</v>
          </cell>
          <cell r="T379" t="str">
            <v>01/12/2016</v>
          </cell>
          <cell r="U379" t="str">
            <v>01/12/2016</v>
          </cell>
          <cell r="V379" t="str">
            <v>01/03/2016</v>
          </cell>
          <cell r="W379" t="str">
            <v>01/01/2014</v>
          </cell>
          <cell r="Z379" t="str">
            <v>01/01/2016</v>
          </cell>
          <cell r="AA379" t="str">
            <v>01/01/2017</v>
          </cell>
          <cell r="AE379" t="str">
            <v>01/11/2015</v>
          </cell>
          <cell r="AF379" t="str">
            <v>01/01/2014</v>
          </cell>
        </row>
        <row r="380">
          <cell r="F380" t="str">
            <v>Tipo de Contrato</v>
          </cell>
          <cell r="J380" t="str">
            <v>LICITACION</v>
          </cell>
          <cell r="M380" t="str">
            <v>BILATERAL</v>
          </cell>
          <cell r="N380" t="str">
            <v>LICITACION</v>
          </cell>
          <cell r="P380" t="str">
            <v>LICITACION</v>
          </cell>
          <cell r="R380" t="str">
            <v>LICITACION</v>
          </cell>
          <cell r="T380" t="str">
            <v>BILATERAL</v>
          </cell>
          <cell r="U380" t="str">
            <v>BILATERAL</v>
          </cell>
          <cell r="V380" t="str">
            <v>LICITACION</v>
          </cell>
          <cell r="W380" t="str">
            <v>BILATERAL</v>
          </cell>
          <cell r="Z380" t="str">
            <v>BILATERAL</v>
          </cell>
          <cell r="AA380" t="str">
            <v>BILATERAL</v>
          </cell>
          <cell r="AE380" t="str">
            <v>LICITACION</v>
          </cell>
          <cell r="AF380" t="str">
            <v>LICITACION</v>
          </cell>
        </row>
        <row r="381">
          <cell r="F381" t="str">
            <v>Tipo de Usuario</v>
          </cell>
          <cell r="J381" t="str">
            <v>REGULADO</v>
          </cell>
          <cell r="M381" t="str">
            <v>REGULADO</v>
          </cell>
          <cell r="N381" t="str">
            <v>REGULADO</v>
          </cell>
          <cell r="P381" t="str">
            <v>REGULADO</v>
          </cell>
          <cell r="R381" t="str">
            <v>REGULADO</v>
          </cell>
          <cell r="T381" t="str">
            <v>LIBRE</v>
          </cell>
          <cell r="U381" t="str">
            <v>REGULADO</v>
          </cell>
          <cell r="V381" t="str">
            <v>REGULADO</v>
          </cell>
          <cell r="W381" t="str">
            <v>REGULADO</v>
          </cell>
          <cell r="Z381" t="str">
            <v>LIBRE</v>
          </cell>
          <cell r="AA381" t="str">
            <v>LIBRE</v>
          </cell>
          <cell r="AE381" t="str">
            <v>REGULADO</v>
          </cell>
          <cell r="AF381" t="str">
            <v>REGULADO</v>
          </cell>
        </row>
        <row r="382">
          <cell r="F382" t="str">
            <v>CÓDIGO_Retiro</v>
          </cell>
          <cell r="J382" t="str">
            <v>CL00051CDA</v>
          </cell>
          <cell r="M382" t="str">
            <v>CL00104EGM</v>
          </cell>
          <cell r="N382" t="str">
            <v>CB00016ORA</v>
          </cell>
          <cell r="P382" t="str">
            <v>CL00071ELP</v>
          </cell>
          <cell r="R382" t="str">
            <v>CL00004ODE</v>
          </cell>
          <cell r="T382" t="str">
            <v>CB00164EPE</v>
          </cell>
          <cell r="U382" t="str">
            <v>CB00028EPI</v>
          </cell>
          <cell r="V382" t="str">
            <v>CL00077ENG</v>
          </cell>
          <cell r="W382" t="str">
            <v>CB00050FPP</v>
          </cell>
          <cell r="Z382" t="str">
            <v>CB00003KAL</v>
          </cell>
          <cell r="AA382" t="str">
            <v>CB00091LDS</v>
          </cell>
          <cell r="AE382" t="str">
            <v>CL00176SKP</v>
          </cell>
          <cell r="AF382" t="str">
            <v>CL00011TCH</v>
          </cell>
        </row>
        <row r="383">
          <cell r="F383" t="str">
            <v>Barra de Transferencia</v>
          </cell>
          <cell r="J383" t="str">
            <v>INDUSTRIALES 220</v>
          </cell>
          <cell r="M383" t="str">
            <v>CALLALLI 138</v>
          </cell>
          <cell r="N383" t="str">
            <v>CHAVARRIA 220</v>
          </cell>
          <cell r="P383" t="str">
            <v>QUENCORO 138</v>
          </cell>
          <cell r="R383" t="str">
            <v>LOMERA 220</v>
          </cell>
          <cell r="T383" t="str">
            <v>TRUJILLO 220</v>
          </cell>
          <cell r="U383" t="str">
            <v>HUANCAVELICA 220</v>
          </cell>
          <cell r="V383" t="str">
            <v>MOQUEGUA 138</v>
          </cell>
          <cell r="W383" t="str">
            <v>MARCONA 220</v>
          </cell>
          <cell r="Z383" t="str">
            <v>AYAVIRI 138</v>
          </cell>
          <cell r="AA383" t="str">
            <v>SANTA ROSA 220</v>
          </cell>
          <cell r="AE383" t="str">
            <v>CHIMBOTE1 220</v>
          </cell>
          <cell r="AF383" t="str">
            <v>CHILINA 138</v>
          </cell>
        </row>
        <row r="384">
          <cell r="F384" t="str">
            <v>Cliente</v>
          </cell>
          <cell r="J384" t="str">
            <v>LUZ DEL SUR</v>
          </cell>
          <cell r="M384" t="str">
            <v>SEAL</v>
          </cell>
          <cell r="N384" t="str">
            <v>TECNOFIL</v>
          </cell>
          <cell r="P384" t="str">
            <v>ELECTRO SUR ESTE</v>
          </cell>
          <cell r="R384" t="str">
            <v>EDELNOR</v>
          </cell>
          <cell r="T384" t="str">
            <v>TIENDAS POR DEPARTAMENTO RIPLEY S.A.</v>
          </cell>
          <cell r="U384" t="str">
            <v>ELECTRO CENTRO</v>
          </cell>
          <cell r="V384" t="str">
            <v>ELECTRO SUR</v>
          </cell>
          <cell r="W384" t="str">
            <v>ELECTRO DUNAS</v>
          </cell>
          <cell r="Z384" t="str">
            <v>ARUNTANI SAC</v>
          </cell>
          <cell r="AA384" t="str">
            <v>MOLINERA DEL CENTRO</v>
          </cell>
          <cell r="AE384" t="str">
            <v>HIDRANDINA</v>
          </cell>
          <cell r="AF384" t="str">
            <v>SEAL</v>
          </cell>
        </row>
        <row r="385">
          <cell r="F385" t="str">
            <v>Fecha de Fin</v>
          </cell>
          <cell r="J385" t="str">
            <v>02/08/2031</v>
          </cell>
          <cell r="M385" t="str">
            <v>31/12/2019</v>
          </cell>
          <cell r="N385" t="str">
            <v>31/12/2017</v>
          </cell>
          <cell r="P385" t="str">
            <v>31/12/2021</v>
          </cell>
          <cell r="R385" t="str">
            <v>31/10/2031</v>
          </cell>
          <cell r="T385" t="str">
            <v>30/11/2021</v>
          </cell>
          <cell r="U385" t="str">
            <v>31/12/2019</v>
          </cell>
          <cell r="V385" t="str">
            <v>31/12/2025</v>
          </cell>
          <cell r="W385" t="str">
            <v>31/12/2023</v>
          </cell>
          <cell r="Z385" t="str">
            <v>31/12/2018</v>
          </cell>
          <cell r="AA385" t="str">
            <v>30/04/2018</v>
          </cell>
          <cell r="AE385" t="str">
            <v>31/12/2022</v>
          </cell>
          <cell r="AF385" t="str">
            <v>31/12/2021</v>
          </cell>
        </row>
        <row r="386">
          <cell r="F386" t="str">
            <v>Fecha de Inicio</v>
          </cell>
          <cell r="J386" t="str">
            <v>01/10/2016</v>
          </cell>
          <cell r="M386" t="str">
            <v>01/10/2016</v>
          </cell>
          <cell r="N386" t="str">
            <v>12/05/2014</v>
          </cell>
          <cell r="P386" t="str">
            <v>01/01/2014</v>
          </cell>
          <cell r="R386" t="str">
            <v>01/10/2016</v>
          </cell>
          <cell r="T386" t="str">
            <v>01/12/2016</v>
          </cell>
          <cell r="U386" t="str">
            <v>01/12/2016</v>
          </cell>
          <cell r="V386" t="str">
            <v>01/03/2016</v>
          </cell>
          <cell r="W386" t="str">
            <v>01/01/2014</v>
          </cell>
          <cell r="Z386" t="str">
            <v>01/11/2014</v>
          </cell>
          <cell r="AA386" t="str">
            <v>01/01/2017</v>
          </cell>
          <cell r="AE386" t="str">
            <v>01/11/2015</v>
          </cell>
          <cell r="AF386" t="str">
            <v>01/01/2014</v>
          </cell>
        </row>
        <row r="387">
          <cell r="F387" t="str">
            <v>Tipo de Contrato</v>
          </cell>
          <cell r="J387" t="str">
            <v>BILATERAL</v>
          </cell>
          <cell r="M387" t="str">
            <v>BILATERAL</v>
          </cell>
          <cell r="N387" t="str">
            <v>BILATERAL</v>
          </cell>
          <cell r="P387" t="str">
            <v>LICITACION</v>
          </cell>
          <cell r="R387" t="str">
            <v>LICITACION</v>
          </cell>
          <cell r="T387" t="str">
            <v>BILATERAL</v>
          </cell>
          <cell r="U387" t="str">
            <v>BILATERAL</v>
          </cell>
          <cell r="V387" t="str">
            <v>LICITACION</v>
          </cell>
          <cell r="W387" t="str">
            <v>BILATERAL</v>
          </cell>
          <cell r="Z387" t="str">
            <v>BILATERAL</v>
          </cell>
          <cell r="AA387" t="str">
            <v>BILATERAL</v>
          </cell>
          <cell r="AE387" t="str">
            <v>LICITACION</v>
          </cell>
          <cell r="AF387" t="str">
            <v>LICITACION</v>
          </cell>
        </row>
        <row r="388">
          <cell r="F388" t="str">
            <v>Tipo de Usuario</v>
          </cell>
          <cell r="J388" t="str">
            <v>REGULADO</v>
          </cell>
          <cell r="M388" t="str">
            <v>LIBRE</v>
          </cell>
          <cell r="N388" t="str">
            <v>REGULADO</v>
          </cell>
          <cell r="P388" t="str">
            <v>REGULADO</v>
          </cell>
          <cell r="R388" t="str">
            <v>REGULADO</v>
          </cell>
          <cell r="T388" t="str">
            <v>LIBRE</v>
          </cell>
          <cell r="U388" t="str">
            <v>REGULADO</v>
          </cell>
          <cell r="V388" t="str">
            <v>REGULADO</v>
          </cell>
          <cell r="W388" t="str">
            <v>REGULADO</v>
          </cell>
          <cell r="Z388" t="str">
            <v>LIBRE</v>
          </cell>
          <cell r="AA388" t="str">
            <v>LIBRE</v>
          </cell>
          <cell r="AE388" t="str">
            <v>REGULADO</v>
          </cell>
          <cell r="AF388" t="str">
            <v>REGULADO</v>
          </cell>
        </row>
        <row r="389">
          <cell r="F389" t="str">
            <v>CÓDIGO_Retiro</v>
          </cell>
          <cell r="J389" t="str">
            <v>CL00052CDA</v>
          </cell>
          <cell r="M389" t="str">
            <v>CL00105EGM</v>
          </cell>
          <cell r="N389" t="str">
            <v>CB00035ORA</v>
          </cell>
          <cell r="P389" t="str">
            <v>CL00076ELP</v>
          </cell>
          <cell r="R389" t="str">
            <v>CL00005ODE</v>
          </cell>
          <cell r="T389" t="str">
            <v>CB00142EPE</v>
          </cell>
          <cell r="U389" t="str">
            <v>CB00029EPI</v>
          </cell>
          <cell r="V389" t="str">
            <v>CL00113ENG</v>
          </cell>
          <cell r="W389" t="str">
            <v>CL00041FPP</v>
          </cell>
          <cell r="Z389" t="str">
            <v>CB00005KAL</v>
          </cell>
          <cell r="AA389" t="str">
            <v>CB00092LDS</v>
          </cell>
          <cell r="AE389" t="str">
            <v>CB00136SKP</v>
          </cell>
          <cell r="AF389" t="str">
            <v>CL00020TCH</v>
          </cell>
        </row>
        <row r="390">
          <cell r="F390" t="str">
            <v>Barra de Transferencia</v>
          </cell>
          <cell r="J390" t="str">
            <v>SAN JUAN 220</v>
          </cell>
          <cell r="M390" t="str">
            <v>MARCONA60</v>
          </cell>
          <cell r="N390" t="str">
            <v>HUALLANCA 138</v>
          </cell>
          <cell r="P390" t="str">
            <v>SAN GABAN 138</v>
          </cell>
          <cell r="R390" t="str">
            <v>PARAMONGA NUEVA 220</v>
          </cell>
          <cell r="T390" t="str">
            <v>PIURA OESTE 220</v>
          </cell>
          <cell r="U390" t="str">
            <v>HUANUCO 138</v>
          </cell>
          <cell r="V390" t="str">
            <v>SOCABAYA 138</v>
          </cell>
          <cell r="W390" t="str">
            <v>TOCACHE 138</v>
          </cell>
          <cell r="Z390" t="str">
            <v>CAJAMARCA 220</v>
          </cell>
          <cell r="AA390" t="str">
            <v>SAN JUAN 220</v>
          </cell>
          <cell r="AE390" t="str">
            <v>CARHUAMAYO 138</v>
          </cell>
          <cell r="AF390" t="str">
            <v>MARCONA 220</v>
          </cell>
        </row>
        <row r="391">
          <cell r="F391" t="str">
            <v>Cliente</v>
          </cell>
          <cell r="J391" t="str">
            <v>LUZ DEL SUR</v>
          </cell>
          <cell r="M391" t="str">
            <v>SEAL</v>
          </cell>
          <cell r="N391" t="str">
            <v>MINERA PIERINA</v>
          </cell>
          <cell r="P391" t="str">
            <v>ELECTRO SUR ESTE</v>
          </cell>
          <cell r="R391" t="str">
            <v>EDELNOR</v>
          </cell>
          <cell r="T391" t="str">
            <v>INDUSTRIAS TEAL S A</v>
          </cell>
          <cell r="U391" t="str">
            <v>ELECTRO CENTRO</v>
          </cell>
          <cell r="V391" t="str">
            <v>ELECTRO SUR</v>
          </cell>
          <cell r="W391" t="str">
            <v>ELECTRO ORIENTE</v>
          </cell>
          <cell r="Z391" t="str">
            <v>MINERA GOLD FIELDS</v>
          </cell>
          <cell r="AA391" t="str">
            <v>SAGA FALABELLA</v>
          </cell>
          <cell r="AE391" t="str">
            <v>ELECTRO CENTRO</v>
          </cell>
          <cell r="AF391" t="str">
            <v>SEAL</v>
          </cell>
        </row>
        <row r="392">
          <cell r="F392" t="str">
            <v>Fecha de Fin</v>
          </cell>
          <cell r="J392" t="str">
            <v>02/08/2031</v>
          </cell>
          <cell r="M392" t="str">
            <v>31/01/2017</v>
          </cell>
          <cell r="N392" t="str">
            <v>31/12/2017</v>
          </cell>
          <cell r="P392" t="str">
            <v>31/12/2021</v>
          </cell>
          <cell r="R392" t="str">
            <v>31/10/2031</v>
          </cell>
          <cell r="T392" t="str">
            <v>31/12/2021</v>
          </cell>
          <cell r="U392" t="str">
            <v>31/12/2019</v>
          </cell>
          <cell r="V392" t="str">
            <v>31/12/2025</v>
          </cell>
          <cell r="W392" t="str">
            <v>31/12/2023</v>
          </cell>
          <cell r="Z392" t="str">
            <v>30/04/2027</v>
          </cell>
          <cell r="AA392" t="str">
            <v>31/12/2017</v>
          </cell>
          <cell r="AE392" t="str">
            <v>09/02/2017</v>
          </cell>
          <cell r="AF392" t="str">
            <v>31/12/2021</v>
          </cell>
        </row>
        <row r="393">
          <cell r="F393" t="str">
            <v>Fecha de Inicio</v>
          </cell>
          <cell r="J393" t="str">
            <v>01/10/2016</v>
          </cell>
          <cell r="M393" t="str">
            <v>01/10/2016</v>
          </cell>
          <cell r="N393" t="str">
            <v>01/08/2014</v>
          </cell>
          <cell r="P393" t="str">
            <v>01/01/2014</v>
          </cell>
          <cell r="R393" t="str">
            <v>01/10/2016</v>
          </cell>
          <cell r="T393" t="str">
            <v>01/12/2016</v>
          </cell>
          <cell r="U393" t="str">
            <v>01/12/2016</v>
          </cell>
          <cell r="V393" t="str">
            <v>01/03/2016</v>
          </cell>
          <cell r="W393" t="str">
            <v>01/01/2014</v>
          </cell>
          <cell r="Z393" t="str">
            <v>01/03/2008</v>
          </cell>
          <cell r="AA393" t="str">
            <v>01/01/2017</v>
          </cell>
          <cell r="AE393" t="str">
            <v>01/01/2017</v>
          </cell>
          <cell r="AF393" t="str">
            <v>01/01/2014</v>
          </cell>
        </row>
        <row r="394">
          <cell r="F394" t="str">
            <v>Tipo de Contrato</v>
          </cell>
          <cell r="J394" t="str">
            <v>BILATERAL</v>
          </cell>
          <cell r="M394" t="str">
            <v>BILATERAL</v>
          </cell>
          <cell r="N394" t="str">
            <v>BILATERAL</v>
          </cell>
          <cell r="P394" t="str">
            <v>LICITACION</v>
          </cell>
          <cell r="R394" t="str">
            <v>LICITACION</v>
          </cell>
          <cell r="T394" t="str">
            <v>BILATERAL</v>
          </cell>
          <cell r="U394" t="str">
            <v>BILATERAL</v>
          </cell>
          <cell r="V394" t="str">
            <v>LICITACION</v>
          </cell>
          <cell r="W394" t="str">
            <v>LICITACION</v>
          </cell>
          <cell r="Z394" t="str">
            <v>BILATERAL</v>
          </cell>
          <cell r="AA394" t="str">
            <v>BILATERAL</v>
          </cell>
          <cell r="AE394" t="str">
            <v>BILATERAL</v>
          </cell>
          <cell r="AF394" t="str">
            <v>LICITACION</v>
          </cell>
        </row>
        <row r="395">
          <cell r="F395" t="str">
            <v>Tipo de Usuario</v>
          </cell>
          <cell r="J395" t="str">
            <v>REGULADO</v>
          </cell>
          <cell r="M395" t="str">
            <v>LIBRE</v>
          </cell>
          <cell r="N395" t="str">
            <v>REGULADO</v>
          </cell>
          <cell r="P395" t="str">
            <v>REGULADO</v>
          </cell>
          <cell r="R395" t="str">
            <v>REGULADO</v>
          </cell>
          <cell r="T395" t="str">
            <v>LIBRE</v>
          </cell>
          <cell r="U395" t="str">
            <v>REGULADO</v>
          </cell>
          <cell r="V395" t="str">
            <v>REGULADO</v>
          </cell>
          <cell r="W395" t="str">
            <v>REGULADO</v>
          </cell>
          <cell r="Z395" t="str">
            <v>LIBRE</v>
          </cell>
          <cell r="AA395" t="str">
            <v>LIBRE</v>
          </cell>
          <cell r="AE395" t="str">
            <v>REGULADO</v>
          </cell>
          <cell r="AF395" t="str">
            <v>REGULADO</v>
          </cell>
        </row>
        <row r="396">
          <cell r="F396" t="str">
            <v>CÓDIGO_Retiro</v>
          </cell>
          <cell r="J396" t="str">
            <v>CL00053CDA</v>
          </cell>
          <cell r="M396" t="str">
            <v>CL00106EGM</v>
          </cell>
          <cell r="N396" t="str">
            <v>CB00055ORA</v>
          </cell>
          <cell r="P396" t="str">
            <v>CL00089ELP</v>
          </cell>
          <cell r="R396" t="str">
            <v>CL00006ODE</v>
          </cell>
          <cell r="T396" t="str">
            <v>CB00141EPE</v>
          </cell>
          <cell r="U396" t="str">
            <v>CB00030EPI</v>
          </cell>
          <cell r="V396" t="str">
            <v>CL00123ENG</v>
          </cell>
          <cell r="W396" t="str">
            <v>CB00095FPP</v>
          </cell>
          <cell r="Z396" t="str">
            <v>CB00013KAL</v>
          </cell>
          <cell r="AA396" t="str">
            <v>CB00093LDS</v>
          </cell>
          <cell r="AE396" t="str">
            <v>CL00101SKP</v>
          </cell>
          <cell r="AF396" t="str">
            <v>CL00021TCH</v>
          </cell>
        </row>
        <row r="397">
          <cell r="F397" t="str">
            <v>Barra de Transferencia</v>
          </cell>
          <cell r="J397" t="str">
            <v>SANTA ROSA 220</v>
          </cell>
          <cell r="M397" t="str">
            <v>MOLLENDO 138</v>
          </cell>
          <cell r="N397" t="str">
            <v>TRUJILLO 220</v>
          </cell>
          <cell r="P397" t="str">
            <v>TINTAYA EXISTENTE 138</v>
          </cell>
          <cell r="R397" t="str">
            <v>SANTA ROSA 220</v>
          </cell>
          <cell r="T397" t="str">
            <v>SOCABAYA 138</v>
          </cell>
          <cell r="U397" t="str">
            <v>HUAYUCACHI 220</v>
          </cell>
          <cell r="V397" t="str">
            <v>TOQUEPALA 138</v>
          </cell>
          <cell r="W397" t="str">
            <v>CHAVARRIA 220</v>
          </cell>
          <cell r="Z397" t="str">
            <v>CHAVARRIA 220</v>
          </cell>
          <cell r="AA397" t="str">
            <v>INDUSTRIALES 220</v>
          </cell>
          <cell r="AE397" t="str">
            <v>YAUPI138</v>
          </cell>
          <cell r="AF397" t="str">
            <v>MOLLENDO 138</v>
          </cell>
        </row>
        <row r="398">
          <cell r="F398" t="str">
            <v>Cliente</v>
          </cell>
          <cell r="J398" t="str">
            <v>LUZ DEL SUR</v>
          </cell>
          <cell r="M398" t="str">
            <v>SEAL</v>
          </cell>
          <cell r="N398" t="str">
            <v>MINERA BARRICK MISQUICHILCA</v>
          </cell>
          <cell r="P398" t="str">
            <v>ELECTRO SUR ESTE</v>
          </cell>
          <cell r="R398" t="str">
            <v>EDELNOR</v>
          </cell>
          <cell r="T398" t="str">
            <v>ALICORP</v>
          </cell>
          <cell r="U398" t="str">
            <v>ELECTRO CENTRO</v>
          </cell>
          <cell r="V398" t="str">
            <v>ELECTRO SUR</v>
          </cell>
          <cell r="W398" t="str">
            <v>PERUANA DE MOLDEADOS</v>
          </cell>
          <cell r="Z398" t="str">
            <v>QUIMPAC : QUIMICA PACIFICO</v>
          </cell>
          <cell r="AA398" t="str">
            <v>TEJIDOS JORGITO S.A.C.</v>
          </cell>
          <cell r="AE398" t="str">
            <v>ELECTRO CENTRO</v>
          </cell>
          <cell r="AF398" t="str">
            <v>SEAL</v>
          </cell>
        </row>
        <row r="399">
          <cell r="F399" t="str">
            <v>Fecha de Fin</v>
          </cell>
          <cell r="J399" t="str">
            <v>02/08/2031</v>
          </cell>
          <cell r="M399" t="str">
            <v>31/12/2019</v>
          </cell>
          <cell r="N399" t="str">
            <v>31/12/2017</v>
          </cell>
          <cell r="P399" t="str">
            <v>31/12/2021</v>
          </cell>
          <cell r="R399" t="str">
            <v>31/10/2031</v>
          </cell>
          <cell r="T399" t="str">
            <v>31/12/2021</v>
          </cell>
          <cell r="U399" t="str">
            <v>31/12/2019</v>
          </cell>
          <cell r="V399" t="str">
            <v>31/12/2025</v>
          </cell>
          <cell r="W399" t="str">
            <v>31/12/2026</v>
          </cell>
          <cell r="Z399" t="str">
            <v>30/09/2028</v>
          </cell>
          <cell r="AA399" t="str">
            <v>31/08/2020</v>
          </cell>
          <cell r="AE399" t="str">
            <v>31/08/2030</v>
          </cell>
          <cell r="AF399" t="str">
            <v>31/12/2021</v>
          </cell>
        </row>
        <row r="400">
          <cell r="F400" t="str">
            <v>Fecha de Inicio</v>
          </cell>
          <cell r="J400" t="str">
            <v>01/10/2016</v>
          </cell>
          <cell r="M400" t="str">
            <v>01/10/2016</v>
          </cell>
          <cell r="N400" t="str">
            <v>01/08/2014</v>
          </cell>
          <cell r="P400" t="str">
            <v>01/01/2014</v>
          </cell>
          <cell r="R400" t="str">
            <v>01/10/2016</v>
          </cell>
          <cell r="T400" t="str">
            <v>01/12/2016</v>
          </cell>
          <cell r="U400" t="str">
            <v>01/12/2016</v>
          </cell>
          <cell r="V400" t="str">
            <v>01/03/2016</v>
          </cell>
          <cell r="W400" t="str">
            <v>01/09/2016</v>
          </cell>
          <cell r="Z400" t="str">
            <v>01/10/2013</v>
          </cell>
          <cell r="AA400" t="str">
            <v>01/01/2017</v>
          </cell>
          <cell r="AE400" t="str">
            <v>01/11/2015</v>
          </cell>
          <cell r="AF400" t="str">
            <v>01/01/2014</v>
          </cell>
        </row>
        <row r="401">
          <cell r="F401" t="str">
            <v>Tipo de Contrato</v>
          </cell>
          <cell r="J401" t="str">
            <v>BILATERAL</v>
          </cell>
          <cell r="M401" t="str">
            <v>BILATERAL</v>
          </cell>
          <cell r="N401" t="str">
            <v>BILATERAL</v>
          </cell>
          <cell r="P401" t="str">
            <v>LICITACION</v>
          </cell>
          <cell r="R401" t="str">
            <v>LICITACION</v>
          </cell>
          <cell r="T401" t="str">
            <v>BILATERAL</v>
          </cell>
          <cell r="U401" t="str">
            <v>BILATERAL</v>
          </cell>
          <cell r="V401" t="str">
            <v>LICITACION</v>
          </cell>
          <cell r="W401" t="str">
            <v>BILATERAL</v>
          </cell>
          <cell r="Z401" t="str">
            <v>BILATERAL</v>
          </cell>
          <cell r="AA401" t="str">
            <v>BILATERAL</v>
          </cell>
          <cell r="AE401" t="str">
            <v>LICITACION</v>
          </cell>
          <cell r="AF401" t="str">
            <v>LICITACION</v>
          </cell>
        </row>
        <row r="402">
          <cell r="F402" t="str">
            <v>Tipo de Usuario</v>
          </cell>
          <cell r="J402" t="str">
            <v>REGULADO</v>
          </cell>
          <cell r="M402" t="str">
            <v>LIBRE</v>
          </cell>
          <cell r="N402" t="str">
            <v>LIBRE</v>
          </cell>
          <cell r="P402" t="str">
            <v>REGULADO</v>
          </cell>
          <cell r="R402" t="str">
            <v>REGULADO</v>
          </cell>
          <cell r="T402" t="str">
            <v>LIBRE</v>
          </cell>
          <cell r="U402" t="str">
            <v>REGULADO</v>
          </cell>
          <cell r="V402" t="str">
            <v>REGULADO</v>
          </cell>
          <cell r="W402" t="str">
            <v>LIBRE</v>
          </cell>
          <cell r="Z402" t="str">
            <v>LIBRE</v>
          </cell>
          <cell r="AA402" t="str">
            <v>LIBRE</v>
          </cell>
          <cell r="AE402" t="str">
            <v>REGULADO</v>
          </cell>
          <cell r="AF402" t="str">
            <v>REGULADO</v>
          </cell>
        </row>
        <row r="403">
          <cell r="F403" t="str">
            <v>CÓDIGO_Retiro</v>
          </cell>
          <cell r="J403" t="str">
            <v>CL00054CDA</v>
          </cell>
          <cell r="M403" t="str">
            <v>CL00107EGM</v>
          </cell>
          <cell r="N403" t="str">
            <v>CB00096ORA</v>
          </cell>
          <cell r="P403" t="str">
            <v>CL00005ELP</v>
          </cell>
          <cell r="R403" t="str">
            <v>CL00007ODE</v>
          </cell>
          <cell r="T403" t="str">
            <v>CB00143EPE</v>
          </cell>
          <cell r="U403" t="str">
            <v>CB00031EPI</v>
          </cell>
          <cell r="V403" t="str">
            <v>CB00086ENG</v>
          </cell>
          <cell r="W403" t="str">
            <v>CB00101FPP</v>
          </cell>
          <cell r="Z403" t="str">
            <v>CB00014KAL</v>
          </cell>
          <cell r="AA403" t="str">
            <v>CB00094LDS</v>
          </cell>
          <cell r="AE403" t="str">
            <v>CL00102SKP</v>
          </cell>
          <cell r="AF403" t="str">
            <v>CL00028TCH</v>
          </cell>
        </row>
        <row r="404">
          <cell r="F404" t="str">
            <v>Barra de Transferencia</v>
          </cell>
          <cell r="J404" t="str">
            <v>CACHIMAYO 138</v>
          </cell>
          <cell r="M404" t="str">
            <v>REPARTICIÓN 138</v>
          </cell>
          <cell r="N404" t="str">
            <v>SAN JUAN 220</v>
          </cell>
          <cell r="P404" t="str">
            <v>AYAVIRI 138</v>
          </cell>
          <cell r="R404" t="str">
            <v>VENTANILLA 220</v>
          </cell>
          <cell r="T404" t="str">
            <v>SANTA ROSA 220</v>
          </cell>
          <cell r="U404" t="str">
            <v>OROYA NUEVA 50</v>
          </cell>
          <cell r="V404" t="str">
            <v>PIURA OESTE 220</v>
          </cell>
          <cell r="W404" t="str">
            <v>PIURA OESTE 220</v>
          </cell>
          <cell r="Z404" t="str">
            <v>CHAVARRIA 220</v>
          </cell>
          <cell r="AA404" t="str">
            <v>SANTA ROSA 220</v>
          </cell>
          <cell r="AE404" t="str">
            <v>VIZCARRA 220</v>
          </cell>
          <cell r="AF404" t="str">
            <v>REPARTICIÓN 138</v>
          </cell>
        </row>
        <row r="405">
          <cell r="F405" t="str">
            <v>Cliente</v>
          </cell>
          <cell r="J405" t="str">
            <v>ELECTRO SUR ESTE</v>
          </cell>
          <cell r="M405" t="str">
            <v>SEAL</v>
          </cell>
          <cell r="N405" t="str">
            <v>SURPACK S.A.</v>
          </cell>
          <cell r="P405" t="str">
            <v>ELECTROPUNO</v>
          </cell>
          <cell r="R405" t="str">
            <v>EDELNOR</v>
          </cell>
          <cell r="T405" t="str">
            <v>XIMESA S.A.C.</v>
          </cell>
          <cell r="U405" t="str">
            <v>ELECTRO CENTRO</v>
          </cell>
          <cell r="V405" t="str">
            <v>ELECTRO NOR OESTE</v>
          </cell>
          <cell r="W405" t="str">
            <v>FRIGORIFICO SAN JORGE S.A.C.</v>
          </cell>
          <cell r="Z405" t="str">
            <v>COELVISAC</v>
          </cell>
          <cell r="AA405" t="str">
            <v>TEJIDOS JORGITO S.A.C.</v>
          </cell>
          <cell r="AE405" t="str">
            <v>ELECTRO CENTRO</v>
          </cell>
          <cell r="AF405" t="str">
            <v>SEAL</v>
          </cell>
        </row>
        <row r="406">
          <cell r="F406" t="str">
            <v>Fecha de Fin</v>
          </cell>
          <cell r="J406" t="str">
            <v>02/08/2031</v>
          </cell>
          <cell r="M406" t="str">
            <v>31/12/2019</v>
          </cell>
          <cell r="N406" t="str">
            <v>31/12/2020</v>
          </cell>
          <cell r="P406" t="str">
            <v>31/12/2021</v>
          </cell>
          <cell r="R406" t="str">
            <v>31/10/2031</v>
          </cell>
          <cell r="T406" t="str">
            <v>30/09/2026</v>
          </cell>
          <cell r="U406" t="str">
            <v>31/12/2019</v>
          </cell>
          <cell r="V406" t="str">
            <v>31/12/2023</v>
          </cell>
          <cell r="W406" t="str">
            <v>31/12/2021</v>
          </cell>
          <cell r="Z406" t="str">
            <v>30/04/2018</v>
          </cell>
          <cell r="AA406" t="str">
            <v>31/08/2020</v>
          </cell>
          <cell r="AE406" t="str">
            <v>31/08/2030</v>
          </cell>
          <cell r="AF406" t="str">
            <v>31/12/2021</v>
          </cell>
        </row>
        <row r="407">
          <cell r="F407" t="str">
            <v>Fecha de Inicio</v>
          </cell>
          <cell r="J407" t="str">
            <v>01/10/2016</v>
          </cell>
          <cell r="M407" t="str">
            <v>01/10/2016</v>
          </cell>
          <cell r="N407" t="str">
            <v>01/12/2015</v>
          </cell>
          <cell r="P407" t="str">
            <v>01/01/2014</v>
          </cell>
          <cell r="R407" t="str">
            <v>01/10/2016</v>
          </cell>
          <cell r="T407" t="str">
            <v>01/12/2016</v>
          </cell>
          <cell r="U407" t="str">
            <v>01/12/2016</v>
          </cell>
          <cell r="V407" t="str">
            <v>01/03/2016</v>
          </cell>
          <cell r="W407" t="str">
            <v>01/12/2016</v>
          </cell>
          <cell r="Z407" t="str">
            <v>01/01/2014</v>
          </cell>
          <cell r="AA407" t="str">
            <v>01/01/2017</v>
          </cell>
          <cell r="AE407" t="str">
            <v>01/11/2015</v>
          </cell>
          <cell r="AF407" t="str">
            <v>01/01/2014</v>
          </cell>
        </row>
        <row r="408">
          <cell r="F408" t="str">
            <v>Tipo de Contrato</v>
          </cell>
          <cell r="J408" t="str">
            <v>BILATERAL</v>
          </cell>
          <cell r="M408" t="str">
            <v>BILATERAL</v>
          </cell>
          <cell r="N408" t="str">
            <v>BILATERAL</v>
          </cell>
          <cell r="P408" t="str">
            <v>LICITACION</v>
          </cell>
          <cell r="R408" t="str">
            <v>LICITACION</v>
          </cell>
          <cell r="T408" t="str">
            <v>BILATERAL</v>
          </cell>
          <cell r="U408" t="str">
            <v>BILATERAL</v>
          </cell>
          <cell r="V408" t="str">
            <v>BILATERAL</v>
          </cell>
          <cell r="W408" t="str">
            <v>BILATERAL</v>
          </cell>
          <cell r="Z408" t="str">
            <v>BILATERAL</v>
          </cell>
          <cell r="AA408" t="str">
            <v>BILATERAL</v>
          </cell>
          <cell r="AE408" t="str">
            <v>LICITACION</v>
          </cell>
          <cell r="AF408" t="str">
            <v>LICITACION</v>
          </cell>
        </row>
        <row r="409">
          <cell r="F409" t="str">
            <v>Tipo de Usuario</v>
          </cell>
          <cell r="J409" t="str">
            <v>REGULADO</v>
          </cell>
          <cell r="M409" t="str">
            <v>LIBRE</v>
          </cell>
          <cell r="N409" t="str">
            <v>LIBRE</v>
          </cell>
          <cell r="P409" t="str">
            <v>REGULADO</v>
          </cell>
          <cell r="R409" t="str">
            <v>REGULADO</v>
          </cell>
          <cell r="T409" t="str">
            <v>LIBRE</v>
          </cell>
          <cell r="U409" t="str">
            <v>REGULADO</v>
          </cell>
          <cell r="V409" t="str">
            <v>REGULADO</v>
          </cell>
          <cell r="W409" t="str">
            <v>LIBRE</v>
          </cell>
          <cell r="Z409" t="str">
            <v>REGULADO</v>
          </cell>
          <cell r="AA409" t="str">
            <v>LIBRE</v>
          </cell>
          <cell r="AE409" t="str">
            <v>REGULADO</v>
          </cell>
          <cell r="AF409" t="str">
            <v>REGULADO</v>
          </cell>
        </row>
        <row r="410">
          <cell r="F410" t="str">
            <v>CÓDIGO_Retiro</v>
          </cell>
          <cell r="J410" t="str">
            <v>CL00055CDA</v>
          </cell>
          <cell r="M410" t="str">
            <v>CL00108EGM</v>
          </cell>
          <cell r="N410" t="str">
            <v>CB00097ORA</v>
          </cell>
          <cell r="P410" t="str">
            <v>CL00006ELP</v>
          </cell>
          <cell r="R410" t="str">
            <v>CL00008ODE</v>
          </cell>
          <cell r="T410" t="str">
            <v>CB00139EPE</v>
          </cell>
          <cell r="U410" t="str">
            <v>CB00032EPI</v>
          </cell>
          <cell r="V410" t="str">
            <v>CB00117ENG</v>
          </cell>
          <cell r="W410" t="str">
            <v>CB00102FPP</v>
          </cell>
          <cell r="Z410" t="str">
            <v>CB00017KAL</v>
          </cell>
          <cell r="AE410" t="str">
            <v>CL00103SKP</v>
          </cell>
          <cell r="AF410" t="str">
            <v>CL00034TCH</v>
          </cell>
        </row>
        <row r="411">
          <cell r="F411" t="str">
            <v>Barra de Transferencia</v>
          </cell>
          <cell r="J411" t="str">
            <v>COMBAPATA 138</v>
          </cell>
          <cell r="M411" t="str">
            <v>SOCABAYA 220</v>
          </cell>
          <cell r="N411" t="str">
            <v>SAN JUAN 220</v>
          </cell>
          <cell r="P411" t="str">
            <v>AZANGARO 138</v>
          </cell>
          <cell r="R411" t="str">
            <v>ZAPALLAL 220</v>
          </cell>
          <cell r="T411" t="str">
            <v>CALLALLI 138</v>
          </cell>
          <cell r="U411" t="str">
            <v>PARAGSHA2 138</v>
          </cell>
          <cell r="V411" t="str">
            <v>TALARA 220</v>
          </cell>
          <cell r="W411" t="str">
            <v>PIURA OESTE 220</v>
          </cell>
          <cell r="Z411" t="str">
            <v>CHILCA REP 220</v>
          </cell>
          <cell r="AE411" t="str">
            <v>TINGO MARIA 138</v>
          </cell>
          <cell r="AF411" t="str">
            <v>SANTUARIO 138</v>
          </cell>
        </row>
        <row r="412">
          <cell r="F412" t="str">
            <v>Cliente</v>
          </cell>
          <cell r="J412" t="str">
            <v>ELECTRO SUR ESTE</v>
          </cell>
          <cell r="M412" t="str">
            <v>SEAL</v>
          </cell>
          <cell r="N412" t="str">
            <v>TIGRE PERÚ</v>
          </cell>
          <cell r="P412" t="str">
            <v>ELECTROPUNO</v>
          </cell>
          <cell r="R412" t="str">
            <v>EDELNOR</v>
          </cell>
          <cell r="T412" t="str">
            <v>MINERA ARES</v>
          </cell>
          <cell r="U412" t="str">
            <v>ELECTRO CENTRO</v>
          </cell>
          <cell r="V412" t="str">
            <v>ELECTRO NOR OESTE</v>
          </cell>
          <cell r="W412" t="str">
            <v>FRUITXCHANGE S.A.C</v>
          </cell>
          <cell r="Z412" t="str">
            <v>FUNDICION CHILCA S.A.</v>
          </cell>
          <cell r="AE412" t="str">
            <v>ELECTRO CENTRO</v>
          </cell>
          <cell r="AF412" t="str">
            <v>SEAL</v>
          </cell>
        </row>
        <row r="413">
          <cell r="F413" t="str">
            <v>Fecha de Fin</v>
          </cell>
          <cell r="J413" t="str">
            <v>02/08/2031</v>
          </cell>
          <cell r="M413" t="str">
            <v>31/12/2019</v>
          </cell>
          <cell r="N413" t="str">
            <v>30/11/2017</v>
          </cell>
          <cell r="P413" t="str">
            <v>31/12/2021</v>
          </cell>
          <cell r="R413" t="str">
            <v>31/10/2031</v>
          </cell>
          <cell r="T413" t="str">
            <v>31/12/2021</v>
          </cell>
          <cell r="U413" t="str">
            <v>31/12/2019</v>
          </cell>
          <cell r="V413" t="str">
            <v>31/12/2023</v>
          </cell>
          <cell r="W413" t="str">
            <v>31/12/2021</v>
          </cell>
          <cell r="Z413" t="str">
            <v>31/01/2021</v>
          </cell>
          <cell r="AE413" t="str">
            <v>31/08/2030</v>
          </cell>
          <cell r="AF413" t="str">
            <v>31/12/2021</v>
          </cell>
        </row>
        <row r="414">
          <cell r="F414" t="str">
            <v>Fecha de Inicio</v>
          </cell>
          <cell r="J414" t="str">
            <v>01/10/2016</v>
          </cell>
          <cell r="M414" t="str">
            <v>01/10/2016</v>
          </cell>
          <cell r="N414" t="str">
            <v>01/12/2015</v>
          </cell>
          <cell r="P414" t="str">
            <v>01/01/2014</v>
          </cell>
          <cell r="R414" t="str">
            <v>01/10/2016</v>
          </cell>
          <cell r="T414" t="str">
            <v>01/12/2016</v>
          </cell>
          <cell r="U414" t="str">
            <v>01/12/2016</v>
          </cell>
          <cell r="V414" t="str">
            <v>01/03/2016</v>
          </cell>
          <cell r="W414" t="str">
            <v>01/12/2016</v>
          </cell>
          <cell r="Z414" t="str">
            <v>01/04/2013</v>
          </cell>
          <cell r="AE414" t="str">
            <v>01/11/2015</v>
          </cell>
          <cell r="AF414" t="str">
            <v>01/01/2014</v>
          </cell>
        </row>
        <row r="415">
          <cell r="F415" t="str">
            <v>Tipo de Contrato</v>
          </cell>
          <cell r="J415" t="str">
            <v>BILATERAL</v>
          </cell>
          <cell r="M415" t="str">
            <v>BILATERAL</v>
          </cell>
          <cell r="N415" t="str">
            <v>BILATERAL</v>
          </cell>
          <cell r="P415" t="str">
            <v>LICITACION</v>
          </cell>
          <cell r="R415" t="str">
            <v>LICITACION</v>
          </cell>
          <cell r="T415" t="str">
            <v>BILATERAL</v>
          </cell>
          <cell r="U415" t="str">
            <v>BILATERAL</v>
          </cell>
          <cell r="V415" t="str">
            <v>BILATERAL</v>
          </cell>
          <cell r="W415" t="str">
            <v>BILATERAL</v>
          </cell>
          <cell r="Z415" t="str">
            <v>BILATERAL</v>
          </cell>
          <cell r="AE415" t="str">
            <v>LICITACION</v>
          </cell>
          <cell r="AF415" t="str">
            <v>LICITACION</v>
          </cell>
        </row>
        <row r="416">
          <cell r="F416" t="str">
            <v>Tipo de Usuario</v>
          </cell>
          <cell r="J416" t="str">
            <v>REGULADO</v>
          </cell>
          <cell r="M416" t="str">
            <v>LIBRE</v>
          </cell>
          <cell r="N416" t="str">
            <v>LIBRE</v>
          </cell>
          <cell r="P416" t="str">
            <v>REGULADO</v>
          </cell>
          <cell r="R416" t="str">
            <v>REGULADO</v>
          </cell>
          <cell r="T416" t="str">
            <v>LIBRE</v>
          </cell>
          <cell r="U416" t="str">
            <v>REGULADO</v>
          </cell>
          <cell r="V416" t="str">
            <v>REGULADO</v>
          </cell>
          <cell r="W416" t="str">
            <v>LIBRE</v>
          </cell>
          <cell r="Z416" t="str">
            <v>LIBRE</v>
          </cell>
          <cell r="AE416" t="str">
            <v>REGULADO</v>
          </cell>
          <cell r="AF416" t="str">
            <v>REGULADO</v>
          </cell>
        </row>
        <row r="417">
          <cell r="F417" t="str">
            <v>CÓDIGO_Retiro</v>
          </cell>
          <cell r="J417" t="str">
            <v>CL00056CDA</v>
          </cell>
          <cell r="M417" t="str">
            <v>CL00109EGM</v>
          </cell>
          <cell r="N417" t="str">
            <v>CB00098ORA</v>
          </cell>
          <cell r="P417" t="str">
            <v>CL00046ELP</v>
          </cell>
          <cell r="R417" t="str">
            <v>CL00052ODE</v>
          </cell>
          <cell r="T417" t="str">
            <v>CB00140EPE</v>
          </cell>
          <cell r="U417" t="str">
            <v>CB00033EPI</v>
          </cell>
          <cell r="V417" t="str">
            <v>CB00133ENG</v>
          </cell>
          <cell r="W417" t="str">
            <v>CB00103FPP</v>
          </cell>
          <cell r="Z417" t="str">
            <v>CB00018KAL</v>
          </cell>
          <cell r="AE417" t="str">
            <v>CL00104SKP</v>
          </cell>
          <cell r="AF417" t="str">
            <v>CL00036TCH</v>
          </cell>
        </row>
        <row r="418">
          <cell r="F418" t="str">
            <v>Barra de Transferencia</v>
          </cell>
          <cell r="J418" t="str">
            <v>DOLORESPATA 138</v>
          </cell>
          <cell r="M418" t="str">
            <v>CHILINA 138</v>
          </cell>
          <cell r="N418" t="str">
            <v>PIURA OESTE 220</v>
          </cell>
          <cell r="P418" t="str">
            <v>JULIACA 138</v>
          </cell>
          <cell r="R418" t="str">
            <v>CALLAHUANCA EDEGEL 220</v>
          </cell>
          <cell r="T418" t="str">
            <v>MARCONA 220</v>
          </cell>
          <cell r="U418" t="str">
            <v>POMACOCHA 220</v>
          </cell>
          <cell r="V418" t="str">
            <v>ZORRITOS 220</v>
          </cell>
          <cell r="W418" t="str">
            <v>SANTA ROSA 220</v>
          </cell>
          <cell r="Z418" t="str">
            <v>CHILINA 138</v>
          </cell>
          <cell r="AE418" t="str">
            <v>POMACOCHA 220</v>
          </cell>
          <cell r="AF418" t="str">
            <v>SOCABAYA 138</v>
          </cell>
        </row>
        <row r="419">
          <cell r="F419" t="str">
            <v>Cliente</v>
          </cell>
          <cell r="J419" t="str">
            <v>ELECTRO SUR ESTE</v>
          </cell>
          <cell r="M419" t="str">
            <v>SEAL</v>
          </cell>
          <cell r="N419" t="str">
            <v>AGRICOLA LA CHIRA</v>
          </cell>
          <cell r="P419" t="str">
            <v>ELECTROPUNO</v>
          </cell>
          <cell r="R419" t="str">
            <v>LUZ DEL SUR</v>
          </cell>
          <cell r="T419" t="str">
            <v>MINERA SHOUXIN PERU S.A.</v>
          </cell>
          <cell r="U419" t="str">
            <v>ELECTRO CENTRO</v>
          </cell>
          <cell r="V419" t="str">
            <v>ELECTRO NOR OESTE</v>
          </cell>
          <cell r="W419" t="str">
            <v>REPRIND S.A.C.</v>
          </cell>
          <cell r="Z419" t="str">
            <v>YURA</v>
          </cell>
          <cell r="AE419" t="str">
            <v>ELECTRO CENTRO</v>
          </cell>
          <cell r="AF419" t="str">
            <v>SEAL</v>
          </cell>
        </row>
        <row r="420">
          <cell r="F420" t="str">
            <v>Fecha de Fin</v>
          </cell>
          <cell r="J420" t="str">
            <v>02/08/2031</v>
          </cell>
          <cell r="M420" t="str">
            <v>31/12/2019</v>
          </cell>
          <cell r="N420" t="str">
            <v>31/12/2018</v>
          </cell>
          <cell r="P420" t="str">
            <v>31/12/2021</v>
          </cell>
          <cell r="R420" t="str">
            <v>31/10/2031</v>
          </cell>
          <cell r="T420" t="str">
            <v>31/12/2021</v>
          </cell>
          <cell r="U420" t="str">
            <v>31/12/2019</v>
          </cell>
          <cell r="V420" t="str">
            <v>31/12/2023</v>
          </cell>
          <cell r="W420" t="str">
            <v>31/12/2021</v>
          </cell>
          <cell r="Z420" t="str">
            <v>30/04/2019</v>
          </cell>
          <cell r="AE420" t="str">
            <v>31/08/2030</v>
          </cell>
          <cell r="AF420" t="str">
            <v>31/12/2021</v>
          </cell>
        </row>
        <row r="421">
          <cell r="F421" t="str">
            <v>Fecha de Inicio</v>
          </cell>
          <cell r="J421" t="str">
            <v>01/10/2016</v>
          </cell>
          <cell r="M421" t="str">
            <v>01/10/2016</v>
          </cell>
          <cell r="N421" t="str">
            <v>01/01/2016</v>
          </cell>
          <cell r="P421" t="str">
            <v>01/01/2014</v>
          </cell>
          <cell r="R421" t="str">
            <v>01/10/2016</v>
          </cell>
          <cell r="T421" t="str">
            <v>01/12/2016</v>
          </cell>
          <cell r="U421" t="str">
            <v>01/12/2016</v>
          </cell>
          <cell r="V421" t="str">
            <v>01/03/2016</v>
          </cell>
          <cell r="W421" t="str">
            <v>01/12/2016</v>
          </cell>
          <cell r="Z421" t="str">
            <v>01/09/2010</v>
          </cell>
          <cell r="AE421" t="str">
            <v>01/11/2015</v>
          </cell>
          <cell r="AF421" t="str">
            <v>01/01/2014</v>
          </cell>
        </row>
        <row r="422">
          <cell r="F422" t="str">
            <v>Tipo de Contrato</v>
          </cell>
          <cell r="J422" t="str">
            <v>BILATERAL</v>
          </cell>
          <cell r="M422" t="str">
            <v>BILATERAL</v>
          </cell>
          <cell r="N422" t="str">
            <v>BILATERAL</v>
          </cell>
          <cell r="P422" t="str">
            <v>LICITACION</v>
          </cell>
          <cell r="R422" t="str">
            <v>LICITACION</v>
          </cell>
          <cell r="T422" t="str">
            <v>BILATERAL</v>
          </cell>
          <cell r="U422" t="str">
            <v>BILATERAL</v>
          </cell>
          <cell r="V422" t="str">
            <v>BILATERAL</v>
          </cell>
          <cell r="W422" t="str">
            <v>BILATERAL</v>
          </cell>
          <cell r="Z422" t="str">
            <v>BILATERAL</v>
          </cell>
          <cell r="AE422" t="str">
            <v>LICITACION</v>
          </cell>
          <cell r="AF422" t="str">
            <v>LICITACION</v>
          </cell>
        </row>
        <row r="423">
          <cell r="F423" t="str">
            <v>Tipo de Usuario</v>
          </cell>
          <cell r="J423" t="str">
            <v>REGULADO</v>
          </cell>
          <cell r="M423" t="str">
            <v>LIBRE</v>
          </cell>
          <cell r="N423" t="str">
            <v>LIBRE</v>
          </cell>
          <cell r="P423" t="str">
            <v>REGULADO</v>
          </cell>
          <cell r="R423" t="str">
            <v>REGULADO</v>
          </cell>
          <cell r="T423" t="str">
            <v>LIBRE</v>
          </cell>
          <cell r="U423" t="str">
            <v>REGULADO</v>
          </cell>
          <cell r="V423" t="str">
            <v>REGULADO</v>
          </cell>
          <cell r="W423" t="str">
            <v>LIBRE</v>
          </cell>
          <cell r="Z423" t="str">
            <v>LIBRE</v>
          </cell>
          <cell r="AE423" t="str">
            <v>REGULADO</v>
          </cell>
          <cell r="AF423" t="str">
            <v>REGULADO</v>
          </cell>
        </row>
        <row r="424">
          <cell r="F424" t="str">
            <v>CÓDIGO_Retiro</v>
          </cell>
          <cell r="J424" t="str">
            <v>CL00057CDA</v>
          </cell>
          <cell r="M424" t="str">
            <v>CL00110EGM</v>
          </cell>
          <cell r="N424" t="str">
            <v>CB00099ORA</v>
          </cell>
          <cell r="P424" t="str">
            <v>CL00070ELP</v>
          </cell>
          <cell r="R424" t="str">
            <v>CL00053ODE</v>
          </cell>
          <cell r="T424" t="str">
            <v>CB00138EPE</v>
          </cell>
          <cell r="U424" t="str">
            <v>CB00034EPI</v>
          </cell>
          <cell r="V424" t="str">
            <v>CL00087ENG</v>
          </cell>
          <cell r="Z424" t="str">
            <v>CB00037KAL</v>
          </cell>
          <cell r="AE424" t="str">
            <v>CL00105SKP</v>
          </cell>
        </row>
        <row r="425">
          <cell r="F425" t="str">
            <v>Barra de Transferencia</v>
          </cell>
          <cell r="J425" t="str">
            <v>MACHUPICCHU 138</v>
          </cell>
          <cell r="M425" t="str">
            <v>SANTUARIO 138</v>
          </cell>
          <cell r="N425" t="str">
            <v>ICA 220</v>
          </cell>
          <cell r="P425" t="str">
            <v>PUNO 138</v>
          </cell>
          <cell r="R425" t="str">
            <v>CHILCA REP 220</v>
          </cell>
          <cell r="T425" t="str">
            <v>INDUSTRIALES 220</v>
          </cell>
          <cell r="U425" t="str">
            <v>TINGO MARIA 138</v>
          </cell>
          <cell r="V425" t="str">
            <v>PIURA OESTE 220</v>
          </cell>
          <cell r="Z425" t="str">
            <v>JULIACA 138</v>
          </cell>
          <cell r="AE425" t="str">
            <v>PARAGSHA2 138</v>
          </cell>
        </row>
        <row r="426">
          <cell r="F426" t="str">
            <v>Cliente</v>
          </cell>
          <cell r="J426" t="str">
            <v>ELECTRO SUR ESTE</v>
          </cell>
          <cell r="M426" t="str">
            <v>SEAL</v>
          </cell>
          <cell r="N426" t="str">
            <v>DROKASA</v>
          </cell>
          <cell r="P426" t="str">
            <v>ELECTROPUNO</v>
          </cell>
          <cell r="R426" t="str">
            <v>LUZ DEL SUR</v>
          </cell>
          <cell r="T426" t="str">
            <v>INDUSTRIAL CROMOTEX S A</v>
          </cell>
          <cell r="U426" t="str">
            <v>ELECTRO CENTRO</v>
          </cell>
          <cell r="V426" t="str">
            <v>ELECTRO NOR OESTE</v>
          </cell>
          <cell r="Z426" t="str">
            <v>CEMENTO SUR PERU</v>
          </cell>
          <cell r="AE426" t="str">
            <v>ELECTRO CENTRO</v>
          </cell>
        </row>
        <row r="427">
          <cell r="F427" t="str">
            <v>Fecha de Fin</v>
          </cell>
          <cell r="J427" t="str">
            <v>02/08/2031</v>
          </cell>
          <cell r="M427" t="str">
            <v>31/12/2019</v>
          </cell>
          <cell r="N427" t="str">
            <v>31/12/2018</v>
          </cell>
          <cell r="P427" t="str">
            <v>31/12/2021</v>
          </cell>
          <cell r="R427" t="str">
            <v>31/10/2031</v>
          </cell>
          <cell r="T427" t="str">
            <v>31/08/2019</v>
          </cell>
          <cell r="U427" t="str">
            <v>31/12/2019</v>
          </cell>
          <cell r="V427" t="str">
            <v>31/12/2023</v>
          </cell>
          <cell r="Z427" t="str">
            <v>31/12/2017</v>
          </cell>
          <cell r="AE427" t="str">
            <v>31/08/2030</v>
          </cell>
        </row>
        <row r="428">
          <cell r="F428" t="str">
            <v>Fecha de Inicio</v>
          </cell>
          <cell r="J428" t="str">
            <v>01/10/2016</v>
          </cell>
          <cell r="M428" t="str">
            <v>01/10/2016</v>
          </cell>
          <cell r="N428" t="str">
            <v>01/01/2016</v>
          </cell>
          <cell r="P428" t="str">
            <v>01/01/2014</v>
          </cell>
          <cell r="R428" t="str">
            <v>01/10/2016</v>
          </cell>
          <cell r="T428" t="str">
            <v>01/12/2016</v>
          </cell>
          <cell r="U428" t="str">
            <v>01/12/2016</v>
          </cell>
          <cell r="V428" t="str">
            <v>01/03/2016</v>
          </cell>
          <cell r="Z428" t="str">
            <v>01/10/2008</v>
          </cell>
          <cell r="AE428" t="str">
            <v>01/11/2015</v>
          </cell>
        </row>
        <row r="429">
          <cell r="F429" t="str">
            <v>Tipo de Contrato</v>
          </cell>
          <cell r="J429" t="str">
            <v>BILATERAL</v>
          </cell>
          <cell r="M429" t="str">
            <v>BILATERAL</v>
          </cell>
          <cell r="N429" t="str">
            <v>BILATERAL</v>
          </cell>
          <cell r="P429" t="str">
            <v>LICITACION</v>
          </cell>
          <cell r="R429" t="str">
            <v>LICITACION</v>
          </cell>
          <cell r="T429" t="str">
            <v>BILATERAL</v>
          </cell>
          <cell r="U429" t="str">
            <v>BILATERAL</v>
          </cell>
          <cell r="V429" t="str">
            <v>LICITACION</v>
          </cell>
          <cell r="Z429" t="str">
            <v>BILATERAL</v>
          </cell>
          <cell r="AE429" t="str">
            <v>LICITACION</v>
          </cell>
        </row>
        <row r="430">
          <cell r="F430" t="str">
            <v>Tipo de Usuario</v>
          </cell>
          <cell r="J430" t="str">
            <v>REGULADO</v>
          </cell>
          <cell r="M430" t="str">
            <v>LIBRE</v>
          </cell>
          <cell r="N430" t="str">
            <v>LIBRE</v>
          </cell>
          <cell r="P430" t="str">
            <v>REGULADO</v>
          </cell>
          <cell r="R430" t="str">
            <v>REGULADO</v>
          </cell>
          <cell r="T430" t="str">
            <v>LIBRE</v>
          </cell>
          <cell r="U430" t="str">
            <v>REGULADO</v>
          </cell>
          <cell r="V430" t="str">
            <v>REGULADO</v>
          </cell>
          <cell r="Z430" t="str">
            <v>LIBRE</v>
          </cell>
          <cell r="AE430" t="str">
            <v>REGULADO</v>
          </cell>
        </row>
        <row r="431">
          <cell r="F431" t="str">
            <v>CÓDIGO_Retiro</v>
          </cell>
          <cell r="J431" t="str">
            <v>CL00058CDA</v>
          </cell>
          <cell r="M431" t="str">
            <v>CB00046EGM</v>
          </cell>
          <cell r="N431" t="str">
            <v>CB00100ORA</v>
          </cell>
          <cell r="P431" t="str">
            <v>CL00075ELP</v>
          </cell>
          <cell r="R431" t="str">
            <v>CL00054ODE</v>
          </cell>
          <cell r="T431" t="str">
            <v>CB00137EPE</v>
          </cell>
          <cell r="U431" t="str">
            <v>CB00035EPI</v>
          </cell>
          <cell r="V431" t="str">
            <v>CL00118ENG</v>
          </cell>
          <cell r="Z431" t="str">
            <v>CB00038KAL</v>
          </cell>
          <cell r="AE431" t="str">
            <v>CL00106SKP</v>
          </cell>
        </row>
        <row r="432">
          <cell r="F432" t="str">
            <v>Barra de Transferencia</v>
          </cell>
          <cell r="J432" t="str">
            <v>QUENCORO 138</v>
          </cell>
          <cell r="M432" t="str">
            <v>QUENCORO 138</v>
          </cell>
          <cell r="N432" t="str">
            <v>CHAVARRIA 220</v>
          </cell>
          <cell r="P432" t="str">
            <v>SAN GABAN 138</v>
          </cell>
          <cell r="R432" t="str">
            <v>INDUSTRIALES 220</v>
          </cell>
          <cell r="T432" t="str">
            <v>SANTA ROSA 220</v>
          </cell>
          <cell r="U432" t="str">
            <v>VIZCARRA 220</v>
          </cell>
          <cell r="V432" t="str">
            <v>TALARA 220</v>
          </cell>
          <cell r="Z432" t="str">
            <v>LA NIÑA 220</v>
          </cell>
          <cell r="AE432" t="str">
            <v>PACHACHACA 220</v>
          </cell>
        </row>
        <row r="433">
          <cell r="F433" t="str">
            <v>Cliente</v>
          </cell>
          <cell r="J433" t="str">
            <v>ELECTRO SUR ESTE</v>
          </cell>
          <cell r="M433" t="str">
            <v>SEDACUSCO</v>
          </cell>
          <cell r="N433" t="str">
            <v>INDUSTRIAS PLASTICAS REUNIDAS S.A.C.</v>
          </cell>
          <cell r="P433" t="str">
            <v>ELECTRO PUNO</v>
          </cell>
          <cell r="R433" t="str">
            <v>LUZ DEL SUR</v>
          </cell>
          <cell r="T433" t="str">
            <v>EMPRESA ALGODONERA S A</v>
          </cell>
          <cell r="U433" t="str">
            <v>ELECTRO CENTRO</v>
          </cell>
          <cell r="V433" t="str">
            <v>ELECTRO NOR OESTE</v>
          </cell>
          <cell r="Z433" t="str">
            <v>MINERA MISKY MAYO</v>
          </cell>
          <cell r="AE433" t="str">
            <v>ELECTRO CENTRO</v>
          </cell>
        </row>
        <row r="434">
          <cell r="F434" t="str">
            <v>Fecha de Fin</v>
          </cell>
          <cell r="J434" t="str">
            <v>02/08/2031</v>
          </cell>
          <cell r="M434" t="str">
            <v>28/02/2017</v>
          </cell>
          <cell r="N434" t="str">
            <v>31/12/2018</v>
          </cell>
          <cell r="P434" t="str">
            <v>31/12/2021</v>
          </cell>
          <cell r="R434" t="str">
            <v>31/10/2031</v>
          </cell>
          <cell r="T434" t="str">
            <v>31/08/2019</v>
          </cell>
          <cell r="U434" t="str">
            <v>31/12/2019</v>
          </cell>
          <cell r="V434" t="str">
            <v>31/12/2023</v>
          </cell>
          <cell r="Z434" t="str">
            <v>31/03/2026</v>
          </cell>
          <cell r="AE434" t="str">
            <v>31/08/2030</v>
          </cell>
        </row>
        <row r="435">
          <cell r="F435" t="str">
            <v>Fecha de Inicio</v>
          </cell>
          <cell r="J435" t="str">
            <v>01/10/2016</v>
          </cell>
          <cell r="M435" t="str">
            <v>01/11/2014</v>
          </cell>
          <cell r="N435" t="str">
            <v>01/01/2016</v>
          </cell>
          <cell r="P435" t="str">
            <v>01/01/2014</v>
          </cell>
          <cell r="R435" t="str">
            <v>01/10/2016</v>
          </cell>
          <cell r="T435" t="str">
            <v>01/12/2016</v>
          </cell>
          <cell r="U435" t="str">
            <v>01/12/2016</v>
          </cell>
          <cell r="V435" t="str">
            <v>01/03/2016</v>
          </cell>
          <cell r="Z435" t="str">
            <v>01/05/2013</v>
          </cell>
          <cell r="AE435" t="str">
            <v>01/11/2015</v>
          </cell>
        </row>
        <row r="436">
          <cell r="F436" t="str">
            <v>Tipo de Contrato</v>
          </cell>
          <cell r="J436" t="str">
            <v>BILATERAL</v>
          </cell>
          <cell r="M436" t="str">
            <v>BILATERAL</v>
          </cell>
          <cell r="N436" t="str">
            <v>BILATERAL</v>
          </cell>
          <cell r="P436" t="str">
            <v>LICITACION</v>
          </cell>
          <cell r="R436" t="str">
            <v>LICITACION</v>
          </cell>
          <cell r="T436" t="str">
            <v>BILATERAL</v>
          </cell>
          <cell r="U436" t="str">
            <v>BILATERAL</v>
          </cell>
          <cell r="V436" t="str">
            <v>LICITACION</v>
          </cell>
          <cell r="Z436" t="str">
            <v>BILATERAL</v>
          </cell>
          <cell r="AE436" t="str">
            <v>LICITACION</v>
          </cell>
        </row>
        <row r="437">
          <cell r="F437" t="str">
            <v>Tipo de Usuario</v>
          </cell>
          <cell r="J437" t="str">
            <v>REGULADO</v>
          </cell>
          <cell r="M437" t="str">
            <v>LIBRE</v>
          </cell>
          <cell r="N437" t="str">
            <v>LIBRE</v>
          </cell>
          <cell r="P437" t="str">
            <v>REGULADO</v>
          </cell>
          <cell r="R437" t="str">
            <v>REGULADO</v>
          </cell>
          <cell r="T437" t="str">
            <v>LIBRE</v>
          </cell>
          <cell r="U437" t="str">
            <v>REGULADO</v>
          </cell>
          <cell r="V437" t="str">
            <v>REGULADO</v>
          </cell>
          <cell r="Z437" t="str">
            <v>LIBRE</v>
          </cell>
          <cell r="AE437" t="str">
            <v>REGULADO</v>
          </cell>
        </row>
        <row r="438">
          <cell r="F438" t="str">
            <v>CÓDIGO_Retiro</v>
          </cell>
          <cell r="J438" t="str">
            <v>CL00059CDA</v>
          </cell>
          <cell r="M438" t="str">
            <v>CB00047EGM</v>
          </cell>
          <cell r="N438" t="str">
            <v>CB00101ORA</v>
          </cell>
          <cell r="P438" t="str">
            <v>CL00009ELP</v>
          </cell>
          <cell r="R438" t="str">
            <v>CL00055ODE</v>
          </cell>
          <cell r="T438" t="str">
            <v>CL00140EPE</v>
          </cell>
          <cell r="U438" t="str">
            <v>CB00038EPI</v>
          </cell>
          <cell r="V438" t="str">
            <v>CL00134ENG</v>
          </cell>
          <cell r="Z438" t="str">
            <v>CB00055KAL</v>
          </cell>
          <cell r="AE438" t="str">
            <v>CL00107SKP</v>
          </cell>
        </row>
        <row r="439">
          <cell r="F439" t="str">
            <v>Barra de Transferencia</v>
          </cell>
          <cell r="J439" t="str">
            <v>SAN GABAN 138</v>
          </cell>
          <cell r="M439" t="str">
            <v>CHICLAYO 220</v>
          </cell>
          <cell r="N439" t="str">
            <v>SANTA ROSA 220</v>
          </cell>
          <cell r="P439" t="str">
            <v>CALLALLI 138</v>
          </cell>
          <cell r="R439" t="str">
            <v>SAN JUAN 220</v>
          </cell>
          <cell r="T439" t="str">
            <v>CANTERA 220</v>
          </cell>
          <cell r="U439" t="str">
            <v>CHICLAYO 220</v>
          </cell>
          <cell r="V439" t="str">
            <v>ZORRITOS 220</v>
          </cell>
          <cell r="Z439" t="str">
            <v>PUNO 138</v>
          </cell>
          <cell r="AE439" t="str">
            <v>OROYA NUEVA 50</v>
          </cell>
        </row>
        <row r="440">
          <cell r="F440" t="str">
            <v>Cliente</v>
          </cell>
          <cell r="J440" t="str">
            <v>ELECTRO SUR ESTE</v>
          </cell>
          <cell r="M440" t="str">
            <v>AGROLMOS</v>
          </cell>
          <cell r="N440" t="str">
            <v>MODAS DIVERSAS DEL PERU SAC</v>
          </cell>
          <cell r="P440" t="str">
            <v>SEAL</v>
          </cell>
          <cell r="R440" t="str">
            <v>LUZ DEL SUR</v>
          </cell>
          <cell r="T440" t="str">
            <v>LUZ DEL SUR</v>
          </cell>
          <cell r="U440" t="str">
            <v>ELECTRO NORTE</v>
          </cell>
          <cell r="V440" t="str">
            <v>ELECTRO NOR OESTE</v>
          </cell>
          <cell r="Z440" t="str">
            <v>ARUNTANI SAC</v>
          </cell>
          <cell r="AE440" t="str">
            <v>ELECTRO CENTRO</v>
          </cell>
        </row>
        <row r="441">
          <cell r="F441" t="str">
            <v>Fecha de Fin</v>
          </cell>
          <cell r="J441" t="str">
            <v>02/08/2031</v>
          </cell>
          <cell r="M441" t="str">
            <v>30/09/2017</v>
          </cell>
          <cell r="N441" t="str">
            <v>30/06/2017</v>
          </cell>
          <cell r="P441" t="str">
            <v>31/12/2021</v>
          </cell>
          <cell r="R441" t="str">
            <v>31/10/2031</v>
          </cell>
          <cell r="T441" t="str">
            <v>31/12/2021</v>
          </cell>
          <cell r="U441" t="str">
            <v>31/12/2018</v>
          </cell>
          <cell r="V441" t="str">
            <v>31/12/2023</v>
          </cell>
          <cell r="Z441" t="str">
            <v>31/12/2018</v>
          </cell>
          <cell r="AE441" t="str">
            <v>31/08/2030</v>
          </cell>
        </row>
        <row r="442">
          <cell r="F442" t="str">
            <v>Fecha de Inicio</v>
          </cell>
          <cell r="J442" t="str">
            <v>01/10/2016</v>
          </cell>
          <cell r="M442" t="str">
            <v>01/06/2015</v>
          </cell>
          <cell r="N442" t="str">
            <v>01/03/2016</v>
          </cell>
          <cell r="P442" t="str">
            <v>01/01/2014</v>
          </cell>
          <cell r="R442" t="str">
            <v>01/10/2016</v>
          </cell>
          <cell r="T442" t="str">
            <v>01/12/2016</v>
          </cell>
          <cell r="U442" t="str">
            <v>01/12/2016</v>
          </cell>
          <cell r="V442" t="str">
            <v>01/03/2016</v>
          </cell>
          <cell r="Z442" t="str">
            <v>01/11/2014</v>
          </cell>
          <cell r="AE442" t="str">
            <v>01/11/2015</v>
          </cell>
        </row>
        <row r="443">
          <cell r="F443" t="str">
            <v>Tipo de Contrato</v>
          </cell>
          <cell r="J443" t="str">
            <v>BILATERAL</v>
          </cell>
          <cell r="M443" t="str">
            <v>BILATERAL</v>
          </cell>
          <cell r="N443" t="str">
            <v>BILATERAL</v>
          </cell>
          <cell r="P443" t="str">
            <v>LICITACION</v>
          </cell>
          <cell r="R443" t="str">
            <v>LICITACION</v>
          </cell>
          <cell r="T443" t="str">
            <v>LICITACION</v>
          </cell>
          <cell r="U443" t="str">
            <v>BILATERAL</v>
          </cell>
          <cell r="V443" t="str">
            <v>LICITACION</v>
          </cell>
          <cell r="Z443" t="str">
            <v>BILATERAL</v>
          </cell>
          <cell r="AE443" t="str">
            <v>LICITACION</v>
          </cell>
        </row>
        <row r="444">
          <cell r="F444" t="str">
            <v>Tipo de Usuario</v>
          </cell>
          <cell r="J444" t="str">
            <v>REGULADO</v>
          </cell>
          <cell r="M444" t="str">
            <v>LIBRE</v>
          </cell>
          <cell r="N444" t="str">
            <v>LIBRE</v>
          </cell>
          <cell r="P444" t="str">
            <v>REGULADO</v>
          </cell>
          <cell r="R444" t="str">
            <v>REGULADO</v>
          </cell>
          <cell r="T444" t="str">
            <v>REGULADO</v>
          </cell>
          <cell r="U444" t="str">
            <v>REGULADO</v>
          </cell>
          <cell r="V444" t="str">
            <v>REGULADO</v>
          </cell>
          <cell r="Z444" t="str">
            <v>LIBRE</v>
          </cell>
          <cell r="AE444" t="str">
            <v>REGULADO</v>
          </cell>
        </row>
        <row r="445">
          <cell r="F445" t="str">
            <v>CÓDIGO_Retiro</v>
          </cell>
          <cell r="J445" t="str">
            <v>CL00060CDA</v>
          </cell>
          <cell r="M445" t="str">
            <v>CB00053EGM</v>
          </cell>
          <cell r="N445" t="str">
            <v>CB00102ORA</v>
          </cell>
          <cell r="P445" t="str">
            <v>CL00026ELP</v>
          </cell>
          <cell r="R445" t="str">
            <v>CL00056ODE</v>
          </cell>
          <cell r="T445" t="str">
            <v>CL00004EPE</v>
          </cell>
          <cell r="U445" t="str">
            <v>CB00041EPI</v>
          </cell>
          <cell r="V445" t="str">
            <v>CL00020ENG</v>
          </cell>
          <cell r="Z445" t="str">
            <v>CB00060KAL</v>
          </cell>
          <cell r="AE445" t="str">
            <v>CL00108SKP</v>
          </cell>
        </row>
        <row r="446">
          <cell r="F446" t="str">
            <v>Barra de Transferencia</v>
          </cell>
          <cell r="J446" t="str">
            <v>TINTAYA EXISTENTE 138</v>
          </cell>
          <cell r="M446" t="str">
            <v>CACHIMAYO 138</v>
          </cell>
          <cell r="N446" t="str">
            <v>CHICLAYO 220</v>
          </cell>
          <cell r="P446" t="str">
            <v>CHILINA 138</v>
          </cell>
          <cell r="R446" t="str">
            <v>SANTA ROSA 220</v>
          </cell>
          <cell r="T446" t="str">
            <v>AYAVIRI 138</v>
          </cell>
          <cell r="U446" t="str">
            <v>TALARA 220</v>
          </cell>
          <cell r="V446" t="str">
            <v>CARHUAQUERO 220</v>
          </cell>
          <cell r="Z446" t="str">
            <v>SAN JUAN 220</v>
          </cell>
          <cell r="AE446" t="str">
            <v>HUAYUCACHI 220</v>
          </cell>
        </row>
        <row r="447">
          <cell r="F447" t="str">
            <v>Cliente</v>
          </cell>
          <cell r="J447" t="str">
            <v>ELECTRO SUR ESTE</v>
          </cell>
          <cell r="M447" t="str">
            <v>EGEMSA</v>
          </cell>
          <cell r="N447" t="str">
            <v>NICOLL PERU</v>
          </cell>
          <cell r="P447" t="str">
            <v>SEAL</v>
          </cell>
          <cell r="R447" t="str">
            <v>LUZ DEL SUR</v>
          </cell>
          <cell r="T447" t="str">
            <v>ELECTRO PUNO</v>
          </cell>
          <cell r="U447" t="str">
            <v>GMP S.A.</v>
          </cell>
          <cell r="V447" t="str">
            <v>ELECTRO NORTE</v>
          </cell>
          <cell r="Z447" t="str">
            <v>CERAMICA SAN LORENZO S.A.C.</v>
          </cell>
          <cell r="AE447" t="str">
            <v>ELECTRO CENTRO</v>
          </cell>
        </row>
        <row r="448">
          <cell r="F448" t="str">
            <v>Fecha de Fin</v>
          </cell>
          <cell r="J448" t="str">
            <v>02/08/2031</v>
          </cell>
          <cell r="M448" t="str">
            <v>31/12/2043</v>
          </cell>
          <cell r="N448" t="str">
            <v>30/06/2017</v>
          </cell>
          <cell r="P448" t="str">
            <v>31/12/2021</v>
          </cell>
          <cell r="R448" t="str">
            <v>31/10/2031</v>
          </cell>
          <cell r="T448" t="str">
            <v>31/12/2025</v>
          </cell>
          <cell r="U448" t="str">
            <v>30/11/2020</v>
          </cell>
          <cell r="V448" t="str">
            <v>31/12/2022</v>
          </cell>
          <cell r="Z448" t="str">
            <v>31/10/2017</v>
          </cell>
          <cell r="AE448" t="str">
            <v>31/08/2030</v>
          </cell>
        </row>
        <row r="449">
          <cell r="F449" t="str">
            <v>Fecha de Inicio</v>
          </cell>
          <cell r="J449" t="str">
            <v>01/10/2016</v>
          </cell>
          <cell r="M449" t="str">
            <v>01/01/2014</v>
          </cell>
          <cell r="N449" t="str">
            <v>01/03/2016</v>
          </cell>
          <cell r="P449" t="str">
            <v>01/01/2014</v>
          </cell>
          <cell r="R449" t="str">
            <v>01/10/2016</v>
          </cell>
          <cell r="T449" t="str">
            <v>01/12/2016</v>
          </cell>
          <cell r="U449" t="str">
            <v>01/12/2016</v>
          </cell>
          <cell r="V449" t="str">
            <v>01/03/2016</v>
          </cell>
          <cell r="Z449" t="str">
            <v>01/01/2010</v>
          </cell>
          <cell r="AE449" t="str">
            <v>01/11/2015</v>
          </cell>
        </row>
        <row r="450">
          <cell r="F450" t="str">
            <v>Tipo de Contrato</v>
          </cell>
          <cell r="J450" t="str">
            <v>BILATERAL</v>
          </cell>
          <cell r="M450" t="str">
            <v>BILATERAL</v>
          </cell>
          <cell r="N450" t="str">
            <v>BILATERAL</v>
          </cell>
          <cell r="P450" t="str">
            <v>LICITACION</v>
          </cell>
          <cell r="R450" t="str">
            <v>LICITACION</v>
          </cell>
          <cell r="T450" t="str">
            <v>LICITACION</v>
          </cell>
          <cell r="U450" t="str">
            <v>BILATERAL</v>
          </cell>
          <cell r="V450" t="str">
            <v>LICITACION</v>
          </cell>
          <cell r="Z450" t="str">
            <v>BILATERAL</v>
          </cell>
          <cell r="AE450" t="str">
            <v>LICITACION</v>
          </cell>
        </row>
        <row r="451">
          <cell r="F451" t="str">
            <v>Tipo de Usuario</v>
          </cell>
          <cell r="J451" t="str">
            <v>REGULADO</v>
          </cell>
          <cell r="M451" t="str">
            <v>LIBRE</v>
          </cell>
          <cell r="N451" t="str">
            <v>LIBRE</v>
          </cell>
          <cell r="P451" t="str">
            <v>REGULADO</v>
          </cell>
          <cell r="R451" t="str">
            <v>REGULADO</v>
          </cell>
          <cell r="T451" t="str">
            <v>REGULADO</v>
          </cell>
          <cell r="U451" t="str">
            <v>LIBRE</v>
          </cell>
          <cell r="V451" t="str">
            <v>REGULADO</v>
          </cell>
          <cell r="Z451" t="str">
            <v>LIBRE</v>
          </cell>
          <cell r="AE451" t="str">
            <v>REGULADO</v>
          </cell>
        </row>
        <row r="452">
          <cell r="F452" t="str">
            <v>CÓDIGO_Retiro</v>
          </cell>
          <cell r="J452" t="str">
            <v>CB00001CDA</v>
          </cell>
          <cell r="M452" t="str">
            <v>CB00054EGM</v>
          </cell>
          <cell r="N452" t="str">
            <v>CB00103ORA</v>
          </cell>
          <cell r="P452" t="str">
            <v>CL00053ELP</v>
          </cell>
          <cell r="R452" t="str">
            <v>CB00007ODE</v>
          </cell>
          <cell r="T452" t="str">
            <v>CL00005EPE</v>
          </cell>
          <cell r="U452" t="str">
            <v>CB00043EPI</v>
          </cell>
          <cell r="V452" t="str">
            <v>CL00028ENG</v>
          </cell>
          <cell r="Z452" t="str">
            <v>CB00066KAL</v>
          </cell>
          <cell r="AE452" t="str">
            <v>CL00109SKP</v>
          </cell>
        </row>
        <row r="453">
          <cell r="F453" t="str">
            <v>Barra de Transferencia</v>
          </cell>
          <cell r="J453" t="str">
            <v>OROYA NUEVA 50</v>
          </cell>
          <cell r="M453" t="str">
            <v>DOLORESPATA 138</v>
          </cell>
          <cell r="N453" t="str">
            <v>SAN JUAN 220</v>
          </cell>
          <cell r="P453" t="str">
            <v>MARCONA 220</v>
          </cell>
          <cell r="R453" t="str">
            <v>OROYA NUEVA 50</v>
          </cell>
          <cell r="T453" t="str">
            <v>AZANGARO 138</v>
          </cell>
          <cell r="U453" t="str">
            <v>TALARA 220</v>
          </cell>
          <cell r="V453" t="str">
            <v>CHICLAYO 220</v>
          </cell>
          <cell r="Z453" t="str">
            <v>SANTA ROSA 220</v>
          </cell>
          <cell r="AE453" t="str">
            <v>HUANUCO 138</v>
          </cell>
        </row>
        <row r="454">
          <cell r="F454" t="str">
            <v>Cliente</v>
          </cell>
          <cell r="J454" t="str">
            <v>MINERA VOLCAN</v>
          </cell>
          <cell r="M454" t="str">
            <v>EGEMSA</v>
          </cell>
          <cell r="N454" t="str">
            <v>NICOLL PERU</v>
          </cell>
          <cell r="P454" t="str">
            <v>SEAL</v>
          </cell>
          <cell r="R454" t="str">
            <v>MINERA VOLCAN</v>
          </cell>
          <cell r="T454" t="str">
            <v>ELECTRO PUNO</v>
          </cell>
          <cell r="U454" t="str">
            <v>REFINERIA TALARA</v>
          </cell>
          <cell r="V454" t="str">
            <v>ELECTRO NORTE</v>
          </cell>
          <cell r="Z454" t="str">
            <v>CARVIMSA</v>
          </cell>
          <cell r="AE454" t="str">
            <v>ELECTRO CENTRO</v>
          </cell>
        </row>
        <row r="455">
          <cell r="F455" t="str">
            <v>Fecha de Fin</v>
          </cell>
          <cell r="J455" t="str">
            <v>02/08/2031</v>
          </cell>
          <cell r="M455" t="str">
            <v>31/12/2043</v>
          </cell>
          <cell r="N455" t="str">
            <v>30/06/2017</v>
          </cell>
          <cell r="P455" t="str">
            <v>31/12/2021</v>
          </cell>
          <cell r="R455" t="str">
            <v>31/10/2031</v>
          </cell>
          <cell r="T455" t="str">
            <v>31/12/2025</v>
          </cell>
          <cell r="U455" t="str">
            <v>31/08/2019</v>
          </cell>
          <cell r="V455" t="str">
            <v>31/12/2022</v>
          </cell>
          <cell r="Z455" t="str">
            <v>30/09/2019</v>
          </cell>
          <cell r="AE455" t="str">
            <v>31/12/2030</v>
          </cell>
        </row>
        <row r="456">
          <cell r="F456" t="str">
            <v>Fecha de Inicio</v>
          </cell>
          <cell r="J456" t="str">
            <v>03/08/2016</v>
          </cell>
          <cell r="M456" t="str">
            <v>01/01/2014</v>
          </cell>
          <cell r="N456" t="str">
            <v>01/03/2016</v>
          </cell>
          <cell r="P456" t="str">
            <v>01/01/2014</v>
          </cell>
          <cell r="R456" t="str">
            <v>01/10/2016</v>
          </cell>
          <cell r="T456" t="str">
            <v>01/12/2016</v>
          </cell>
          <cell r="U456" t="str">
            <v>01/12/2016</v>
          </cell>
          <cell r="V456" t="str">
            <v>01/03/2016</v>
          </cell>
          <cell r="Z456" t="str">
            <v>01/01/2010</v>
          </cell>
          <cell r="AE456" t="str">
            <v>01/11/2015</v>
          </cell>
        </row>
        <row r="457">
          <cell r="F457" t="str">
            <v>Tipo de Contrato</v>
          </cell>
          <cell r="J457" t="str">
            <v>BILATERAL</v>
          </cell>
          <cell r="M457" t="str">
            <v>BILATERAL</v>
          </cell>
          <cell r="N457" t="str">
            <v>BILATERAL</v>
          </cell>
          <cell r="P457" t="str">
            <v>LICITACION</v>
          </cell>
          <cell r="R457" t="str">
            <v>LICITACION</v>
          </cell>
          <cell r="T457" t="str">
            <v>LICITACION</v>
          </cell>
          <cell r="U457" t="str">
            <v>BILATERAL</v>
          </cell>
          <cell r="V457" t="str">
            <v>LICITACION</v>
          </cell>
          <cell r="Z457" t="str">
            <v>BILATERAL</v>
          </cell>
          <cell r="AE457" t="str">
            <v>LICITACION</v>
          </cell>
        </row>
        <row r="458">
          <cell r="F458" t="str">
            <v>Tipo de Usuario</v>
          </cell>
          <cell r="J458" t="str">
            <v>LIBRE</v>
          </cell>
          <cell r="M458" t="str">
            <v>LIBRE</v>
          </cell>
          <cell r="N458" t="str">
            <v>LIBRE</v>
          </cell>
          <cell r="P458" t="str">
            <v>REGULADO</v>
          </cell>
          <cell r="R458" t="str">
            <v>REGULADO</v>
          </cell>
          <cell r="T458" t="str">
            <v>REGULADO</v>
          </cell>
          <cell r="U458" t="str">
            <v>LIBRE</v>
          </cell>
          <cell r="V458" t="str">
            <v>REGULADO</v>
          </cell>
          <cell r="Z458" t="str">
            <v>LIBRE</v>
          </cell>
          <cell r="AE458" t="str">
            <v>REGULADO</v>
          </cell>
        </row>
        <row r="459">
          <cell r="F459" t="str">
            <v>CÓDIGO_Retiro</v>
          </cell>
          <cell r="J459" t="str">
            <v>CB00002CDA</v>
          </cell>
          <cell r="M459" t="str">
            <v>CB00086EGM</v>
          </cell>
          <cell r="N459" t="str">
            <v>CB00104ORA</v>
          </cell>
          <cell r="P459" t="str">
            <v>CL00054ELP</v>
          </cell>
          <cell r="R459" t="str">
            <v>CB00008ODE</v>
          </cell>
          <cell r="T459" t="str">
            <v>CL00063EPE</v>
          </cell>
          <cell r="V459" t="str">
            <v>CL00140ENG</v>
          </cell>
          <cell r="Z459" t="str">
            <v>CB00068KAL</v>
          </cell>
          <cell r="AE459" t="str">
            <v>CL00110SKP</v>
          </cell>
        </row>
        <row r="460">
          <cell r="F460" t="str">
            <v>Barra de Transferencia</v>
          </cell>
          <cell r="J460" t="str">
            <v>POMACOCHA 220</v>
          </cell>
          <cell r="M460" t="str">
            <v>CHICLAYO 220</v>
          </cell>
          <cell r="N460" t="str">
            <v>SOCABAYA 220</v>
          </cell>
          <cell r="P460" t="str">
            <v>MOLLENDO 138</v>
          </cell>
          <cell r="R460" t="str">
            <v>POMACOCHA 220</v>
          </cell>
          <cell r="T460" t="str">
            <v>JULIACA 138</v>
          </cell>
          <cell r="V460" t="str">
            <v>CAJAMARCA 220</v>
          </cell>
          <cell r="Z460" t="str">
            <v>SANTA ROSA 220</v>
          </cell>
          <cell r="AE460" t="str">
            <v>HUANCAVELICA 220</v>
          </cell>
        </row>
        <row r="461">
          <cell r="F461" t="str">
            <v>Cliente</v>
          </cell>
          <cell r="J461" t="str">
            <v>MINERA VOLCAN</v>
          </cell>
          <cell r="M461" t="str">
            <v>PROYECTO ESPECIAL OLMOS TINAJONES</v>
          </cell>
          <cell r="N461" t="str">
            <v>NICOLL PERU</v>
          </cell>
          <cell r="P461" t="str">
            <v>SEAL</v>
          </cell>
          <cell r="R461" t="str">
            <v>MINERA VOLCAN</v>
          </cell>
          <cell r="T461" t="str">
            <v>ELECTRO PUNO</v>
          </cell>
          <cell r="V461" t="str">
            <v>ELECTRO NORTE</v>
          </cell>
          <cell r="Z461" t="str">
            <v>GLORIA</v>
          </cell>
          <cell r="AE461" t="str">
            <v>ELECTRO CENTRO</v>
          </cell>
        </row>
        <row r="462">
          <cell r="F462" t="str">
            <v>Fecha de Fin</v>
          </cell>
          <cell r="J462" t="str">
            <v>02/08/2031</v>
          </cell>
          <cell r="M462" t="str">
            <v>30/04/2020</v>
          </cell>
          <cell r="N462" t="str">
            <v>30/06/2017</v>
          </cell>
          <cell r="P462" t="str">
            <v>31/12/2021</v>
          </cell>
          <cell r="R462" t="str">
            <v>31/10/2031</v>
          </cell>
          <cell r="T462" t="str">
            <v>31/12/2025</v>
          </cell>
          <cell r="V462" t="str">
            <v>31/12/2022</v>
          </cell>
          <cell r="Z462" t="str">
            <v>30/04/2017</v>
          </cell>
          <cell r="AE462" t="str">
            <v>31/08/2030</v>
          </cell>
        </row>
        <row r="463">
          <cell r="F463" t="str">
            <v>Fecha de Inicio</v>
          </cell>
          <cell r="J463" t="str">
            <v>03/08/2016</v>
          </cell>
          <cell r="M463" t="str">
            <v>01/10/2015</v>
          </cell>
          <cell r="N463" t="str">
            <v>01/03/2016</v>
          </cell>
          <cell r="P463" t="str">
            <v>01/01/2014</v>
          </cell>
          <cell r="R463" t="str">
            <v>01/10/2016</v>
          </cell>
          <cell r="T463" t="str">
            <v>01/12/2016</v>
          </cell>
          <cell r="V463" t="str">
            <v>01/03/2016</v>
          </cell>
          <cell r="Z463" t="str">
            <v>01/07/2009</v>
          </cell>
          <cell r="AE463" t="str">
            <v>01/11/2015</v>
          </cell>
        </row>
        <row r="464">
          <cell r="F464" t="str">
            <v>Tipo de Contrato</v>
          </cell>
          <cell r="J464" t="str">
            <v>BILATERAL</v>
          </cell>
          <cell r="M464" t="str">
            <v>BILATERAL</v>
          </cell>
          <cell r="N464" t="str">
            <v>BILATERAL</v>
          </cell>
          <cell r="P464" t="str">
            <v>LICITACION</v>
          </cell>
          <cell r="R464" t="str">
            <v>LICITACION</v>
          </cell>
          <cell r="T464" t="str">
            <v>LICITACION</v>
          </cell>
          <cell r="V464" t="str">
            <v>LICITACION</v>
          </cell>
          <cell r="Z464" t="str">
            <v>BILATERAL</v>
          </cell>
          <cell r="AE464" t="str">
            <v>LICITACION</v>
          </cell>
        </row>
        <row r="465">
          <cell r="F465" t="str">
            <v>Tipo de Usuario</v>
          </cell>
          <cell r="J465" t="str">
            <v>LIBRE</v>
          </cell>
          <cell r="M465" t="str">
            <v>LIBRE</v>
          </cell>
          <cell r="N465" t="str">
            <v>LIBRE</v>
          </cell>
          <cell r="P465" t="str">
            <v>REGULADO</v>
          </cell>
          <cell r="R465" t="str">
            <v>REGULADO</v>
          </cell>
          <cell r="T465" t="str">
            <v>REGULADO</v>
          </cell>
          <cell r="V465" t="str">
            <v>REGULADO</v>
          </cell>
          <cell r="Z465" t="str">
            <v>LIBRE</v>
          </cell>
          <cell r="AE465" t="str">
            <v>REGULADO</v>
          </cell>
        </row>
        <row r="466">
          <cell r="F466" t="str">
            <v>CÓDIGO_Retiro</v>
          </cell>
          <cell r="J466" t="str">
            <v>CB00004CDA</v>
          </cell>
          <cell r="N466" t="str">
            <v>CB00105ORA</v>
          </cell>
          <cell r="P466" t="str">
            <v>CL00072ELP</v>
          </cell>
          <cell r="R466" t="str">
            <v>CB00003ODE</v>
          </cell>
          <cell r="T466" t="str">
            <v>CL00089EPE</v>
          </cell>
          <cell r="V466" t="str">
            <v>CB00142ENG</v>
          </cell>
          <cell r="Z466" t="str">
            <v>CB00069KAL</v>
          </cell>
          <cell r="AE466" t="str">
            <v>CL00111SKP</v>
          </cell>
        </row>
        <row r="467">
          <cell r="F467" t="str">
            <v>Barra de Transferencia</v>
          </cell>
          <cell r="J467" t="str">
            <v>CARHUAMAYO 138</v>
          </cell>
          <cell r="N467" t="str">
            <v>SANTA ROSA 220</v>
          </cell>
          <cell r="P467" t="str">
            <v>REPARTICIÓN 138</v>
          </cell>
          <cell r="R467" t="str">
            <v>CARHUAMAYO 138</v>
          </cell>
          <cell r="T467" t="str">
            <v>PUNO 138</v>
          </cell>
          <cell r="V467" t="str">
            <v>CAJAMARCA 220</v>
          </cell>
          <cell r="Z467" t="str">
            <v>SANTA ROSA 220</v>
          </cell>
          <cell r="AE467" t="str">
            <v>CONDORCOCHA 44</v>
          </cell>
        </row>
        <row r="468">
          <cell r="F468" t="str">
            <v>Cliente</v>
          </cell>
          <cell r="J468" t="str">
            <v>EMPRESA ADMINISTRADORA CERRO S.A.C.</v>
          </cell>
          <cell r="N468" t="str">
            <v>ENVOLTURAS FLEXIBLES HUACHIPA S.A.C.</v>
          </cell>
          <cell r="P468" t="str">
            <v>SEAL</v>
          </cell>
          <cell r="R468" t="str">
            <v>EMPRESA ADMINISTRADORA CERRO S.A.C.</v>
          </cell>
          <cell r="T468" t="str">
            <v>ELECTRO PUNO</v>
          </cell>
          <cell r="V468" t="str">
            <v>HIDRANDINA</v>
          </cell>
          <cell r="Z468" t="str">
            <v>CENTRO PAPELERO</v>
          </cell>
          <cell r="AE468" t="str">
            <v>ELECTRO CENTRO</v>
          </cell>
        </row>
        <row r="469">
          <cell r="F469" t="str">
            <v>Fecha de Fin</v>
          </cell>
          <cell r="J469" t="str">
            <v>02/08/2031</v>
          </cell>
          <cell r="N469" t="str">
            <v>01/08/2018</v>
          </cell>
          <cell r="P469" t="str">
            <v>31/12/2021</v>
          </cell>
          <cell r="R469" t="str">
            <v>31/10/2031</v>
          </cell>
          <cell r="T469" t="str">
            <v>31/12/2025</v>
          </cell>
          <cell r="V469" t="str">
            <v>31/12/2022</v>
          </cell>
          <cell r="Z469" t="str">
            <v>30/04/2018</v>
          </cell>
          <cell r="AE469" t="str">
            <v>31/08/2030</v>
          </cell>
        </row>
        <row r="470">
          <cell r="F470" t="str">
            <v>Fecha de Inicio</v>
          </cell>
          <cell r="J470" t="str">
            <v>01/10/2016</v>
          </cell>
          <cell r="N470" t="str">
            <v>01/04/2016</v>
          </cell>
          <cell r="P470" t="str">
            <v>01/01/2014</v>
          </cell>
          <cell r="R470" t="str">
            <v>01/10/2016</v>
          </cell>
          <cell r="T470" t="str">
            <v>01/12/2016</v>
          </cell>
          <cell r="V470" t="str">
            <v>01/03/2016</v>
          </cell>
          <cell r="Z470" t="str">
            <v>01/01/2011</v>
          </cell>
          <cell r="AE470" t="str">
            <v>01/11/2015</v>
          </cell>
        </row>
        <row r="471">
          <cell r="F471" t="str">
            <v>Tipo de Contrato</v>
          </cell>
          <cell r="J471" t="str">
            <v>BILATERAL</v>
          </cell>
          <cell r="N471" t="str">
            <v>BILATERAL</v>
          </cell>
          <cell r="P471" t="str">
            <v>LICITACION</v>
          </cell>
          <cell r="R471" t="str">
            <v>LICITACION</v>
          </cell>
          <cell r="T471" t="str">
            <v>LICITACION</v>
          </cell>
          <cell r="V471" t="str">
            <v>BILATERAL</v>
          </cell>
          <cell r="Z471" t="str">
            <v>BILATERAL</v>
          </cell>
          <cell r="AE471" t="str">
            <v>LICITACION</v>
          </cell>
        </row>
        <row r="472">
          <cell r="F472" t="str">
            <v>Tipo de Usuario</v>
          </cell>
          <cell r="J472" t="str">
            <v>LIBRE</v>
          </cell>
          <cell r="N472" t="str">
            <v>LIBRE</v>
          </cell>
          <cell r="P472" t="str">
            <v>REGULADO</v>
          </cell>
          <cell r="R472" t="str">
            <v>REGULADO</v>
          </cell>
          <cell r="T472" t="str">
            <v>REGULADO</v>
          </cell>
          <cell r="V472" t="str">
            <v>REGULADO</v>
          </cell>
          <cell r="Z472" t="str">
            <v>LIBRE</v>
          </cell>
          <cell r="AE472" t="str">
            <v>REGULADO</v>
          </cell>
        </row>
        <row r="473">
          <cell r="F473" t="str">
            <v>CÓDIGO_Retiro</v>
          </cell>
          <cell r="J473" t="str">
            <v>CB00005CDA</v>
          </cell>
          <cell r="N473" t="str">
            <v>CB00106ORA</v>
          </cell>
          <cell r="P473" t="str">
            <v>CL00082ELP</v>
          </cell>
          <cell r="R473" t="str">
            <v>CB00004ODE</v>
          </cell>
          <cell r="T473" t="str">
            <v>CL00092EPE</v>
          </cell>
          <cell r="V473" t="str">
            <v>CL00001ENG</v>
          </cell>
          <cell r="Z473" t="str">
            <v>CB00070KAL</v>
          </cell>
          <cell r="AE473" t="str">
            <v>CL00112SKP</v>
          </cell>
        </row>
        <row r="474">
          <cell r="F474" t="str">
            <v>Barra de Transferencia</v>
          </cell>
          <cell r="J474" t="str">
            <v>PARAGSHA2 138</v>
          </cell>
          <cell r="N474" t="str">
            <v>CHAVARRIA 220</v>
          </cell>
          <cell r="P474" t="str">
            <v>SANTUARIO 138</v>
          </cell>
          <cell r="R474" t="str">
            <v>PARAGSHA2 138</v>
          </cell>
          <cell r="T474" t="str">
            <v>SAN GABAN 138</v>
          </cell>
          <cell r="V474" t="str">
            <v>CHIMBOTE1 220</v>
          </cell>
          <cell r="Z474" t="str">
            <v>SANTA ROSA 220</v>
          </cell>
          <cell r="AE474" t="str">
            <v>CARHUAMAYO 138</v>
          </cell>
        </row>
        <row r="475">
          <cell r="F475" t="str">
            <v>Cliente</v>
          </cell>
          <cell r="J475" t="str">
            <v>EMPRESA ADMINISTRADORA CERRO S.A.C.</v>
          </cell>
          <cell r="N475" t="str">
            <v>FILTROS LYS</v>
          </cell>
          <cell r="P475" t="str">
            <v>SEAL</v>
          </cell>
          <cell r="R475" t="str">
            <v>EMPRESA ADMINISTRADORA CERRO S.A.C.</v>
          </cell>
          <cell r="T475" t="str">
            <v>ELECTRO PUNO</v>
          </cell>
          <cell r="V475" t="str">
            <v>HIDRANDINA</v>
          </cell>
          <cell r="Z475" t="str">
            <v>COELVISAC</v>
          </cell>
          <cell r="AE475" t="str">
            <v>ELECTRO CENTRO</v>
          </cell>
        </row>
        <row r="476">
          <cell r="F476" t="str">
            <v>Fecha de Fin</v>
          </cell>
          <cell r="J476" t="str">
            <v>02/08/2031</v>
          </cell>
          <cell r="N476" t="str">
            <v>30/06/2017</v>
          </cell>
          <cell r="P476" t="str">
            <v>31/12/2021</v>
          </cell>
          <cell r="R476" t="str">
            <v>31/10/2031</v>
          </cell>
          <cell r="T476" t="str">
            <v>31/12/2025</v>
          </cell>
          <cell r="V476" t="str">
            <v>31/12/2022</v>
          </cell>
          <cell r="Z476" t="str">
            <v>30/04/2018</v>
          </cell>
          <cell r="AE476" t="str">
            <v>31/08/2030</v>
          </cell>
        </row>
        <row r="477">
          <cell r="F477" t="str">
            <v>Fecha de Inicio</v>
          </cell>
          <cell r="J477" t="str">
            <v>01/10/2016</v>
          </cell>
          <cell r="N477" t="str">
            <v>01/04/2016</v>
          </cell>
          <cell r="P477" t="str">
            <v>01/01/2014</v>
          </cell>
          <cell r="R477" t="str">
            <v>01/10/2016</v>
          </cell>
          <cell r="T477" t="str">
            <v>01/12/2016</v>
          </cell>
          <cell r="V477" t="str">
            <v>01/03/2016</v>
          </cell>
          <cell r="Z477" t="str">
            <v>01/01/2014</v>
          </cell>
          <cell r="AE477" t="str">
            <v>01/11/2015</v>
          </cell>
        </row>
        <row r="478">
          <cell r="F478" t="str">
            <v>Tipo de Contrato</v>
          </cell>
          <cell r="J478" t="str">
            <v>BILATERAL</v>
          </cell>
          <cell r="N478" t="str">
            <v>BILATERAL</v>
          </cell>
          <cell r="P478" t="str">
            <v>LICITACION</v>
          </cell>
          <cell r="R478" t="str">
            <v>LICITACION</v>
          </cell>
          <cell r="T478" t="str">
            <v>LICITACION</v>
          </cell>
          <cell r="V478" t="str">
            <v>LICITACION</v>
          </cell>
          <cell r="Z478" t="str">
            <v>BILATERAL</v>
          </cell>
          <cell r="AE478" t="str">
            <v>LICITACION</v>
          </cell>
        </row>
        <row r="479">
          <cell r="F479" t="str">
            <v>Tipo de Usuario</v>
          </cell>
          <cell r="J479" t="str">
            <v>LIBRE</v>
          </cell>
          <cell r="N479" t="str">
            <v>LIBRE</v>
          </cell>
          <cell r="P479" t="str">
            <v>REGULADO</v>
          </cell>
          <cell r="R479" t="str">
            <v>REGULADO</v>
          </cell>
          <cell r="T479" t="str">
            <v>REGULADO</v>
          </cell>
          <cell r="V479" t="str">
            <v>REGULADO</v>
          </cell>
          <cell r="Z479" t="str">
            <v>REGULADO</v>
          </cell>
          <cell r="AE479" t="str">
            <v>REGULADO</v>
          </cell>
        </row>
        <row r="480">
          <cell r="F480" t="str">
            <v>CÓDIGO_Retiro</v>
          </cell>
          <cell r="J480" t="str">
            <v>CB00006CDA</v>
          </cell>
          <cell r="N480" t="str">
            <v>CB00107ORA</v>
          </cell>
          <cell r="P480" t="str">
            <v>CL00085ELP</v>
          </cell>
          <cell r="R480" t="str">
            <v>CB00009ODE</v>
          </cell>
          <cell r="T480" t="str">
            <v>CL00002EPE</v>
          </cell>
          <cell r="V480" t="str">
            <v>CL00008ENG</v>
          </cell>
          <cell r="Z480" t="str">
            <v>CB00071KAL</v>
          </cell>
          <cell r="AE480" t="str">
            <v>CL00113SKP</v>
          </cell>
        </row>
        <row r="481">
          <cell r="F481" t="str">
            <v>Barra de Transferencia</v>
          </cell>
          <cell r="J481" t="str">
            <v>PARAGSHA2 220</v>
          </cell>
          <cell r="N481" t="str">
            <v>CHAVARRIA 220</v>
          </cell>
          <cell r="P481" t="str">
            <v>SOCABAYA 138</v>
          </cell>
          <cell r="R481" t="str">
            <v>CARHUAMAYO 138</v>
          </cell>
          <cell r="T481" t="str">
            <v>ARICOTA66</v>
          </cell>
          <cell r="V481" t="str">
            <v>CAJAMARCA 220</v>
          </cell>
          <cell r="Z481" t="str">
            <v>SANTUARIO 138</v>
          </cell>
          <cell r="AE481" t="str">
            <v>CAMPO ARMIÑO 220</v>
          </cell>
        </row>
        <row r="482">
          <cell r="F482" t="str">
            <v>Cliente</v>
          </cell>
          <cell r="J482" t="str">
            <v>EMPRESA ADMINISTRADORA CHUNGAR SAC</v>
          </cell>
          <cell r="N482" t="str">
            <v>GRUPO REYES (EX TECNOLOGÍA PAPELERA)</v>
          </cell>
          <cell r="P482" t="str">
            <v>SEAL</v>
          </cell>
          <cell r="R482" t="str">
            <v>OXIDOS DE PASCO S.A.C.</v>
          </cell>
          <cell r="T482" t="str">
            <v>ELECTRO SUR</v>
          </cell>
          <cell r="V482" t="str">
            <v>HIDRANDINA</v>
          </cell>
          <cell r="Z482" t="str">
            <v>YURA</v>
          </cell>
          <cell r="AE482" t="str">
            <v>ELECTRO CENTRO</v>
          </cell>
        </row>
        <row r="483">
          <cell r="F483" t="str">
            <v>Fecha de Fin</v>
          </cell>
          <cell r="J483" t="str">
            <v>02/08/2031</v>
          </cell>
          <cell r="N483" t="str">
            <v>31/05/2019</v>
          </cell>
          <cell r="P483" t="str">
            <v>31/12/2021</v>
          </cell>
          <cell r="R483" t="str">
            <v>31/10/2031</v>
          </cell>
          <cell r="T483" t="str">
            <v>31/12/2023</v>
          </cell>
          <cell r="V483" t="str">
            <v>31/12/2022</v>
          </cell>
          <cell r="Z483" t="str">
            <v>30/04/2019</v>
          </cell>
          <cell r="AE483" t="str">
            <v>31/08/2030</v>
          </cell>
        </row>
        <row r="484">
          <cell r="F484" t="str">
            <v>Fecha de Inicio</v>
          </cell>
          <cell r="J484" t="str">
            <v>01/10/2016</v>
          </cell>
          <cell r="N484" t="str">
            <v>01/06/2016</v>
          </cell>
          <cell r="P484" t="str">
            <v>01/01/2014</v>
          </cell>
          <cell r="R484" t="str">
            <v>01/10/2016</v>
          </cell>
          <cell r="T484" t="str">
            <v>01/12/2016</v>
          </cell>
          <cell r="V484" t="str">
            <v>01/03/2016</v>
          </cell>
          <cell r="Z484" t="str">
            <v>01/09/2010</v>
          </cell>
          <cell r="AE484" t="str">
            <v>01/11/2015</v>
          </cell>
        </row>
        <row r="485">
          <cell r="F485" t="str">
            <v>Tipo de Contrato</v>
          </cell>
          <cell r="J485" t="str">
            <v>BILATERAL</v>
          </cell>
          <cell r="N485" t="str">
            <v>BILATERAL</v>
          </cell>
          <cell r="P485" t="str">
            <v>LICITACION</v>
          </cell>
          <cell r="R485" t="str">
            <v>BILATERAL</v>
          </cell>
          <cell r="T485" t="str">
            <v>LICITACION</v>
          </cell>
          <cell r="V485" t="str">
            <v>LICITACION</v>
          </cell>
          <cell r="Z485" t="str">
            <v>BILATERAL</v>
          </cell>
          <cell r="AE485" t="str">
            <v>LICITACION</v>
          </cell>
        </row>
        <row r="486">
          <cell r="F486" t="str">
            <v>Tipo de Usuario</v>
          </cell>
          <cell r="J486" t="str">
            <v>LIBRE</v>
          </cell>
          <cell r="N486" t="str">
            <v>LIBRE</v>
          </cell>
          <cell r="P486" t="str">
            <v>REGULADO</v>
          </cell>
          <cell r="R486" t="str">
            <v>LIBRE</v>
          </cell>
          <cell r="T486" t="str">
            <v>REGULADO</v>
          </cell>
          <cell r="V486" t="str">
            <v>REGULADO</v>
          </cell>
          <cell r="Z486" t="str">
            <v>LIBRE</v>
          </cell>
          <cell r="AE486" t="str">
            <v>REGULADO</v>
          </cell>
        </row>
        <row r="487">
          <cell r="F487" t="str">
            <v>CÓDIGO_Retiro</v>
          </cell>
          <cell r="J487" t="str">
            <v>CB00007CDA</v>
          </cell>
          <cell r="N487" t="str">
            <v>CB00108ORA</v>
          </cell>
          <cell r="P487" t="str">
            <v>CL00024ELP</v>
          </cell>
          <cell r="R487" t="str">
            <v>CB00010ODE</v>
          </cell>
          <cell r="T487" t="str">
            <v>CL00060EPE</v>
          </cell>
          <cell r="V487" t="str">
            <v>CL00035ENG</v>
          </cell>
          <cell r="Z487" t="str">
            <v>CB00077KAL</v>
          </cell>
          <cell r="AE487" t="str">
            <v>CL00114SKP</v>
          </cell>
        </row>
        <row r="488">
          <cell r="F488" t="str">
            <v>Barra de Transferencia</v>
          </cell>
          <cell r="J488" t="str">
            <v>CARHUAMAYO 138</v>
          </cell>
          <cell r="N488" t="str">
            <v>SAN JUAN 220</v>
          </cell>
          <cell r="P488" t="str">
            <v>CHILCA REP 220</v>
          </cell>
          <cell r="R488" t="str">
            <v>PARAGSHA2 138</v>
          </cell>
          <cell r="T488" t="str">
            <v>ILO ELP 138</v>
          </cell>
          <cell r="V488" t="str">
            <v>CHIMBOTE1 138</v>
          </cell>
          <cell r="Z488" t="str">
            <v>SOCABAYA 220</v>
          </cell>
          <cell r="AE488" t="str">
            <v>AUCAYACU 138</v>
          </cell>
        </row>
        <row r="489">
          <cell r="F489" t="str">
            <v>Cliente</v>
          </cell>
          <cell r="J489" t="str">
            <v>OXIDOS DE PASCO S.A.C.</v>
          </cell>
          <cell r="N489" t="str">
            <v>FERROSALT</v>
          </cell>
          <cell r="P489" t="str">
            <v>LUZ DEL SUR</v>
          </cell>
          <cell r="R489" t="str">
            <v>OXIDOS DE PASCO S.A.C.</v>
          </cell>
          <cell r="T489" t="str">
            <v>ELECTRO SUR</v>
          </cell>
          <cell r="V489" t="str">
            <v>HIDRANDINA</v>
          </cell>
          <cell r="Z489" t="str">
            <v>MINERA CERRO VERDE</v>
          </cell>
          <cell r="AE489" t="str">
            <v>ELECTRO CENTRO</v>
          </cell>
        </row>
        <row r="490">
          <cell r="F490" t="str">
            <v>Fecha de Fin</v>
          </cell>
          <cell r="J490" t="str">
            <v>02/08/2031</v>
          </cell>
          <cell r="N490" t="str">
            <v>30/06/2021</v>
          </cell>
          <cell r="P490" t="str">
            <v>31/12/2021</v>
          </cell>
          <cell r="R490" t="str">
            <v>31/10/2031</v>
          </cell>
          <cell r="T490" t="str">
            <v>31/12/2023</v>
          </cell>
          <cell r="V490" t="str">
            <v>31/12/2022</v>
          </cell>
          <cell r="Z490" t="str">
            <v>31/12/2020</v>
          </cell>
          <cell r="AE490" t="str">
            <v>31/08/2030</v>
          </cell>
        </row>
        <row r="491">
          <cell r="F491" t="str">
            <v>Fecha de Inicio</v>
          </cell>
          <cell r="J491" t="str">
            <v>01/10/2016</v>
          </cell>
          <cell r="N491" t="str">
            <v>01/07/2016</v>
          </cell>
          <cell r="P491" t="str">
            <v>01/01/2014</v>
          </cell>
          <cell r="R491" t="str">
            <v>01/10/2016</v>
          </cell>
          <cell r="T491" t="str">
            <v>01/12/2016</v>
          </cell>
          <cell r="V491" t="str">
            <v>01/03/2016</v>
          </cell>
          <cell r="Z491" t="str">
            <v>01/01/2012</v>
          </cell>
          <cell r="AE491" t="str">
            <v>01/11/2015</v>
          </cell>
        </row>
        <row r="492">
          <cell r="F492" t="str">
            <v>Tipo de Contrato</v>
          </cell>
          <cell r="J492" t="str">
            <v>BILATERAL</v>
          </cell>
          <cell r="N492" t="str">
            <v>BILATERAL</v>
          </cell>
          <cell r="P492" t="str">
            <v>LICITACION</v>
          </cell>
          <cell r="R492" t="str">
            <v>BILATERAL</v>
          </cell>
          <cell r="T492" t="str">
            <v>LICITACION</v>
          </cell>
          <cell r="V492" t="str">
            <v>LICITACION</v>
          </cell>
          <cell r="Z492" t="str">
            <v>BILATERAL</v>
          </cell>
          <cell r="AE492" t="str">
            <v>LICITACION</v>
          </cell>
        </row>
        <row r="493">
          <cell r="F493" t="str">
            <v>Tipo de Usuario</v>
          </cell>
          <cell r="J493" t="str">
            <v>LIBRE</v>
          </cell>
          <cell r="N493" t="str">
            <v>LIBRE</v>
          </cell>
          <cell r="P493" t="str">
            <v>REGULADO</v>
          </cell>
          <cell r="R493" t="str">
            <v>LIBRE</v>
          </cell>
          <cell r="T493" t="str">
            <v>REGULADO</v>
          </cell>
          <cell r="V493" t="str">
            <v>REGULADO</v>
          </cell>
          <cell r="Z493" t="str">
            <v>LIBRE</v>
          </cell>
          <cell r="AE493" t="str">
            <v>REGULADO</v>
          </cell>
        </row>
        <row r="494">
          <cell r="F494" t="str">
            <v>CÓDIGO_Retiro</v>
          </cell>
          <cell r="J494" t="str">
            <v>CB00008CDA</v>
          </cell>
          <cell r="N494" t="str">
            <v>CB00109ORA</v>
          </cell>
          <cell r="P494" t="str">
            <v>CL00045ELP</v>
          </cell>
          <cell r="R494" t="str">
            <v>CB00005ODE</v>
          </cell>
          <cell r="T494" t="str">
            <v>CL00065EPE</v>
          </cell>
          <cell r="V494" t="str">
            <v>CL00039ENG</v>
          </cell>
          <cell r="Z494" t="str">
            <v>CB00079KAL</v>
          </cell>
          <cell r="AE494" t="str">
            <v>CL00115SKP</v>
          </cell>
        </row>
        <row r="495">
          <cell r="F495" t="str">
            <v>Barra de Transferencia</v>
          </cell>
          <cell r="J495" t="str">
            <v>PARAGSHA2 138</v>
          </cell>
          <cell r="N495" t="str">
            <v>CHAVARRIA 220</v>
          </cell>
          <cell r="P495" t="str">
            <v>INDUSTRIALES 220</v>
          </cell>
          <cell r="R495" t="str">
            <v>PARAGSHA2 220</v>
          </cell>
          <cell r="T495" t="str">
            <v>LOS HEROES 66</v>
          </cell>
          <cell r="V495" t="str">
            <v>GUADALUPE 220</v>
          </cell>
          <cell r="Z495" t="str">
            <v>TINTAYA EXISTENTE 138</v>
          </cell>
          <cell r="AE495" t="str">
            <v>YAUPI138</v>
          </cell>
        </row>
        <row r="496">
          <cell r="F496" t="str">
            <v>Cliente</v>
          </cell>
          <cell r="J496" t="str">
            <v>OXIDOS DE PASCO S.A.C.</v>
          </cell>
          <cell r="N496" t="str">
            <v>SELVA INDUSTRIAL</v>
          </cell>
          <cell r="P496" t="str">
            <v>LUZ DEL SUR</v>
          </cell>
          <cell r="R496" t="str">
            <v>EMPRESA ADMINISTRADORA CHUNGAR SAC</v>
          </cell>
          <cell r="T496" t="str">
            <v>ELECTRO SUR</v>
          </cell>
          <cell r="V496" t="str">
            <v>HIDRANDINA</v>
          </cell>
          <cell r="Z496" t="str">
            <v>XSTRATA TINTAYA S.A.</v>
          </cell>
          <cell r="AE496" t="str">
            <v>ELECTRO CENTRO</v>
          </cell>
        </row>
        <row r="497">
          <cell r="F497" t="str">
            <v>Fecha de Fin</v>
          </cell>
          <cell r="J497" t="str">
            <v>02/08/2031</v>
          </cell>
          <cell r="N497" t="str">
            <v>30/06/2021</v>
          </cell>
          <cell r="P497" t="str">
            <v>31/12/2021</v>
          </cell>
          <cell r="R497" t="str">
            <v>31/10/2031</v>
          </cell>
          <cell r="T497" t="str">
            <v>31/12/2023</v>
          </cell>
          <cell r="V497" t="str">
            <v>31/12/2022</v>
          </cell>
          <cell r="Z497" t="str">
            <v>31/08/2021</v>
          </cell>
          <cell r="AE497" t="str">
            <v>31/12/2022</v>
          </cell>
        </row>
        <row r="498">
          <cell r="F498" t="str">
            <v>Fecha de Inicio</v>
          </cell>
          <cell r="J498" t="str">
            <v>01/10/2016</v>
          </cell>
          <cell r="N498" t="str">
            <v>01/07/2016</v>
          </cell>
          <cell r="P498" t="str">
            <v>01/01/2014</v>
          </cell>
          <cell r="R498" t="str">
            <v>01/10/2016</v>
          </cell>
          <cell r="T498" t="str">
            <v>01/12/2016</v>
          </cell>
          <cell r="V498" t="str">
            <v>01/03/2016</v>
          </cell>
          <cell r="Z498" t="str">
            <v>01/04/2013</v>
          </cell>
          <cell r="AE498" t="str">
            <v>01/11/2015</v>
          </cell>
        </row>
        <row r="499">
          <cell r="F499" t="str">
            <v>Tipo de Contrato</v>
          </cell>
          <cell r="J499" t="str">
            <v>BILATERAL</v>
          </cell>
          <cell r="N499" t="str">
            <v>BILATERAL</v>
          </cell>
          <cell r="P499" t="str">
            <v>LICITACION</v>
          </cell>
          <cell r="R499" t="str">
            <v>LICITACION</v>
          </cell>
          <cell r="T499" t="str">
            <v>LICITACION</v>
          </cell>
          <cell r="V499" t="str">
            <v>LICITACION</v>
          </cell>
          <cell r="Z499" t="str">
            <v>BILATERAL</v>
          </cell>
          <cell r="AE499" t="str">
            <v>LICITACION</v>
          </cell>
        </row>
        <row r="500">
          <cell r="F500" t="str">
            <v>Tipo de Usuario</v>
          </cell>
          <cell r="J500" t="str">
            <v>LIBRE</v>
          </cell>
          <cell r="N500" t="str">
            <v>LIBRE</v>
          </cell>
          <cell r="P500" t="str">
            <v>REGULADO</v>
          </cell>
          <cell r="R500" t="str">
            <v>REGULADO</v>
          </cell>
          <cell r="T500" t="str">
            <v>REGULADO</v>
          </cell>
          <cell r="V500" t="str">
            <v>REGULADO</v>
          </cell>
          <cell r="Z500" t="str">
            <v>LIBRE</v>
          </cell>
          <cell r="AE500" t="str">
            <v>REGULADO</v>
          </cell>
        </row>
        <row r="501">
          <cell r="F501" t="str">
            <v>CÓDIGO_Retiro</v>
          </cell>
          <cell r="J501" t="str">
            <v>CB00009CDA</v>
          </cell>
          <cell r="N501" t="str">
            <v>CB00110ORA</v>
          </cell>
          <cell r="P501" t="str">
            <v>CL00077ELP</v>
          </cell>
          <cell r="R501" t="str">
            <v>CB00006ODE</v>
          </cell>
          <cell r="T501" t="str">
            <v>CL00071EPE</v>
          </cell>
          <cell r="V501" t="str">
            <v>CL00040ENG</v>
          </cell>
          <cell r="Z501" t="str">
            <v>CB00082KAL</v>
          </cell>
          <cell r="AE501" t="str">
            <v>CL00116SKP</v>
          </cell>
        </row>
        <row r="502">
          <cell r="F502" t="str">
            <v>Barra de Transferencia</v>
          </cell>
          <cell r="J502" t="str">
            <v>SOCABAYA 220</v>
          </cell>
          <cell r="N502" t="str">
            <v>CHAVARRIA 220</v>
          </cell>
          <cell r="P502" t="str">
            <v>SAN JUAN 220</v>
          </cell>
          <cell r="R502" t="str">
            <v>SOCABAYA 220</v>
          </cell>
          <cell r="T502" t="str">
            <v>MOQUEGUA 138</v>
          </cell>
          <cell r="V502" t="str">
            <v>GUADALUPE 60</v>
          </cell>
          <cell r="Z502" t="str">
            <v>TRUJILLO 220</v>
          </cell>
          <cell r="AE502" t="str">
            <v>VIZCARRA 220</v>
          </cell>
        </row>
        <row r="503">
          <cell r="F503" t="str">
            <v>Cliente</v>
          </cell>
          <cell r="J503" t="str">
            <v>MINERA CERRO VERDE</v>
          </cell>
          <cell r="N503" t="str">
            <v>SULFATO DE COBRE S A</v>
          </cell>
          <cell r="P503" t="str">
            <v>LUZ DEL SUR</v>
          </cell>
          <cell r="R503" t="str">
            <v>MINERA CERRO VERDE</v>
          </cell>
          <cell r="T503" t="str">
            <v>ELECTRO SUR</v>
          </cell>
          <cell r="V503" t="str">
            <v>HIDRANDINA</v>
          </cell>
          <cell r="Z503" t="str">
            <v>TRUPAL S.A.</v>
          </cell>
          <cell r="AE503" t="str">
            <v>ELECTRO CENTRO</v>
          </cell>
        </row>
        <row r="504">
          <cell r="F504" t="str">
            <v>Fecha de Fin</v>
          </cell>
          <cell r="J504" t="str">
            <v>02/08/2031</v>
          </cell>
          <cell r="N504" t="str">
            <v>30/06/2021</v>
          </cell>
          <cell r="P504" t="str">
            <v>31/12/2021</v>
          </cell>
          <cell r="R504" t="str">
            <v>31/10/2031</v>
          </cell>
          <cell r="T504" t="str">
            <v>31/12/2023</v>
          </cell>
          <cell r="V504" t="str">
            <v>31/12/2022</v>
          </cell>
          <cell r="Z504" t="str">
            <v>30/04/2017</v>
          </cell>
          <cell r="AE504" t="str">
            <v>31/12/2022</v>
          </cell>
        </row>
        <row r="505">
          <cell r="F505" t="str">
            <v>Fecha de Inicio</v>
          </cell>
          <cell r="J505" t="str">
            <v>01/10/2016</v>
          </cell>
          <cell r="N505" t="str">
            <v>01/07/2016</v>
          </cell>
          <cell r="P505" t="str">
            <v>01/01/2014</v>
          </cell>
          <cell r="R505" t="str">
            <v>01/10/2016</v>
          </cell>
          <cell r="T505" t="str">
            <v>01/12/2016</v>
          </cell>
          <cell r="V505" t="str">
            <v>01/03/2016</v>
          </cell>
          <cell r="Z505" t="str">
            <v>01/11/2008</v>
          </cell>
          <cell r="AE505" t="str">
            <v>01/11/2015</v>
          </cell>
        </row>
        <row r="506">
          <cell r="F506" t="str">
            <v>Tipo de Contrato</v>
          </cell>
          <cell r="J506" t="str">
            <v>BILATERAL</v>
          </cell>
          <cell r="N506" t="str">
            <v>BILATERAL</v>
          </cell>
          <cell r="P506" t="str">
            <v>LICITACION</v>
          </cell>
          <cell r="R506" t="str">
            <v>LICITACION</v>
          </cell>
          <cell r="T506" t="str">
            <v>LICITACION</v>
          </cell>
          <cell r="V506" t="str">
            <v>LICITACION</v>
          </cell>
          <cell r="Z506" t="str">
            <v>BILATERAL</v>
          </cell>
          <cell r="AE506" t="str">
            <v>LICITACION</v>
          </cell>
        </row>
        <row r="507">
          <cell r="F507" t="str">
            <v>Tipo de Usuario</v>
          </cell>
          <cell r="J507" t="str">
            <v>LIBRE</v>
          </cell>
          <cell r="N507" t="str">
            <v>LIBRE</v>
          </cell>
          <cell r="P507" t="str">
            <v>REGULADO</v>
          </cell>
          <cell r="R507" t="str">
            <v>REGULADO</v>
          </cell>
          <cell r="T507" t="str">
            <v>REGULADO</v>
          </cell>
          <cell r="V507" t="str">
            <v>REGULADO</v>
          </cell>
          <cell r="Z507" t="str">
            <v>LIBRE</v>
          </cell>
          <cell r="AE507" t="str">
            <v>REGULADO</v>
          </cell>
        </row>
        <row r="508">
          <cell r="F508" t="str">
            <v>CÓDIGO_Retiro</v>
          </cell>
          <cell r="N508" t="str">
            <v>CB00111ORA</v>
          </cell>
          <cell r="P508" t="str">
            <v>CL00078ELP</v>
          </cell>
          <cell r="T508" t="str">
            <v>CL00107EPE</v>
          </cell>
          <cell r="V508" t="str">
            <v>CL00043ENG</v>
          </cell>
          <cell r="Z508" t="str">
            <v>CB00093KAL</v>
          </cell>
          <cell r="AE508" t="str">
            <v>CL00117SKP</v>
          </cell>
        </row>
        <row r="509">
          <cell r="F509" t="str">
            <v>Barra de Transferencia</v>
          </cell>
          <cell r="N509" t="str">
            <v>SAN JUAN 220</v>
          </cell>
          <cell r="P509" t="str">
            <v>SANTA ROSA 220</v>
          </cell>
          <cell r="T509" t="str">
            <v>SOCABAYA 138</v>
          </cell>
          <cell r="V509" t="str">
            <v>HUALLANCA 138</v>
          </cell>
          <cell r="Z509" t="str">
            <v>CHAVARRIA 220</v>
          </cell>
          <cell r="AE509" t="str">
            <v>PACHACHACA 220</v>
          </cell>
        </row>
        <row r="510">
          <cell r="F510" t="str">
            <v>Cliente</v>
          </cell>
          <cell r="N510" t="str">
            <v>COTTON KNIT S.A.C.</v>
          </cell>
          <cell r="P510" t="str">
            <v>LUZ DEL SUR</v>
          </cell>
          <cell r="T510" t="str">
            <v>ELECTRO SUR</v>
          </cell>
          <cell r="V510" t="str">
            <v>HIDRANDINA</v>
          </cell>
          <cell r="Z510" t="str">
            <v>IEQSA (INDUSTRIAS ELECTROQUIMICAS)</v>
          </cell>
          <cell r="AE510" t="str">
            <v>ELECTRO CENTRO</v>
          </cell>
        </row>
        <row r="511">
          <cell r="F511" t="str">
            <v>Fecha de Fin</v>
          </cell>
          <cell r="N511" t="str">
            <v>31/08/2031</v>
          </cell>
          <cell r="P511" t="str">
            <v>31/12/2021</v>
          </cell>
          <cell r="T511" t="str">
            <v>31/12/2023</v>
          </cell>
          <cell r="V511" t="str">
            <v>31/12/2022</v>
          </cell>
          <cell r="Z511" t="str">
            <v>31/12/2024</v>
          </cell>
          <cell r="AE511" t="str">
            <v>31/12/2022</v>
          </cell>
        </row>
        <row r="512">
          <cell r="F512" t="str">
            <v>Fecha de Inicio</v>
          </cell>
          <cell r="N512" t="str">
            <v>01/09/2016</v>
          </cell>
          <cell r="P512" t="str">
            <v>01/01/2014</v>
          </cell>
          <cell r="T512" t="str">
            <v>01/12/2016</v>
          </cell>
          <cell r="V512" t="str">
            <v>01/03/2016</v>
          </cell>
          <cell r="Z512" t="str">
            <v>01/01/2015</v>
          </cell>
          <cell r="AE512" t="str">
            <v>01/11/2015</v>
          </cell>
        </row>
        <row r="513">
          <cell r="F513" t="str">
            <v>Tipo de Contrato</v>
          </cell>
          <cell r="N513" t="str">
            <v>BILATERAL</v>
          </cell>
          <cell r="P513" t="str">
            <v>LICITACION</v>
          </cell>
          <cell r="T513" t="str">
            <v>LICITACION</v>
          </cell>
          <cell r="V513" t="str">
            <v>LICITACION</v>
          </cell>
          <cell r="Z513" t="str">
            <v>BILATERAL</v>
          </cell>
          <cell r="AE513" t="str">
            <v>LICITACION</v>
          </cell>
        </row>
        <row r="514">
          <cell r="F514" t="str">
            <v>Tipo de Usuario</v>
          </cell>
          <cell r="N514" t="str">
            <v>LIBRE</v>
          </cell>
          <cell r="P514" t="str">
            <v>REGULADO</v>
          </cell>
          <cell r="T514" t="str">
            <v>REGULADO</v>
          </cell>
          <cell r="V514" t="str">
            <v>REGULADO</v>
          </cell>
          <cell r="Z514" t="str">
            <v>LIBRE</v>
          </cell>
          <cell r="AE514" t="str">
            <v>REGULADO</v>
          </cell>
        </row>
        <row r="515">
          <cell r="F515" t="str">
            <v>CÓDIGO_Retiro</v>
          </cell>
          <cell r="N515" t="str">
            <v>CB00112ORA</v>
          </cell>
          <cell r="P515" t="str">
            <v>CL00139ELP</v>
          </cell>
          <cell r="T515" t="str">
            <v>CL00113EPE</v>
          </cell>
          <cell r="V515" t="str">
            <v>CL00085ENG</v>
          </cell>
          <cell r="Z515" t="str">
            <v>CB00109KAL</v>
          </cell>
          <cell r="AE515" t="str">
            <v>CL00118SKP</v>
          </cell>
        </row>
        <row r="516">
          <cell r="F516" t="str">
            <v>Barra de Transferencia</v>
          </cell>
          <cell r="N516" t="str">
            <v>CHAVARRIA 220</v>
          </cell>
          <cell r="P516" t="str">
            <v>CALLAHUANCA EDEGEL 220</v>
          </cell>
          <cell r="T516" t="str">
            <v>TOQUEPALA 138</v>
          </cell>
          <cell r="V516" t="str">
            <v>PARAMONGA NUEVA 220</v>
          </cell>
          <cell r="Z516" t="str">
            <v>CHAVARRIA 220</v>
          </cell>
          <cell r="AE516" t="str">
            <v>TINGO MARIA 138</v>
          </cell>
        </row>
        <row r="517">
          <cell r="F517" t="str">
            <v>Cliente</v>
          </cell>
          <cell r="N517" t="str">
            <v>TRANSFORMACIONES MULTIPLES S.A.C.</v>
          </cell>
          <cell r="P517" t="str">
            <v>LUZ DEL SUR</v>
          </cell>
          <cell r="T517" t="str">
            <v>ELECTRO SUR</v>
          </cell>
          <cell r="V517" t="str">
            <v>HIDRANDINA</v>
          </cell>
          <cell r="Z517" t="str">
            <v>SAN MIGUEL INDUSTRIAS PET S.A.</v>
          </cell>
          <cell r="AE517" t="str">
            <v>ELECTRO CENTRO</v>
          </cell>
        </row>
        <row r="518">
          <cell r="F518" t="str">
            <v>Fecha de Fin</v>
          </cell>
          <cell r="N518" t="str">
            <v>31/08/2031</v>
          </cell>
          <cell r="P518" t="str">
            <v>31/12/2021</v>
          </cell>
          <cell r="T518" t="str">
            <v>31/12/2023</v>
          </cell>
          <cell r="V518" t="str">
            <v>31/12/2022</v>
          </cell>
          <cell r="Z518" t="str">
            <v>31/12/2020</v>
          </cell>
          <cell r="AE518" t="str">
            <v>31/12/2022</v>
          </cell>
        </row>
        <row r="519">
          <cell r="F519" t="str">
            <v>Fecha de Inicio</v>
          </cell>
          <cell r="N519" t="str">
            <v>01/09/2016</v>
          </cell>
          <cell r="P519" t="str">
            <v>01/01/2014</v>
          </cell>
          <cell r="T519" t="str">
            <v>01/12/2016</v>
          </cell>
          <cell r="V519" t="str">
            <v>01/03/2016</v>
          </cell>
          <cell r="Z519" t="str">
            <v>01/02/2015</v>
          </cell>
          <cell r="AE519" t="str">
            <v>01/11/2015</v>
          </cell>
        </row>
        <row r="520">
          <cell r="F520" t="str">
            <v>Tipo de Contrato</v>
          </cell>
          <cell r="N520" t="str">
            <v>BILATERAL</v>
          </cell>
          <cell r="P520" t="str">
            <v>LICITACION</v>
          </cell>
          <cell r="T520" t="str">
            <v>LICITACION</v>
          </cell>
          <cell r="V520" t="str">
            <v>LICITACION</v>
          </cell>
          <cell r="Z520" t="str">
            <v>BILATERAL</v>
          </cell>
          <cell r="AE520" t="str">
            <v>LICITACION</v>
          </cell>
        </row>
        <row r="521">
          <cell r="F521" t="str">
            <v>Tipo de Usuario</v>
          </cell>
          <cell r="N521" t="str">
            <v>LIBRE</v>
          </cell>
          <cell r="P521" t="str">
            <v>REGULADO</v>
          </cell>
          <cell r="T521" t="str">
            <v>REGULADO</v>
          </cell>
          <cell r="V521" t="str">
            <v>REGULADO</v>
          </cell>
          <cell r="Z521" t="str">
            <v>LIBRE</v>
          </cell>
          <cell r="AE521" t="str">
            <v>REGULADO</v>
          </cell>
        </row>
        <row r="522">
          <cell r="F522" t="str">
            <v>CÓDIGO_Retiro</v>
          </cell>
          <cell r="N522" t="str">
            <v>CB00113ORA</v>
          </cell>
          <cell r="P522" t="str">
            <v>CL00141ELP</v>
          </cell>
          <cell r="T522" t="str">
            <v>CL00006EPE</v>
          </cell>
          <cell r="V522" t="str">
            <v>CL00124ENG</v>
          </cell>
          <cell r="Z522" t="str">
            <v>CB00112KAL</v>
          </cell>
          <cell r="AE522" t="str">
            <v>CL00119SKP</v>
          </cell>
        </row>
        <row r="523">
          <cell r="F523" t="str">
            <v>Barra de Transferencia</v>
          </cell>
          <cell r="N523" t="str">
            <v>SANTA ROSA 220</v>
          </cell>
          <cell r="P523" t="str">
            <v>CANTERA 220</v>
          </cell>
          <cell r="T523" t="str">
            <v>CACHIMAYO 138</v>
          </cell>
          <cell r="V523" t="str">
            <v>TRUJILLO 220</v>
          </cell>
          <cell r="Z523" t="str">
            <v>CHAVARRIA 220</v>
          </cell>
          <cell r="AE523" t="str">
            <v>POMACOCHA 220</v>
          </cell>
        </row>
        <row r="524">
          <cell r="F524" t="str">
            <v>Cliente</v>
          </cell>
          <cell r="N524" t="str">
            <v>PRECOTEX</v>
          </cell>
          <cell r="P524" t="str">
            <v>LUZ DEL SUR</v>
          </cell>
          <cell r="T524" t="str">
            <v>ELECTRO SUR ESTE</v>
          </cell>
          <cell r="V524" t="str">
            <v>HIDRANDINA</v>
          </cell>
          <cell r="Z524" t="str">
            <v>AMCOR RIGID PLASTICS DEL PERU S.A.</v>
          </cell>
          <cell r="AE524" t="str">
            <v>ELECTRO CENTRO</v>
          </cell>
        </row>
        <row r="525">
          <cell r="F525" t="str">
            <v>Fecha de Fin</v>
          </cell>
          <cell r="N525" t="str">
            <v>31/12/2020</v>
          </cell>
          <cell r="P525" t="str">
            <v>31/12/2021</v>
          </cell>
          <cell r="T525" t="str">
            <v>31/12/2025</v>
          </cell>
          <cell r="V525" t="str">
            <v>31/12/2022</v>
          </cell>
          <cell r="Z525" t="str">
            <v>31/07/2020</v>
          </cell>
          <cell r="AE525" t="str">
            <v>31/12/2022</v>
          </cell>
        </row>
        <row r="526">
          <cell r="F526" t="str">
            <v>Fecha de Inicio</v>
          </cell>
          <cell r="N526" t="str">
            <v>01/10/2016</v>
          </cell>
          <cell r="P526" t="str">
            <v>01/11/2015</v>
          </cell>
          <cell r="T526" t="str">
            <v>01/12/2016</v>
          </cell>
          <cell r="V526" t="str">
            <v>01/03/2016</v>
          </cell>
          <cell r="Z526" t="str">
            <v>01/08/2015</v>
          </cell>
          <cell r="AE526" t="str">
            <v>01/11/2015</v>
          </cell>
        </row>
        <row r="527">
          <cell r="F527" t="str">
            <v>Tipo de Contrato</v>
          </cell>
          <cell r="N527" t="str">
            <v>BILATERAL</v>
          </cell>
          <cell r="P527" t="str">
            <v>LICITACION</v>
          </cell>
          <cell r="T527" t="str">
            <v>LICITACION</v>
          </cell>
          <cell r="V527" t="str">
            <v>LICITACION</v>
          </cell>
          <cell r="Z527" t="str">
            <v>BILATERAL</v>
          </cell>
          <cell r="AE527" t="str">
            <v>LICITACION</v>
          </cell>
        </row>
        <row r="528">
          <cell r="F528" t="str">
            <v>Tipo de Usuario</v>
          </cell>
          <cell r="N528" t="str">
            <v>LIBRE</v>
          </cell>
          <cell r="P528" t="str">
            <v>REGULADO</v>
          </cell>
          <cell r="T528" t="str">
            <v>REGULADO</v>
          </cell>
          <cell r="V528" t="str">
            <v>REGULADO</v>
          </cell>
          <cell r="Z528" t="str">
            <v>LIBRE</v>
          </cell>
          <cell r="AE528" t="str">
            <v>REGULADO</v>
          </cell>
        </row>
        <row r="529">
          <cell r="F529" t="str">
            <v>CÓDIGO_Retiro</v>
          </cell>
          <cell r="N529" t="str">
            <v>CB00114ORA</v>
          </cell>
          <cell r="P529" t="str">
            <v>CB00017ELP</v>
          </cell>
          <cell r="T529" t="str">
            <v>CL00041EPE</v>
          </cell>
          <cell r="V529" t="str">
            <v>CL00029ENG</v>
          </cell>
          <cell r="Z529" t="str">
            <v>CB00113KAL</v>
          </cell>
          <cell r="AE529" t="str">
            <v>CL00120SKP</v>
          </cell>
        </row>
        <row r="530">
          <cell r="F530" t="str">
            <v>Barra de Transferencia</v>
          </cell>
          <cell r="N530" t="str">
            <v>CHAVARRIA 220</v>
          </cell>
          <cell r="P530" t="str">
            <v>CARHUAMAYO 138</v>
          </cell>
          <cell r="T530" t="str">
            <v>COMBAPATA 138</v>
          </cell>
          <cell r="V530" t="str">
            <v>CHILCA REP 220</v>
          </cell>
          <cell r="Z530" t="str">
            <v>SAN JUAN 220</v>
          </cell>
          <cell r="AE530" t="str">
            <v>PARAGSHA2 138</v>
          </cell>
        </row>
        <row r="531">
          <cell r="F531" t="str">
            <v>Cliente</v>
          </cell>
          <cell r="N531" t="str">
            <v>SALES Y DERIVADOS DE COBRE</v>
          </cell>
          <cell r="P531" t="str">
            <v>EMPRESA ADMINISTRADORA CERRO S.A.C.</v>
          </cell>
          <cell r="T531" t="str">
            <v>ELECTRO SUR ESTE</v>
          </cell>
          <cell r="V531" t="str">
            <v>LUZ DEL SUR</v>
          </cell>
          <cell r="Z531" t="str">
            <v>JOCKEY PLAZA</v>
          </cell>
          <cell r="AE531" t="str">
            <v>ELECTRO CENTRO</v>
          </cell>
        </row>
        <row r="532">
          <cell r="F532" t="str">
            <v>Fecha de Fin</v>
          </cell>
          <cell r="N532" t="str">
            <v>30/09/2019</v>
          </cell>
          <cell r="P532" t="str">
            <v>31/12/2017</v>
          </cell>
          <cell r="T532" t="str">
            <v>31/12/2025</v>
          </cell>
          <cell r="V532" t="str">
            <v>31/12/2027</v>
          </cell>
          <cell r="Z532" t="str">
            <v>30/10/2020</v>
          </cell>
          <cell r="AE532" t="str">
            <v>31/12/2022</v>
          </cell>
        </row>
        <row r="533">
          <cell r="F533" t="str">
            <v>Fecha de Inicio</v>
          </cell>
          <cell r="N533" t="str">
            <v>01/10/2016</v>
          </cell>
          <cell r="P533" t="str">
            <v>01/02/2011</v>
          </cell>
          <cell r="T533" t="str">
            <v>01/12/2016</v>
          </cell>
          <cell r="V533" t="str">
            <v>01/03/2016</v>
          </cell>
          <cell r="Z533" t="str">
            <v>01/11/2015</v>
          </cell>
          <cell r="AE533" t="str">
            <v>01/11/2015</v>
          </cell>
        </row>
        <row r="534">
          <cell r="F534" t="str">
            <v>Tipo de Contrato</v>
          </cell>
          <cell r="N534" t="str">
            <v>BILATERAL</v>
          </cell>
          <cell r="P534" t="str">
            <v>BILATERAL</v>
          </cell>
          <cell r="T534" t="str">
            <v>LICITACION</v>
          </cell>
          <cell r="V534" t="str">
            <v>LICITACION</v>
          </cell>
          <cell r="Z534" t="str">
            <v>BILATERAL</v>
          </cell>
          <cell r="AE534" t="str">
            <v>LICITACION</v>
          </cell>
        </row>
        <row r="535">
          <cell r="F535" t="str">
            <v>Tipo de Usuario</v>
          </cell>
          <cell r="N535" t="str">
            <v>LIBRE</v>
          </cell>
          <cell r="P535" t="str">
            <v>LIBRE</v>
          </cell>
          <cell r="T535" t="str">
            <v>REGULADO</v>
          </cell>
          <cell r="V535" t="str">
            <v>REGULADO</v>
          </cell>
          <cell r="Z535" t="str">
            <v>LIBRE</v>
          </cell>
          <cell r="AE535" t="str">
            <v>REGULADO</v>
          </cell>
        </row>
        <row r="536">
          <cell r="F536" t="str">
            <v>CÓDIGO_Retiro</v>
          </cell>
          <cell r="N536" t="str">
            <v>CB00115ORA</v>
          </cell>
          <cell r="P536" t="str">
            <v>CB00059ELP</v>
          </cell>
          <cell r="T536" t="str">
            <v>CL00043EPE</v>
          </cell>
          <cell r="V536" t="str">
            <v>CL00063ENG</v>
          </cell>
          <cell r="Z536" t="str">
            <v>CB00119KAL</v>
          </cell>
          <cell r="AE536" t="str">
            <v>CL00121SKP</v>
          </cell>
        </row>
        <row r="537">
          <cell r="F537" t="str">
            <v>Barra de Transferencia</v>
          </cell>
          <cell r="N537" t="str">
            <v>INDEPENDENCIA 220</v>
          </cell>
          <cell r="P537" t="str">
            <v>PARAGSHA2 138</v>
          </cell>
          <cell r="T537" t="str">
            <v>DOLORESPATA 138</v>
          </cell>
          <cell r="V537" t="str">
            <v>INDUSTRIALES 220</v>
          </cell>
          <cell r="Z537" t="str">
            <v>CHAVARRIA 220</v>
          </cell>
          <cell r="AE537" t="str">
            <v>OROYA NUEVA 50</v>
          </cell>
        </row>
        <row r="538">
          <cell r="F538" t="str">
            <v>Cliente</v>
          </cell>
          <cell r="N538" t="str">
            <v>TEXTIL DEL VALLE S.A</v>
          </cell>
          <cell r="P538" t="str">
            <v>EMPRESA ADMINISTRADORA CERRO S.A.C.</v>
          </cell>
          <cell r="T538" t="str">
            <v>ELECTRO SUR ESTE</v>
          </cell>
          <cell r="V538" t="str">
            <v>LUZ DEL SUR</v>
          </cell>
          <cell r="Z538" t="str">
            <v>MOLITALIA S.A.</v>
          </cell>
          <cell r="AE538" t="str">
            <v>ELECTRO CENTRO</v>
          </cell>
        </row>
        <row r="539">
          <cell r="F539" t="str">
            <v>Fecha de Fin</v>
          </cell>
          <cell r="N539" t="str">
            <v>31/12/2017</v>
          </cell>
          <cell r="P539" t="str">
            <v>31/12/2017</v>
          </cell>
          <cell r="T539" t="str">
            <v>31/12/2025</v>
          </cell>
          <cell r="V539" t="str">
            <v>31/12/2027</v>
          </cell>
          <cell r="Z539" t="str">
            <v>31/12/2025</v>
          </cell>
          <cell r="AE539" t="str">
            <v>31/12/2022</v>
          </cell>
        </row>
        <row r="540">
          <cell r="F540" t="str">
            <v>Fecha de Inicio</v>
          </cell>
          <cell r="N540" t="str">
            <v>01/10/2016</v>
          </cell>
          <cell r="P540" t="str">
            <v>01/02/2011</v>
          </cell>
          <cell r="T540" t="str">
            <v>01/12/2016</v>
          </cell>
          <cell r="V540" t="str">
            <v>01/03/2016</v>
          </cell>
          <cell r="Z540" t="str">
            <v>01/01/2016</v>
          </cell>
          <cell r="AE540" t="str">
            <v>01/11/2015</v>
          </cell>
        </row>
        <row r="541">
          <cell r="F541" t="str">
            <v>Tipo de Contrato</v>
          </cell>
          <cell r="N541" t="str">
            <v>BILATERAL</v>
          </cell>
          <cell r="P541" t="str">
            <v>BILATERAL</v>
          </cell>
          <cell r="T541" t="str">
            <v>LICITACION</v>
          </cell>
          <cell r="V541" t="str">
            <v>LICITACION</v>
          </cell>
          <cell r="Z541" t="str">
            <v>BILATERAL</v>
          </cell>
          <cell r="AE541" t="str">
            <v>LICITACION</v>
          </cell>
        </row>
        <row r="542">
          <cell r="F542" t="str">
            <v>Tipo de Usuario</v>
          </cell>
          <cell r="N542" t="str">
            <v>LIBRE</v>
          </cell>
          <cell r="P542" t="str">
            <v>LIBRE</v>
          </cell>
          <cell r="T542" t="str">
            <v>REGULADO</v>
          </cell>
          <cell r="V542" t="str">
            <v>REGULADO</v>
          </cell>
          <cell r="Z542" t="str">
            <v>LIBRE</v>
          </cell>
          <cell r="AE542" t="str">
            <v>REGULADO</v>
          </cell>
        </row>
        <row r="543">
          <cell r="F543" t="str">
            <v>CÓDIGO_Retiro</v>
          </cell>
          <cell r="N543" t="str">
            <v>CB00116ORA</v>
          </cell>
          <cell r="P543" t="str">
            <v>CB00056ELP</v>
          </cell>
          <cell r="T543" t="str">
            <v>CL00066EPE</v>
          </cell>
          <cell r="V543" t="str">
            <v>CL00097ENG</v>
          </cell>
          <cell r="Z543" t="str">
            <v>CB00120KAL</v>
          </cell>
          <cell r="AE543" t="str">
            <v>CL00122SKP</v>
          </cell>
        </row>
        <row r="544">
          <cell r="F544" t="str">
            <v>Barra de Transferencia</v>
          </cell>
          <cell r="N544" t="str">
            <v>PIURA OESTE 220</v>
          </cell>
          <cell r="P544" t="str">
            <v>OROYA NUEVA 50</v>
          </cell>
          <cell r="T544" t="str">
            <v>MACHUPICCHU 138</v>
          </cell>
          <cell r="V544" t="str">
            <v>SAN JUAN 220</v>
          </cell>
          <cell r="Z544" t="str">
            <v>HUALLANCA 138</v>
          </cell>
          <cell r="AE544" t="str">
            <v>HUAYUCACHI 220</v>
          </cell>
        </row>
        <row r="545">
          <cell r="F545" t="str">
            <v>Cliente</v>
          </cell>
          <cell r="N545" t="str">
            <v>CETUS</v>
          </cell>
          <cell r="P545" t="str">
            <v>MINERA VOLCAN</v>
          </cell>
          <cell r="T545" t="str">
            <v>ELECTRO SUR ESTE</v>
          </cell>
          <cell r="V545" t="str">
            <v>LUZ DEL SUR</v>
          </cell>
          <cell r="Z545" t="str">
            <v>MINERA AURIFERA RETAMAS</v>
          </cell>
          <cell r="AE545" t="str">
            <v>ELECTRO CENTRO</v>
          </cell>
        </row>
        <row r="546">
          <cell r="F546" t="str">
            <v>Fecha de Fin</v>
          </cell>
          <cell r="N546" t="str">
            <v>30/06/2017</v>
          </cell>
          <cell r="P546" t="str">
            <v>31/12/2017</v>
          </cell>
          <cell r="T546" t="str">
            <v>31/12/2025</v>
          </cell>
          <cell r="V546" t="str">
            <v>31/12/2027</v>
          </cell>
          <cell r="Z546" t="str">
            <v>31/05/2021</v>
          </cell>
          <cell r="AE546" t="str">
            <v>31/12/2022</v>
          </cell>
        </row>
        <row r="547">
          <cell r="F547" t="str">
            <v>Fecha de Inicio</v>
          </cell>
          <cell r="N547" t="str">
            <v>01/11/2016</v>
          </cell>
          <cell r="P547" t="str">
            <v>01/02/2011</v>
          </cell>
          <cell r="T547" t="str">
            <v>01/12/2016</v>
          </cell>
          <cell r="V547" t="str">
            <v>01/03/2016</v>
          </cell>
          <cell r="Z547" t="str">
            <v>01/06/2016</v>
          </cell>
          <cell r="AE547" t="str">
            <v>01/11/2015</v>
          </cell>
        </row>
        <row r="548">
          <cell r="F548" t="str">
            <v>Tipo de Contrato</v>
          </cell>
          <cell r="N548" t="str">
            <v>BILATERAL</v>
          </cell>
          <cell r="P548" t="str">
            <v>BILATERAL</v>
          </cell>
          <cell r="T548" t="str">
            <v>LICITACION</v>
          </cell>
          <cell r="V548" t="str">
            <v>LICITACION</v>
          </cell>
          <cell r="Z548" t="str">
            <v>BILATERAL</v>
          </cell>
          <cell r="AE548" t="str">
            <v>LICITACION</v>
          </cell>
        </row>
        <row r="549">
          <cell r="F549" t="str">
            <v>Tipo de Usuario</v>
          </cell>
          <cell r="N549" t="str">
            <v>LIBRE</v>
          </cell>
          <cell r="P549" t="str">
            <v>LIBRE</v>
          </cell>
          <cell r="T549" t="str">
            <v>REGULADO</v>
          </cell>
          <cell r="V549" t="str">
            <v>REGULADO</v>
          </cell>
          <cell r="Z549" t="str">
            <v>LIBRE</v>
          </cell>
          <cell r="AE549" t="str">
            <v>REGULADO</v>
          </cell>
        </row>
        <row r="550">
          <cell r="F550" t="str">
            <v>CÓDIGO_Retiro</v>
          </cell>
          <cell r="N550" t="str">
            <v>CB00117ORA</v>
          </cell>
          <cell r="P550" t="str">
            <v>CB00067ELP</v>
          </cell>
          <cell r="T550" t="str">
            <v>CL00090EPE</v>
          </cell>
          <cell r="V550" t="str">
            <v>CL00101ENG</v>
          </cell>
          <cell r="Z550" t="str">
            <v>CB00121KAL</v>
          </cell>
          <cell r="AE550" t="str">
            <v>CL00123SKP</v>
          </cell>
        </row>
        <row r="551">
          <cell r="F551" t="str">
            <v>Barra de Transferencia</v>
          </cell>
          <cell r="N551" t="str">
            <v>PIURA OESTE 220</v>
          </cell>
          <cell r="P551" t="str">
            <v>POMACOCHA 220</v>
          </cell>
          <cell r="T551" t="str">
            <v>QUENCORO 138</v>
          </cell>
          <cell r="V551" t="str">
            <v>SANTA ROSA 220</v>
          </cell>
          <cell r="Z551" t="str">
            <v>VENTANILLA 220</v>
          </cell>
          <cell r="AE551" t="str">
            <v>HUANUCO 138</v>
          </cell>
        </row>
        <row r="552">
          <cell r="F552" t="str">
            <v>Cliente</v>
          </cell>
          <cell r="N552" t="str">
            <v>DEXIM</v>
          </cell>
          <cell r="P552" t="str">
            <v>MINERA VOLCAN</v>
          </cell>
          <cell r="T552" t="str">
            <v>ELECTRO SUR ESTE</v>
          </cell>
          <cell r="V552" t="str">
            <v>LUZ DEL SUR</v>
          </cell>
          <cell r="Z552" t="str">
            <v>REFINERÍA LA PAMPILLA</v>
          </cell>
          <cell r="AE552" t="str">
            <v>ELECTRO CENTRO</v>
          </cell>
        </row>
        <row r="553">
          <cell r="F553" t="str">
            <v>Fecha de Fin</v>
          </cell>
          <cell r="N553" t="str">
            <v>30/06/2017</v>
          </cell>
          <cell r="P553" t="str">
            <v>31/12/2017</v>
          </cell>
          <cell r="T553" t="str">
            <v>31/12/2025</v>
          </cell>
          <cell r="V553" t="str">
            <v>31/12/2027</v>
          </cell>
          <cell r="Z553" t="str">
            <v>31/12/2020</v>
          </cell>
          <cell r="AE553" t="str">
            <v>31/12/2022</v>
          </cell>
        </row>
        <row r="554">
          <cell r="F554" t="str">
            <v>Fecha de Inicio</v>
          </cell>
          <cell r="N554" t="str">
            <v>01/11/2016</v>
          </cell>
          <cell r="P554" t="str">
            <v>01/02/2011</v>
          </cell>
          <cell r="T554" t="str">
            <v>01/12/2016</v>
          </cell>
          <cell r="V554" t="str">
            <v>01/03/2016</v>
          </cell>
          <cell r="Z554" t="str">
            <v>01/08/2016</v>
          </cell>
          <cell r="AE554" t="str">
            <v>01/11/2015</v>
          </cell>
        </row>
        <row r="555">
          <cell r="F555" t="str">
            <v>Tipo de Contrato</v>
          </cell>
          <cell r="N555" t="str">
            <v>BILATERAL</v>
          </cell>
          <cell r="P555" t="str">
            <v>BILATERAL</v>
          </cell>
          <cell r="T555" t="str">
            <v>LICITACION</v>
          </cell>
          <cell r="V555" t="str">
            <v>LICITACION</v>
          </cell>
          <cell r="Z555" t="str">
            <v>BILATERAL</v>
          </cell>
          <cell r="AE555" t="str">
            <v>LICITACION</v>
          </cell>
        </row>
        <row r="556">
          <cell r="F556" t="str">
            <v>Tipo de Usuario</v>
          </cell>
          <cell r="N556" t="str">
            <v>LIBRE</v>
          </cell>
          <cell r="P556" t="str">
            <v>LIBRE</v>
          </cell>
          <cell r="T556" t="str">
            <v>REGULADO</v>
          </cell>
          <cell r="V556" t="str">
            <v>REGULADO</v>
          </cell>
          <cell r="Z556" t="str">
            <v>LIBRE</v>
          </cell>
          <cell r="AE556" t="str">
            <v>REGULADO</v>
          </cell>
        </row>
        <row r="557">
          <cell r="F557" t="str">
            <v>CÓDIGO_Retiro</v>
          </cell>
          <cell r="N557" t="str">
            <v>CB00119ORA</v>
          </cell>
          <cell r="P557" t="str">
            <v>CB00021ELP</v>
          </cell>
          <cell r="T557" t="str">
            <v>CL00093EPE</v>
          </cell>
          <cell r="V557" t="str">
            <v>CL00139ENG</v>
          </cell>
          <cell r="Z557" t="str">
            <v>CB00122KAL</v>
          </cell>
          <cell r="AE557" t="str">
            <v>CL00124SKP</v>
          </cell>
        </row>
        <row r="558">
          <cell r="F558" t="str">
            <v>Barra de Transferencia</v>
          </cell>
          <cell r="N558" t="str">
            <v>SANTA ROSA 220</v>
          </cell>
          <cell r="P558" t="str">
            <v>CHAVARRIA 220</v>
          </cell>
          <cell r="T558" t="str">
            <v>SAN GABAN 138</v>
          </cell>
          <cell r="V558" t="str">
            <v>CALLAHUANCA EDEGEL 220</v>
          </cell>
          <cell r="Z558" t="str">
            <v>PUCALLPA 60</v>
          </cell>
          <cell r="AE558" t="str">
            <v>HUANCAVELICA 220</v>
          </cell>
        </row>
        <row r="559">
          <cell r="F559" t="str">
            <v>Cliente</v>
          </cell>
          <cell r="N559" t="str">
            <v>ITICSA</v>
          </cell>
          <cell r="P559" t="str">
            <v>PRAXAIR</v>
          </cell>
          <cell r="T559" t="str">
            <v>ELECTRO SUR ESTE</v>
          </cell>
          <cell r="V559" t="str">
            <v>LUZ DEL SUR</v>
          </cell>
          <cell r="Z559" t="str">
            <v>CERVECERÍA SAN JUAN</v>
          </cell>
          <cell r="AE559" t="str">
            <v>ELECTRO CENTRO</v>
          </cell>
        </row>
        <row r="560">
          <cell r="F560" t="str">
            <v>Fecha de Fin</v>
          </cell>
          <cell r="N560" t="str">
            <v>31/12/2018</v>
          </cell>
          <cell r="P560" t="str">
            <v>31/08/2020</v>
          </cell>
          <cell r="T560" t="str">
            <v>31/12/2025</v>
          </cell>
          <cell r="V560" t="str">
            <v>31/12/2027</v>
          </cell>
          <cell r="Z560" t="str">
            <v>31/12/2018</v>
          </cell>
          <cell r="AE560" t="str">
            <v>31/12/2022</v>
          </cell>
        </row>
        <row r="561">
          <cell r="F561" t="str">
            <v>Fecha de Inicio</v>
          </cell>
          <cell r="N561" t="str">
            <v>01/11/2016</v>
          </cell>
          <cell r="P561" t="str">
            <v>01/06/2010</v>
          </cell>
          <cell r="T561" t="str">
            <v>01/12/2016</v>
          </cell>
          <cell r="V561" t="str">
            <v>01/03/2016</v>
          </cell>
          <cell r="Z561" t="str">
            <v>01/09/2016</v>
          </cell>
          <cell r="AE561" t="str">
            <v>01/11/2015</v>
          </cell>
        </row>
        <row r="562">
          <cell r="F562" t="str">
            <v>Tipo de Contrato</v>
          </cell>
          <cell r="N562" t="str">
            <v>BILATERAL</v>
          </cell>
          <cell r="P562" t="str">
            <v>BILATERAL</v>
          </cell>
          <cell r="T562" t="str">
            <v>LICITACION</v>
          </cell>
          <cell r="V562" t="str">
            <v>LICITACION</v>
          </cell>
          <cell r="Z562" t="str">
            <v>BILATERAL</v>
          </cell>
          <cell r="AE562" t="str">
            <v>LICITACION</v>
          </cell>
        </row>
        <row r="563">
          <cell r="F563" t="str">
            <v>Tipo de Usuario</v>
          </cell>
          <cell r="N563" t="str">
            <v>LIBRE</v>
          </cell>
          <cell r="P563" t="str">
            <v>LIBRE</v>
          </cell>
          <cell r="T563" t="str">
            <v>REGULADO</v>
          </cell>
          <cell r="V563" t="str">
            <v>REGULADO</v>
          </cell>
          <cell r="Z563" t="str">
            <v>LIBRE</v>
          </cell>
          <cell r="AE563" t="str">
            <v>REGULADO</v>
          </cell>
        </row>
        <row r="564">
          <cell r="F564" t="str">
            <v>CÓDIGO_Retiro</v>
          </cell>
          <cell r="N564" t="str">
            <v>CB00120ORA</v>
          </cell>
          <cell r="P564" t="str">
            <v>CB00030ELP</v>
          </cell>
          <cell r="T564" t="str">
            <v>CL00112EPE</v>
          </cell>
          <cell r="V564" t="str">
            <v>CL00142ENG</v>
          </cell>
          <cell r="Z564" t="str">
            <v>CB00123KAL</v>
          </cell>
          <cell r="AE564" t="str">
            <v>CL00125SKP</v>
          </cell>
        </row>
        <row r="565">
          <cell r="F565" t="str">
            <v>Barra de Transferencia</v>
          </cell>
          <cell r="N565" t="str">
            <v>GUADALUPE 60</v>
          </cell>
          <cell r="P565" t="str">
            <v>CONDORCOCHA 44</v>
          </cell>
          <cell r="T565" t="str">
            <v>TINTAYA EXISTENTE 138</v>
          </cell>
          <cell r="V565" t="str">
            <v>CANTERA 220</v>
          </cell>
          <cell r="Z565" t="str">
            <v>SANTA ROSA 220</v>
          </cell>
          <cell r="AE565" t="str">
            <v>CONDORCOCHA 44</v>
          </cell>
        </row>
        <row r="566">
          <cell r="F566" t="str">
            <v>Cliente</v>
          </cell>
          <cell r="N566" t="str">
            <v>TECNICA AVICOLA</v>
          </cell>
          <cell r="P566" t="str">
            <v>MINERA SAN IGNACIO DE MOROCOCHA</v>
          </cell>
          <cell r="T566" t="str">
            <v>ELECTRO SUR ESTE</v>
          </cell>
          <cell r="V566" t="str">
            <v>LUZ DEL SUR</v>
          </cell>
          <cell r="Z566" t="str">
            <v>CINEPLEX S.A.</v>
          </cell>
          <cell r="AE566" t="str">
            <v>ELECTRO CENTRO</v>
          </cell>
        </row>
        <row r="567">
          <cell r="F567" t="str">
            <v>Fecha de Fin</v>
          </cell>
          <cell r="N567" t="str">
            <v>30/06/2017</v>
          </cell>
          <cell r="P567" t="str">
            <v>31/12/2017</v>
          </cell>
          <cell r="T567" t="str">
            <v>31/12/2025</v>
          </cell>
          <cell r="V567" t="str">
            <v>31/12/2027</v>
          </cell>
          <cell r="Z567" t="str">
            <v>31/12/2021</v>
          </cell>
          <cell r="AE567" t="str">
            <v>31/12/2022</v>
          </cell>
        </row>
        <row r="568">
          <cell r="F568" t="str">
            <v>Fecha de Inicio</v>
          </cell>
          <cell r="N568" t="str">
            <v>01/11/2016</v>
          </cell>
          <cell r="P568" t="str">
            <v>01/05/2008</v>
          </cell>
          <cell r="T568" t="str">
            <v>01/12/2016</v>
          </cell>
          <cell r="V568" t="str">
            <v>01/03/2016</v>
          </cell>
          <cell r="Z568" t="str">
            <v>01/09/2016</v>
          </cell>
          <cell r="AE568" t="str">
            <v>01/11/2015</v>
          </cell>
        </row>
        <row r="569">
          <cell r="F569" t="str">
            <v>Tipo de Contrato</v>
          </cell>
          <cell r="N569" t="str">
            <v>BILATERAL</v>
          </cell>
          <cell r="P569" t="str">
            <v>BILATERAL</v>
          </cell>
          <cell r="T569" t="str">
            <v>LICITACION</v>
          </cell>
          <cell r="V569" t="str">
            <v>LICITACION</v>
          </cell>
          <cell r="Z569" t="str">
            <v>BILATERAL</v>
          </cell>
          <cell r="AE569" t="str">
            <v>LICITACION</v>
          </cell>
        </row>
        <row r="570">
          <cell r="F570" t="str">
            <v>Tipo de Usuario</v>
          </cell>
          <cell r="N570" t="str">
            <v>LIBRE</v>
          </cell>
          <cell r="P570" t="str">
            <v>LIBRE</v>
          </cell>
          <cell r="T570" t="str">
            <v>REGULADO</v>
          </cell>
          <cell r="V570" t="str">
            <v>REGULADO</v>
          </cell>
          <cell r="Z570" t="str">
            <v>LIBRE</v>
          </cell>
          <cell r="AE570" t="str">
            <v>REGULADO</v>
          </cell>
        </row>
        <row r="571">
          <cell r="F571" t="str">
            <v>CÓDIGO_Retiro</v>
          </cell>
          <cell r="N571" t="str">
            <v>CB00121ORA</v>
          </cell>
          <cell r="P571" t="str">
            <v>CB00033ELP</v>
          </cell>
          <cell r="T571" t="str">
            <v>CB00009EPE</v>
          </cell>
          <cell r="V571" t="str">
            <v>CB00094ENG</v>
          </cell>
          <cell r="Z571" t="str">
            <v>CB00124KAL</v>
          </cell>
          <cell r="AE571" t="str">
            <v>CL00126SKP</v>
          </cell>
        </row>
        <row r="572">
          <cell r="F572" t="str">
            <v>Barra de Transferencia</v>
          </cell>
          <cell r="N572" t="str">
            <v>HUALLANCA 138</v>
          </cell>
          <cell r="P572" t="str">
            <v>GUADALUPE 60</v>
          </cell>
          <cell r="T572" t="str">
            <v>CAJAMARCA 220</v>
          </cell>
          <cell r="V572" t="str">
            <v>REPARTICIÓN 138</v>
          </cell>
          <cell r="Z572" t="str">
            <v>CHAVARRIA 220</v>
          </cell>
          <cell r="AE572" t="str">
            <v>CARHUAMAYO 138</v>
          </cell>
        </row>
        <row r="573">
          <cell r="F573" t="str">
            <v>Cliente</v>
          </cell>
          <cell r="N573" t="str">
            <v>COMPAÑIA MINERA LINCUNA S.A.</v>
          </cell>
          <cell r="P573" t="str">
            <v>CEMENTOS PACASMAYO</v>
          </cell>
          <cell r="T573" t="str">
            <v>HIDRANDINA</v>
          </cell>
          <cell r="V573" t="str">
            <v>SEAL</v>
          </cell>
          <cell r="Z573" t="str">
            <v>CINEPLEX S.A.</v>
          </cell>
          <cell r="AE573" t="str">
            <v>ELECTRO CENTRO</v>
          </cell>
        </row>
        <row r="574">
          <cell r="F574" t="str">
            <v>Fecha de Fin</v>
          </cell>
          <cell r="N574" t="str">
            <v>31/12/2018</v>
          </cell>
          <cell r="P574" t="str">
            <v>31/12/2020</v>
          </cell>
          <cell r="T574" t="str">
            <v>31/12/2025</v>
          </cell>
          <cell r="V574" t="str">
            <v>31/12/2025</v>
          </cell>
          <cell r="Z574" t="str">
            <v>31/12/2021</v>
          </cell>
          <cell r="AE574" t="str">
            <v>31/12/2022</v>
          </cell>
        </row>
        <row r="575">
          <cell r="F575" t="str">
            <v>Fecha de Inicio</v>
          </cell>
          <cell r="N575" t="str">
            <v>01/12/2016</v>
          </cell>
          <cell r="P575" t="str">
            <v>01/01/2011</v>
          </cell>
          <cell r="T575" t="str">
            <v>01/12/2016</v>
          </cell>
          <cell r="V575" t="str">
            <v>01/03/2016</v>
          </cell>
          <cell r="Z575" t="str">
            <v>01/09/2016</v>
          </cell>
          <cell r="AE575" t="str">
            <v>01/11/2015</v>
          </cell>
        </row>
        <row r="576">
          <cell r="F576" t="str">
            <v>Tipo de Contrato</v>
          </cell>
          <cell r="N576" t="str">
            <v>BILATERAL</v>
          </cell>
          <cell r="P576" t="str">
            <v>BILATERAL</v>
          </cell>
          <cell r="T576" t="str">
            <v>LICITACION</v>
          </cell>
          <cell r="V576" t="str">
            <v>BILATERAL</v>
          </cell>
          <cell r="Z576" t="str">
            <v>BILATERAL</v>
          </cell>
          <cell r="AE576" t="str">
            <v>LICITACION</v>
          </cell>
        </row>
        <row r="577">
          <cell r="F577" t="str">
            <v>Tipo de Usuario</v>
          </cell>
          <cell r="N577" t="str">
            <v>LIBRE</v>
          </cell>
          <cell r="P577" t="str">
            <v>LIBRE</v>
          </cell>
          <cell r="T577" t="str">
            <v>REGULADO</v>
          </cell>
          <cell r="V577" t="str">
            <v>REGULADO</v>
          </cell>
          <cell r="Z577" t="str">
            <v>LIBRE</v>
          </cell>
          <cell r="AE577" t="str">
            <v>REGULADO</v>
          </cell>
        </row>
        <row r="578">
          <cell r="F578" t="str">
            <v>CÓDIGO_Retiro</v>
          </cell>
          <cell r="N578" t="str">
            <v>CB00122ORA</v>
          </cell>
          <cell r="P578" t="str">
            <v>CB00043ELP</v>
          </cell>
          <cell r="T578" t="str">
            <v>CB00039EPE</v>
          </cell>
          <cell r="V578" t="str">
            <v>CB00112ENG</v>
          </cell>
          <cell r="Z578" t="str">
            <v>CB00125KAL</v>
          </cell>
          <cell r="AE578" t="str">
            <v>CL00127SKP</v>
          </cell>
        </row>
        <row r="579">
          <cell r="F579" t="str">
            <v>Barra de Transferencia</v>
          </cell>
          <cell r="N579" t="str">
            <v>MARCONA 220</v>
          </cell>
          <cell r="P579" t="str">
            <v>INDEPENDENCIA 220</v>
          </cell>
          <cell r="T579" t="str">
            <v>CHIMBOTE1 138</v>
          </cell>
          <cell r="V579" t="str">
            <v>SANTUARIO 138</v>
          </cell>
          <cell r="Z579" t="str">
            <v>CHICLAYO 220</v>
          </cell>
          <cell r="AE579" t="str">
            <v>CAMPO ARMIÑO 220</v>
          </cell>
        </row>
        <row r="580">
          <cell r="F580" t="str">
            <v>Cliente</v>
          </cell>
          <cell r="N580" t="str">
            <v>COMPAñIA MINERA CARAVELI S.A.C.</v>
          </cell>
          <cell r="P580" t="str">
            <v>ACEROS AREQUIPA</v>
          </cell>
          <cell r="T580" t="str">
            <v>HIDRANDINA</v>
          </cell>
          <cell r="V580" t="str">
            <v>SEAL</v>
          </cell>
          <cell r="Z580" t="str">
            <v>CINEPLEX S.A.</v>
          </cell>
          <cell r="AE580" t="str">
            <v>ELECTRO CENTRO</v>
          </cell>
        </row>
        <row r="581">
          <cell r="F581" t="str">
            <v>Fecha de Fin</v>
          </cell>
          <cell r="N581" t="str">
            <v>31/12/2018</v>
          </cell>
          <cell r="P581" t="str">
            <v>31/08/2025</v>
          </cell>
          <cell r="T581" t="str">
            <v>31/12/2025</v>
          </cell>
          <cell r="V581" t="str">
            <v>31/12/2025</v>
          </cell>
          <cell r="Z581" t="str">
            <v>31/12/2021</v>
          </cell>
          <cell r="AE581" t="str">
            <v>31/12/2022</v>
          </cell>
        </row>
        <row r="582">
          <cell r="F582" t="str">
            <v>Fecha de Inicio</v>
          </cell>
          <cell r="N582" t="str">
            <v>01/12/2016</v>
          </cell>
          <cell r="P582" t="str">
            <v>01/01/2013</v>
          </cell>
          <cell r="T582" t="str">
            <v>01/12/2016</v>
          </cell>
          <cell r="V582" t="str">
            <v>01/03/2016</v>
          </cell>
          <cell r="Z582" t="str">
            <v>01/09/2016</v>
          </cell>
          <cell r="AE582" t="str">
            <v>01/11/2015</v>
          </cell>
        </row>
        <row r="583">
          <cell r="F583" t="str">
            <v>Tipo de Contrato</v>
          </cell>
          <cell r="N583" t="str">
            <v>BILATERAL</v>
          </cell>
          <cell r="P583" t="str">
            <v>BILATERAL</v>
          </cell>
          <cell r="T583" t="str">
            <v>BILATERAL</v>
          </cell>
          <cell r="V583" t="str">
            <v>BILATERAL</v>
          </cell>
          <cell r="Z583" t="str">
            <v>BILATERAL</v>
          </cell>
          <cell r="AE583" t="str">
            <v>LICITACION</v>
          </cell>
        </row>
        <row r="584">
          <cell r="F584" t="str">
            <v>Tipo de Usuario</v>
          </cell>
          <cell r="N584" t="str">
            <v>LIBRE</v>
          </cell>
          <cell r="P584" t="str">
            <v>LIBRE</v>
          </cell>
          <cell r="T584" t="str">
            <v>REGULADO</v>
          </cell>
          <cell r="V584" t="str">
            <v>REGULADO</v>
          </cell>
          <cell r="Z584" t="str">
            <v>LIBRE</v>
          </cell>
          <cell r="AE584" t="str">
            <v>REGULADO</v>
          </cell>
        </row>
        <row r="585">
          <cell r="F585" t="str">
            <v>CÓDIGO_Retiro</v>
          </cell>
          <cell r="N585" t="str">
            <v>CB00131ORA</v>
          </cell>
          <cell r="P585" t="str">
            <v>CB00044ELP</v>
          </cell>
          <cell r="T585" t="str">
            <v>CB00044EPE</v>
          </cell>
          <cell r="V585" t="str">
            <v>CB00115ENG</v>
          </cell>
          <cell r="Z585" t="str">
            <v>CB00126KAL</v>
          </cell>
          <cell r="AE585" t="str">
            <v>CL00128SKP</v>
          </cell>
        </row>
        <row r="586">
          <cell r="F586" t="str">
            <v>Barra de Transferencia</v>
          </cell>
          <cell r="N586" t="str">
            <v>CHAVARRIA 220</v>
          </cell>
          <cell r="P586" t="str">
            <v>INDEPENDENCIA 220</v>
          </cell>
          <cell r="T586" t="str">
            <v>GUADALUPE 220</v>
          </cell>
          <cell r="V586" t="str">
            <v>SOCABAYA 138</v>
          </cell>
          <cell r="Z586" t="str">
            <v>SAN JUAN 220</v>
          </cell>
          <cell r="AE586" t="str">
            <v>AUCAYACU 138</v>
          </cell>
        </row>
        <row r="587">
          <cell r="F587" t="str">
            <v>Cliente</v>
          </cell>
          <cell r="N587" t="str">
            <v>ENERJET S.A.</v>
          </cell>
          <cell r="P587" t="str">
            <v>FABRICA DE TEJIDOS PISCO</v>
          </cell>
          <cell r="T587" t="str">
            <v>HIDRANDINA</v>
          </cell>
          <cell r="V587" t="str">
            <v>SEAL</v>
          </cell>
          <cell r="Z587" t="str">
            <v>CINEPLEX S.A.</v>
          </cell>
          <cell r="AE587" t="str">
            <v>ELECTRO CENTRO</v>
          </cell>
        </row>
        <row r="588">
          <cell r="F588" t="str">
            <v>Fecha de Fin</v>
          </cell>
          <cell r="N588" t="str">
            <v>31/12/2018</v>
          </cell>
          <cell r="P588" t="str">
            <v>30/04/2018</v>
          </cell>
          <cell r="T588" t="str">
            <v>31/12/2025</v>
          </cell>
          <cell r="V588" t="str">
            <v>31/12/2025</v>
          </cell>
          <cell r="Z588" t="str">
            <v>31/12/2021</v>
          </cell>
          <cell r="AE588" t="str">
            <v>31/12/2022</v>
          </cell>
        </row>
        <row r="589">
          <cell r="F589" t="str">
            <v>Fecha de Inicio</v>
          </cell>
          <cell r="N589" t="str">
            <v>01/01/2017</v>
          </cell>
          <cell r="P589" t="str">
            <v>01/05/2013</v>
          </cell>
          <cell r="T589" t="str">
            <v>01/12/2016</v>
          </cell>
          <cell r="V589" t="str">
            <v>01/03/2016</v>
          </cell>
          <cell r="Z589" t="str">
            <v>01/09/2016</v>
          </cell>
          <cell r="AE589" t="str">
            <v>01/11/2015</v>
          </cell>
        </row>
        <row r="590">
          <cell r="F590" t="str">
            <v>Tipo de Contrato</v>
          </cell>
          <cell r="N590" t="str">
            <v>BILATERAL</v>
          </cell>
          <cell r="P590" t="str">
            <v>BILATERAL</v>
          </cell>
          <cell r="T590" t="str">
            <v>BILATERAL</v>
          </cell>
          <cell r="V590" t="str">
            <v>BILATERAL</v>
          </cell>
          <cell r="Z590" t="str">
            <v>BILATERAL</v>
          </cell>
          <cell r="AE590" t="str">
            <v>LICITACION</v>
          </cell>
        </row>
        <row r="591">
          <cell r="F591" t="str">
            <v>Tipo de Usuario</v>
          </cell>
          <cell r="N591" t="str">
            <v>LIBRE</v>
          </cell>
          <cell r="P591" t="str">
            <v>LIBRE</v>
          </cell>
          <cell r="T591" t="str">
            <v>REGULADO</v>
          </cell>
          <cell r="V591" t="str">
            <v>REGULADO</v>
          </cell>
          <cell r="Z591" t="str">
            <v>LIBRE</v>
          </cell>
          <cell r="AE591" t="str">
            <v>REGULADO</v>
          </cell>
        </row>
        <row r="592">
          <cell r="F592" t="str">
            <v>CÓDIGO_Retiro</v>
          </cell>
          <cell r="N592" t="str">
            <v>CB00132ORA</v>
          </cell>
          <cell r="P592" t="str">
            <v>CB00058ELP</v>
          </cell>
          <cell r="T592" t="str">
            <v>CB00046EPE</v>
          </cell>
          <cell r="V592" t="str">
            <v>CB00011ENG</v>
          </cell>
          <cell r="Z592" t="str">
            <v>CB00127KAL</v>
          </cell>
          <cell r="AE592" t="str">
            <v>CB00005SKP</v>
          </cell>
        </row>
        <row r="593">
          <cell r="F593" t="str">
            <v>Barra de Transferencia</v>
          </cell>
          <cell r="N593" t="str">
            <v>CHAVARRIA 220</v>
          </cell>
          <cell r="P593" t="str">
            <v>PARAGSHA2 138</v>
          </cell>
          <cell r="T593" t="str">
            <v>GUADALUPE 60</v>
          </cell>
          <cell r="V593" t="str">
            <v>CALLALLI 138</v>
          </cell>
          <cell r="Z593" t="str">
            <v>SAN JUAN 220</v>
          </cell>
          <cell r="AE593" t="str">
            <v>TALARA 220</v>
          </cell>
        </row>
        <row r="594">
          <cell r="F594" t="str">
            <v>Cliente</v>
          </cell>
          <cell r="N594" t="str">
            <v>MOLPACK DEL PERU S.A.</v>
          </cell>
          <cell r="P594" t="str">
            <v>VINCHOS</v>
          </cell>
          <cell r="T594" t="str">
            <v>HIDRANDINA</v>
          </cell>
          <cell r="V594" t="str">
            <v>SEAL</v>
          </cell>
          <cell r="Z594" t="str">
            <v>ECKERD PERU</v>
          </cell>
          <cell r="AE594" t="str">
            <v>ELECTRO NOR OESTE</v>
          </cell>
        </row>
        <row r="595">
          <cell r="F595" t="str">
            <v>Fecha de Fin</v>
          </cell>
          <cell r="N595" t="str">
            <v>31/12/2018</v>
          </cell>
          <cell r="P595" t="str">
            <v>31/12/2017</v>
          </cell>
          <cell r="T595" t="str">
            <v>31/12/2025</v>
          </cell>
          <cell r="V595" t="str">
            <v>31/12/2025</v>
          </cell>
          <cell r="Z595" t="str">
            <v>31/12/2021</v>
          </cell>
          <cell r="AE595" t="str">
            <v>31/12/2022</v>
          </cell>
        </row>
        <row r="596">
          <cell r="F596" t="str">
            <v>Fecha de Inicio</v>
          </cell>
          <cell r="N596" t="str">
            <v>01/01/2017</v>
          </cell>
          <cell r="P596" t="str">
            <v>01/01/2011</v>
          </cell>
          <cell r="T596" t="str">
            <v>01/12/2016</v>
          </cell>
          <cell r="V596" t="str">
            <v>01/03/2016</v>
          </cell>
          <cell r="Z596" t="str">
            <v>01/09/2016</v>
          </cell>
          <cell r="AE596" t="str">
            <v>01/11/2015</v>
          </cell>
        </row>
        <row r="597">
          <cell r="F597" t="str">
            <v>Tipo de Contrato</v>
          </cell>
          <cell r="N597" t="str">
            <v>BILATERAL</v>
          </cell>
          <cell r="P597" t="str">
            <v>BILATERAL</v>
          </cell>
          <cell r="T597" t="str">
            <v>BILATERAL</v>
          </cell>
          <cell r="V597" t="str">
            <v>BILATERAL</v>
          </cell>
          <cell r="Z597" t="str">
            <v>BILATERAL</v>
          </cell>
          <cell r="AE597" t="str">
            <v>BILATERAL</v>
          </cell>
        </row>
        <row r="598">
          <cell r="F598" t="str">
            <v>Tipo de Usuario</v>
          </cell>
          <cell r="N598" t="str">
            <v>LIBRE</v>
          </cell>
          <cell r="P598" t="str">
            <v>LIBRE</v>
          </cell>
          <cell r="T598" t="str">
            <v>REGULADO</v>
          </cell>
          <cell r="V598" t="str">
            <v>REGULADO</v>
          </cell>
          <cell r="Z598" t="str">
            <v>LIBRE</v>
          </cell>
          <cell r="AE598" t="str">
            <v>REGULADO</v>
          </cell>
        </row>
        <row r="599">
          <cell r="F599" t="str">
            <v>CÓDIGO_Retiro</v>
          </cell>
          <cell r="N599" t="str">
            <v>CB00133ORA</v>
          </cell>
          <cell r="P599" t="str">
            <v>CB00061ELP</v>
          </cell>
          <cell r="T599" t="str">
            <v>CB00049EPE</v>
          </cell>
          <cell r="V599" t="str">
            <v>CB00034ENG</v>
          </cell>
          <cell r="Z599" t="str">
            <v>CB00128KAL</v>
          </cell>
          <cell r="AE599" t="str">
            <v>CB00006SKP</v>
          </cell>
        </row>
        <row r="600">
          <cell r="F600" t="str">
            <v>Barra de Transferencia</v>
          </cell>
          <cell r="N600" t="str">
            <v>PIURA OESTE 220</v>
          </cell>
          <cell r="P600" t="str">
            <v>PARAGSHA2 220</v>
          </cell>
          <cell r="T600" t="str">
            <v>HUALLANCA 138</v>
          </cell>
          <cell r="V600" t="str">
            <v>CHILINA 138</v>
          </cell>
          <cell r="Z600" t="str">
            <v>TINTAYA NUEVA 220</v>
          </cell>
          <cell r="AE600" t="str">
            <v>ZORRITOS 220</v>
          </cell>
        </row>
        <row r="601">
          <cell r="F601" t="str">
            <v>Cliente</v>
          </cell>
          <cell r="N601" t="str">
            <v>SOCIEDAD AGRICOLA VIRU S.A.</v>
          </cell>
          <cell r="P601" t="str">
            <v>EMPRESA ADMINISTRADORA CHUNGAR SAC</v>
          </cell>
          <cell r="T601" t="str">
            <v>HIDRANDINA</v>
          </cell>
          <cell r="V601" t="str">
            <v>SEAL</v>
          </cell>
          <cell r="Z601" t="str">
            <v>MINERA XSTRATA</v>
          </cell>
          <cell r="AE601" t="str">
            <v>ELECTRO NOR OESTE</v>
          </cell>
        </row>
        <row r="602">
          <cell r="F602" t="str">
            <v>Fecha de Fin</v>
          </cell>
          <cell r="N602" t="str">
            <v>30/06/2017</v>
          </cell>
          <cell r="P602" t="str">
            <v>31/12/2017</v>
          </cell>
          <cell r="T602" t="str">
            <v>31/12/2025</v>
          </cell>
          <cell r="V602" t="str">
            <v>31/12/2025</v>
          </cell>
          <cell r="Z602" t="str">
            <v>31/12/2025</v>
          </cell>
          <cell r="AE602" t="str">
            <v>31/12/2022</v>
          </cell>
        </row>
        <row r="603">
          <cell r="F603" t="str">
            <v>Fecha de Inicio</v>
          </cell>
          <cell r="N603" t="str">
            <v>01/01/2017</v>
          </cell>
          <cell r="P603" t="str">
            <v>01/01/2011</v>
          </cell>
          <cell r="T603" t="str">
            <v>01/12/2016</v>
          </cell>
          <cell r="V603" t="str">
            <v>01/03/2016</v>
          </cell>
          <cell r="Z603" t="str">
            <v>01/09/2016</v>
          </cell>
          <cell r="AE603" t="str">
            <v>01/11/2015</v>
          </cell>
        </row>
        <row r="604">
          <cell r="F604" t="str">
            <v>Tipo de Contrato</v>
          </cell>
          <cell r="N604" t="str">
            <v>BILATERAL</v>
          </cell>
          <cell r="P604" t="str">
            <v>BILATERAL</v>
          </cell>
          <cell r="T604" t="str">
            <v>BILATERAL</v>
          </cell>
          <cell r="V604" t="str">
            <v>BILATERAL</v>
          </cell>
          <cell r="Z604" t="str">
            <v>BILATERAL</v>
          </cell>
          <cell r="AE604" t="str">
            <v>BILATERAL</v>
          </cell>
        </row>
        <row r="605">
          <cell r="F605" t="str">
            <v>Tipo de Usuario</v>
          </cell>
          <cell r="N605" t="str">
            <v>LIBRE</v>
          </cell>
          <cell r="P605" t="str">
            <v>LIBRE</v>
          </cell>
          <cell r="T605" t="str">
            <v>REGULADO</v>
          </cell>
          <cell r="V605" t="str">
            <v>REGULADO</v>
          </cell>
          <cell r="Z605" t="str">
            <v>LIBRE</v>
          </cell>
          <cell r="AE605" t="str">
            <v>REGULADO</v>
          </cell>
        </row>
        <row r="606">
          <cell r="F606" t="str">
            <v>CÓDIGO_Retiro</v>
          </cell>
          <cell r="N606" t="str">
            <v>CB00118ORA</v>
          </cell>
          <cell r="P606" t="str">
            <v>CB00065ELP</v>
          </cell>
          <cell r="T606" t="str">
            <v>CB00084EPE</v>
          </cell>
          <cell r="V606" t="str">
            <v>CB00067ENG</v>
          </cell>
          <cell r="Z606" t="str">
            <v>CB00129KAL</v>
          </cell>
          <cell r="AE606" t="str">
            <v>CB00007SKP</v>
          </cell>
        </row>
        <row r="607">
          <cell r="F607" t="str">
            <v>Barra de Transferencia</v>
          </cell>
          <cell r="N607" t="str">
            <v>PIURA OESTE 220</v>
          </cell>
          <cell r="P607" t="str">
            <v>PIURA OESTE 220</v>
          </cell>
          <cell r="T607" t="str">
            <v>PARAMONGA NUEVA 220</v>
          </cell>
          <cell r="V607" t="str">
            <v>MARCONA 220</v>
          </cell>
          <cell r="Z607" t="str">
            <v>CAJAMARCA 220</v>
          </cell>
          <cell r="AE607" t="str">
            <v>LA NIÑA 220</v>
          </cell>
        </row>
        <row r="608">
          <cell r="F608" t="str">
            <v>Cliente</v>
          </cell>
          <cell r="N608" t="str">
            <v>FRIO DEL NORTE</v>
          </cell>
          <cell r="P608" t="str">
            <v>FOSFATOS DEL PACIFICO S.A.</v>
          </cell>
          <cell r="T608" t="str">
            <v>HIDRANDINA</v>
          </cell>
          <cell r="V608" t="str">
            <v>SEAL</v>
          </cell>
          <cell r="Z608" t="str">
            <v>REAL PLAZA</v>
          </cell>
          <cell r="AE608" t="str">
            <v>ELECTRO NOR OESTE</v>
          </cell>
        </row>
        <row r="609">
          <cell r="F609" t="str">
            <v>Fecha de Fin</v>
          </cell>
          <cell r="N609">
            <v>44470</v>
          </cell>
          <cell r="P609" t="str">
            <v>30/06/2022</v>
          </cell>
          <cell r="T609" t="str">
            <v>31/12/2025</v>
          </cell>
          <cell r="V609" t="str">
            <v>31/12/2025</v>
          </cell>
          <cell r="Z609" t="str">
            <v>31/12/2021</v>
          </cell>
          <cell r="AE609" t="str">
            <v>31/12/2022</v>
          </cell>
        </row>
        <row r="610">
          <cell r="F610" t="str">
            <v>Fecha de Inicio</v>
          </cell>
          <cell r="N610" t="str">
            <v>01/11/2016</v>
          </cell>
          <cell r="P610" t="str">
            <v>01/01/2012</v>
          </cell>
          <cell r="T610" t="str">
            <v>01/12/2016</v>
          </cell>
          <cell r="V610" t="str">
            <v>01/03/2016</v>
          </cell>
          <cell r="Z610" t="str">
            <v>01/09/2016</v>
          </cell>
          <cell r="AE610" t="str">
            <v>01/11/2015</v>
          </cell>
        </row>
        <row r="611">
          <cell r="F611" t="str">
            <v>Tipo de Contrato</v>
          </cell>
          <cell r="N611" t="str">
            <v>BILATERAL</v>
          </cell>
          <cell r="P611" t="str">
            <v>BILATERAL</v>
          </cell>
          <cell r="T611" t="str">
            <v>BILATERAL</v>
          </cell>
          <cell r="V611" t="str">
            <v>BILATERAL</v>
          </cell>
          <cell r="Z611" t="str">
            <v>BILATERAL</v>
          </cell>
          <cell r="AE611" t="str">
            <v>LICITACION</v>
          </cell>
        </row>
        <row r="612">
          <cell r="F612" t="str">
            <v>Tipo de Usuario</v>
          </cell>
          <cell r="N612" t="str">
            <v>LIBRE</v>
          </cell>
          <cell r="P612" t="str">
            <v>LIBRE</v>
          </cell>
          <cell r="T612" t="str">
            <v>REGULADO</v>
          </cell>
          <cell r="V612" t="str">
            <v>REGULADO</v>
          </cell>
          <cell r="Z612" t="str">
            <v>LIBRE</v>
          </cell>
          <cell r="AE612" t="str">
            <v>REGULADO</v>
          </cell>
        </row>
        <row r="613">
          <cell r="F613" t="str">
            <v>CÓDIGO_Retiro</v>
          </cell>
          <cell r="P613" t="str">
            <v>CB00080ELP</v>
          </cell>
          <cell r="T613" t="str">
            <v>CB00115EPE</v>
          </cell>
          <cell r="V613" t="str">
            <v>CB00072ENG</v>
          </cell>
          <cell r="Z613" t="str">
            <v>CB00130KAL</v>
          </cell>
          <cell r="AE613" t="str">
            <v>CB00012SKP</v>
          </cell>
        </row>
        <row r="614">
          <cell r="F614" t="str">
            <v>Barra de Transferencia</v>
          </cell>
          <cell r="P614" t="str">
            <v>SANTA ROSA 220</v>
          </cell>
          <cell r="T614" t="str">
            <v>TRUJILLO 220</v>
          </cell>
          <cell r="V614" t="str">
            <v>MOLLENDO 138</v>
          </cell>
          <cell r="Z614" t="str">
            <v>HUANUCO 138</v>
          </cell>
          <cell r="AE614" t="str">
            <v>PIURA OESTE 220</v>
          </cell>
        </row>
        <row r="615">
          <cell r="F615" t="str">
            <v>Cliente</v>
          </cell>
          <cell r="P615" t="str">
            <v>CORPORACIÓN MIYASATO</v>
          </cell>
          <cell r="T615" t="str">
            <v>HIDRANDINA</v>
          </cell>
          <cell r="V615" t="str">
            <v>SEAL</v>
          </cell>
          <cell r="Z615" t="str">
            <v>REAL PLAZA</v>
          </cell>
          <cell r="AE615" t="str">
            <v>ELECTRO NOR OESTE</v>
          </cell>
        </row>
        <row r="616">
          <cell r="F616" t="str">
            <v>Fecha de Fin</v>
          </cell>
          <cell r="P616" t="str">
            <v>31/12/2019</v>
          </cell>
          <cell r="T616" t="str">
            <v>31/12/2025</v>
          </cell>
          <cell r="V616" t="str">
            <v>31/12/2025</v>
          </cell>
          <cell r="Z616" t="str">
            <v>31/12/2021</v>
          </cell>
          <cell r="AE616" t="str">
            <v>31/12/2022</v>
          </cell>
        </row>
        <row r="617">
          <cell r="F617" t="str">
            <v>Fecha de Inicio</v>
          </cell>
          <cell r="P617" t="str">
            <v>01/05/2014</v>
          </cell>
          <cell r="T617" t="str">
            <v>01/12/2016</v>
          </cell>
          <cell r="V617" t="str">
            <v>01/03/2016</v>
          </cell>
          <cell r="Z617" t="str">
            <v>01/09/2016</v>
          </cell>
          <cell r="AE617" t="str">
            <v>01/11/2015</v>
          </cell>
        </row>
        <row r="618">
          <cell r="F618" t="str">
            <v>Tipo de Contrato</v>
          </cell>
          <cell r="P618" t="str">
            <v>BILATERAL</v>
          </cell>
          <cell r="T618" t="str">
            <v>BILATERAL</v>
          </cell>
          <cell r="V618" t="str">
            <v>BILATERAL</v>
          </cell>
          <cell r="Z618" t="str">
            <v>BILATERAL</v>
          </cell>
          <cell r="AE618" t="str">
            <v>BILATERAL</v>
          </cell>
        </row>
        <row r="619">
          <cell r="F619" t="str">
            <v>Tipo de Usuario</v>
          </cell>
          <cell r="P619" t="str">
            <v>LIBRE</v>
          </cell>
          <cell r="T619" t="str">
            <v>REGULADO</v>
          </cell>
          <cell r="V619" t="str">
            <v>REGULADO</v>
          </cell>
          <cell r="Z619" t="str">
            <v>LIBRE</v>
          </cell>
          <cell r="AE619" t="str">
            <v>REGULADO</v>
          </cell>
        </row>
        <row r="620">
          <cell r="F620" t="str">
            <v>CÓDIGO_Retiro</v>
          </cell>
          <cell r="P620" t="str">
            <v>CB00098ELP</v>
          </cell>
          <cell r="T620" t="str">
            <v>CB00122EPE</v>
          </cell>
          <cell r="V620" t="str">
            <v>CL00010ENG</v>
          </cell>
          <cell r="Z620" t="str">
            <v>CB00131KAL</v>
          </cell>
          <cell r="AE620" t="str">
            <v>CL00129SKP</v>
          </cell>
        </row>
        <row r="621">
          <cell r="F621" t="str">
            <v>Barra de Transferencia</v>
          </cell>
          <cell r="P621" t="str">
            <v>INDEPENDENCIA 220</v>
          </cell>
          <cell r="T621" t="str">
            <v>CHIMBOTE1 220</v>
          </cell>
          <cell r="V621" t="str">
            <v>CALLALLI 138</v>
          </cell>
          <cell r="Z621" t="str">
            <v>CHAVARRIA 220</v>
          </cell>
          <cell r="AE621" t="str">
            <v>ZORRITOS 220</v>
          </cell>
        </row>
        <row r="622">
          <cell r="F622" t="str">
            <v>Cliente</v>
          </cell>
          <cell r="P622" t="str">
            <v>PRAXAIR</v>
          </cell>
          <cell r="T622" t="str">
            <v>HIDRANDINA</v>
          </cell>
          <cell r="V622" t="str">
            <v>SEAL</v>
          </cell>
          <cell r="Z622" t="str">
            <v>REAL PLAZA</v>
          </cell>
          <cell r="AE622" t="str">
            <v>ELECTRO NOR OESTE</v>
          </cell>
        </row>
        <row r="623">
          <cell r="F623" t="str">
            <v>Fecha de Fin</v>
          </cell>
          <cell r="P623" t="str">
            <v>31/08/2020</v>
          </cell>
          <cell r="T623" t="str">
            <v>31/12/2025</v>
          </cell>
          <cell r="V623" t="str">
            <v>31/12/2025</v>
          </cell>
          <cell r="Z623" t="str">
            <v>31/12/2021</v>
          </cell>
          <cell r="AE623" t="str">
            <v>31/08/2030</v>
          </cell>
        </row>
        <row r="624">
          <cell r="F624" t="str">
            <v>Fecha de Inicio</v>
          </cell>
          <cell r="P624" t="str">
            <v>01/09/2010</v>
          </cell>
          <cell r="T624" t="str">
            <v>01/12/2016</v>
          </cell>
          <cell r="V624" t="str">
            <v>01/03/2016</v>
          </cell>
          <cell r="Z624" t="str">
            <v>01/09/2016</v>
          </cell>
          <cell r="AE624" t="str">
            <v>01/11/2015</v>
          </cell>
        </row>
        <row r="625">
          <cell r="F625" t="str">
            <v>Tipo de Contrato</v>
          </cell>
          <cell r="P625" t="str">
            <v>BILATERAL</v>
          </cell>
          <cell r="T625" t="str">
            <v>BILATERAL</v>
          </cell>
          <cell r="V625" t="str">
            <v>LICITACION</v>
          </cell>
          <cell r="Z625" t="str">
            <v>BILATERAL</v>
          </cell>
          <cell r="AE625" t="str">
            <v>LICITACION</v>
          </cell>
        </row>
        <row r="626">
          <cell r="F626" t="str">
            <v>Tipo de Usuario</v>
          </cell>
          <cell r="P626" t="str">
            <v>LIBRE</v>
          </cell>
          <cell r="T626" t="str">
            <v>REGULADO</v>
          </cell>
          <cell r="V626" t="str">
            <v>REGULADO</v>
          </cell>
          <cell r="Z626" t="str">
            <v>LIBRE</v>
          </cell>
          <cell r="AE626" t="str">
            <v>REGULADO</v>
          </cell>
        </row>
        <row r="627">
          <cell r="F627" t="str">
            <v>CÓDIGO_Retiro</v>
          </cell>
          <cell r="P627" t="str">
            <v>CB00140ELP</v>
          </cell>
          <cell r="T627" t="str">
            <v>CL00001EPE</v>
          </cell>
          <cell r="V627" t="str">
            <v>CL00033ENG</v>
          </cell>
          <cell r="Z627" t="str">
            <v>CB00132KAL</v>
          </cell>
          <cell r="AE627" t="str">
            <v>CL00130SKP</v>
          </cell>
        </row>
        <row r="628">
          <cell r="F628" t="str">
            <v>Barra de Transferencia</v>
          </cell>
          <cell r="P628" t="str">
            <v>PIURA OESTE 220</v>
          </cell>
          <cell r="T628" t="str">
            <v>CHIMBOTE1 220</v>
          </cell>
          <cell r="V628" t="str">
            <v>CHILINA 138</v>
          </cell>
          <cell r="Z628" t="str">
            <v>CHICLAYO 220</v>
          </cell>
          <cell r="AE628" t="str">
            <v>TALARA 220</v>
          </cell>
        </row>
        <row r="629">
          <cell r="F629" t="str">
            <v>Cliente</v>
          </cell>
          <cell r="P629" t="str">
            <v>CEMENTOS PACASMAYO</v>
          </cell>
          <cell r="T629" t="str">
            <v>HIDRANDINA</v>
          </cell>
          <cell r="V629" t="str">
            <v>SEAL</v>
          </cell>
          <cell r="Z629" t="str">
            <v>REAL PLAZA</v>
          </cell>
          <cell r="AE629" t="str">
            <v>ELECTRO NOR OESTE</v>
          </cell>
        </row>
        <row r="630">
          <cell r="F630" t="str">
            <v>Fecha de Fin</v>
          </cell>
          <cell r="P630" t="str">
            <v>31/12/2020</v>
          </cell>
          <cell r="T630" t="str">
            <v>31/12/2025</v>
          </cell>
          <cell r="V630" t="str">
            <v>31/12/2025</v>
          </cell>
          <cell r="Z630" t="str">
            <v>31/12/2021</v>
          </cell>
          <cell r="AE630" t="str">
            <v>31/08/2030</v>
          </cell>
        </row>
        <row r="631">
          <cell r="F631" t="str">
            <v>Fecha de Inicio</v>
          </cell>
          <cell r="P631" t="str">
            <v>01/01/2015</v>
          </cell>
          <cell r="T631" t="str">
            <v>01/12/2016</v>
          </cell>
          <cell r="V631" t="str">
            <v>01/03/2016</v>
          </cell>
          <cell r="Z631" t="str">
            <v>01/09/2016</v>
          </cell>
          <cell r="AE631" t="str">
            <v>01/11/2015</v>
          </cell>
        </row>
        <row r="632">
          <cell r="F632" t="str">
            <v>Tipo de Contrato</v>
          </cell>
          <cell r="P632" t="str">
            <v>BILATERAL</v>
          </cell>
          <cell r="T632" t="str">
            <v>LICITACION</v>
          </cell>
          <cell r="V632" t="str">
            <v>LICITACION</v>
          </cell>
          <cell r="Z632" t="str">
            <v>BILATERAL</v>
          </cell>
          <cell r="AE632" t="str">
            <v>LICITACION</v>
          </cell>
        </row>
        <row r="633">
          <cell r="F633" t="str">
            <v>Tipo de Usuario</v>
          </cell>
          <cell r="P633" t="str">
            <v>LIBRE</v>
          </cell>
          <cell r="T633" t="str">
            <v>REGULADO</v>
          </cell>
          <cell r="V633" t="str">
            <v>REGULADO</v>
          </cell>
          <cell r="Z633" t="str">
            <v>LIBRE</v>
          </cell>
          <cell r="AE633" t="str">
            <v>REGULADO</v>
          </cell>
        </row>
        <row r="634">
          <cell r="F634" t="str">
            <v>CÓDIGO_Retiro</v>
          </cell>
          <cell r="P634" t="str">
            <v>CB00143ELP</v>
          </cell>
          <cell r="T634" t="str">
            <v>CL00010EPE</v>
          </cell>
          <cell r="V634" t="str">
            <v>CL00068ENG</v>
          </cell>
          <cell r="Z634" t="str">
            <v>CB00133KAL</v>
          </cell>
          <cell r="AE634" t="str">
            <v>CL00131SKP</v>
          </cell>
        </row>
        <row r="635">
          <cell r="F635" t="str">
            <v>Barra de Transferencia</v>
          </cell>
          <cell r="P635" t="str">
            <v>SOCABAYA 220</v>
          </cell>
          <cell r="T635" t="str">
            <v>CAJAMARCA 220</v>
          </cell>
          <cell r="V635" t="str">
            <v>MARCONA 220</v>
          </cell>
          <cell r="Z635" t="str">
            <v>DOLORESPATA 138</v>
          </cell>
          <cell r="AE635" t="str">
            <v>PIURA OESTE 220</v>
          </cell>
        </row>
        <row r="636">
          <cell r="F636" t="str">
            <v>Cliente</v>
          </cell>
          <cell r="P636" t="str">
            <v>MINERA CERRO VERDE</v>
          </cell>
          <cell r="T636" t="str">
            <v>HIDRANDINA</v>
          </cell>
          <cell r="V636" t="str">
            <v>SEAL</v>
          </cell>
          <cell r="Z636" t="str">
            <v>REAL PLAZA</v>
          </cell>
          <cell r="AE636" t="str">
            <v>ELECTRO NOR OESTE</v>
          </cell>
        </row>
        <row r="637">
          <cell r="F637" t="str">
            <v>Fecha de Fin</v>
          </cell>
          <cell r="P637" t="str">
            <v>30/09/2029</v>
          </cell>
          <cell r="T637" t="str">
            <v>31/12/2025</v>
          </cell>
          <cell r="V637" t="str">
            <v>31/12/2025</v>
          </cell>
          <cell r="Z637" t="str">
            <v>31/12/2021</v>
          </cell>
          <cell r="AE637" t="str">
            <v>31/08/2030</v>
          </cell>
        </row>
        <row r="638">
          <cell r="F638" t="str">
            <v>Fecha de Inicio</v>
          </cell>
          <cell r="P638" t="str">
            <v>01/10/2014</v>
          </cell>
          <cell r="T638" t="str">
            <v>01/12/2016</v>
          </cell>
          <cell r="V638" t="str">
            <v>01/03/2016</v>
          </cell>
          <cell r="Z638" t="str">
            <v>01/09/2016</v>
          </cell>
          <cell r="AE638" t="str">
            <v>01/11/2015</v>
          </cell>
        </row>
        <row r="639">
          <cell r="F639" t="str">
            <v>Tipo de Contrato</v>
          </cell>
          <cell r="P639" t="str">
            <v>BILATERAL</v>
          </cell>
          <cell r="T639" t="str">
            <v>BILATERAL</v>
          </cell>
          <cell r="V639" t="str">
            <v>LICITACION</v>
          </cell>
          <cell r="Z639" t="str">
            <v>BILATERAL</v>
          </cell>
          <cell r="AE639" t="str">
            <v>LICITACION</v>
          </cell>
        </row>
        <row r="640">
          <cell r="F640" t="str">
            <v>Tipo de Usuario</v>
          </cell>
          <cell r="P640" t="str">
            <v>LIBRE</v>
          </cell>
          <cell r="T640" t="str">
            <v>REGULADO</v>
          </cell>
          <cell r="V640" t="str">
            <v>REGULADO</v>
          </cell>
          <cell r="Z640" t="str">
            <v>LIBRE</v>
          </cell>
          <cell r="AE640" t="str">
            <v>REGULADO</v>
          </cell>
        </row>
        <row r="641">
          <cell r="F641" t="str">
            <v>CÓDIGO_Retiro</v>
          </cell>
          <cell r="P641" t="str">
            <v>CB00145ELP</v>
          </cell>
          <cell r="T641" t="str">
            <v>CL00040EPE</v>
          </cell>
          <cell r="V641" t="str">
            <v>CL00071ENG</v>
          </cell>
          <cell r="Z641" t="str">
            <v>CB00134KAL</v>
          </cell>
          <cell r="AE641" t="str">
            <v>CL00132SKP</v>
          </cell>
        </row>
        <row r="642">
          <cell r="F642" t="str">
            <v>Barra de Transferencia</v>
          </cell>
          <cell r="P642" t="str">
            <v>CARHUAMAYO 138</v>
          </cell>
          <cell r="T642" t="str">
            <v>CHIMBOTE1 138</v>
          </cell>
          <cell r="V642" t="str">
            <v>MOLLENDO 138</v>
          </cell>
          <cell r="Z642" t="str">
            <v>HUAYUCACHI 220</v>
          </cell>
          <cell r="AE642" t="str">
            <v>LA NIÑA 220</v>
          </cell>
        </row>
        <row r="643">
          <cell r="F643" t="str">
            <v>Cliente</v>
          </cell>
          <cell r="P643" t="str">
            <v>OXIDOS DE PASCO S.A.C.</v>
          </cell>
          <cell r="T643" t="str">
            <v>HIDRANDINA</v>
          </cell>
          <cell r="V643" t="str">
            <v>SEAL</v>
          </cell>
          <cell r="Z643" t="str">
            <v>REAL PLAZA</v>
          </cell>
          <cell r="AE643" t="str">
            <v>ELECTRO NOR OESTE</v>
          </cell>
        </row>
        <row r="644">
          <cell r="F644" t="str">
            <v>Fecha de Fin</v>
          </cell>
          <cell r="P644" t="str">
            <v>31/12/2017</v>
          </cell>
          <cell r="T644" t="str">
            <v>31/12/2025</v>
          </cell>
          <cell r="V644" t="str">
            <v>31/12/2025</v>
          </cell>
          <cell r="Z644" t="str">
            <v>31/12/2021</v>
          </cell>
          <cell r="AE644" t="str">
            <v>31/08/2030</v>
          </cell>
        </row>
        <row r="645">
          <cell r="F645" t="str">
            <v>Fecha de Inicio</v>
          </cell>
          <cell r="P645" t="str">
            <v>01/09/2016</v>
          </cell>
          <cell r="T645" t="str">
            <v>01/12/2016</v>
          </cell>
          <cell r="V645" t="str">
            <v>01/03/2016</v>
          </cell>
          <cell r="Z645" t="str">
            <v>01/09/2016</v>
          </cell>
          <cell r="AE645" t="str">
            <v>01/11/2015</v>
          </cell>
        </row>
        <row r="646">
          <cell r="F646" t="str">
            <v>Tipo de Contrato</v>
          </cell>
          <cell r="P646" t="str">
            <v>BILATERAL</v>
          </cell>
          <cell r="T646" t="str">
            <v>LICITACION</v>
          </cell>
          <cell r="V646" t="str">
            <v>LICITACION</v>
          </cell>
          <cell r="Z646" t="str">
            <v>BILATERAL</v>
          </cell>
          <cell r="AE646" t="str">
            <v>LICITACION</v>
          </cell>
        </row>
        <row r="647">
          <cell r="F647" t="str">
            <v>Tipo de Usuario</v>
          </cell>
          <cell r="P647" t="str">
            <v>LIBRE</v>
          </cell>
          <cell r="T647" t="str">
            <v>REGULADO</v>
          </cell>
          <cell r="V647" t="str">
            <v>REGULADO</v>
          </cell>
          <cell r="Z647" t="str">
            <v>LIBRE</v>
          </cell>
          <cell r="AE647" t="str">
            <v>REGULADO</v>
          </cell>
        </row>
        <row r="648">
          <cell r="F648" t="str">
            <v>CÓDIGO_Retiro</v>
          </cell>
          <cell r="P648" t="str">
            <v>CB00146ELP</v>
          </cell>
          <cell r="T648" t="str">
            <v>CL00045EPE</v>
          </cell>
          <cell r="V648" t="str">
            <v>CL00093ENG</v>
          </cell>
          <cell r="Z648" t="str">
            <v>CB00135KAL</v>
          </cell>
          <cell r="AE648" t="str">
            <v>CL00133SKP</v>
          </cell>
        </row>
        <row r="649">
          <cell r="F649" t="str">
            <v>Barra de Transferencia</v>
          </cell>
          <cell r="P649" t="str">
            <v>PARAGSHA2 138</v>
          </cell>
          <cell r="T649" t="str">
            <v>GUADALUPE 220</v>
          </cell>
          <cell r="V649" t="str">
            <v>REPARTICIÓN 138</v>
          </cell>
          <cell r="Z649" t="str">
            <v>JULIACA 138</v>
          </cell>
          <cell r="AE649" t="str">
            <v>ZORRITOS 220</v>
          </cell>
        </row>
        <row r="650">
          <cell r="F650" t="str">
            <v>Cliente</v>
          </cell>
          <cell r="P650" t="str">
            <v>OXIDOS DE PASCO S.A.C.</v>
          </cell>
          <cell r="T650" t="str">
            <v>HIDRANDINA</v>
          </cell>
          <cell r="V650" t="str">
            <v>SEAL</v>
          </cell>
          <cell r="Z650" t="str">
            <v>REAL PLAZA</v>
          </cell>
          <cell r="AE650" t="str">
            <v>ELECTRO NOR OESTE</v>
          </cell>
        </row>
        <row r="651">
          <cell r="F651" t="str">
            <v>Fecha de Fin</v>
          </cell>
          <cell r="P651" t="str">
            <v>31/12/2017</v>
          </cell>
          <cell r="T651" t="str">
            <v>31/12/2025</v>
          </cell>
          <cell r="V651" t="str">
            <v>31/12/2025</v>
          </cell>
          <cell r="Z651" t="str">
            <v>31/12/2021</v>
          </cell>
          <cell r="AE651" t="str">
            <v>31/12/2022</v>
          </cell>
        </row>
        <row r="652">
          <cell r="F652" t="str">
            <v>Fecha de Inicio</v>
          </cell>
          <cell r="P652" t="str">
            <v>01/09/2016</v>
          </cell>
          <cell r="T652" t="str">
            <v>01/12/2016</v>
          </cell>
          <cell r="V652" t="str">
            <v>01/03/2016</v>
          </cell>
          <cell r="Z652" t="str">
            <v>01/09/2016</v>
          </cell>
          <cell r="AE652" t="str">
            <v>01/11/2015</v>
          </cell>
        </row>
        <row r="653">
          <cell r="F653" t="str">
            <v>Tipo de Contrato</v>
          </cell>
          <cell r="P653" t="str">
            <v>BILATERAL</v>
          </cell>
          <cell r="T653" t="str">
            <v>LICITACION</v>
          </cell>
          <cell r="V653" t="str">
            <v>LICITACION</v>
          </cell>
          <cell r="Z653" t="str">
            <v>BILATERAL</v>
          </cell>
          <cell r="AE653" t="str">
            <v>LICITACION</v>
          </cell>
        </row>
        <row r="654">
          <cell r="F654" t="str">
            <v>Tipo de Usuario</v>
          </cell>
          <cell r="P654" t="str">
            <v>LIBRE</v>
          </cell>
          <cell r="T654" t="str">
            <v>REGULADO</v>
          </cell>
          <cell r="V654" t="str">
            <v>REGULADO</v>
          </cell>
          <cell r="Z654" t="str">
            <v>LIBRE</v>
          </cell>
          <cell r="AE654" t="str">
            <v>REGULADO</v>
          </cell>
        </row>
        <row r="655">
          <cell r="F655" t="str">
            <v>CÓDIGO_Retiro</v>
          </cell>
          <cell r="T655" t="str">
            <v>CL00047EPE</v>
          </cell>
          <cell r="V655" t="str">
            <v>CL00111ENG</v>
          </cell>
          <cell r="Z655" t="str">
            <v>CB00136KAL</v>
          </cell>
          <cell r="AE655" t="str">
            <v>CL00134SKP</v>
          </cell>
        </row>
        <row r="656">
          <cell r="F656" t="str">
            <v>Barra de Transferencia</v>
          </cell>
          <cell r="T656" t="str">
            <v>GUADALUPE 60</v>
          </cell>
          <cell r="V656" t="str">
            <v>SANTUARIO 138</v>
          </cell>
          <cell r="Z656" t="str">
            <v>PIURA OESTE 220</v>
          </cell>
          <cell r="AE656" t="str">
            <v>TALARA 220</v>
          </cell>
        </row>
        <row r="657">
          <cell r="F657" t="str">
            <v>Cliente</v>
          </cell>
          <cell r="T657" t="str">
            <v>HIDRANDINA</v>
          </cell>
          <cell r="V657" t="str">
            <v>SEAL</v>
          </cell>
          <cell r="Z657" t="str">
            <v>REAL PLAZA</v>
          </cell>
          <cell r="AE657" t="str">
            <v>ELECTRO NOR OESTE</v>
          </cell>
        </row>
        <row r="658">
          <cell r="F658" t="str">
            <v>Fecha de Fin</v>
          </cell>
          <cell r="T658" t="str">
            <v>31/12/2025</v>
          </cell>
          <cell r="V658" t="str">
            <v>31/12/2025</v>
          </cell>
          <cell r="Z658" t="str">
            <v>31/12/2021</v>
          </cell>
          <cell r="AE658" t="str">
            <v>31/12/2022</v>
          </cell>
        </row>
        <row r="659">
          <cell r="F659" t="str">
            <v>Fecha de Inicio</v>
          </cell>
          <cell r="T659" t="str">
            <v>01/12/2016</v>
          </cell>
          <cell r="V659" t="str">
            <v>01/03/2016</v>
          </cell>
          <cell r="Z659" t="str">
            <v>01/09/2016</v>
          </cell>
          <cell r="AE659" t="str">
            <v>01/11/2015</v>
          </cell>
        </row>
        <row r="660">
          <cell r="F660" t="str">
            <v>Tipo de Contrato</v>
          </cell>
          <cell r="T660" t="str">
            <v>LICITACION</v>
          </cell>
          <cell r="V660" t="str">
            <v>LICITACION</v>
          </cell>
          <cell r="Z660" t="str">
            <v>BILATERAL</v>
          </cell>
          <cell r="AE660" t="str">
            <v>LICITACION</v>
          </cell>
        </row>
        <row r="661">
          <cell r="F661" t="str">
            <v>Tipo de Usuario</v>
          </cell>
          <cell r="T661" t="str">
            <v>REGULADO</v>
          </cell>
          <cell r="V661" t="str">
            <v>REGULADO</v>
          </cell>
          <cell r="Z661" t="str">
            <v>LIBRE</v>
          </cell>
          <cell r="AE661" t="str">
            <v>REGULADO</v>
          </cell>
        </row>
        <row r="662">
          <cell r="F662" t="str">
            <v>CÓDIGO_Retiro</v>
          </cell>
          <cell r="T662" t="str">
            <v>CL00050EPE</v>
          </cell>
          <cell r="V662" t="str">
            <v>CL00114ENG</v>
          </cell>
          <cell r="Z662" t="str">
            <v>CB00137KAL</v>
          </cell>
          <cell r="AE662" t="str">
            <v>CL00135SKP</v>
          </cell>
        </row>
        <row r="663">
          <cell r="F663" t="str">
            <v>Barra de Transferencia</v>
          </cell>
          <cell r="T663" t="str">
            <v>HUALLANCA 138</v>
          </cell>
          <cell r="V663" t="str">
            <v>SOCABAYA 138</v>
          </cell>
          <cell r="Z663" t="str">
            <v>PUCALLPA 60</v>
          </cell>
          <cell r="AE663" t="str">
            <v>PIURA OESTE 220</v>
          </cell>
        </row>
        <row r="664">
          <cell r="F664" t="str">
            <v>Cliente</v>
          </cell>
          <cell r="T664" t="str">
            <v>HIDRANDINA</v>
          </cell>
          <cell r="V664" t="str">
            <v>SEAL</v>
          </cell>
          <cell r="Z664" t="str">
            <v>REAL PLAZA</v>
          </cell>
          <cell r="AE664" t="str">
            <v>ELECTRO NOR OESTE</v>
          </cell>
        </row>
        <row r="665">
          <cell r="F665" t="str">
            <v>Fecha de Fin</v>
          </cell>
          <cell r="T665" t="str">
            <v>31/12/2025</v>
          </cell>
          <cell r="V665" t="str">
            <v>31/12/2025</v>
          </cell>
          <cell r="Z665" t="str">
            <v>31/12/2021</v>
          </cell>
          <cell r="AE665" t="str">
            <v>31/12/2022</v>
          </cell>
        </row>
        <row r="666">
          <cell r="F666" t="str">
            <v>Fecha de Inicio</v>
          </cell>
          <cell r="T666" t="str">
            <v>01/12/2016</v>
          </cell>
          <cell r="V666" t="str">
            <v>01/03/2016</v>
          </cell>
          <cell r="Z666" t="str">
            <v>01/09/2016</v>
          </cell>
          <cell r="AE666" t="str">
            <v>01/11/2015</v>
          </cell>
        </row>
        <row r="667">
          <cell r="F667" t="str">
            <v>Tipo de Contrato</v>
          </cell>
          <cell r="T667" t="str">
            <v>LICITACION</v>
          </cell>
          <cell r="V667" t="str">
            <v>LICITACION</v>
          </cell>
          <cell r="Z667" t="str">
            <v>BILATERAL</v>
          </cell>
          <cell r="AE667" t="str">
            <v>LICITACION</v>
          </cell>
        </row>
        <row r="668">
          <cell r="F668" t="str">
            <v>Tipo de Usuario</v>
          </cell>
          <cell r="T668" t="str">
            <v>REGULADO</v>
          </cell>
          <cell r="V668" t="str">
            <v>REGULADO</v>
          </cell>
          <cell r="Z668" t="str">
            <v>LIBRE</v>
          </cell>
          <cell r="AE668" t="str">
            <v>REGULADO</v>
          </cell>
        </row>
        <row r="669">
          <cell r="F669" t="str">
            <v>CÓDIGO_Retiro</v>
          </cell>
          <cell r="T669" t="str">
            <v>CL00085EPE</v>
          </cell>
          <cell r="V669" t="str">
            <v>CB00002ENG</v>
          </cell>
          <cell r="Z669" t="str">
            <v>CB00138KAL</v>
          </cell>
          <cell r="AE669" t="str">
            <v>CB00137SKP</v>
          </cell>
        </row>
        <row r="670">
          <cell r="F670" t="str">
            <v>Barra de Transferencia</v>
          </cell>
          <cell r="T670" t="str">
            <v>PARAMONGA NUEVA 220</v>
          </cell>
          <cell r="V670" t="str">
            <v>AGUAYTIA 22.9</v>
          </cell>
          <cell r="Z670" t="str">
            <v>SAN JUAN 220</v>
          </cell>
          <cell r="AE670" t="str">
            <v>PIURA OESTE 220</v>
          </cell>
        </row>
        <row r="671">
          <cell r="F671" t="str">
            <v>Cliente</v>
          </cell>
          <cell r="T671" t="str">
            <v>HIDRANDINA</v>
          </cell>
          <cell r="V671" t="str">
            <v>ELECTRO UCAYALI</v>
          </cell>
          <cell r="Z671" t="str">
            <v>REAL PLAZA</v>
          </cell>
          <cell r="AE671" t="str">
            <v>ELECTRO NOR OESTE</v>
          </cell>
        </row>
        <row r="672">
          <cell r="F672" t="str">
            <v>Fecha de Fin</v>
          </cell>
          <cell r="T672" t="str">
            <v>31/12/2025</v>
          </cell>
          <cell r="V672" t="str">
            <v>31/12/2025</v>
          </cell>
          <cell r="Z672" t="str">
            <v>31/12/2021</v>
          </cell>
          <cell r="AE672" t="str">
            <v>31/12/2020</v>
          </cell>
        </row>
        <row r="673">
          <cell r="F673" t="str">
            <v>Fecha de Inicio</v>
          </cell>
          <cell r="T673" t="str">
            <v>01/12/2016</v>
          </cell>
          <cell r="V673" t="str">
            <v>01/03/2016</v>
          </cell>
          <cell r="Z673" t="str">
            <v>01/09/2016</v>
          </cell>
          <cell r="AE673" t="str">
            <v>01/02/2017</v>
          </cell>
        </row>
        <row r="674">
          <cell r="F674" t="str">
            <v>Tipo de Contrato</v>
          </cell>
          <cell r="T674" t="str">
            <v>LICITACION</v>
          </cell>
          <cell r="V674" t="str">
            <v>BILATERAL</v>
          </cell>
          <cell r="Z674" t="str">
            <v>BILATERAL</v>
          </cell>
          <cell r="AE674" t="str">
            <v>BILATERAL</v>
          </cell>
        </row>
        <row r="675">
          <cell r="F675" t="str">
            <v>Tipo de Usuario</v>
          </cell>
          <cell r="T675" t="str">
            <v>REGULADO</v>
          </cell>
          <cell r="V675" t="str">
            <v>REGULADO</v>
          </cell>
          <cell r="Z675" t="str">
            <v>LIBRE</v>
          </cell>
          <cell r="AE675" t="str">
            <v>REGULADO</v>
          </cell>
        </row>
        <row r="676">
          <cell r="F676" t="str">
            <v>CÓDIGO_Retiro</v>
          </cell>
          <cell r="T676" t="str">
            <v>CL00116EPE</v>
          </cell>
          <cell r="V676" t="str">
            <v>CB00089ENG</v>
          </cell>
          <cell r="Z676" t="str">
            <v>CB00139KAL</v>
          </cell>
          <cell r="AE676" t="str">
            <v>CL00100SKP</v>
          </cell>
        </row>
        <row r="677">
          <cell r="F677" t="str">
            <v>Barra de Transferencia</v>
          </cell>
          <cell r="T677" t="str">
            <v>TRUJILLO 220</v>
          </cell>
          <cell r="V677" t="str">
            <v>PUCALLPA 60</v>
          </cell>
          <cell r="Z677" t="str">
            <v>SANTA ROSA 220</v>
          </cell>
          <cell r="AE677" t="str">
            <v>INDEPENDENCIA 220</v>
          </cell>
        </row>
        <row r="678">
          <cell r="F678" t="str">
            <v>Cliente</v>
          </cell>
          <cell r="T678" t="str">
            <v>HIDRANDINA</v>
          </cell>
          <cell r="V678" t="str">
            <v>ELECTRO UCAYALI</v>
          </cell>
          <cell r="Z678" t="str">
            <v>REAL PLAZA</v>
          </cell>
          <cell r="AE678" t="str">
            <v>COELVISAC</v>
          </cell>
        </row>
        <row r="679">
          <cell r="F679" t="str">
            <v>Fecha de Fin</v>
          </cell>
          <cell r="T679" t="str">
            <v>31/12/2025</v>
          </cell>
          <cell r="V679" t="str">
            <v>31/12/2025</v>
          </cell>
          <cell r="Z679" t="str">
            <v>31/12/2021</v>
          </cell>
          <cell r="AE679" t="str">
            <v>31/12/2022</v>
          </cell>
        </row>
        <row r="680">
          <cell r="F680" t="str">
            <v>Fecha de Inicio</v>
          </cell>
          <cell r="T680" t="str">
            <v>01/12/2016</v>
          </cell>
          <cell r="V680" t="str">
            <v>01/03/2016</v>
          </cell>
          <cell r="Z680" t="str">
            <v>01/09/2016</v>
          </cell>
          <cell r="AE680" t="str">
            <v>01/11/2015</v>
          </cell>
        </row>
        <row r="681">
          <cell r="F681" t="str">
            <v>Tipo de Contrato</v>
          </cell>
          <cell r="T681" t="str">
            <v>LICITACION</v>
          </cell>
          <cell r="V681" t="str">
            <v>BILATERAL</v>
          </cell>
          <cell r="Z681" t="str">
            <v>BILATERAL</v>
          </cell>
          <cell r="AE681" t="str">
            <v>LICITACION</v>
          </cell>
        </row>
        <row r="682">
          <cell r="F682" t="str">
            <v>Tipo de Usuario</v>
          </cell>
          <cell r="T682" t="str">
            <v>REGULADO</v>
          </cell>
          <cell r="V682" t="str">
            <v>REGULADO</v>
          </cell>
          <cell r="Z682" t="str">
            <v>LIBRE</v>
          </cell>
          <cell r="AE682" t="str">
            <v>REGULADO</v>
          </cell>
        </row>
        <row r="683">
          <cell r="F683" t="str">
            <v>CÓDIGO_Retiro</v>
          </cell>
          <cell r="T683" t="str">
            <v>CL00036EPE</v>
          </cell>
          <cell r="V683" t="str">
            <v>CB00052ENG</v>
          </cell>
          <cell r="Z683" t="str">
            <v>CB00140KAL</v>
          </cell>
          <cell r="AE683" t="str">
            <v>CL00136SKP</v>
          </cell>
        </row>
        <row r="684">
          <cell r="F684" t="str">
            <v>Barra de Transferencia</v>
          </cell>
          <cell r="T684" t="str">
            <v>CHILCA REP 220</v>
          </cell>
          <cell r="V684" t="str">
            <v>ILO ELP 138</v>
          </cell>
          <cell r="Z684" t="str">
            <v>SOCABAYA 138</v>
          </cell>
          <cell r="AE684" t="str">
            <v>CHICLAYO 220</v>
          </cell>
        </row>
        <row r="685">
          <cell r="F685" t="str">
            <v>Cliente</v>
          </cell>
          <cell r="T685" t="str">
            <v>LUZ DEL SUR</v>
          </cell>
          <cell r="V685" t="str">
            <v>SOUTHERN PERU CC</v>
          </cell>
          <cell r="Z685" t="str">
            <v>REAL PLAZA</v>
          </cell>
          <cell r="AE685" t="str">
            <v>ELECTRO NORTE</v>
          </cell>
        </row>
        <row r="686">
          <cell r="F686" t="str">
            <v>Fecha de Fin</v>
          </cell>
          <cell r="T686" t="str">
            <v>31/12/2025</v>
          </cell>
          <cell r="V686" t="str">
            <v>17/04/2017</v>
          </cell>
          <cell r="Z686" t="str">
            <v>31/12/2021</v>
          </cell>
          <cell r="AE686" t="str">
            <v>31/08/2030</v>
          </cell>
        </row>
        <row r="687">
          <cell r="F687" t="str">
            <v>Fecha de Inicio</v>
          </cell>
          <cell r="T687" t="str">
            <v>01/12/2016</v>
          </cell>
          <cell r="V687" t="str">
            <v>01/03/2016</v>
          </cell>
          <cell r="Z687" t="str">
            <v>01/09/2016</v>
          </cell>
          <cell r="AE687" t="str">
            <v>01/11/2015</v>
          </cell>
        </row>
        <row r="688">
          <cell r="F688" t="str">
            <v>Tipo de Contrato</v>
          </cell>
          <cell r="T688" t="str">
            <v>LICITACION</v>
          </cell>
          <cell r="V688" t="str">
            <v>BILATERAL</v>
          </cell>
          <cell r="Z688" t="str">
            <v>BILATERAL</v>
          </cell>
          <cell r="AE688" t="str">
            <v>LICITACION</v>
          </cell>
        </row>
        <row r="689">
          <cell r="F689" t="str">
            <v>Tipo de Usuario</v>
          </cell>
          <cell r="T689" t="str">
            <v>REGULADO</v>
          </cell>
          <cell r="V689" t="str">
            <v>LIBRE</v>
          </cell>
          <cell r="Z689" t="str">
            <v>LIBRE</v>
          </cell>
          <cell r="AE689" t="str">
            <v>REGULADO</v>
          </cell>
        </row>
        <row r="690">
          <cell r="F690" t="str">
            <v>CÓDIGO_Retiro</v>
          </cell>
          <cell r="T690" t="str">
            <v>CL00062EPE</v>
          </cell>
          <cell r="V690" t="str">
            <v>CB00076ENG</v>
          </cell>
          <cell r="Z690" t="str">
            <v>CB00141KAL</v>
          </cell>
          <cell r="AE690" t="str">
            <v>CL00137SKP</v>
          </cell>
        </row>
        <row r="691">
          <cell r="F691" t="str">
            <v>Barra de Transferencia</v>
          </cell>
          <cell r="T691" t="str">
            <v>INDUSTRIALES 220</v>
          </cell>
          <cell r="V691" t="str">
            <v>MOQUEGUA 138</v>
          </cell>
          <cell r="Z691" t="str">
            <v>TRUJILLO 220</v>
          </cell>
          <cell r="AE691" t="str">
            <v>CAJAMARCA 220</v>
          </cell>
        </row>
        <row r="692">
          <cell r="F692" t="str">
            <v>Cliente</v>
          </cell>
          <cell r="T692" t="str">
            <v>LUZ DEL SUR</v>
          </cell>
          <cell r="V692" t="str">
            <v>SOUTHERN PERU CC</v>
          </cell>
          <cell r="Z692" t="str">
            <v>REAL PLAZA</v>
          </cell>
          <cell r="AE692" t="str">
            <v>ELECTRO NORTE</v>
          </cell>
        </row>
        <row r="693">
          <cell r="F693" t="str">
            <v>Fecha de Fin</v>
          </cell>
          <cell r="T693" t="str">
            <v>31/12/2025</v>
          </cell>
          <cell r="V693" t="str">
            <v>17/04/2017</v>
          </cell>
          <cell r="Z693" t="str">
            <v>31/12/2021</v>
          </cell>
          <cell r="AE693" t="str">
            <v>31/08/2030</v>
          </cell>
        </row>
        <row r="694">
          <cell r="F694" t="str">
            <v>Fecha de Inicio</v>
          </cell>
          <cell r="T694" t="str">
            <v>01/12/2016</v>
          </cell>
          <cell r="V694" t="str">
            <v>01/03/2016</v>
          </cell>
          <cell r="Z694" t="str">
            <v>01/09/2016</v>
          </cell>
          <cell r="AE694" t="str">
            <v>01/11/2015</v>
          </cell>
        </row>
        <row r="695">
          <cell r="F695" t="str">
            <v>Tipo de Contrato</v>
          </cell>
          <cell r="T695" t="str">
            <v>LICITACION</v>
          </cell>
          <cell r="V695" t="str">
            <v>BILATERAL</v>
          </cell>
          <cell r="Z695" t="str">
            <v>BILATERAL</v>
          </cell>
          <cell r="AE695" t="str">
            <v>LICITACION</v>
          </cell>
        </row>
        <row r="696">
          <cell r="F696" t="str">
            <v>Tipo de Usuario</v>
          </cell>
          <cell r="T696" t="str">
            <v>REGULADO</v>
          </cell>
          <cell r="V696" t="str">
            <v>LIBRE</v>
          </cell>
          <cell r="Z696" t="str">
            <v>LIBRE</v>
          </cell>
          <cell r="AE696" t="str">
            <v>REGULADO</v>
          </cell>
        </row>
        <row r="697">
          <cell r="F697" t="str">
            <v>CÓDIGO_Retiro</v>
          </cell>
          <cell r="T697" t="str">
            <v>CL00097EPE</v>
          </cell>
          <cell r="V697" t="str">
            <v>CB00122ENG</v>
          </cell>
          <cell r="Z697" t="str">
            <v>CB00142KAL</v>
          </cell>
          <cell r="AE697" t="str">
            <v>CL00138SKP</v>
          </cell>
        </row>
        <row r="698">
          <cell r="F698" t="str">
            <v>Barra de Transferencia</v>
          </cell>
          <cell r="T698" t="str">
            <v>SAN JUAN 220</v>
          </cell>
          <cell r="V698" t="str">
            <v>TOQUEPALA 138</v>
          </cell>
          <cell r="Z698" t="str">
            <v>CAJAMARCA 220</v>
          </cell>
          <cell r="AE698" t="str">
            <v>CARHUAQUERO 220</v>
          </cell>
        </row>
        <row r="699">
          <cell r="F699" t="str">
            <v>Cliente</v>
          </cell>
          <cell r="T699" t="str">
            <v>LUZ DEL SUR</v>
          </cell>
          <cell r="V699" t="str">
            <v>SOUTHERN PERU CC</v>
          </cell>
          <cell r="Z699" t="str">
            <v>SUPERMERCADOS PERUANOS SOCIEDAD ANONIMA O  S.P.S.A.</v>
          </cell>
          <cell r="AE699" t="str">
            <v>ELECTRO NORTE</v>
          </cell>
        </row>
        <row r="700">
          <cell r="F700" t="str">
            <v>Fecha de Fin</v>
          </cell>
          <cell r="T700" t="str">
            <v>31/12/2025</v>
          </cell>
          <cell r="V700" t="str">
            <v>17/04/2017</v>
          </cell>
          <cell r="Z700" t="str">
            <v>31/12/2021</v>
          </cell>
          <cell r="AE700" t="str">
            <v>31/08/2030</v>
          </cell>
        </row>
        <row r="701">
          <cell r="F701" t="str">
            <v>Fecha de Inicio</v>
          </cell>
          <cell r="T701" t="str">
            <v>01/12/2016</v>
          </cell>
          <cell r="V701" t="str">
            <v>01/03/2016</v>
          </cell>
          <cell r="Z701" t="str">
            <v>01/09/2016</v>
          </cell>
          <cell r="AE701" t="str">
            <v>01/11/2015</v>
          </cell>
        </row>
        <row r="702">
          <cell r="F702" t="str">
            <v>Tipo de Contrato</v>
          </cell>
          <cell r="T702" t="str">
            <v>LICITACION</v>
          </cell>
          <cell r="V702" t="str">
            <v>BILATERAL</v>
          </cell>
          <cell r="Z702" t="str">
            <v>BILATERAL</v>
          </cell>
          <cell r="AE702" t="str">
            <v>LICITACION</v>
          </cell>
        </row>
        <row r="703">
          <cell r="F703" t="str">
            <v>Tipo de Usuario</v>
          </cell>
          <cell r="T703" t="str">
            <v>REGULADO</v>
          </cell>
          <cell r="V703" t="str">
            <v>LIBRE</v>
          </cell>
          <cell r="Z703" t="str">
            <v>LIBRE</v>
          </cell>
          <cell r="AE703" t="str">
            <v>REGULADO</v>
          </cell>
        </row>
        <row r="704">
          <cell r="F704" t="str">
            <v>CÓDIGO_Retiro</v>
          </cell>
          <cell r="T704" t="str">
            <v>CL00098EPE</v>
          </cell>
          <cell r="V704" t="str">
            <v>CB00135ENG</v>
          </cell>
          <cell r="Z704" t="str">
            <v>CB00143KAL</v>
          </cell>
          <cell r="AE704" t="str">
            <v>CL00139SKP</v>
          </cell>
        </row>
        <row r="705">
          <cell r="F705" t="str">
            <v>Barra de Transferencia</v>
          </cell>
          <cell r="T705" t="str">
            <v>SANTA ROSA 220</v>
          </cell>
          <cell r="V705" t="str">
            <v>BOTIFLACA 138</v>
          </cell>
          <cell r="Z705" t="str">
            <v>CHAVARRIA 220</v>
          </cell>
          <cell r="AE705" t="str">
            <v>CAJAMARCA 220</v>
          </cell>
        </row>
        <row r="706">
          <cell r="F706" t="str">
            <v>Cliente</v>
          </cell>
          <cell r="T706" t="str">
            <v>LUZ DEL SUR</v>
          </cell>
          <cell r="V706" t="str">
            <v>SOUTHERN PERU CC</v>
          </cell>
          <cell r="Z706" t="str">
            <v>SUPERMERCADOS PERUANOS SOCIEDAD ANONIMA O  S.P.S.A.</v>
          </cell>
          <cell r="AE706" t="str">
            <v>ELECTRO NORTE</v>
          </cell>
        </row>
        <row r="707">
          <cell r="F707" t="str">
            <v>Fecha de Fin</v>
          </cell>
          <cell r="T707" t="str">
            <v>31/12/2025</v>
          </cell>
          <cell r="V707" t="str">
            <v>17/04/2017</v>
          </cell>
          <cell r="Z707" t="str">
            <v>31/12/2021</v>
          </cell>
          <cell r="AE707" t="str">
            <v>31/12/2022</v>
          </cell>
        </row>
        <row r="708">
          <cell r="F708" t="str">
            <v>Fecha de Inicio</v>
          </cell>
          <cell r="T708" t="str">
            <v>01/12/2016</v>
          </cell>
          <cell r="V708" t="str">
            <v>01/03/2016</v>
          </cell>
          <cell r="Z708" t="str">
            <v>01/09/2016</v>
          </cell>
          <cell r="AE708" t="str">
            <v>01/11/2015</v>
          </cell>
        </row>
        <row r="709">
          <cell r="F709" t="str">
            <v>Tipo de Contrato</v>
          </cell>
          <cell r="T709" t="str">
            <v>LICITACION</v>
          </cell>
          <cell r="V709" t="str">
            <v>BILATERAL</v>
          </cell>
          <cell r="Z709" t="str">
            <v>BILATERAL</v>
          </cell>
          <cell r="AE709" t="str">
            <v>LICITACION</v>
          </cell>
        </row>
        <row r="710">
          <cell r="F710" t="str">
            <v>Tipo de Usuario</v>
          </cell>
          <cell r="T710" t="str">
            <v>REGULADO</v>
          </cell>
          <cell r="V710" t="str">
            <v>LIBRE</v>
          </cell>
          <cell r="Z710" t="str">
            <v>LIBRE</v>
          </cell>
          <cell r="AE710" t="str">
            <v>REGULADO</v>
          </cell>
        </row>
        <row r="711">
          <cell r="F711" t="str">
            <v>CÓDIGO_Retiro</v>
          </cell>
          <cell r="T711" t="str">
            <v>CL00139EPE</v>
          </cell>
          <cell r="V711" t="str">
            <v>CB00027ENG</v>
          </cell>
          <cell r="Z711" t="str">
            <v>CB00144KAL</v>
          </cell>
          <cell r="AE711" t="str">
            <v>CL00140SKP</v>
          </cell>
        </row>
        <row r="712">
          <cell r="F712" t="str">
            <v>Barra de Transferencia</v>
          </cell>
          <cell r="T712" t="str">
            <v>CALLAHUANCA EDEGEL 220</v>
          </cell>
          <cell r="V712" t="str">
            <v>CHAVARRIA 220</v>
          </cell>
          <cell r="Z712" t="str">
            <v>CHICLAYO 220</v>
          </cell>
          <cell r="AE712" t="str">
            <v>CHICLAYO 220</v>
          </cell>
        </row>
        <row r="713">
          <cell r="F713" t="str">
            <v>Cliente</v>
          </cell>
          <cell r="T713" t="str">
            <v>LUZ DEL SUR</v>
          </cell>
          <cell r="V713" t="str">
            <v>QUIMPAC : QUIMICA PACIFICO</v>
          </cell>
          <cell r="Z713" t="str">
            <v>SUPERMERCADOS PERUANOS SOCIEDAD ANONIMA O  S.P.S.A.</v>
          </cell>
          <cell r="AE713" t="str">
            <v>ELECTRO NORTE</v>
          </cell>
        </row>
        <row r="714">
          <cell r="F714" t="str">
            <v>Fecha de Fin</v>
          </cell>
          <cell r="T714" t="str">
            <v>31/12/2025</v>
          </cell>
          <cell r="V714" t="str">
            <v>30/06/2020</v>
          </cell>
          <cell r="Z714" t="str">
            <v>31/12/2021</v>
          </cell>
          <cell r="AE714" t="str">
            <v>31/12/2022</v>
          </cell>
        </row>
        <row r="715">
          <cell r="F715" t="str">
            <v>Fecha de Inicio</v>
          </cell>
          <cell r="T715" t="str">
            <v>01/12/2016</v>
          </cell>
          <cell r="V715" t="str">
            <v>01/03/2016</v>
          </cell>
          <cell r="Z715" t="str">
            <v>01/09/2016</v>
          </cell>
          <cell r="AE715" t="str">
            <v>01/11/2015</v>
          </cell>
        </row>
        <row r="716">
          <cell r="F716" t="str">
            <v>Tipo de Contrato</v>
          </cell>
          <cell r="T716" t="str">
            <v>LICITACION</v>
          </cell>
          <cell r="V716" t="str">
            <v>BILATERAL</v>
          </cell>
          <cell r="Z716" t="str">
            <v>BILATERAL</v>
          </cell>
          <cell r="AE716" t="str">
            <v>LICITACION</v>
          </cell>
        </row>
        <row r="717">
          <cell r="F717" t="str">
            <v>Tipo de Usuario</v>
          </cell>
          <cell r="T717" t="str">
            <v>REGULADO</v>
          </cell>
          <cell r="V717" t="str">
            <v>LIBRE</v>
          </cell>
          <cell r="Z717" t="str">
            <v>LIBRE</v>
          </cell>
          <cell r="AE717" t="str">
            <v>REGULADO</v>
          </cell>
        </row>
        <row r="718">
          <cell r="F718" t="str">
            <v>CÓDIGO_Retiro</v>
          </cell>
          <cell r="T718" t="str">
            <v>CL00026EPE</v>
          </cell>
          <cell r="V718" t="str">
            <v>CB00082ENG</v>
          </cell>
          <cell r="Z718" t="str">
            <v>CB00145KAL</v>
          </cell>
          <cell r="AE718" t="str">
            <v>CL00141SKP</v>
          </cell>
        </row>
        <row r="719">
          <cell r="F719" t="str">
            <v>Barra de Transferencia</v>
          </cell>
          <cell r="T719" t="str">
            <v>CALLALLI 138</v>
          </cell>
          <cell r="V719" t="str">
            <v>PARAMONGA EXISTENTE 138</v>
          </cell>
          <cell r="Z719" t="str">
            <v>CHILCA REP 220</v>
          </cell>
          <cell r="AE719" t="str">
            <v>CARHUAQUERO 220</v>
          </cell>
        </row>
        <row r="720">
          <cell r="F720" t="str">
            <v>Cliente</v>
          </cell>
          <cell r="T720" t="str">
            <v>SEAL</v>
          </cell>
          <cell r="V720" t="str">
            <v>QUIMPAC : QUIMICA PACIFICO</v>
          </cell>
          <cell r="Z720" t="str">
            <v>SUPERMERCADOS PERUANOS SOCIEDAD ANONIMA O  S.P.S.A.</v>
          </cell>
          <cell r="AE720" t="str">
            <v>ELECTRO NORTE</v>
          </cell>
        </row>
        <row r="721">
          <cell r="F721" t="str">
            <v>Fecha de Fin</v>
          </cell>
          <cell r="T721" t="str">
            <v>31/12/2025</v>
          </cell>
          <cell r="V721" t="str">
            <v>30/06/2020</v>
          </cell>
          <cell r="Z721" t="str">
            <v>31/12/2021</v>
          </cell>
          <cell r="AE721" t="str">
            <v>31/12/2022</v>
          </cell>
        </row>
        <row r="722">
          <cell r="F722" t="str">
            <v>Fecha de Inicio</v>
          </cell>
          <cell r="T722" t="str">
            <v>01/12/2016</v>
          </cell>
          <cell r="V722" t="str">
            <v>01/03/2016</v>
          </cell>
          <cell r="Z722" t="str">
            <v>01/09/2016</v>
          </cell>
          <cell r="AE722" t="str">
            <v>01/11/2015</v>
          </cell>
        </row>
        <row r="723">
          <cell r="F723" t="str">
            <v>Tipo de Contrato</v>
          </cell>
          <cell r="T723" t="str">
            <v>LICITACION</v>
          </cell>
          <cell r="V723" t="str">
            <v>BILATERAL</v>
          </cell>
          <cell r="Z723" t="str">
            <v>BILATERAL</v>
          </cell>
          <cell r="AE723" t="str">
            <v>LICITACION</v>
          </cell>
        </row>
        <row r="724">
          <cell r="F724" t="str">
            <v>Tipo de Usuario</v>
          </cell>
          <cell r="T724" t="str">
            <v>REGULADO</v>
          </cell>
          <cell r="V724" t="str">
            <v>LIBRE</v>
          </cell>
          <cell r="Z724" t="str">
            <v>LIBRE</v>
          </cell>
          <cell r="AE724" t="str">
            <v>REGULADO</v>
          </cell>
        </row>
        <row r="725">
          <cell r="F725" t="str">
            <v>CÓDIGO_Retiro</v>
          </cell>
          <cell r="T725" t="str">
            <v>CL00037EPE</v>
          </cell>
          <cell r="V725" t="str">
            <v>CB00009ENG</v>
          </cell>
          <cell r="Z725" t="str">
            <v>CB00146KAL</v>
          </cell>
          <cell r="AE725" t="str">
            <v>CL00142SKP</v>
          </cell>
        </row>
        <row r="726">
          <cell r="F726" t="str">
            <v>Barra de Transferencia</v>
          </cell>
          <cell r="T726" t="str">
            <v>CHILINA 138</v>
          </cell>
          <cell r="V726" t="str">
            <v>CALLALLI 138</v>
          </cell>
          <cell r="Z726" t="str">
            <v>CHIMBOTE1 138</v>
          </cell>
          <cell r="AE726" t="str">
            <v>SAN GABAN 138</v>
          </cell>
        </row>
        <row r="727">
          <cell r="F727" t="str">
            <v>Cliente</v>
          </cell>
          <cell r="T727" t="str">
            <v>SEAL</v>
          </cell>
          <cell r="V727" t="str">
            <v>MINERA BATEAS</v>
          </cell>
          <cell r="Z727" t="str">
            <v>SUPERMERCADOS PERUANOS SOCIEDAD ANONIMA O  S.P.S.A.</v>
          </cell>
          <cell r="AE727" t="str">
            <v>ELECTRO PUNO</v>
          </cell>
        </row>
        <row r="728">
          <cell r="F728" t="str">
            <v>Fecha de Fin</v>
          </cell>
          <cell r="T728" t="str">
            <v>31/12/2025</v>
          </cell>
          <cell r="V728" t="str">
            <v>31/01/2022</v>
          </cell>
          <cell r="Z728" t="str">
            <v>31/12/2021</v>
          </cell>
          <cell r="AE728" t="str">
            <v>31/08/2030</v>
          </cell>
        </row>
        <row r="729">
          <cell r="F729" t="str">
            <v>Fecha de Inicio</v>
          </cell>
          <cell r="T729" t="str">
            <v>01/12/2016</v>
          </cell>
          <cell r="V729" t="str">
            <v>01/03/2016</v>
          </cell>
          <cell r="Z729" t="str">
            <v>01/09/2016</v>
          </cell>
          <cell r="AE729" t="str">
            <v>01/11/2015</v>
          </cell>
        </row>
        <row r="730">
          <cell r="F730" t="str">
            <v>Tipo de Contrato</v>
          </cell>
          <cell r="T730" t="str">
            <v>LICITACION</v>
          </cell>
          <cell r="V730" t="str">
            <v>BILATERAL</v>
          </cell>
          <cell r="Z730" t="str">
            <v>BILATERAL</v>
          </cell>
          <cell r="AE730" t="str">
            <v>LICITACION</v>
          </cell>
        </row>
        <row r="731">
          <cell r="F731" t="str">
            <v>Tipo de Usuario</v>
          </cell>
          <cell r="T731" t="str">
            <v>REGULADO</v>
          </cell>
          <cell r="V731" t="str">
            <v>LIBRE</v>
          </cell>
          <cell r="Z731" t="str">
            <v>LIBRE</v>
          </cell>
          <cell r="AE731" t="str">
            <v>REGULADO</v>
          </cell>
        </row>
        <row r="732">
          <cell r="F732" t="str">
            <v>CÓDIGO_Retiro</v>
          </cell>
          <cell r="T732" t="str">
            <v>CL00067EPE</v>
          </cell>
          <cell r="V732" t="str">
            <v>CB00024ENG</v>
          </cell>
          <cell r="Z732" t="str">
            <v>CB00147KAL</v>
          </cell>
          <cell r="AE732" t="str">
            <v>CL00143SKP</v>
          </cell>
        </row>
        <row r="733">
          <cell r="F733" t="str">
            <v>Barra de Transferencia</v>
          </cell>
          <cell r="T733" t="str">
            <v>MARCONA 220</v>
          </cell>
          <cell r="V733" t="str">
            <v>CHAVARRIA 220</v>
          </cell>
          <cell r="Z733" t="str">
            <v>DOLORESPATA 138</v>
          </cell>
          <cell r="AE733" t="str">
            <v>PUNO 138</v>
          </cell>
        </row>
        <row r="734">
          <cell r="F734" t="str">
            <v>Cliente</v>
          </cell>
          <cell r="T734" t="str">
            <v>SEAL</v>
          </cell>
          <cell r="V734" t="str">
            <v>OWENS-ILLINOIS PERÚ S.A.</v>
          </cell>
          <cell r="Z734" t="str">
            <v>SUPERMERCADOS PERUANOS SOCIEDAD ANONIMA O  S.P.S.A.</v>
          </cell>
          <cell r="AE734" t="str">
            <v>ELECTRO PUNO</v>
          </cell>
        </row>
        <row r="735">
          <cell r="F735" t="str">
            <v>Fecha de Fin</v>
          </cell>
          <cell r="T735" t="str">
            <v>31/12/2025</v>
          </cell>
          <cell r="V735" t="str">
            <v>31/12/2022</v>
          </cell>
          <cell r="Z735" t="str">
            <v>31/12/2021</v>
          </cell>
          <cell r="AE735" t="str">
            <v>31/08/2030</v>
          </cell>
        </row>
        <row r="736">
          <cell r="F736" t="str">
            <v>Fecha de Inicio</v>
          </cell>
          <cell r="T736" t="str">
            <v>01/12/2016</v>
          </cell>
          <cell r="V736" t="str">
            <v>01/03/2016</v>
          </cell>
          <cell r="Z736" t="str">
            <v>01/09/2016</v>
          </cell>
          <cell r="AE736" t="str">
            <v>01/11/2015</v>
          </cell>
        </row>
        <row r="737">
          <cell r="F737" t="str">
            <v>Tipo de Contrato</v>
          </cell>
          <cell r="T737" t="str">
            <v>LICITACION</v>
          </cell>
          <cell r="V737" t="str">
            <v>BILATERAL</v>
          </cell>
          <cell r="Z737" t="str">
            <v>BILATERAL</v>
          </cell>
          <cell r="AE737" t="str">
            <v>LICITACION</v>
          </cell>
        </row>
        <row r="738">
          <cell r="F738" t="str">
            <v>Tipo de Usuario</v>
          </cell>
          <cell r="T738" t="str">
            <v>REGULADO</v>
          </cell>
          <cell r="V738" t="str">
            <v>LIBRE</v>
          </cell>
          <cell r="Z738" t="str">
            <v>LIBRE</v>
          </cell>
          <cell r="AE738" t="str">
            <v>REGULADO</v>
          </cell>
        </row>
        <row r="739">
          <cell r="F739" t="str">
            <v>CÓDIGO_Retiro</v>
          </cell>
          <cell r="T739" t="str">
            <v>CL00070EPE</v>
          </cell>
          <cell r="V739" t="str">
            <v>CB00026ENG</v>
          </cell>
          <cell r="Z739" t="str">
            <v>CB00148KAL</v>
          </cell>
          <cell r="AE739" t="str">
            <v>CL00144SKP</v>
          </cell>
        </row>
        <row r="740">
          <cell r="F740" t="str">
            <v>Barra de Transferencia</v>
          </cell>
          <cell r="T740" t="str">
            <v>MOLLENDO 138</v>
          </cell>
          <cell r="V740" t="str">
            <v>CHAVARRIA 220</v>
          </cell>
          <cell r="Z740" t="str">
            <v>HUACHO 220</v>
          </cell>
          <cell r="AE740" t="str">
            <v>JULIACA 138</v>
          </cell>
        </row>
        <row r="741">
          <cell r="F741" t="str">
            <v>Cliente</v>
          </cell>
          <cell r="T741" t="str">
            <v>SEAL</v>
          </cell>
          <cell r="V741" t="str">
            <v>LINDE GAS PERU S.A.</v>
          </cell>
          <cell r="Z741" t="str">
            <v>SUPERMERCADOS PERUANOS SOCIEDAD ANONIMA O  S.P.S.A.</v>
          </cell>
          <cell r="AE741" t="str">
            <v>ELECTRO PUNO</v>
          </cell>
        </row>
        <row r="742">
          <cell r="F742" t="str">
            <v>Fecha de Fin</v>
          </cell>
          <cell r="T742" t="str">
            <v>31/12/2025</v>
          </cell>
          <cell r="V742" t="str">
            <v>31/05/2019</v>
          </cell>
          <cell r="Z742" t="str">
            <v>31/12/2021</v>
          </cell>
          <cell r="AE742" t="str">
            <v>31/08/2030</v>
          </cell>
        </row>
        <row r="743">
          <cell r="F743" t="str">
            <v>Fecha de Inicio</v>
          </cell>
          <cell r="T743" t="str">
            <v>01/12/2016</v>
          </cell>
          <cell r="V743" t="str">
            <v>01/03/2016</v>
          </cell>
          <cell r="Z743" t="str">
            <v>01/09/2016</v>
          </cell>
          <cell r="AE743" t="str">
            <v>01/11/2015</v>
          </cell>
        </row>
        <row r="744">
          <cell r="F744" t="str">
            <v>Tipo de Contrato</v>
          </cell>
          <cell r="T744" t="str">
            <v>LICITACION</v>
          </cell>
          <cell r="V744" t="str">
            <v>BILATERAL</v>
          </cell>
          <cell r="Z744" t="str">
            <v>BILATERAL</v>
          </cell>
          <cell r="AE744" t="str">
            <v>LICITACION</v>
          </cell>
        </row>
        <row r="745">
          <cell r="F745" t="str">
            <v>Tipo de Usuario</v>
          </cell>
          <cell r="T745" t="str">
            <v>REGULADO</v>
          </cell>
          <cell r="V745" t="str">
            <v>LIBRE</v>
          </cell>
          <cell r="Z745" t="str">
            <v>LIBRE</v>
          </cell>
          <cell r="AE745" t="str">
            <v>REGULADO</v>
          </cell>
        </row>
        <row r="746">
          <cell r="F746" t="str">
            <v>CÓDIGO_Retiro</v>
          </cell>
          <cell r="T746" t="str">
            <v>CL00091EPE</v>
          </cell>
          <cell r="V746" t="str">
            <v>CB00062ENG</v>
          </cell>
          <cell r="Z746" t="str">
            <v>CB00149KAL</v>
          </cell>
          <cell r="AE746" t="str">
            <v>CL00145SKP</v>
          </cell>
        </row>
        <row r="747">
          <cell r="F747" t="str">
            <v>Barra de Transferencia</v>
          </cell>
          <cell r="T747" t="str">
            <v>REPARTICIÓN 138</v>
          </cell>
          <cell r="V747" t="str">
            <v>INDEPENDENCIA 220</v>
          </cell>
          <cell r="Z747" t="str">
            <v>HUAYUCACHI 220</v>
          </cell>
          <cell r="AE747" t="str">
            <v>AZANGARO 138</v>
          </cell>
        </row>
        <row r="748">
          <cell r="F748" t="str">
            <v>Cliente</v>
          </cell>
          <cell r="T748" t="str">
            <v>SEAL</v>
          </cell>
          <cell r="V748" t="str">
            <v>PAPELERA DEL SUR</v>
          </cell>
          <cell r="Z748" t="str">
            <v>SUPERMERCADOS PERUANOS SOCIEDAD ANONIMA O  S.P.S.A.</v>
          </cell>
          <cell r="AE748" t="str">
            <v>ELECTRO PUNO</v>
          </cell>
        </row>
        <row r="749">
          <cell r="F749" t="str">
            <v>Fecha de Fin</v>
          </cell>
          <cell r="T749" t="str">
            <v>31/12/2025</v>
          </cell>
          <cell r="V749" t="str">
            <v>28/02/2017</v>
          </cell>
          <cell r="Z749" t="str">
            <v>31/12/2021</v>
          </cell>
          <cell r="AE749" t="str">
            <v>31/08/2030</v>
          </cell>
        </row>
        <row r="750">
          <cell r="F750" t="str">
            <v>Fecha de Inicio</v>
          </cell>
          <cell r="T750" t="str">
            <v>01/12/2016</v>
          </cell>
          <cell r="V750" t="str">
            <v>01/03/2016</v>
          </cell>
          <cell r="Z750" t="str">
            <v>01/09/2016</v>
          </cell>
          <cell r="AE750" t="str">
            <v>01/11/2015</v>
          </cell>
        </row>
        <row r="751">
          <cell r="F751" t="str">
            <v>Tipo de Contrato</v>
          </cell>
          <cell r="T751" t="str">
            <v>LICITACION</v>
          </cell>
          <cell r="V751" t="str">
            <v>BILATERAL</v>
          </cell>
          <cell r="Z751" t="str">
            <v>BILATERAL</v>
          </cell>
          <cell r="AE751" t="str">
            <v>LICITACION</v>
          </cell>
        </row>
        <row r="752">
          <cell r="F752" t="str">
            <v>Tipo de Usuario</v>
          </cell>
          <cell r="T752" t="str">
            <v>REGULADO</v>
          </cell>
          <cell r="V752" t="str">
            <v>LIBRE</v>
          </cell>
          <cell r="Z752" t="str">
            <v>LIBRE</v>
          </cell>
          <cell r="AE752" t="str">
            <v>REGULADO</v>
          </cell>
        </row>
        <row r="753">
          <cell r="F753" t="str">
            <v>CÓDIGO_Retiro</v>
          </cell>
          <cell r="T753" t="str">
            <v>CL00105EPE</v>
          </cell>
          <cell r="V753" t="str">
            <v>CB00070ENG</v>
          </cell>
          <cell r="Z753" t="str">
            <v>CB00150KAL</v>
          </cell>
          <cell r="AE753" t="str">
            <v>CL00146SKP</v>
          </cell>
        </row>
        <row r="754">
          <cell r="F754" t="str">
            <v>Barra de Transferencia</v>
          </cell>
          <cell r="T754" t="str">
            <v>SANTUARIO 138</v>
          </cell>
          <cell r="V754" t="str">
            <v>MARCONA 220</v>
          </cell>
          <cell r="Z754" t="str">
            <v>ICA 220</v>
          </cell>
          <cell r="AE754" t="str">
            <v>AYAVIRI 138</v>
          </cell>
        </row>
        <row r="755">
          <cell r="F755" t="str">
            <v>Cliente</v>
          </cell>
          <cell r="T755" t="str">
            <v>SEAL</v>
          </cell>
          <cell r="V755" t="str">
            <v>MINERA APUMAYO</v>
          </cell>
          <cell r="Z755" t="str">
            <v>SUPERMERCADOS PERUANOS SOCIEDAD ANONIMA O  S.P.S.A.</v>
          </cell>
          <cell r="AE755" t="str">
            <v>ELECTRO PUNO</v>
          </cell>
        </row>
        <row r="756">
          <cell r="F756" t="str">
            <v>Fecha de Fin</v>
          </cell>
          <cell r="T756" t="str">
            <v>31/12/2025</v>
          </cell>
          <cell r="V756" t="str">
            <v>31/12/2017</v>
          </cell>
          <cell r="Z756" t="str">
            <v>31/12/2021</v>
          </cell>
          <cell r="AE756" t="str">
            <v>31/08/2030</v>
          </cell>
        </row>
        <row r="757">
          <cell r="F757" t="str">
            <v>Fecha de Inicio</v>
          </cell>
          <cell r="T757" t="str">
            <v>01/12/2016</v>
          </cell>
          <cell r="V757" t="str">
            <v>01/03/2016</v>
          </cell>
          <cell r="Z757" t="str">
            <v>01/09/2016</v>
          </cell>
          <cell r="AE757" t="str">
            <v>01/11/2015</v>
          </cell>
        </row>
        <row r="758">
          <cell r="F758" t="str">
            <v>Tipo de Contrato</v>
          </cell>
          <cell r="T758" t="str">
            <v>LICITACION</v>
          </cell>
          <cell r="V758" t="str">
            <v>BILATERAL</v>
          </cell>
          <cell r="Z758" t="str">
            <v>BILATERAL</v>
          </cell>
          <cell r="AE758" t="str">
            <v>LICITACION</v>
          </cell>
        </row>
        <row r="759">
          <cell r="F759" t="str">
            <v>Tipo de Usuario</v>
          </cell>
          <cell r="T759" t="str">
            <v>REGULADO</v>
          </cell>
          <cell r="V759" t="str">
            <v>LIBRE</v>
          </cell>
          <cell r="Z759" t="str">
            <v>LIBRE</v>
          </cell>
          <cell r="AE759" t="str">
            <v>REGULADO</v>
          </cell>
        </row>
        <row r="760">
          <cell r="F760" t="str">
            <v>CÓDIGO_Retiro</v>
          </cell>
          <cell r="T760" t="str">
            <v>CL00108EPE</v>
          </cell>
          <cell r="V760" t="str">
            <v>CB00078ENG</v>
          </cell>
          <cell r="Z760" t="str">
            <v>CB00151KAL</v>
          </cell>
          <cell r="AE760" t="str">
            <v>CL00147SKP</v>
          </cell>
        </row>
        <row r="761">
          <cell r="F761" t="str">
            <v>Barra de Transferencia</v>
          </cell>
          <cell r="T761" t="str">
            <v>SOCABAYA 138</v>
          </cell>
          <cell r="V761" t="str">
            <v>OROYA NUEVA 50</v>
          </cell>
          <cell r="Z761" t="str">
            <v>INDEPENDENCIA 220</v>
          </cell>
          <cell r="AE761" t="str">
            <v>TOQUEPALA 138</v>
          </cell>
        </row>
        <row r="762">
          <cell r="F762" t="str">
            <v>Cliente</v>
          </cell>
          <cell r="T762" t="str">
            <v>SEAL</v>
          </cell>
          <cell r="V762" t="str">
            <v>NYRSTAR</v>
          </cell>
          <cell r="Z762" t="str">
            <v>SUPERMERCADOS PERUANOS SOCIEDAD ANONIMA O  S.P.S.A.</v>
          </cell>
          <cell r="AE762" t="str">
            <v>ELECTRO SUR</v>
          </cell>
        </row>
        <row r="763">
          <cell r="F763" t="str">
            <v>Fecha de Fin</v>
          </cell>
          <cell r="T763" t="str">
            <v>31/12/2025</v>
          </cell>
          <cell r="V763" t="str">
            <v>31/03/2017</v>
          </cell>
          <cell r="Z763" t="str">
            <v>31/12/2021</v>
          </cell>
          <cell r="AE763" t="str">
            <v>31/08/2030</v>
          </cell>
        </row>
        <row r="764">
          <cell r="F764" t="str">
            <v>Fecha de Inicio</v>
          </cell>
          <cell r="T764" t="str">
            <v>01/12/2016</v>
          </cell>
          <cell r="V764" t="str">
            <v>01/03/2016</v>
          </cell>
          <cell r="Z764" t="str">
            <v>01/09/2016</v>
          </cell>
          <cell r="AE764" t="str">
            <v>01/11/2015</v>
          </cell>
        </row>
        <row r="765">
          <cell r="F765" t="str">
            <v>Tipo de Contrato</v>
          </cell>
          <cell r="T765" t="str">
            <v>LICITACION</v>
          </cell>
          <cell r="V765" t="str">
            <v>BILATERAL</v>
          </cell>
          <cell r="Z765" t="str">
            <v>BILATERAL</v>
          </cell>
          <cell r="AE765" t="str">
            <v>LICITACION</v>
          </cell>
        </row>
        <row r="766">
          <cell r="F766" t="str">
            <v>Tipo de Usuario</v>
          </cell>
          <cell r="T766" t="str">
            <v>REGULADO</v>
          </cell>
          <cell r="V766" t="str">
            <v>LIBRE</v>
          </cell>
          <cell r="Z766" t="str">
            <v>LIBRE</v>
          </cell>
          <cell r="AE766" t="str">
            <v>REGULADO</v>
          </cell>
        </row>
        <row r="767">
          <cell r="F767" t="str">
            <v>CÓDIGO_Retiro</v>
          </cell>
          <cell r="T767" t="str">
            <v>CB00088EPE</v>
          </cell>
          <cell r="V767" t="str">
            <v>CB00081ENG</v>
          </cell>
          <cell r="Z767" t="str">
            <v>CB00152KAL</v>
          </cell>
          <cell r="AE767" t="str">
            <v>CL00148SKP</v>
          </cell>
        </row>
        <row r="768">
          <cell r="F768" t="str">
            <v>Barra de Transferencia</v>
          </cell>
          <cell r="T768" t="str">
            <v>POMACOCHA 220</v>
          </cell>
          <cell r="V768" t="str">
            <v>PARAMONGA EXISTENTE 138</v>
          </cell>
          <cell r="Z768" t="str">
            <v>INDUSTRIALES 220</v>
          </cell>
          <cell r="AE768" t="str">
            <v>SOCABAYA 138</v>
          </cell>
        </row>
        <row r="769">
          <cell r="F769" t="str">
            <v>Cliente</v>
          </cell>
          <cell r="T769" t="str">
            <v>ELECTRO CENTRO</v>
          </cell>
          <cell r="V769" t="str">
            <v>PAPELERA NACIONAL S.A.</v>
          </cell>
          <cell r="Z769" t="str">
            <v>SUPERMERCADOS PERUANOS SOCIEDAD ANONIMA O  S.P.S.A.</v>
          </cell>
          <cell r="AE769" t="str">
            <v>ELECTRO SUR</v>
          </cell>
        </row>
        <row r="770">
          <cell r="F770" t="str">
            <v>Fecha de Fin</v>
          </cell>
          <cell r="T770" t="str">
            <v>31/12/2023</v>
          </cell>
          <cell r="V770" t="str">
            <v>30/06/2020</v>
          </cell>
          <cell r="Z770" t="str">
            <v>31/12/2021</v>
          </cell>
          <cell r="AE770" t="str">
            <v>31/08/2030</v>
          </cell>
        </row>
        <row r="771">
          <cell r="F771" t="str">
            <v>Fecha de Inicio</v>
          </cell>
          <cell r="T771" t="str">
            <v>01/12/2016</v>
          </cell>
          <cell r="V771" t="str">
            <v>01/03/2016</v>
          </cell>
          <cell r="Z771" t="str">
            <v>01/09/2016</v>
          </cell>
          <cell r="AE771" t="str">
            <v>01/11/2015</v>
          </cell>
        </row>
        <row r="772">
          <cell r="F772" t="str">
            <v>Tipo de Contrato</v>
          </cell>
          <cell r="T772" t="str">
            <v>BILATERAL</v>
          </cell>
          <cell r="V772" t="str">
            <v>BILATERAL</v>
          </cell>
          <cell r="Z772" t="str">
            <v>BILATERAL</v>
          </cell>
          <cell r="AE772" t="str">
            <v>LICITACION</v>
          </cell>
        </row>
        <row r="773">
          <cell r="F773" t="str">
            <v>Tipo de Usuario</v>
          </cell>
          <cell r="T773" t="str">
            <v>REGULADO</v>
          </cell>
          <cell r="V773" t="str">
            <v>LIBRE</v>
          </cell>
          <cell r="Z773" t="str">
            <v>LIBRE</v>
          </cell>
          <cell r="AE773" t="str">
            <v>REGULADO</v>
          </cell>
        </row>
        <row r="774">
          <cell r="F774" t="str">
            <v>CÓDIGO_Retiro</v>
          </cell>
          <cell r="T774" t="str">
            <v>CB00135EPE</v>
          </cell>
          <cell r="V774" t="str">
            <v>CB00083ENG</v>
          </cell>
          <cell r="Z774" t="str">
            <v>CB00153KAL</v>
          </cell>
          <cell r="AE774" t="str">
            <v>CL00149SKP</v>
          </cell>
        </row>
        <row r="775">
          <cell r="F775" t="str">
            <v>Barra de Transferencia</v>
          </cell>
          <cell r="T775" t="str">
            <v>CHILCA REP 220</v>
          </cell>
          <cell r="V775" t="str">
            <v>PARAMONGA NUEVA 220</v>
          </cell>
          <cell r="Z775" t="str">
            <v>JULIACA 138</v>
          </cell>
          <cell r="AE775" t="str">
            <v>MOQUEGUA 138</v>
          </cell>
        </row>
        <row r="776">
          <cell r="F776" t="str">
            <v>Cliente</v>
          </cell>
          <cell r="T776" t="str">
            <v>INMOBILIARIA AMERICAN GROUP</v>
          </cell>
          <cell r="V776" t="str">
            <v>MINERA ANTAMINA</v>
          </cell>
          <cell r="Z776" t="str">
            <v>SUPERMERCADOS PERUANOS SOCIEDAD ANONIMA O  S.P.S.A.</v>
          </cell>
          <cell r="AE776" t="str">
            <v>ELECTRO SUR</v>
          </cell>
        </row>
        <row r="777">
          <cell r="F777" t="str">
            <v>Fecha de Fin</v>
          </cell>
          <cell r="T777" t="str">
            <v>30/06/2026</v>
          </cell>
          <cell r="V777" t="str">
            <v>31/12/2029</v>
          </cell>
          <cell r="Z777" t="str">
            <v>31/12/2021</v>
          </cell>
          <cell r="AE777" t="str">
            <v>31/08/2030</v>
          </cell>
        </row>
        <row r="778">
          <cell r="F778" t="str">
            <v>Fecha de Inicio</v>
          </cell>
          <cell r="T778" t="str">
            <v>01/12/2016</v>
          </cell>
          <cell r="V778" t="str">
            <v>01/03/2016</v>
          </cell>
          <cell r="Z778" t="str">
            <v>01/09/2016</v>
          </cell>
          <cell r="AE778" t="str">
            <v>01/11/2015</v>
          </cell>
        </row>
        <row r="779">
          <cell r="F779" t="str">
            <v>Tipo de Contrato</v>
          </cell>
          <cell r="T779" t="str">
            <v>BILATERAL</v>
          </cell>
          <cell r="V779" t="str">
            <v>BILATERAL</v>
          </cell>
          <cell r="Z779" t="str">
            <v>BILATERAL</v>
          </cell>
          <cell r="AE779" t="str">
            <v>LICITACION</v>
          </cell>
        </row>
        <row r="780">
          <cell r="F780" t="str">
            <v>Tipo de Usuario</v>
          </cell>
          <cell r="T780" t="str">
            <v>LIBRE</v>
          </cell>
          <cell r="V780" t="str">
            <v>LIBRE</v>
          </cell>
          <cell r="Z780" t="str">
            <v>LIBRE</v>
          </cell>
          <cell r="AE780" t="str">
            <v>REGULADO</v>
          </cell>
        </row>
        <row r="781">
          <cell r="F781" t="str">
            <v>CÓDIGO_Retiro</v>
          </cell>
          <cell r="T781" t="str">
            <v>CB00131EPE</v>
          </cell>
          <cell r="V781" t="str">
            <v>CB00105ENG</v>
          </cell>
          <cell r="Z781" t="str">
            <v>CB00154KAL</v>
          </cell>
          <cell r="AE781" t="str">
            <v>CL00150SKP</v>
          </cell>
        </row>
        <row r="782">
          <cell r="F782" t="str">
            <v>Barra de Transferencia</v>
          </cell>
          <cell r="T782" t="str">
            <v>SANTA ROSA 220</v>
          </cell>
          <cell r="V782" t="str">
            <v>SANTA ROSA 220</v>
          </cell>
          <cell r="Z782" t="str">
            <v>PIURA OESTE 220</v>
          </cell>
          <cell r="AE782" t="str">
            <v>LOS HEROES 66</v>
          </cell>
        </row>
        <row r="783">
          <cell r="F783" t="str">
            <v>Cliente</v>
          </cell>
          <cell r="T783" t="str">
            <v>VIDRIERIA 28 DE JULIO S.A.C.</v>
          </cell>
          <cell r="V783" t="str">
            <v>INDUSTRIAL PAPELERA ATLAS</v>
          </cell>
          <cell r="Z783" t="str">
            <v>SUPERMERCADOS PERUANOS SOCIEDAD ANONIMA O  S.P.S.A.</v>
          </cell>
          <cell r="AE783" t="str">
            <v>ELECTRO SUR</v>
          </cell>
        </row>
        <row r="784">
          <cell r="F784" t="str">
            <v>Fecha de Fin</v>
          </cell>
          <cell r="T784" t="str">
            <v>30/09/2026</v>
          </cell>
          <cell r="V784" t="str">
            <v>31/12/2017</v>
          </cell>
          <cell r="Z784" t="str">
            <v>31/12/2021</v>
          </cell>
          <cell r="AE784" t="str">
            <v>31/08/2030</v>
          </cell>
        </row>
        <row r="785">
          <cell r="F785" t="str">
            <v>Fecha de Inicio</v>
          </cell>
          <cell r="T785" t="str">
            <v>01/12/2016</v>
          </cell>
          <cell r="V785" t="str">
            <v>01/03/2016</v>
          </cell>
          <cell r="Z785" t="str">
            <v>01/09/2016</v>
          </cell>
          <cell r="AE785" t="str">
            <v>01/11/2015</v>
          </cell>
        </row>
        <row r="786">
          <cell r="F786" t="str">
            <v>Tipo de Contrato</v>
          </cell>
          <cell r="T786" t="str">
            <v>BILATERAL</v>
          </cell>
          <cell r="V786" t="str">
            <v>BILATERAL</v>
          </cell>
          <cell r="Z786" t="str">
            <v>BILATERAL</v>
          </cell>
          <cell r="AE786" t="str">
            <v>LICITACION</v>
          </cell>
        </row>
        <row r="787">
          <cell r="F787" t="str">
            <v>Tipo de Usuario</v>
          </cell>
          <cell r="T787" t="str">
            <v>LIBRE</v>
          </cell>
          <cell r="V787" t="str">
            <v>LIBRE</v>
          </cell>
          <cell r="Z787" t="str">
            <v>LIBRE</v>
          </cell>
          <cell r="AE787" t="str">
            <v>REGULADO</v>
          </cell>
        </row>
        <row r="788">
          <cell r="F788" t="str">
            <v>CÓDIGO_Retiro</v>
          </cell>
          <cell r="T788" t="str">
            <v>CB00196EPE</v>
          </cell>
          <cell r="V788" t="str">
            <v>CB00107ENG</v>
          </cell>
          <cell r="Z788" t="str">
            <v>CB00155KAL</v>
          </cell>
          <cell r="AE788" t="str">
            <v>CL00151SKP</v>
          </cell>
        </row>
        <row r="789">
          <cell r="F789" t="str">
            <v>Barra de Transferencia</v>
          </cell>
          <cell r="T789" t="str">
            <v>INDUSTRIALES 220</v>
          </cell>
          <cell r="V789" t="str">
            <v>SANTA ROSA 220</v>
          </cell>
          <cell r="Z789" t="str">
            <v>PUCALLPA 60</v>
          </cell>
          <cell r="AE789" t="str">
            <v>ILO ELP 138</v>
          </cell>
        </row>
        <row r="790">
          <cell r="F790" t="str">
            <v>Cliente</v>
          </cell>
          <cell r="T790" t="str">
            <v>VIDRIERIA 28 DE JULIO S.A.C.</v>
          </cell>
          <cell r="V790" t="str">
            <v>UNIVERSIDAD DE LIMA</v>
          </cell>
          <cell r="Z790" t="str">
            <v>SUPERMERCADOS PERUANOS SOCIEDAD ANONIMA O  S.P.S.A.</v>
          </cell>
          <cell r="AE790" t="str">
            <v>ELECTRO SUR</v>
          </cell>
        </row>
        <row r="791">
          <cell r="F791" t="str">
            <v>Fecha de Fin</v>
          </cell>
          <cell r="T791" t="str">
            <v>30/09/2026</v>
          </cell>
          <cell r="V791" t="str">
            <v>31/12/2018</v>
          </cell>
          <cell r="Z791" t="str">
            <v>31/12/2021</v>
          </cell>
          <cell r="AE791" t="str">
            <v>31/08/2030</v>
          </cell>
        </row>
        <row r="792">
          <cell r="F792" t="str">
            <v>Fecha de Inicio</v>
          </cell>
          <cell r="T792" t="str">
            <v>17/02/2017</v>
          </cell>
          <cell r="V792" t="str">
            <v>01/03/2016</v>
          </cell>
          <cell r="Z792" t="str">
            <v>01/09/2016</v>
          </cell>
          <cell r="AE792" t="str">
            <v>01/11/2015</v>
          </cell>
        </row>
        <row r="793">
          <cell r="F793" t="str">
            <v>Tipo de Contrato</v>
          </cell>
          <cell r="T793" t="str">
            <v>BILATERAL</v>
          </cell>
          <cell r="V793" t="str">
            <v>BILATERAL</v>
          </cell>
          <cell r="Z793" t="str">
            <v>BILATERAL</v>
          </cell>
          <cell r="AE793" t="str">
            <v>LICITACION</v>
          </cell>
        </row>
        <row r="794">
          <cell r="F794" t="str">
            <v>Tipo de Usuario</v>
          </cell>
          <cell r="T794" t="str">
            <v>LIBRE</v>
          </cell>
          <cell r="V794" t="str">
            <v>LIBRE</v>
          </cell>
          <cell r="Z794" t="str">
            <v>LIBRE</v>
          </cell>
          <cell r="AE794" t="str">
            <v>REGULADO</v>
          </cell>
        </row>
        <row r="795">
          <cell r="F795" t="str">
            <v>CÓDIGO_Retiro</v>
          </cell>
          <cell r="T795" t="str">
            <v>CB00127EPE</v>
          </cell>
          <cell r="V795" t="str">
            <v>CB00108ENG</v>
          </cell>
          <cell r="Z795" t="str">
            <v>CB00156KAL</v>
          </cell>
          <cell r="AE795" t="str">
            <v>CL00152SKP</v>
          </cell>
        </row>
        <row r="796">
          <cell r="F796" t="str">
            <v>Barra de Transferencia</v>
          </cell>
          <cell r="T796" t="str">
            <v>CHILCA REP 220</v>
          </cell>
          <cell r="V796" t="str">
            <v>SANTA ROSA 220</v>
          </cell>
          <cell r="Z796" t="str">
            <v>PUNO 138</v>
          </cell>
          <cell r="AE796" t="str">
            <v>ARICOTA66</v>
          </cell>
        </row>
        <row r="797">
          <cell r="F797" t="str">
            <v>Cliente</v>
          </cell>
          <cell r="T797" t="str">
            <v>CORPORACIÓN LINDLEY S.A.</v>
          </cell>
          <cell r="V797" t="str">
            <v>I. RECORD (MANUFACTURAS DE METALES Y ALU</v>
          </cell>
          <cell r="Z797" t="str">
            <v>SUPERMERCADOS PERUANOS SOCIEDAD ANONIMA O  S.P.S.A.</v>
          </cell>
          <cell r="AE797" t="str">
            <v>ELECTRO SUR</v>
          </cell>
        </row>
        <row r="798">
          <cell r="F798" t="str">
            <v>Fecha de Fin</v>
          </cell>
          <cell r="T798" t="str">
            <v>31/12/2020</v>
          </cell>
          <cell r="V798" t="str">
            <v>31/12/2018</v>
          </cell>
          <cell r="Z798" t="str">
            <v>31/12/2021</v>
          </cell>
          <cell r="AE798" t="str">
            <v>31/08/2030</v>
          </cell>
        </row>
        <row r="799">
          <cell r="F799" t="str">
            <v>Fecha de Inicio</v>
          </cell>
          <cell r="T799" t="str">
            <v>01/12/2016</v>
          </cell>
          <cell r="V799" t="str">
            <v>01/03/2016</v>
          </cell>
          <cell r="Z799" t="str">
            <v>01/09/2016</v>
          </cell>
          <cell r="AE799" t="str">
            <v>01/11/2015</v>
          </cell>
        </row>
        <row r="800">
          <cell r="F800" t="str">
            <v>Tipo de Contrato</v>
          </cell>
          <cell r="T800" t="str">
            <v>BILATERAL</v>
          </cell>
          <cell r="V800" t="str">
            <v>BILATERAL</v>
          </cell>
          <cell r="Z800" t="str">
            <v>BILATERAL</v>
          </cell>
          <cell r="AE800" t="str">
            <v>LICITACION</v>
          </cell>
        </row>
        <row r="801">
          <cell r="F801" t="str">
            <v>Tipo de Usuario</v>
          </cell>
          <cell r="T801" t="str">
            <v>LIBRE</v>
          </cell>
          <cell r="V801" t="str">
            <v>LIBRE</v>
          </cell>
          <cell r="Z801" t="str">
            <v>LIBRE</v>
          </cell>
          <cell r="AE801" t="str">
            <v>REGULADO</v>
          </cell>
        </row>
        <row r="802">
          <cell r="F802" t="str">
            <v>CÓDIGO_Retiro</v>
          </cell>
          <cell r="T802" t="str">
            <v>CB00129EPE</v>
          </cell>
          <cell r="V802" t="str">
            <v>CB00109ENG</v>
          </cell>
          <cell r="Z802" t="str">
            <v>CB00157KAL</v>
          </cell>
          <cell r="AE802" t="str">
            <v>CL00153SKP</v>
          </cell>
        </row>
        <row r="803">
          <cell r="F803" t="str">
            <v>Barra de Transferencia</v>
          </cell>
          <cell r="T803" t="str">
            <v>SOCABAYA 138</v>
          </cell>
          <cell r="V803" t="str">
            <v>SANTA ROSA 220</v>
          </cell>
          <cell r="Z803" t="str">
            <v>SAN JUAN 220</v>
          </cell>
          <cell r="AE803" t="str">
            <v>TINTAYA EXISTENTE 138</v>
          </cell>
        </row>
        <row r="804">
          <cell r="F804" t="str">
            <v>Cliente</v>
          </cell>
          <cell r="T804" t="str">
            <v>CORPORACIÓN LINDLEY S.A.</v>
          </cell>
          <cell r="V804" t="str">
            <v>NYRSTAR</v>
          </cell>
          <cell r="Z804" t="str">
            <v>SUPERMERCADOS PERUANOS SOCIEDAD ANONIMA O  S.P.S.A.</v>
          </cell>
          <cell r="AE804" t="str">
            <v>ELECTRO SUR ESTE</v>
          </cell>
        </row>
        <row r="805">
          <cell r="F805" t="str">
            <v>Fecha de Fin</v>
          </cell>
          <cell r="T805" t="str">
            <v>31/12/2020</v>
          </cell>
          <cell r="V805" t="str">
            <v>31/03/2017</v>
          </cell>
          <cell r="Z805" t="str">
            <v>31/12/2021</v>
          </cell>
          <cell r="AE805" t="str">
            <v>31/08/2030</v>
          </cell>
        </row>
        <row r="806">
          <cell r="F806" t="str">
            <v>Fecha de Inicio</v>
          </cell>
          <cell r="T806" t="str">
            <v>01/12/2016</v>
          </cell>
          <cell r="V806" t="str">
            <v>01/03/2016</v>
          </cell>
          <cell r="Z806" t="str">
            <v>01/09/2016</v>
          </cell>
          <cell r="AE806" t="str">
            <v>01/11/2015</v>
          </cell>
        </row>
        <row r="807">
          <cell r="F807" t="str">
            <v>Tipo de Contrato</v>
          </cell>
          <cell r="T807" t="str">
            <v>BILATERAL</v>
          </cell>
          <cell r="V807" t="str">
            <v>BILATERAL</v>
          </cell>
          <cell r="Z807" t="str">
            <v>BILATERAL</v>
          </cell>
          <cell r="AE807" t="str">
            <v>LICITACION</v>
          </cell>
        </row>
        <row r="808">
          <cell r="F808" t="str">
            <v>Tipo de Usuario</v>
          </cell>
          <cell r="T808" t="str">
            <v>LIBRE</v>
          </cell>
          <cell r="V808" t="str">
            <v>LIBRE</v>
          </cell>
          <cell r="Z808" t="str">
            <v>LIBRE</v>
          </cell>
          <cell r="AE808" t="str">
            <v>REGULADO</v>
          </cell>
        </row>
        <row r="809">
          <cell r="F809" t="str">
            <v>CÓDIGO_Retiro</v>
          </cell>
          <cell r="T809" t="str">
            <v>CB00061EPE</v>
          </cell>
          <cell r="V809" t="str">
            <v>CB00119ENG</v>
          </cell>
          <cell r="Z809" t="str">
            <v>CB00158KAL</v>
          </cell>
          <cell r="AE809" t="str">
            <v>CL00154SKP</v>
          </cell>
        </row>
        <row r="810">
          <cell r="F810" t="str">
            <v>Barra de Transferencia</v>
          </cell>
          <cell r="T810" t="str">
            <v>INDEPENDENCIA 220</v>
          </cell>
          <cell r="V810" t="str">
            <v>VIZCARRA 220</v>
          </cell>
          <cell r="Z810" t="str">
            <v>SANTA ROSA 220</v>
          </cell>
          <cell r="AE810" t="str">
            <v>SAN GABAN 138</v>
          </cell>
        </row>
        <row r="811">
          <cell r="F811" t="str">
            <v>Cliente</v>
          </cell>
          <cell r="T811" t="str">
            <v>CREDITEX: CIA IND.TEXTIL CREDISA</v>
          </cell>
          <cell r="V811" t="str">
            <v>MINERA ANTAMINA</v>
          </cell>
          <cell r="Z811" t="str">
            <v>SUPERMERCADOS PERUANOS SOCIEDAD ANONIMA O  S.P.S.A.</v>
          </cell>
          <cell r="AE811" t="str">
            <v>ELECTRO SUR ESTE</v>
          </cell>
        </row>
        <row r="812">
          <cell r="F812" t="str">
            <v>Fecha de Fin</v>
          </cell>
          <cell r="T812" t="str">
            <v>31/12/2019</v>
          </cell>
          <cell r="V812" t="str">
            <v>31/12/2029</v>
          </cell>
          <cell r="Z812" t="str">
            <v>31/12/2021</v>
          </cell>
          <cell r="AE812" t="str">
            <v>31/08/2030</v>
          </cell>
        </row>
        <row r="813">
          <cell r="F813" t="str">
            <v>Fecha de Inicio</v>
          </cell>
          <cell r="T813" t="str">
            <v>01/12/2016</v>
          </cell>
          <cell r="V813" t="str">
            <v>01/03/2016</v>
          </cell>
          <cell r="Z813" t="str">
            <v>01/09/2016</v>
          </cell>
          <cell r="AE813" t="str">
            <v>01/11/2015</v>
          </cell>
        </row>
        <row r="814">
          <cell r="F814" t="str">
            <v>Tipo de Contrato</v>
          </cell>
          <cell r="T814" t="str">
            <v>BILATERAL</v>
          </cell>
          <cell r="V814" t="str">
            <v>BILATERAL</v>
          </cell>
          <cell r="Z814" t="str">
            <v>BILATERAL</v>
          </cell>
          <cell r="AE814" t="str">
            <v>LICITACION</v>
          </cell>
        </row>
        <row r="815">
          <cell r="F815" t="str">
            <v>Tipo de Usuario</v>
          </cell>
          <cell r="T815" t="str">
            <v>LIBRE</v>
          </cell>
          <cell r="V815" t="str">
            <v>LIBRE</v>
          </cell>
          <cell r="Z815" t="str">
            <v>LIBRE</v>
          </cell>
          <cell r="AE815" t="str">
            <v>REGULADO</v>
          </cell>
        </row>
        <row r="816">
          <cell r="F816" t="str">
            <v>CÓDIGO_Retiro</v>
          </cell>
          <cell r="T816" t="str">
            <v>CB00095EPE</v>
          </cell>
          <cell r="V816" t="str">
            <v>CB00120ENG</v>
          </cell>
          <cell r="Z816" t="str">
            <v>CB00159KAL</v>
          </cell>
          <cell r="AE816" t="str">
            <v>CL00155SKP</v>
          </cell>
        </row>
        <row r="817">
          <cell r="F817" t="str">
            <v>Barra de Transferencia</v>
          </cell>
          <cell r="T817" t="str">
            <v>SAN JUAN 220</v>
          </cell>
          <cell r="V817" t="str">
            <v>TINTAYA EXISTENTE 138</v>
          </cell>
          <cell r="Z817" t="str">
            <v>SOCABAYA 138</v>
          </cell>
          <cell r="AE817" t="str">
            <v>QUENCORO 138</v>
          </cell>
        </row>
        <row r="818">
          <cell r="F818" t="str">
            <v>Cliente</v>
          </cell>
          <cell r="T818" t="str">
            <v>CREDITEX: CIA IND.TEXTIL CREDISA</v>
          </cell>
          <cell r="V818" t="str">
            <v>XSTRATA TINTAYA S.A.</v>
          </cell>
          <cell r="Z818" t="str">
            <v>SUPERMERCADOS PERUANOS SOCIEDAD ANONIMA O  S.P.S.A.</v>
          </cell>
          <cell r="AE818" t="str">
            <v>ELECTRO SUR ESTE</v>
          </cell>
        </row>
        <row r="819">
          <cell r="F819" t="str">
            <v>Fecha de Fin</v>
          </cell>
          <cell r="T819" t="str">
            <v>31/12/2019</v>
          </cell>
          <cell r="V819" t="str">
            <v>30/04/2018</v>
          </cell>
          <cell r="Z819" t="str">
            <v>31/12/2021</v>
          </cell>
          <cell r="AE819" t="str">
            <v>31/08/2030</v>
          </cell>
        </row>
        <row r="820">
          <cell r="F820" t="str">
            <v>Fecha de Inicio</v>
          </cell>
          <cell r="T820" t="str">
            <v>01/12/2016</v>
          </cell>
          <cell r="V820" t="str">
            <v>01/03/2016</v>
          </cell>
          <cell r="Z820" t="str">
            <v>01/09/2016</v>
          </cell>
          <cell r="AE820" t="str">
            <v>01/11/2015</v>
          </cell>
        </row>
        <row r="821">
          <cell r="F821" t="str">
            <v>Tipo de Contrato</v>
          </cell>
          <cell r="T821" t="str">
            <v>BILATERAL</v>
          </cell>
          <cell r="V821" t="str">
            <v>BILATERAL</v>
          </cell>
          <cell r="Z821" t="str">
            <v>BILATERAL</v>
          </cell>
          <cell r="AE821" t="str">
            <v>LICITACION</v>
          </cell>
        </row>
        <row r="822">
          <cell r="F822" t="str">
            <v>Tipo de Usuario</v>
          </cell>
          <cell r="T822" t="str">
            <v>LIBRE</v>
          </cell>
          <cell r="V822" t="str">
            <v>LIBRE</v>
          </cell>
          <cell r="Z822" t="str">
            <v>LIBRE</v>
          </cell>
          <cell r="AE822" t="str">
            <v>REGULADO</v>
          </cell>
        </row>
        <row r="823">
          <cell r="F823" t="str">
            <v>CÓDIGO_Retiro</v>
          </cell>
          <cell r="T823" t="str">
            <v>CB00114EPE</v>
          </cell>
          <cell r="V823" t="str">
            <v>CB00128ENG</v>
          </cell>
          <cell r="Z823" t="str">
            <v>CB00161KAL</v>
          </cell>
          <cell r="AE823" t="str">
            <v>CL00156SKP</v>
          </cell>
        </row>
        <row r="824">
          <cell r="F824" t="str">
            <v>Barra de Transferencia</v>
          </cell>
          <cell r="T824" t="str">
            <v>TRUJILLO 220</v>
          </cell>
          <cell r="V824" t="str">
            <v>VIZCARRA 220</v>
          </cell>
          <cell r="Z824" t="str">
            <v>TALARA 220</v>
          </cell>
          <cell r="AE824" t="str">
            <v>MACHUPICCHU 138</v>
          </cell>
        </row>
        <row r="825">
          <cell r="F825" t="str">
            <v>Cliente</v>
          </cell>
          <cell r="T825" t="str">
            <v>CREDITEX: CIA IND.TEXTIL CREDISA</v>
          </cell>
          <cell r="V825" t="str">
            <v>MINERA SANTA LUISA</v>
          </cell>
          <cell r="Z825" t="str">
            <v>SUPERMERCADOS PERUANOS SOCIEDAD ANONIMA O  S.P.S.A.</v>
          </cell>
          <cell r="AE825" t="str">
            <v>ELECTRO SUR ESTE</v>
          </cell>
        </row>
        <row r="826">
          <cell r="F826" t="str">
            <v>Fecha de Fin</v>
          </cell>
          <cell r="T826" t="str">
            <v>31/12/2019</v>
          </cell>
          <cell r="V826" t="str">
            <v>31/05/2026</v>
          </cell>
          <cell r="Z826" t="str">
            <v>31/12/2021</v>
          </cell>
          <cell r="AE826" t="str">
            <v>31/08/2030</v>
          </cell>
        </row>
        <row r="827">
          <cell r="F827" t="str">
            <v>Fecha de Inicio</v>
          </cell>
          <cell r="T827" t="str">
            <v>01/12/2016</v>
          </cell>
          <cell r="V827" t="str">
            <v>01/03/2016</v>
          </cell>
          <cell r="Z827" t="str">
            <v>01/09/2016</v>
          </cell>
          <cell r="AE827" t="str">
            <v>01/11/2015</v>
          </cell>
        </row>
        <row r="828">
          <cell r="F828" t="str">
            <v>Tipo de Contrato</v>
          </cell>
          <cell r="T828" t="str">
            <v>BILATERAL</v>
          </cell>
          <cell r="V828" t="str">
            <v>BILATERAL</v>
          </cell>
          <cell r="Z828" t="str">
            <v>BILATERAL</v>
          </cell>
          <cell r="AE828" t="str">
            <v>LICITACION</v>
          </cell>
        </row>
        <row r="829">
          <cell r="F829" t="str">
            <v>Tipo de Usuario</v>
          </cell>
          <cell r="T829" t="str">
            <v>LIBRE</v>
          </cell>
          <cell r="V829" t="str">
            <v>LIBRE</v>
          </cell>
          <cell r="Z829" t="str">
            <v>LIBRE</v>
          </cell>
          <cell r="AE829" t="str">
            <v>REGULADO</v>
          </cell>
        </row>
        <row r="830">
          <cell r="F830" t="str">
            <v>CÓDIGO_Retiro</v>
          </cell>
          <cell r="T830" t="str">
            <v>CB00101EPE</v>
          </cell>
          <cell r="V830" t="str">
            <v>CB00143ENG</v>
          </cell>
          <cell r="Z830" t="str">
            <v>CB00162KAL</v>
          </cell>
          <cell r="AE830" t="str">
            <v>CL00157SKP</v>
          </cell>
        </row>
        <row r="831">
          <cell r="F831" t="str">
            <v>Barra de Transferencia</v>
          </cell>
          <cell r="T831" t="str">
            <v>SANTA ROSA 220</v>
          </cell>
          <cell r="V831" t="str">
            <v>COTARUSE 220</v>
          </cell>
          <cell r="Z831" t="str">
            <v>TRUJILLO 220</v>
          </cell>
          <cell r="AE831" t="str">
            <v>DOLORESPATA 138</v>
          </cell>
        </row>
        <row r="832">
          <cell r="F832" t="str">
            <v>Cliente</v>
          </cell>
          <cell r="T832" t="str">
            <v>MOLYCOP-ADESUR</v>
          </cell>
          <cell r="V832" t="str">
            <v>MINERA LAS BAMBAS S.A.</v>
          </cell>
          <cell r="Z832" t="str">
            <v>SUPERMERCADOS PERUANOS SOCIEDAD ANONIMA O  S.P.S.A.</v>
          </cell>
          <cell r="AE832" t="str">
            <v>ELECTRO SUR ESTE</v>
          </cell>
        </row>
        <row r="833">
          <cell r="F833" t="str">
            <v>Fecha de Fin</v>
          </cell>
          <cell r="T833" t="str">
            <v>31/03/2020</v>
          </cell>
          <cell r="V833" t="str">
            <v>28/02/2025</v>
          </cell>
          <cell r="Z833" t="str">
            <v>31/12/2021</v>
          </cell>
          <cell r="AE833" t="str">
            <v>31/08/2030</v>
          </cell>
        </row>
        <row r="834">
          <cell r="F834" t="str">
            <v>Fecha de Inicio</v>
          </cell>
          <cell r="T834" t="str">
            <v>01/12/2016</v>
          </cell>
          <cell r="V834" t="str">
            <v>01/03/2016</v>
          </cell>
          <cell r="Z834" t="str">
            <v>01/09/2016</v>
          </cell>
          <cell r="AE834" t="str">
            <v>01/11/2015</v>
          </cell>
        </row>
        <row r="835">
          <cell r="F835" t="str">
            <v>Tipo de Contrato</v>
          </cell>
          <cell r="T835" t="str">
            <v>BILATERAL</v>
          </cell>
          <cell r="V835" t="str">
            <v>BILATERAL</v>
          </cell>
          <cell r="Z835" t="str">
            <v>BILATERAL</v>
          </cell>
          <cell r="AE835" t="str">
            <v>LICITACION</v>
          </cell>
        </row>
        <row r="836">
          <cell r="F836" t="str">
            <v>Tipo de Usuario</v>
          </cell>
          <cell r="T836" t="str">
            <v>LIBRE</v>
          </cell>
          <cell r="V836" t="str">
            <v>LIBRE</v>
          </cell>
          <cell r="Z836" t="str">
            <v>LIBRE</v>
          </cell>
          <cell r="AE836" t="str">
            <v>REGULADO</v>
          </cell>
        </row>
        <row r="837">
          <cell r="F837" t="str">
            <v>CÓDIGO_Retiro</v>
          </cell>
          <cell r="T837" t="str">
            <v>CB00106EPE</v>
          </cell>
          <cell r="V837" t="str">
            <v>CB00144ENG</v>
          </cell>
          <cell r="Z837" t="str">
            <v>CB00163KAL</v>
          </cell>
          <cell r="AE837" t="str">
            <v>CL00158SKP</v>
          </cell>
        </row>
        <row r="838">
          <cell r="F838" t="str">
            <v>Barra de Transferencia</v>
          </cell>
          <cell r="T838" t="str">
            <v>SOCABAYA 138</v>
          </cell>
          <cell r="V838" t="str">
            <v>SAN JUAN 220</v>
          </cell>
          <cell r="Z838" t="str">
            <v>ZAPALLAL 220</v>
          </cell>
          <cell r="AE838" t="str">
            <v>COMBAPATA 138</v>
          </cell>
        </row>
        <row r="839">
          <cell r="F839" t="str">
            <v>Cliente</v>
          </cell>
          <cell r="T839" t="str">
            <v>MOLYCOP-ADESUR</v>
          </cell>
          <cell r="V839" t="str">
            <v>ESMERALDA CORP</v>
          </cell>
          <cell r="Z839" t="str">
            <v>SUPERMERCADOS PERUANOS SOCIEDAD ANONIMA O  S.P.S.A.</v>
          </cell>
          <cell r="AE839" t="str">
            <v>ELECTRO SUR ESTE</v>
          </cell>
        </row>
        <row r="840">
          <cell r="F840" t="str">
            <v>Fecha de Fin</v>
          </cell>
          <cell r="T840" t="str">
            <v>31/03/2020</v>
          </cell>
          <cell r="V840" t="str">
            <v>31/12/2025</v>
          </cell>
          <cell r="Z840" t="str">
            <v>31/12/2021</v>
          </cell>
          <cell r="AE840" t="str">
            <v>31/08/2030</v>
          </cell>
        </row>
        <row r="841">
          <cell r="F841" t="str">
            <v>Fecha de Inicio</v>
          </cell>
          <cell r="T841" t="str">
            <v>01/12/2016</v>
          </cell>
          <cell r="V841" t="str">
            <v>01/03/2016</v>
          </cell>
          <cell r="Z841" t="str">
            <v>01/09/2016</v>
          </cell>
          <cell r="AE841" t="str">
            <v>01/11/2015</v>
          </cell>
        </row>
        <row r="842">
          <cell r="F842" t="str">
            <v>Tipo de Contrato</v>
          </cell>
          <cell r="T842" t="str">
            <v>BILATERAL</v>
          </cell>
          <cell r="V842" t="str">
            <v>BILATERAL</v>
          </cell>
          <cell r="Z842" t="str">
            <v>BILATERAL</v>
          </cell>
          <cell r="AE842" t="str">
            <v>LICITACION</v>
          </cell>
        </row>
        <row r="843">
          <cell r="F843" t="str">
            <v>Tipo de Usuario</v>
          </cell>
          <cell r="T843" t="str">
            <v>LIBRE</v>
          </cell>
          <cell r="V843" t="str">
            <v>LIBRE</v>
          </cell>
          <cell r="Z843" t="str">
            <v>LIBRE</v>
          </cell>
          <cell r="AE843" t="str">
            <v>REGULADO</v>
          </cell>
        </row>
        <row r="844">
          <cell r="F844" t="str">
            <v>CÓDIGO_Retiro</v>
          </cell>
          <cell r="T844" t="str">
            <v>CB00011EPE</v>
          </cell>
          <cell r="V844" t="str">
            <v>CB00145ENG</v>
          </cell>
          <cell r="Z844" t="str">
            <v>CB00174KAL</v>
          </cell>
          <cell r="AE844" t="str">
            <v>CL00159SKP</v>
          </cell>
        </row>
        <row r="845">
          <cell r="F845" t="str">
            <v>Barra de Transferencia</v>
          </cell>
          <cell r="T845" t="str">
            <v>CAJAMARQUILLA 220</v>
          </cell>
          <cell r="V845" t="str">
            <v>SANTA ROSA 220</v>
          </cell>
          <cell r="Z845" t="str">
            <v>LOS HEROES 66</v>
          </cell>
          <cell r="AE845" t="str">
            <v>CACHIMAYO 138</v>
          </cell>
        </row>
        <row r="846">
          <cell r="F846" t="str">
            <v>Cliente</v>
          </cell>
          <cell r="T846" t="str">
            <v>PRAXAIR</v>
          </cell>
          <cell r="V846" t="str">
            <v>BANCO DE CREDITO</v>
          </cell>
          <cell r="Z846" t="str">
            <v>SUPERMERCADOS PERUANOS SOCIEDAD ANONIMA O  S.P.S.A.</v>
          </cell>
          <cell r="AE846" t="str">
            <v>ELECTRO SUR ESTE</v>
          </cell>
        </row>
        <row r="847">
          <cell r="F847" t="str">
            <v>Fecha de Fin</v>
          </cell>
          <cell r="T847" t="str">
            <v>31/12/2019</v>
          </cell>
          <cell r="V847" t="str">
            <v>31/10/2025</v>
          </cell>
          <cell r="Z847" t="str">
            <v>31/12/2021</v>
          </cell>
          <cell r="AE847" t="str">
            <v>31/08/2030</v>
          </cell>
        </row>
        <row r="848">
          <cell r="F848" t="str">
            <v>Fecha de Inicio</v>
          </cell>
          <cell r="T848" t="str">
            <v>01/12/2016</v>
          </cell>
          <cell r="V848" t="str">
            <v>01/03/2016</v>
          </cell>
          <cell r="Z848" t="str">
            <v>01/09/2016</v>
          </cell>
          <cell r="AE848" t="str">
            <v>01/11/2015</v>
          </cell>
        </row>
        <row r="849">
          <cell r="F849" t="str">
            <v>Tipo de Contrato</v>
          </cell>
          <cell r="T849" t="str">
            <v>BILATERAL</v>
          </cell>
          <cell r="V849" t="str">
            <v>BILATERAL</v>
          </cell>
          <cell r="Z849" t="str">
            <v>BILATERAL</v>
          </cell>
          <cell r="AE849" t="str">
            <v>LICITACION</v>
          </cell>
        </row>
        <row r="850">
          <cell r="F850" t="str">
            <v>Tipo de Usuario</v>
          </cell>
          <cell r="T850" t="str">
            <v>LIBRE</v>
          </cell>
          <cell r="V850" t="str">
            <v>LIBRE</v>
          </cell>
          <cell r="Z850" t="str">
            <v>LIBRE</v>
          </cell>
          <cell r="AE850" t="str">
            <v>REGULADO</v>
          </cell>
        </row>
        <row r="851">
          <cell r="F851" t="str">
            <v>CÓDIGO_Retiro</v>
          </cell>
          <cell r="T851" t="str">
            <v>CB00012EPE</v>
          </cell>
          <cell r="V851" t="str">
            <v>CB00146ENG</v>
          </cell>
          <cell r="Z851" t="str">
            <v>CB00164KAL</v>
          </cell>
          <cell r="AE851" t="str">
            <v>CL00178SKP</v>
          </cell>
        </row>
        <row r="852">
          <cell r="F852" t="str">
            <v>Barra de Transferencia</v>
          </cell>
          <cell r="T852" t="str">
            <v>CAJAMARQUILLA 220</v>
          </cell>
          <cell r="V852" t="str">
            <v>CHILCA REP 220</v>
          </cell>
          <cell r="Z852" t="str">
            <v>CAJAMARCA 220</v>
          </cell>
          <cell r="AE852" t="str">
            <v>SOCABAYA 138</v>
          </cell>
        </row>
        <row r="853">
          <cell r="F853" t="str">
            <v>Cliente</v>
          </cell>
          <cell r="T853" t="str">
            <v>REFINERIA ZINC CAJAMARQUILLA</v>
          </cell>
          <cell r="V853" t="str">
            <v>CERAMICA LIMA S A</v>
          </cell>
          <cell r="Z853" t="str">
            <v>TIENDAS PERUANAS SA</v>
          </cell>
          <cell r="AE853" t="str">
            <v>SEAL</v>
          </cell>
        </row>
        <row r="854">
          <cell r="F854" t="str">
            <v>Fecha de Fin</v>
          </cell>
          <cell r="T854" t="str">
            <v>31/08/2019</v>
          </cell>
          <cell r="V854" t="str">
            <v>31/10/2020</v>
          </cell>
          <cell r="Z854" t="str">
            <v>31/12/2021</v>
          </cell>
          <cell r="AE854" t="str">
            <v>31/08/2030</v>
          </cell>
        </row>
        <row r="855">
          <cell r="F855" t="str">
            <v>Fecha de Inicio</v>
          </cell>
          <cell r="T855" t="str">
            <v>01/12/2016</v>
          </cell>
          <cell r="V855" t="str">
            <v>01/03/2016</v>
          </cell>
          <cell r="Z855" t="str">
            <v>01/09/2016</v>
          </cell>
          <cell r="AE855" t="str">
            <v>01/11/2015</v>
          </cell>
        </row>
        <row r="856">
          <cell r="F856" t="str">
            <v>Tipo de Contrato</v>
          </cell>
          <cell r="T856" t="str">
            <v>BILATERAL</v>
          </cell>
          <cell r="V856" t="str">
            <v>BILATERAL</v>
          </cell>
          <cell r="Z856" t="str">
            <v>BILATERAL</v>
          </cell>
          <cell r="AE856" t="str">
            <v>LICITACION</v>
          </cell>
        </row>
        <row r="857">
          <cell r="F857" t="str">
            <v>Tipo de Usuario</v>
          </cell>
          <cell r="T857" t="str">
            <v>LIBRE</v>
          </cell>
          <cell r="V857" t="str">
            <v>LIBRE</v>
          </cell>
          <cell r="Z857" t="str">
            <v>LIBRE</v>
          </cell>
          <cell r="AE857" t="str">
            <v>REGULADO</v>
          </cell>
        </row>
        <row r="858">
          <cell r="F858" t="str">
            <v>CÓDIGO_Retiro</v>
          </cell>
          <cell r="T858" t="str">
            <v>CB00087EPE</v>
          </cell>
          <cell r="V858" t="str">
            <v>CB00147ENG</v>
          </cell>
          <cell r="Z858" t="str">
            <v>CB00165KAL</v>
          </cell>
          <cell r="AE858" t="str">
            <v>CL00179SKP</v>
          </cell>
        </row>
        <row r="859">
          <cell r="F859" t="str">
            <v>Barra de Transferencia</v>
          </cell>
          <cell r="T859" t="str">
            <v>POMACOCHA 220</v>
          </cell>
          <cell r="V859" t="str">
            <v>ZORRITOS 220</v>
          </cell>
          <cell r="Z859" t="str">
            <v>CHAVARRIA 220</v>
          </cell>
          <cell r="AE859" t="str">
            <v>SANTUARIO 138</v>
          </cell>
        </row>
        <row r="860">
          <cell r="F860" t="str">
            <v>Cliente</v>
          </cell>
          <cell r="T860" t="str">
            <v>MINERA CHINALCO PERÚ S.A.</v>
          </cell>
          <cell r="V860" t="str">
            <v>CELEC EP</v>
          </cell>
          <cell r="Z860" t="str">
            <v>TIENDAS PERUANAS SA</v>
          </cell>
          <cell r="AE860" t="str">
            <v>SEAL</v>
          </cell>
        </row>
        <row r="861">
          <cell r="F861" t="str">
            <v>Fecha de Fin</v>
          </cell>
          <cell r="T861" t="str">
            <v>30/09/2026</v>
          </cell>
          <cell r="V861" t="str">
            <v>31/03/2016</v>
          </cell>
          <cell r="Z861" t="str">
            <v>31/12/2021</v>
          </cell>
          <cell r="AE861" t="str">
            <v>31/08/2030</v>
          </cell>
        </row>
        <row r="862">
          <cell r="F862" t="str">
            <v>Fecha de Inicio</v>
          </cell>
          <cell r="T862" t="str">
            <v>01/12/2016</v>
          </cell>
          <cell r="V862" t="str">
            <v>01/03/2016</v>
          </cell>
          <cell r="Z862" t="str">
            <v>01/09/2016</v>
          </cell>
          <cell r="AE862" t="str">
            <v>01/11/2015</v>
          </cell>
        </row>
        <row r="863">
          <cell r="F863" t="str">
            <v>Tipo de Contrato</v>
          </cell>
          <cell r="T863" t="str">
            <v>BILATERAL</v>
          </cell>
          <cell r="V863" t="str">
            <v>BILATERAL</v>
          </cell>
          <cell r="Z863" t="str">
            <v>BILATERAL</v>
          </cell>
          <cell r="AE863" t="str">
            <v>LICITACION</v>
          </cell>
        </row>
        <row r="864">
          <cell r="F864" t="str">
            <v>Tipo de Usuario</v>
          </cell>
          <cell r="T864" t="str">
            <v>LIBRE</v>
          </cell>
          <cell r="V864" t="str">
            <v>LIBRE</v>
          </cell>
          <cell r="Z864" t="str">
            <v>LIBRE</v>
          </cell>
          <cell r="AE864" t="str">
            <v>REGULADO</v>
          </cell>
        </row>
        <row r="865">
          <cell r="F865" t="str">
            <v>CÓDIGO_Retiro</v>
          </cell>
          <cell r="T865" t="str">
            <v>CB00096EPE</v>
          </cell>
          <cell r="V865" t="str">
            <v>CB00148ENG</v>
          </cell>
          <cell r="Z865" t="str">
            <v>CB00166KAL</v>
          </cell>
          <cell r="AE865" t="str">
            <v>CL00180SKP</v>
          </cell>
        </row>
        <row r="866">
          <cell r="F866" t="str">
            <v>Barra de Transferencia</v>
          </cell>
          <cell r="T866" t="str">
            <v>SAN JUAN 220</v>
          </cell>
          <cell r="V866" t="str">
            <v>SAN JUAN 220</v>
          </cell>
          <cell r="Z866" t="str">
            <v>DOLORESPATA 138</v>
          </cell>
          <cell r="AE866" t="str">
            <v>REPARTICIÓN 138</v>
          </cell>
        </row>
        <row r="867">
          <cell r="F867" t="str">
            <v>Cliente</v>
          </cell>
          <cell r="T867" t="str">
            <v>INTERBANK</v>
          </cell>
          <cell r="V867" t="str">
            <v>OWENS-ILLINOIS PERÚ S.A.</v>
          </cell>
          <cell r="Z867" t="str">
            <v>TIENDAS PERUANAS SA</v>
          </cell>
          <cell r="AE867" t="str">
            <v>SEAL</v>
          </cell>
        </row>
        <row r="868">
          <cell r="F868" t="str">
            <v>Fecha de Fin</v>
          </cell>
          <cell r="T868" t="str">
            <v>31/08/2019</v>
          </cell>
          <cell r="V868" t="str">
            <v>31/12/2022</v>
          </cell>
          <cell r="Z868" t="str">
            <v>31/12/2021</v>
          </cell>
          <cell r="AE868" t="str">
            <v>31/08/2030</v>
          </cell>
        </row>
        <row r="869">
          <cell r="F869" t="str">
            <v>Fecha de Inicio</v>
          </cell>
          <cell r="T869" t="str">
            <v>01/12/2016</v>
          </cell>
          <cell r="V869" t="str">
            <v>01/03/2016</v>
          </cell>
          <cell r="Z869" t="str">
            <v>01/09/2016</v>
          </cell>
          <cell r="AE869" t="str">
            <v>01/11/2015</v>
          </cell>
        </row>
        <row r="870">
          <cell r="F870" t="str">
            <v>Tipo de Contrato</v>
          </cell>
          <cell r="T870" t="str">
            <v>BILATERAL</v>
          </cell>
          <cell r="V870" t="str">
            <v>BILATERAL</v>
          </cell>
          <cell r="Z870" t="str">
            <v>BILATERAL</v>
          </cell>
          <cell r="AE870" t="str">
            <v>LICITACION</v>
          </cell>
        </row>
        <row r="871">
          <cell r="F871" t="str">
            <v>Tipo de Usuario</v>
          </cell>
          <cell r="T871" t="str">
            <v>LIBRE</v>
          </cell>
          <cell r="V871" t="str">
            <v>LIBRE</v>
          </cell>
          <cell r="Z871" t="str">
            <v>LIBRE</v>
          </cell>
          <cell r="AE871" t="str">
            <v>REGULADO</v>
          </cell>
        </row>
        <row r="872">
          <cell r="F872" t="str">
            <v>CÓDIGO_Retiro</v>
          </cell>
          <cell r="T872" t="str">
            <v>CB00100EPE</v>
          </cell>
          <cell r="V872" t="str">
            <v>CB00150ENG</v>
          </cell>
          <cell r="Z872" t="str">
            <v>CB00167KAL</v>
          </cell>
          <cell r="AE872" t="str">
            <v>CL00181SKP</v>
          </cell>
        </row>
        <row r="873">
          <cell r="F873" t="str">
            <v>Barra de Transferencia</v>
          </cell>
          <cell r="T873" t="str">
            <v>SANTA ROSA 220</v>
          </cell>
          <cell r="V873" t="str">
            <v>COMBAPATA 138</v>
          </cell>
          <cell r="Z873" t="str">
            <v>HUAYUCACHI 220</v>
          </cell>
          <cell r="AE873" t="str">
            <v>MOLLENDO 138</v>
          </cell>
        </row>
        <row r="874">
          <cell r="F874" t="str">
            <v>Cliente</v>
          </cell>
          <cell r="T874" t="str">
            <v>TEJIDOS SAN JACINTO</v>
          </cell>
          <cell r="V874" t="str">
            <v>MINERA ANABI</v>
          </cell>
          <cell r="Z874" t="str">
            <v>TIENDAS PERUANAS SA</v>
          </cell>
          <cell r="AE874" t="str">
            <v>SEAL</v>
          </cell>
        </row>
        <row r="875">
          <cell r="F875" t="str">
            <v>Fecha de Fin</v>
          </cell>
          <cell r="T875" t="str">
            <v>30/04/2026</v>
          </cell>
          <cell r="V875" t="str">
            <v>31/12/2018</v>
          </cell>
          <cell r="Z875" t="str">
            <v>31/12/2021</v>
          </cell>
          <cell r="AE875" t="str">
            <v>31/08/2030</v>
          </cell>
        </row>
        <row r="876">
          <cell r="F876" t="str">
            <v>Fecha de Inicio</v>
          </cell>
          <cell r="T876" t="str">
            <v>01/12/2016</v>
          </cell>
          <cell r="V876" t="str">
            <v>01/03/2016</v>
          </cell>
          <cell r="Z876" t="str">
            <v>01/09/2016</v>
          </cell>
          <cell r="AE876" t="str">
            <v>01/11/2015</v>
          </cell>
        </row>
        <row r="877">
          <cell r="F877" t="str">
            <v>Tipo de Contrato</v>
          </cell>
          <cell r="T877" t="str">
            <v>BILATERAL</v>
          </cell>
          <cell r="V877" t="str">
            <v>BILATERAL</v>
          </cell>
          <cell r="Z877" t="str">
            <v>BILATERAL</v>
          </cell>
          <cell r="AE877" t="str">
            <v>LICITACION</v>
          </cell>
        </row>
        <row r="878">
          <cell r="F878" t="str">
            <v>Tipo de Usuario</v>
          </cell>
          <cell r="T878" t="str">
            <v>LIBRE</v>
          </cell>
          <cell r="V878" t="str">
            <v>LIBRE</v>
          </cell>
          <cell r="Z878" t="str">
            <v>LIBRE</v>
          </cell>
          <cell r="AE878" t="str">
            <v>REGULADO</v>
          </cell>
        </row>
        <row r="879">
          <cell r="F879" t="str">
            <v>CÓDIGO_Retiro</v>
          </cell>
          <cell r="T879" t="str">
            <v>CB00130EPE</v>
          </cell>
          <cell r="V879" t="str">
            <v>CB00151ENG</v>
          </cell>
          <cell r="Z879" t="str">
            <v>CB00168KAL</v>
          </cell>
          <cell r="AE879" t="str">
            <v>CL00182SKP</v>
          </cell>
        </row>
        <row r="880">
          <cell r="F880" t="str">
            <v>Barra de Transferencia</v>
          </cell>
          <cell r="T880" t="str">
            <v>SAN JUAN 220</v>
          </cell>
          <cell r="V880" t="str">
            <v>CERRO VERDE 138</v>
          </cell>
          <cell r="Z880" t="str">
            <v>ICA 220</v>
          </cell>
          <cell r="AE880" t="str">
            <v>MARCONA 220</v>
          </cell>
        </row>
        <row r="881">
          <cell r="F881" t="str">
            <v>Cliente</v>
          </cell>
          <cell r="T881" t="str">
            <v>CARVIMSA</v>
          </cell>
          <cell r="V881" t="str">
            <v>MINERA CERRO VERDE</v>
          </cell>
          <cell r="Z881" t="str">
            <v>TIENDAS PERUANAS SA</v>
          </cell>
          <cell r="AE881" t="str">
            <v>SEAL</v>
          </cell>
        </row>
        <row r="882">
          <cell r="F882" t="str">
            <v>Fecha de Fin</v>
          </cell>
          <cell r="T882" t="str">
            <v>16/04/2019</v>
          </cell>
          <cell r="V882" t="str">
            <v>31/12/2021</v>
          </cell>
          <cell r="Z882" t="str">
            <v>31/12/2021</v>
          </cell>
          <cell r="AE882" t="str">
            <v>31/08/2030</v>
          </cell>
        </row>
        <row r="883">
          <cell r="F883" t="str">
            <v>Fecha de Inicio</v>
          </cell>
          <cell r="T883" t="str">
            <v>01/12/2016</v>
          </cell>
          <cell r="V883" t="str">
            <v>01/03/2016</v>
          </cell>
          <cell r="Z883" t="str">
            <v>01/09/2016</v>
          </cell>
          <cell r="AE883" t="str">
            <v>01/11/2015</v>
          </cell>
        </row>
        <row r="884">
          <cell r="F884" t="str">
            <v>Tipo de Contrato</v>
          </cell>
          <cell r="T884" t="str">
            <v>BILATERAL</v>
          </cell>
          <cell r="V884" t="str">
            <v>BILATERAL</v>
          </cell>
          <cell r="Z884" t="str">
            <v>BILATERAL</v>
          </cell>
          <cell r="AE884" t="str">
            <v>LICITACION</v>
          </cell>
        </row>
        <row r="885">
          <cell r="F885" t="str">
            <v>Tipo de Usuario</v>
          </cell>
          <cell r="T885" t="str">
            <v>LIBRE</v>
          </cell>
          <cell r="V885" t="str">
            <v>LIBRE</v>
          </cell>
          <cell r="Z885" t="str">
            <v>LIBRE</v>
          </cell>
          <cell r="AE885" t="str">
            <v>REGULADO</v>
          </cell>
        </row>
        <row r="886">
          <cell r="F886" t="str">
            <v>CÓDIGO_Retiro</v>
          </cell>
          <cell r="T886" t="str">
            <v>CB00132EPE</v>
          </cell>
          <cell r="V886" t="str">
            <v>CB00152ENG</v>
          </cell>
          <cell r="Z886" t="str">
            <v>CB00169KAL</v>
          </cell>
          <cell r="AE886" t="str">
            <v>CL00183SKP</v>
          </cell>
        </row>
        <row r="887">
          <cell r="F887" t="str">
            <v>Barra de Transferencia</v>
          </cell>
          <cell r="T887" t="str">
            <v>TINTAYA NUEVA 220</v>
          </cell>
          <cell r="V887" t="str">
            <v>INDEPENDENCIA 220</v>
          </cell>
          <cell r="Z887" t="str">
            <v>JULIACA 138</v>
          </cell>
          <cell r="AE887" t="str">
            <v>CHILINA 138</v>
          </cell>
        </row>
        <row r="888">
          <cell r="F888" t="str">
            <v>Cliente</v>
          </cell>
          <cell r="T888" t="str">
            <v>HUDBAY PERU S.A.C.</v>
          </cell>
          <cell r="V888" t="str">
            <v>MINSUR</v>
          </cell>
          <cell r="Z888" t="str">
            <v>TIENDAS PERUANAS SA</v>
          </cell>
          <cell r="AE888" t="str">
            <v>SEAL</v>
          </cell>
        </row>
        <row r="889">
          <cell r="F889" t="str">
            <v>Fecha de Fin</v>
          </cell>
          <cell r="T889" t="str">
            <v>31/12/2025</v>
          </cell>
          <cell r="V889" t="str">
            <v>31/12/2021</v>
          </cell>
          <cell r="Z889" t="str">
            <v>31/12/2021</v>
          </cell>
          <cell r="AE889" t="str">
            <v>31/08/2030</v>
          </cell>
        </row>
        <row r="890">
          <cell r="F890" t="str">
            <v>Fecha de Inicio</v>
          </cell>
          <cell r="T890" t="str">
            <v>01/12/2016</v>
          </cell>
          <cell r="V890" t="str">
            <v>01/03/2016</v>
          </cell>
          <cell r="Z890" t="str">
            <v>01/09/2016</v>
          </cell>
          <cell r="AE890" t="str">
            <v>01/11/2015</v>
          </cell>
        </row>
        <row r="891">
          <cell r="F891" t="str">
            <v>Tipo de Contrato</v>
          </cell>
          <cell r="T891" t="str">
            <v>BILATERAL</v>
          </cell>
          <cell r="V891" t="str">
            <v>BILATERAL</v>
          </cell>
          <cell r="Z891" t="str">
            <v>BILATERAL</v>
          </cell>
          <cell r="AE891" t="str">
            <v>LICITACION</v>
          </cell>
        </row>
        <row r="892">
          <cell r="F892" t="str">
            <v>Tipo de Usuario</v>
          </cell>
          <cell r="T892" t="str">
            <v>LIBRE</v>
          </cell>
          <cell r="V892" t="str">
            <v>LIBRE</v>
          </cell>
          <cell r="Z892" t="str">
            <v>LIBRE</v>
          </cell>
          <cell r="AE892" t="str">
            <v>REGULADO</v>
          </cell>
        </row>
        <row r="893">
          <cell r="F893" t="str">
            <v>CÓDIGO_Retiro</v>
          </cell>
          <cell r="T893" t="str">
            <v>CB00133EPE</v>
          </cell>
          <cell r="V893" t="str">
            <v>CB00153ENG</v>
          </cell>
          <cell r="Z893" t="str">
            <v>CB00170KAL</v>
          </cell>
          <cell r="AE893" t="str">
            <v>CL00184SKP</v>
          </cell>
        </row>
        <row r="894">
          <cell r="F894" t="str">
            <v>Barra de Transferencia</v>
          </cell>
          <cell r="T894" t="str">
            <v>LA RAMADA 220</v>
          </cell>
          <cell r="V894" t="str">
            <v>CAJAMARQUILLA 220</v>
          </cell>
          <cell r="Z894" t="str">
            <v>PUCALLPA 60</v>
          </cell>
          <cell r="AE894" t="str">
            <v>CALLALLI 138</v>
          </cell>
        </row>
        <row r="895">
          <cell r="F895" t="str">
            <v>Cliente</v>
          </cell>
          <cell r="T895" t="str">
            <v>M+S TTM S.A.C</v>
          </cell>
          <cell r="V895" t="str">
            <v>VOTORANTIM METAIS</v>
          </cell>
          <cell r="Z895" t="str">
            <v>TIENDAS PERUANAS SA</v>
          </cell>
          <cell r="AE895" t="str">
            <v>SEAL</v>
          </cell>
        </row>
        <row r="896">
          <cell r="F896" t="str">
            <v>Fecha de Fin</v>
          </cell>
          <cell r="T896" t="str">
            <v>31/12/2022</v>
          </cell>
          <cell r="V896" t="str">
            <v>28/02/2017</v>
          </cell>
          <cell r="Z896" t="str">
            <v>31/12/2021</v>
          </cell>
          <cell r="AE896" t="str">
            <v>31/08/2030</v>
          </cell>
        </row>
        <row r="897">
          <cell r="F897" t="str">
            <v>Fecha de Inicio</v>
          </cell>
          <cell r="T897" t="str">
            <v>01/12/2016</v>
          </cell>
          <cell r="V897" t="str">
            <v>01/12/2015</v>
          </cell>
          <cell r="Z897" t="str">
            <v>01/09/2016</v>
          </cell>
          <cell r="AE897" t="str">
            <v>01/11/2015</v>
          </cell>
        </row>
        <row r="898">
          <cell r="F898" t="str">
            <v>Tipo de Contrato</v>
          </cell>
          <cell r="T898" t="str">
            <v>BILATERAL</v>
          </cell>
          <cell r="V898" t="str">
            <v>BILATERAL</v>
          </cell>
          <cell r="Z898" t="str">
            <v>BILATERAL</v>
          </cell>
          <cell r="AE898" t="str">
            <v>LICITACION</v>
          </cell>
        </row>
        <row r="899">
          <cell r="F899" t="str">
            <v>Tipo de Usuario</v>
          </cell>
          <cell r="T899" t="str">
            <v>LIBRE</v>
          </cell>
          <cell r="V899" t="str">
            <v>LIBRE</v>
          </cell>
          <cell r="Z899" t="str">
            <v>LIBRE</v>
          </cell>
          <cell r="AE899" t="str">
            <v>REGULADO</v>
          </cell>
        </row>
        <row r="900">
          <cell r="F900" t="str">
            <v>CÓDIGO_Retiro</v>
          </cell>
          <cell r="T900" t="str">
            <v>CB00190EPE</v>
          </cell>
          <cell r="V900" t="str">
            <v>CB00156ENG</v>
          </cell>
          <cell r="Z900" t="str">
            <v>CB00171KAL</v>
          </cell>
          <cell r="AE900" t="str">
            <v>CB00114SKP</v>
          </cell>
        </row>
        <row r="901">
          <cell r="F901" t="str">
            <v>Barra de Transferencia</v>
          </cell>
          <cell r="T901" t="str">
            <v>SAN JUAN 220</v>
          </cell>
          <cell r="V901" t="str">
            <v>ZORRITOS 220</v>
          </cell>
          <cell r="Z901" t="str">
            <v>SANTA ROSA 220</v>
          </cell>
          <cell r="AE901" t="str">
            <v>CHAVARRIA 220</v>
          </cell>
        </row>
        <row r="902">
          <cell r="F902" t="str">
            <v>Cliente</v>
          </cell>
          <cell r="T902" t="str">
            <v>COTEXSUR S.A.C.</v>
          </cell>
          <cell r="V902" t="str">
            <v>CELEC EP</v>
          </cell>
          <cell r="Z902" t="str">
            <v>TIENDAS PERUANAS SA</v>
          </cell>
          <cell r="AE902" t="str">
            <v>CINCO ROBLES</v>
          </cell>
        </row>
        <row r="903">
          <cell r="F903" t="str">
            <v>Fecha de Fin</v>
          </cell>
          <cell r="T903" t="str">
            <v>25/02/2027</v>
          </cell>
          <cell r="V903" t="str">
            <v>31/12/2018</v>
          </cell>
          <cell r="Z903" t="str">
            <v>31/12/2021</v>
          </cell>
          <cell r="AE903" t="str">
            <v>30/06/2019</v>
          </cell>
        </row>
        <row r="904">
          <cell r="F904" t="str">
            <v>Fecha de Inicio</v>
          </cell>
          <cell r="T904" t="str">
            <v>26/02/2017</v>
          </cell>
          <cell r="V904" t="str">
            <v>01/06/2016</v>
          </cell>
          <cell r="Z904" t="str">
            <v>01/09/2016</v>
          </cell>
          <cell r="AE904" t="str">
            <v>01/07/2016</v>
          </cell>
        </row>
        <row r="905">
          <cell r="F905" t="str">
            <v>Tipo de Contrato</v>
          </cell>
          <cell r="T905" t="str">
            <v>BILATERAL</v>
          </cell>
          <cell r="V905" t="str">
            <v>BILATERAL</v>
          </cell>
          <cell r="Z905" t="str">
            <v>BILATERAL</v>
          </cell>
          <cell r="AE905" t="str">
            <v>BILATERAL</v>
          </cell>
        </row>
        <row r="906">
          <cell r="F906" t="str">
            <v>Tipo de Usuario</v>
          </cell>
          <cell r="T906" t="str">
            <v>LIBRE</v>
          </cell>
          <cell r="V906" t="str">
            <v>LIBRE</v>
          </cell>
          <cell r="Z906" t="str">
            <v>LIBRE</v>
          </cell>
          <cell r="AE906" t="str">
            <v>LIBRE</v>
          </cell>
        </row>
        <row r="907">
          <cell r="F907" t="str">
            <v>CÓDIGO_Retiro</v>
          </cell>
          <cell r="V907" t="str">
            <v>CB00198ENG</v>
          </cell>
          <cell r="Z907" t="str">
            <v>CB00172KAL</v>
          </cell>
          <cell r="AE907" t="str">
            <v>CB00115SKP</v>
          </cell>
        </row>
        <row r="908">
          <cell r="F908" t="str">
            <v>Barra de Transferencia</v>
          </cell>
          <cell r="V908" t="str">
            <v>CHILINA 138</v>
          </cell>
          <cell r="Z908" t="str">
            <v>SOCABAYA 138</v>
          </cell>
          <cell r="AE908" t="str">
            <v>PARAMONGA NUEVA 220</v>
          </cell>
        </row>
        <row r="909">
          <cell r="F909" t="str">
            <v>Cliente</v>
          </cell>
          <cell r="V909" t="str">
            <v>YURA</v>
          </cell>
          <cell r="Z909" t="str">
            <v>TIENDAS PERUANAS SA</v>
          </cell>
          <cell r="AE909" t="str">
            <v>CINCO ROBLES</v>
          </cell>
        </row>
        <row r="910">
          <cell r="F910" t="str">
            <v>Fecha de Fin</v>
          </cell>
          <cell r="V910" t="str">
            <v>31/12/2025</v>
          </cell>
          <cell r="Z910" t="str">
            <v>31/12/2021</v>
          </cell>
          <cell r="AE910" t="str">
            <v>30/06/2019</v>
          </cell>
        </row>
        <row r="911">
          <cell r="F911" t="str">
            <v>Fecha de Inicio</v>
          </cell>
          <cell r="V911" t="str">
            <v>01/08/2016</v>
          </cell>
          <cell r="Z911" t="str">
            <v>01/09/2016</v>
          </cell>
          <cell r="AE911" t="str">
            <v>01/07/2016</v>
          </cell>
        </row>
        <row r="912">
          <cell r="F912" t="str">
            <v>Tipo de Contrato</v>
          </cell>
          <cell r="V912" t="str">
            <v>BILATERAL</v>
          </cell>
          <cell r="Z912" t="str">
            <v>BILATERAL</v>
          </cell>
          <cell r="AE912" t="str">
            <v>BILATERAL</v>
          </cell>
        </row>
        <row r="913">
          <cell r="F913" t="str">
            <v>Tipo de Usuario</v>
          </cell>
          <cell r="V913" t="str">
            <v>LIBRE</v>
          </cell>
          <cell r="Z913" t="str">
            <v>LIBRE</v>
          </cell>
          <cell r="AE913" t="str">
            <v>LIBRE</v>
          </cell>
        </row>
        <row r="914">
          <cell r="F914" t="str">
            <v>CÓDIGO_Retiro</v>
          </cell>
          <cell r="V914" t="str">
            <v>CB00199ENG</v>
          </cell>
          <cell r="Z914" t="str">
            <v>CB00173KAL</v>
          </cell>
          <cell r="AE914" t="str">
            <v>CB00116SKP</v>
          </cell>
        </row>
        <row r="915">
          <cell r="F915" t="str">
            <v>Barra de Transferencia</v>
          </cell>
          <cell r="V915" t="str">
            <v>SANTUARIO 138</v>
          </cell>
          <cell r="Z915" t="str">
            <v>TRUJILLO 220</v>
          </cell>
          <cell r="AE915" t="str">
            <v>SAN JUAN 220</v>
          </cell>
        </row>
        <row r="916">
          <cell r="F916" t="str">
            <v>Cliente</v>
          </cell>
          <cell r="V916" t="str">
            <v>YURA</v>
          </cell>
          <cell r="Z916" t="str">
            <v>TIENDAS PERUANAS SA</v>
          </cell>
          <cell r="AE916" t="str">
            <v>CINCO ROBLES</v>
          </cell>
        </row>
        <row r="917">
          <cell r="F917" t="str">
            <v>Fecha de Fin</v>
          </cell>
          <cell r="V917" t="str">
            <v>31/12/2025</v>
          </cell>
          <cell r="Z917" t="str">
            <v>31/12/2021</v>
          </cell>
          <cell r="AE917" t="str">
            <v>30/06/2019</v>
          </cell>
        </row>
        <row r="918">
          <cell r="F918" t="str">
            <v>Fecha de Inicio</v>
          </cell>
          <cell r="V918" t="str">
            <v>01/08/2016</v>
          </cell>
          <cell r="Z918" t="str">
            <v>01/09/2016</v>
          </cell>
          <cell r="AE918" t="str">
            <v>01/07/2016</v>
          </cell>
        </row>
        <row r="919">
          <cell r="F919" t="str">
            <v>Tipo de Contrato</v>
          </cell>
          <cell r="V919" t="str">
            <v>BILATERAL</v>
          </cell>
          <cell r="Z919" t="str">
            <v>BILATERAL</v>
          </cell>
          <cell r="AE919" t="str">
            <v>BILATERAL</v>
          </cell>
        </row>
        <row r="920">
          <cell r="F920" t="str">
            <v>Tipo de Usuario</v>
          </cell>
          <cell r="V920" t="str">
            <v>LIBRE</v>
          </cell>
          <cell r="Z920" t="str">
            <v>LIBRE</v>
          </cell>
          <cell r="AE920" t="str">
            <v>LIBRE</v>
          </cell>
        </row>
        <row r="921">
          <cell r="F921" t="str">
            <v>CÓDIGO_Retiro</v>
          </cell>
          <cell r="V921" t="str">
            <v>CB00200ENG</v>
          </cell>
          <cell r="Z921" t="str">
            <v>CB00175KAL</v>
          </cell>
          <cell r="AE921" t="str">
            <v>CB00117SKP</v>
          </cell>
        </row>
        <row r="922">
          <cell r="F922" t="str">
            <v>Barra de Transferencia</v>
          </cell>
          <cell r="V922" t="str">
            <v>SANTA ROSA 220</v>
          </cell>
          <cell r="Z922" t="str">
            <v>CAJAMARCA 220</v>
          </cell>
          <cell r="AE922" t="str">
            <v>SANTA ROSA 220</v>
          </cell>
        </row>
        <row r="923">
          <cell r="F923" t="str">
            <v>Cliente</v>
          </cell>
          <cell r="V923" t="str">
            <v>ORIGAN</v>
          </cell>
          <cell r="Z923" t="str">
            <v>HOMECENTERS PERUANOS</v>
          </cell>
          <cell r="AE923" t="str">
            <v>CINCO ROBLES</v>
          </cell>
        </row>
        <row r="924">
          <cell r="F924" t="str">
            <v>Fecha de Fin</v>
          </cell>
          <cell r="V924" t="str">
            <v>31/12/2025</v>
          </cell>
          <cell r="Z924" t="str">
            <v>31/12/2021</v>
          </cell>
          <cell r="AE924" t="str">
            <v>30/06/2019</v>
          </cell>
        </row>
        <row r="925">
          <cell r="F925" t="str">
            <v>Fecha de Inicio</v>
          </cell>
          <cell r="V925" t="str">
            <v>01/10/2016</v>
          </cell>
          <cell r="Z925" t="str">
            <v>01/10/2016</v>
          </cell>
          <cell r="AE925" t="str">
            <v>01/07/2016</v>
          </cell>
        </row>
        <row r="926">
          <cell r="F926" t="str">
            <v>Tipo de Contrato</v>
          </cell>
          <cell r="V926" t="str">
            <v>BILATERAL</v>
          </cell>
          <cell r="Z926" t="str">
            <v>BILATERAL</v>
          </cell>
          <cell r="AE926" t="str">
            <v>BILATERAL</v>
          </cell>
        </row>
        <row r="927">
          <cell r="F927" t="str">
            <v>Tipo de Usuario</v>
          </cell>
          <cell r="V927" t="str">
            <v>LIBRE</v>
          </cell>
          <cell r="Z927" t="str">
            <v>LIBRE</v>
          </cell>
          <cell r="AE927" t="str">
            <v>LIBRE</v>
          </cell>
        </row>
        <row r="928">
          <cell r="F928" t="str">
            <v>CÓDIGO_Retiro</v>
          </cell>
          <cell r="V928" t="str">
            <v>CB00201ENG</v>
          </cell>
          <cell r="Z928" t="str">
            <v>CB00176KAL</v>
          </cell>
          <cell r="AE928" t="str">
            <v>CB00118SKP</v>
          </cell>
        </row>
        <row r="929">
          <cell r="F929" t="str">
            <v>Barra de Transferencia</v>
          </cell>
          <cell r="V929" t="str">
            <v>CAJAMARCA 220</v>
          </cell>
          <cell r="Z929" t="str">
            <v>CHAVARRIA 220</v>
          </cell>
          <cell r="AE929" t="str">
            <v>SANTA ROSA 220</v>
          </cell>
        </row>
        <row r="930">
          <cell r="F930" t="str">
            <v>Cliente</v>
          </cell>
          <cell r="V930" t="str">
            <v>MINERA YANACOCHA</v>
          </cell>
          <cell r="Z930" t="str">
            <v>HOMECENTERS PERUANOS</v>
          </cell>
          <cell r="AE930" t="str">
            <v>INDUSTRIAS DEL PAPEL S A</v>
          </cell>
        </row>
        <row r="931">
          <cell r="F931" t="str">
            <v>Fecha de Fin</v>
          </cell>
          <cell r="V931" t="str">
            <v>31/12/2021</v>
          </cell>
          <cell r="Z931" t="str">
            <v>31/12/2021</v>
          </cell>
          <cell r="AE931" t="str">
            <v>30/06/2019</v>
          </cell>
        </row>
        <row r="932">
          <cell r="F932" t="str">
            <v>Fecha de Inicio</v>
          </cell>
          <cell r="V932" t="str">
            <v>01/11/2016</v>
          </cell>
          <cell r="Z932" t="str">
            <v>01/10/2016</v>
          </cell>
          <cell r="AE932" t="str">
            <v>01/07/2016</v>
          </cell>
        </row>
        <row r="933">
          <cell r="F933" t="str">
            <v>Tipo de Contrato</v>
          </cell>
          <cell r="V933" t="str">
            <v>BILATERAL</v>
          </cell>
          <cell r="Z933" t="str">
            <v>BILATERAL</v>
          </cell>
          <cell r="AE933" t="str">
            <v>BILATERAL</v>
          </cell>
        </row>
        <row r="934">
          <cell r="F934" t="str">
            <v>Tipo de Usuario</v>
          </cell>
          <cell r="V934" t="str">
            <v>LIBRE</v>
          </cell>
          <cell r="Z934" t="str">
            <v>LIBRE</v>
          </cell>
          <cell r="AE934" t="str">
            <v>LIBRE</v>
          </cell>
        </row>
        <row r="935">
          <cell r="F935" t="str">
            <v>CÓDIGO_Retiro</v>
          </cell>
          <cell r="V935" t="str">
            <v>CB00202ENG</v>
          </cell>
          <cell r="Z935" t="str">
            <v>CB00177KAL</v>
          </cell>
          <cell r="AE935" t="str">
            <v>CB00127SKP</v>
          </cell>
        </row>
        <row r="936">
          <cell r="F936" t="str">
            <v>Barra de Transferencia</v>
          </cell>
          <cell r="V936" t="str">
            <v>SANTA ROSA 220</v>
          </cell>
          <cell r="Z936" t="str">
            <v>HUANUCO 138</v>
          </cell>
          <cell r="AE936" t="str">
            <v>SANTA ROSA 220</v>
          </cell>
        </row>
        <row r="937">
          <cell r="F937" t="str">
            <v>Cliente</v>
          </cell>
          <cell r="V937" t="str">
            <v>ALGODONERA PERUANA S.A.C.</v>
          </cell>
          <cell r="Z937" t="str">
            <v>HOMECENTERS PERUANOS</v>
          </cell>
          <cell r="AE937" t="str">
            <v>PERUBAR S.A.</v>
          </cell>
        </row>
        <row r="938">
          <cell r="F938" t="str">
            <v>Fecha de Fin</v>
          </cell>
          <cell r="V938" t="str">
            <v>31/12/2021</v>
          </cell>
          <cell r="Z938" t="str">
            <v>31/12/2021</v>
          </cell>
          <cell r="AE938" t="str">
            <v>31/12/2021</v>
          </cell>
        </row>
        <row r="939">
          <cell r="F939" t="str">
            <v>Fecha de Inicio</v>
          </cell>
          <cell r="V939" t="str">
            <v>01/12/2016</v>
          </cell>
          <cell r="Z939" t="str">
            <v>01/10/2016</v>
          </cell>
          <cell r="AE939" t="str">
            <v>01/12/2016</v>
          </cell>
        </row>
        <row r="940">
          <cell r="F940" t="str">
            <v>Tipo de Contrato</v>
          </cell>
          <cell r="V940" t="str">
            <v>BILATERAL</v>
          </cell>
          <cell r="Z940" t="str">
            <v>BILATERAL</v>
          </cell>
          <cell r="AE940" t="str">
            <v>BILATERAL</v>
          </cell>
        </row>
        <row r="941">
          <cell r="F941" t="str">
            <v>Tipo de Usuario</v>
          </cell>
          <cell r="V941" t="str">
            <v>LIBRE</v>
          </cell>
          <cell r="Z941" t="str">
            <v>LIBRE</v>
          </cell>
          <cell r="AE941" t="str">
            <v>LIBRE</v>
          </cell>
        </row>
        <row r="942">
          <cell r="F942" t="str">
            <v>CÓDIGO_Retiro</v>
          </cell>
          <cell r="V942" t="str">
            <v>CB00203ENG</v>
          </cell>
          <cell r="Z942" t="str">
            <v>CB00178KAL</v>
          </cell>
          <cell r="AE942" t="str">
            <v>CL00160SKP</v>
          </cell>
        </row>
        <row r="943">
          <cell r="F943" t="str">
            <v>Barra de Transferencia</v>
          </cell>
          <cell r="V943" t="str">
            <v>INDEPENDENCIA 220</v>
          </cell>
          <cell r="Z943" t="str">
            <v>TRUJILLO 220</v>
          </cell>
          <cell r="AE943" t="str">
            <v>PARAMONGA EXISTENTE 138</v>
          </cell>
        </row>
        <row r="944">
          <cell r="F944" t="str">
            <v>Cliente</v>
          </cell>
          <cell r="V944" t="str">
            <v>AUSTRAL GROUP (ICA)</v>
          </cell>
          <cell r="Z944" t="str">
            <v>HOMECENTERS PERUANOS</v>
          </cell>
          <cell r="AE944" t="str">
            <v>ESEMPAT</v>
          </cell>
        </row>
        <row r="945">
          <cell r="F945" t="str">
            <v>Fecha de Fin</v>
          </cell>
          <cell r="V945" t="str">
            <v>31/12/2018</v>
          </cell>
          <cell r="Z945" t="str">
            <v>31/12/2021</v>
          </cell>
          <cell r="AE945" t="str">
            <v>31/12/2017</v>
          </cell>
        </row>
        <row r="946">
          <cell r="F946" t="str">
            <v>Fecha de Inicio</v>
          </cell>
          <cell r="V946" t="str">
            <v>01/01/2017</v>
          </cell>
          <cell r="Z946" t="str">
            <v>01/10/2016</v>
          </cell>
          <cell r="AE946" t="str">
            <v>01/11/2015</v>
          </cell>
        </row>
        <row r="947">
          <cell r="F947" t="str">
            <v>Tipo de Contrato</v>
          </cell>
          <cell r="V947" t="str">
            <v>BILATERAL</v>
          </cell>
          <cell r="Z947" t="str">
            <v>BILATERAL</v>
          </cell>
          <cell r="AE947" t="str">
            <v>BILATERAL</v>
          </cell>
        </row>
        <row r="948">
          <cell r="F948" t="str">
            <v>Tipo de Usuario</v>
          </cell>
          <cell r="V948" t="str">
            <v>LIBRE</v>
          </cell>
          <cell r="Z948" t="str">
            <v>LIBRE</v>
          </cell>
          <cell r="AE948" t="str">
            <v>REGULADO</v>
          </cell>
        </row>
        <row r="949">
          <cell r="F949" t="str">
            <v>CÓDIGO_Retiro</v>
          </cell>
          <cell r="V949" t="str">
            <v>CB00204ENG</v>
          </cell>
          <cell r="Z949" t="str">
            <v>CB00179KAL</v>
          </cell>
          <cell r="AE949" t="str">
            <v>CL00177SKP</v>
          </cell>
        </row>
        <row r="950">
          <cell r="F950" t="str">
            <v>Barra de Transferencia</v>
          </cell>
          <cell r="V950" t="str">
            <v>TRUJILLO 220</v>
          </cell>
          <cell r="Z950" t="str">
            <v>PUCALLPA 60</v>
          </cell>
          <cell r="AE950" t="str">
            <v>PARAMONGA EXISTENTE 138</v>
          </cell>
        </row>
        <row r="951">
          <cell r="F951" t="str">
            <v>Cliente</v>
          </cell>
          <cell r="V951" t="str">
            <v>CASA GRANDE</v>
          </cell>
          <cell r="Z951" t="str">
            <v>HOMECENTERS PERUANOS ORIENTE</v>
          </cell>
          <cell r="AE951" t="str">
            <v>HUANCHAY</v>
          </cell>
        </row>
        <row r="952">
          <cell r="F952" t="str">
            <v>Fecha de Fin</v>
          </cell>
          <cell r="V952" t="str">
            <v>31/12/2025</v>
          </cell>
          <cell r="Z952" t="str">
            <v>31/12/2021</v>
          </cell>
          <cell r="AE952" t="str">
            <v>31/12/2017</v>
          </cell>
        </row>
        <row r="953">
          <cell r="F953" t="str">
            <v>Fecha de Inicio</v>
          </cell>
          <cell r="V953" t="str">
            <v>01/01/2017</v>
          </cell>
          <cell r="Z953" t="str">
            <v>01/10/2016</v>
          </cell>
          <cell r="AE953" t="str">
            <v>01/11/2015</v>
          </cell>
        </row>
        <row r="954">
          <cell r="F954" t="str">
            <v>Tipo de Contrato</v>
          </cell>
          <cell r="V954" t="str">
            <v>BILATERAL</v>
          </cell>
          <cell r="Z954" t="str">
            <v>BILATERAL</v>
          </cell>
          <cell r="AE954" t="str">
            <v>BILATERAL</v>
          </cell>
        </row>
        <row r="955">
          <cell r="F955" t="str">
            <v>Tipo de Usuario</v>
          </cell>
          <cell r="V955" t="str">
            <v>LIBRE</v>
          </cell>
          <cell r="Z955" t="str">
            <v>LIBRE</v>
          </cell>
          <cell r="AE955" t="str">
            <v>LIBRE</v>
          </cell>
        </row>
        <row r="956">
          <cell r="F956" t="str">
            <v>CÓDIGO_Retiro</v>
          </cell>
          <cell r="V956" t="str">
            <v>CB00205ENG</v>
          </cell>
          <cell r="Z956" t="str">
            <v>CB00180KAL</v>
          </cell>
        </row>
        <row r="957">
          <cell r="F957" t="str">
            <v>Barra de Transferencia</v>
          </cell>
          <cell r="V957" t="str">
            <v>PARAGSHA2 220</v>
          </cell>
          <cell r="Z957" t="str">
            <v>CARABAYLLO 220</v>
          </cell>
        </row>
        <row r="958">
          <cell r="F958" t="str">
            <v>Cliente</v>
          </cell>
          <cell r="V958" t="str">
            <v>COMPAÑÍA MINERA CHUNGAR SAC</v>
          </cell>
          <cell r="Z958" t="str">
            <v>ENEL DISTRIBUCION PERU</v>
          </cell>
        </row>
        <row r="959">
          <cell r="F959" t="str">
            <v>Fecha de Fin</v>
          </cell>
          <cell r="V959" t="str">
            <v>31/12/2023</v>
          </cell>
          <cell r="Z959" t="str">
            <v>31/12/2020</v>
          </cell>
        </row>
        <row r="960">
          <cell r="F960" t="str">
            <v>Fecha de Inicio</v>
          </cell>
          <cell r="V960" t="str">
            <v>01/01/2017</v>
          </cell>
          <cell r="Z960" t="str">
            <v>01/01/2017</v>
          </cell>
        </row>
        <row r="961">
          <cell r="F961" t="str">
            <v>Tipo de Contrato</v>
          </cell>
          <cell r="V961" t="str">
            <v>BILATERAL</v>
          </cell>
          <cell r="Z961" t="str">
            <v>BILATERAL</v>
          </cell>
        </row>
        <row r="962">
          <cell r="F962" t="str">
            <v>Tipo de Usuario</v>
          </cell>
          <cell r="V962" t="str">
            <v>LIBRE</v>
          </cell>
          <cell r="Z962" t="str">
            <v>LIBRE</v>
          </cell>
        </row>
        <row r="963">
          <cell r="F963" t="str">
            <v>CÓDIGO_Retiro</v>
          </cell>
          <cell r="V963" t="str">
            <v>CB00206ENG</v>
          </cell>
          <cell r="Z963" t="str">
            <v>CB00181KAL</v>
          </cell>
        </row>
        <row r="964">
          <cell r="F964" t="str">
            <v>Barra de Transferencia</v>
          </cell>
          <cell r="V964" t="str">
            <v>CHILCA REP 220</v>
          </cell>
          <cell r="Z964" t="str">
            <v>CHAVARRIA 220</v>
          </cell>
        </row>
        <row r="965">
          <cell r="F965" t="str">
            <v>Cliente</v>
          </cell>
          <cell r="V965" t="str">
            <v>INDUSTRIAS FIBRAFORTE S A</v>
          </cell>
          <cell r="Z965" t="str">
            <v>ENEL DISTRIBUCION PERU</v>
          </cell>
        </row>
        <row r="966">
          <cell r="F966" t="str">
            <v>Fecha de Fin</v>
          </cell>
          <cell r="V966" t="str">
            <v>31/12/2025</v>
          </cell>
          <cell r="Z966" t="str">
            <v>31/12/2020</v>
          </cell>
        </row>
        <row r="967">
          <cell r="F967" t="str">
            <v>Fecha de Inicio</v>
          </cell>
          <cell r="V967" t="str">
            <v>01/01/2017</v>
          </cell>
          <cell r="Z967" t="str">
            <v>01/01/2017</v>
          </cell>
        </row>
        <row r="968">
          <cell r="F968" t="str">
            <v>Tipo de Contrato</v>
          </cell>
          <cell r="V968" t="str">
            <v>BILATERAL</v>
          </cell>
          <cell r="Z968" t="str">
            <v>BILATERAL</v>
          </cell>
        </row>
        <row r="969">
          <cell r="F969" t="str">
            <v>Tipo de Usuario</v>
          </cell>
          <cell r="V969" t="str">
            <v>LIBRE</v>
          </cell>
          <cell r="Z969" t="str">
            <v>LIBRE</v>
          </cell>
        </row>
        <row r="970">
          <cell r="F970" t="str">
            <v>CÓDIGO_Retiro</v>
          </cell>
          <cell r="V970" t="str">
            <v>CB00207ENG</v>
          </cell>
          <cell r="Z970" t="str">
            <v>CB00182KAL</v>
          </cell>
        </row>
        <row r="971">
          <cell r="F971" t="str">
            <v>Barra de Transferencia</v>
          </cell>
          <cell r="V971" t="str">
            <v>HUANUCO 138</v>
          </cell>
          <cell r="Z971" t="str">
            <v>HUACHO 220</v>
          </cell>
        </row>
        <row r="972">
          <cell r="F972" t="str">
            <v>Cliente</v>
          </cell>
          <cell r="V972" t="str">
            <v>MOLINERA KUENNEN Y DUANNE S A</v>
          </cell>
          <cell r="Z972" t="str">
            <v>ENEL DISTRIBUCION PERU</v>
          </cell>
        </row>
        <row r="973">
          <cell r="F973" t="str">
            <v>Fecha de Fin</v>
          </cell>
          <cell r="V973" t="str">
            <v>30/06/2017</v>
          </cell>
          <cell r="Z973" t="str">
            <v>31/12/2020</v>
          </cell>
        </row>
        <row r="974">
          <cell r="F974" t="str">
            <v>Fecha de Inicio</v>
          </cell>
          <cell r="V974" t="str">
            <v>01/01/2017</v>
          </cell>
          <cell r="Z974" t="str">
            <v>01/01/2017</v>
          </cell>
        </row>
        <row r="975">
          <cell r="F975" t="str">
            <v>Tipo de Contrato</v>
          </cell>
          <cell r="V975" t="str">
            <v>BILATERAL</v>
          </cell>
          <cell r="Z975" t="str">
            <v>BILATERAL</v>
          </cell>
        </row>
        <row r="976">
          <cell r="F976" t="str">
            <v>Tipo de Usuario</v>
          </cell>
          <cell r="V976" t="str">
            <v>LIBRE</v>
          </cell>
          <cell r="Z976" t="str">
            <v>LIBRE</v>
          </cell>
        </row>
        <row r="977">
          <cell r="F977" t="str">
            <v>CÓDIGO_Retiro</v>
          </cell>
          <cell r="V977" t="str">
            <v>CB00208ENG</v>
          </cell>
          <cell r="Z977" t="str">
            <v>CB00183KAL</v>
          </cell>
        </row>
        <row r="978">
          <cell r="F978" t="str">
            <v>Barra de Transferencia</v>
          </cell>
          <cell r="V978" t="str">
            <v>SANTA ROSA 220</v>
          </cell>
          <cell r="Z978" t="str">
            <v>LOMERA 220</v>
          </cell>
        </row>
        <row r="979">
          <cell r="F979" t="str">
            <v>Cliente</v>
          </cell>
          <cell r="V979" t="str">
            <v>TRUPAL S.A.</v>
          </cell>
          <cell r="Z979" t="str">
            <v>ENEL DISTRIBUCION PERU</v>
          </cell>
        </row>
        <row r="980">
          <cell r="F980" t="str">
            <v>Fecha de Fin</v>
          </cell>
          <cell r="V980" t="str">
            <v>31/12/2025</v>
          </cell>
          <cell r="Z980" t="str">
            <v>31/12/2020</v>
          </cell>
        </row>
        <row r="981">
          <cell r="F981" t="str">
            <v>Fecha de Inicio</v>
          </cell>
          <cell r="V981" t="str">
            <v>01/01/2017</v>
          </cell>
          <cell r="Z981" t="str">
            <v>01/01/2017</v>
          </cell>
        </row>
        <row r="982">
          <cell r="F982" t="str">
            <v>Tipo de Contrato</v>
          </cell>
          <cell r="V982" t="str">
            <v>BILATERAL</v>
          </cell>
          <cell r="Z982" t="str">
            <v>BILATERAL</v>
          </cell>
        </row>
        <row r="983">
          <cell r="F983" t="str">
            <v>Tipo de Usuario</v>
          </cell>
          <cell r="V983" t="str">
            <v>LIBRE</v>
          </cell>
          <cell r="Z983" t="str">
            <v>LIBRE</v>
          </cell>
        </row>
        <row r="984">
          <cell r="F984" t="str">
            <v>CÓDIGO_Retiro</v>
          </cell>
          <cell r="Z984" t="str">
            <v>CB00184KAL</v>
          </cell>
        </row>
        <row r="985">
          <cell r="F985" t="str">
            <v>Barra de Transferencia</v>
          </cell>
          <cell r="Z985" t="str">
            <v>PARAMONGA NUEVA 220</v>
          </cell>
        </row>
        <row r="986">
          <cell r="F986" t="str">
            <v>Cliente</v>
          </cell>
          <cell r="Z986" t="str">
            <v>ENEL DISTRIBUCION PERU</v>
          </cell>
        </row>
        <row r="987">
          <cell r="F987" t="str">
            <v>Fecha de Fin</v>
          </cell>
          <cell r="Z987" t="str">
            <v>31/12/2020</v>
          </cell>
        </row>
        <row r="988">
          <cell r="F988" t="str">
            <v>Fecha de Inicio</v>
          </cell>
          <cell r="Z988" t="str">
            <v>01/01/2017</v>
          </cell>
        </row>
        <row r="989">
          <cell r="F989" t="str">
            <v>Tipo de Contrato</v>
          </cell>
          <cell r="Z989" t="str">
            <v>BILATERAL</v>
          </cell>
        </row>
        <row r="990">
          <cell r="F990" t="str">
            <v>Tipo de Usuario</v>
          </cell>
          <cell r="Z990" t="str">
            <v>LIBRE</v>
          </cell>
        </row>
        <row r="991">
          <cell r="F991" t="str">
            <v>CÓDIGO_Retiro</v>
          </cell>
          <cell r="Z991" t="str">
            <v>CB00185KAL</v>
          </cell>
        </row>
        <row r="992">
          <cell r="F992" t="str">
            <v>Barra de Transferencia</v>
          </cell>
          <cell r="Z992" t="str">
            <v>SANTA ROSA 220</v>
          </cell>
        </row>
        <row r="993">
          <cell r="F993" t="str">
            <v>Cliente</v>
          </cell>
          <cell r="Z993" t="str">
            <v>ENEL DISTRIBUCION PERU</v>
          </cell>
        </row>
        <row r="994">
          <cell r="F994" t="str">
            <v>Fecha de Fin</v>
          </cell>
          <cell r="Z994" t="str">
            <v>31/12/2020</v>
          </cell>
        </row>
        <row r="995">
          <cell r="F995" t="str">
            <v>Fecha de Inicio</v>
          </cell>
          <cell r="Z995" t="str">
            <v>01/01/2017</v>
          </cell>
        </row>
        <row r="996">
          <cell r="F996" t="str">
            <v>Tipo de Contrato</v>
          </cell>
          <cell r="Z996" t="str">
            <v>BILATERAL</v>
          </cell>
        </row>
        <row r="997">
          <cell r="F997" t="str">
            <v>Tipo de Usuario</v>
          </cell>
          <cell r="Z997" t="str">
            <v>LIBRE</v>
          </cell>
        </row>
        <row r="998">
          <cell r="Z998" t="str">
            <v>CB00186KAL</v>
          </cell>
        </row>
        <row r="999">
          <cell r="Z999" t="str">
            <v>VENTANILLA 220</v>
          </cell>
        </row>
        <row r="1000">
          <cell r="Z1000" t="str">
            <v>ENEL DISTRIBUCION PERU</v>
          </cell>
        </row>
        <row r="1001">
          <cell r="Z1001" t="str">
            <v>31/12/2020</v>
          </cell>
        </row>
        <row r="1002">
          <cell r="Z1002" t="str">
            <v>01/01/2017</v>
          </cell>
        </row>
        <row r="1003">
          <cell r="Z1003" t="str">
            <v>BILATERAL</v>
          </cell>
        </row>
        <row r="1004">
          <cell r="Z1004" t="str">
            <v>LIBRE</v>
          </cell>
        </row>
        <row r="1005">
          <cell r="Z1005" t="str">
            <v>CB00187KAL</v>
          </cell>
        </row>
        <row r="1006">
          <cell r="Z1006" t="str">
            <v>ZAPALLAL 220</v>
          </cell>
        </row>
        <row r="1007">
          <cell r="Z1007" t="str">
            <v>ENEL DISTRIBUCION PERU</v>
          </cell>
        </row>
        <row r="1008">
          <cell r="Z1008" t="str">
            <v>31/12/2020</v>
          </cell>
        </row>
        <row r="1009">
          <cell r="Z1009" t="str">
            <v>01/01/2017</v>
          </cell>
        </row>
        <row r="1010">
          <cell r="Z1010" t="str">
            <v>BILATERAL</v>
          </cell>
        </row>
        <row r="1011">
          <cell r="Z1011" t="str">
            <v>LIBRE</v>
          </cell>
        </row>
        <row r="1012">
          <cell r="Z1012" t="str">
            <v>CB00188KAL</v>
          </cell>
        </row>
        <row r="1013">
          <cell r="Z1013" t="str">
            <v>SAN JUAN 220</v>
          </cell>
        </row>
        <row r="1014">
          <cell r="Z1014" t="str">
            <v>INVERSIONES MAMAY E.I.R.L.</v>
          </cell>
        </row>
        <row r="1015">
          <cell r="Z1015" t="str">
            <v>31/12/2017</v>
          </cell>
        </row>
        <row r="1016">
          <cell r="Z1016" t="str">
            <v>01/01/2017</v>
          </cell>
        </row>
        <row r="1017">
          <cell r="Z1017" t="str">
            <v>BILATERAL</v>
          </cell>
        </row>
        <row r="1018">
          <cell r="Z1018" t="str">
            <v>LIBRE</v>
          </cell>
        </row>
        <row r="1019">
          <cell r="Z1019" t="str">
            <v>CB00030KAL</v>
          </cell>
        </row>
        <row r="1020">
          <cell r="Z1020" t="str">
            <v>HUALLANCA 138</v>
          </cell>
        </row>
        <row r="1021">
          <cell r="Z1021" t="str">
            <v>ELECTRO CENTRO</v>
          </cell>
        </row>
        <row r="1022">
          <cell r="Z1022" t="str">
            <v>31/01/2015</v>
          </cell>
        </row>
        <row r="1023">
          <cell r="Z1023" t="str">
            <v>01/11/2014</v>
          </cell>
        </row>
        <row r="1024">
          <cell r="Z1024" t="str">
            <v>BILATERAL</v>
          </cell>
        </row>
        <row r="1025">
          <cell r="Z1025" t="str">
            <v>REGULADO</v>
          </cell>
        </row>
        <row r="1026">
          <cell r="Z1026" t="str">
            <v>CB00033KAL</v>
          </cell>
        </row>
        <row r="1027">
          <cell r="Z1027" t="str">
            <v>HUANUCO 138</v>
          </cell>
        </row>
        <row r="1028">
          <cell r="Z1028" t="str">
            <v>ELECTRO CENTRO</v>
          </cell>
        </row>
        <row r="1029">
          <cell r="Z1029" t="str">
            <v>31/03/2016</v>
          </cell>
        </row>
        <row r="1030">
          <cell r="Z1030" t="str">
            <v>01/11/2014</v>
          </cell>
        </row>
        <row r="1031">
          <cell r="Z1031" t="str">
            <v>BILATERAL</v>
          </cell>
        </row>
        <row r="1032">
          <cell r="Z1032" t="str">
            <v>REGULADO</v>
          </cell>
        </row>
        <row r="1033">
          <cell r="Z1033" t="str">
            <v>CB00035KAL</v>
          </cell>
        </row>
        <row r="1034">
          <cell r="Z1034" t="str">
            <v>INDEPENDENCIA 220</v>
          </cell>
        </row>
        <row r="1035">
          <cell r="Z1035" t="str">
            <v>MINSUR</v>
          </cell>
        </row>
        <row r="1036">
          <cell r="Z1036" t="str">
            <v>31/12/2015</v>
          </cell>
        </row>
        <row r="1037">
          <cell r="Z1037" t="str">
            <v>01/12/2013</v>
          </cell>
        </row>
        <row r="1038">
          <cell r="Z1038" t="str">
            <v>BILATERAL</v>
          </cell>
        </row>
        <row r="1039">
          <cell r="Z1039" t="str">
            <v>LIBRE</v>
          </cell>
        </row>
        <row r="1040">
          <cell r="Z1040" t="str">
            <v>CB00039KAL</v>
          </cell>
        </row>
        <row r="1041">
          <cell r="Z1041" t="str">
            <v>LA NIÑA 220</v>
          </cell>
        </row>
        <row r="1042">
          <cell r="Z1042" t="str">
            <v>ELECTRO NOR OESTE</v>
          </cell>
        </row>
        <row r="1043">
          <cell r="Z1043" t="str">
            <v>31/03/2016</v>
          </cell>
        </row>
        <row r="1044">
          <cell r="Z1044" t="str">
            <v>01/11/2014</v>
          </cell>
        </row>
        <row r="1045">
          <cell r="Z1045" t="str">
            <v>BILATERAL</v>
          </cell>
        </row>
        <row r="1046">
          <cell r="Z1046" t="str">
            <v>REGULADO</v>
          </cell>
        </row>
        <row r="1047">
          <cell r="Z1047" t="str">
            <v>CB00049KAL</v>
          </cell>
        </row>
        <row r="1048">
          <cell r="Z1048" t="str">
            <v>OROYA NUEVA 50</v>
          </cell>
        </row>
        <row r="1049">
          <cell r="Z1049" t="str">
            <v>DOE RUN PERU</v>
          </cell>
        </row>
        <row r="1050">
          <cell r="Z1050" t="str">
            <v>31/12/2016</v>
          </cell>
        </row>
        <row r="1051">
          <cell r="Z1051" t="str">
            <v>01/01/2014</v>
          </cell>
        </row>
        <row r="1052">
          <cell r="Z1052" t="str">
            <v>BILATERAL</v>
          </cell>
        </row>
        <row r="1053">
          <cell r="Z1053" t="str">
            <v>LIBRE</v>
          </cell>
        </row>
        <row r="1054">
          <cell r="Z1054" t="str">
            <v>CB00050KAL</v>
          </cell>
        </row>
        <row r="1055">
          <cell r="Z1055" t="str">
            <v>PARAGSHA2 138</v>
          </cell>
        </row>
        <row r="1056">
          <cell r="Z1056" t="str">
            <v>CIA MINERA RAURA S A</v>
          </cell>
        </row>
        <row r="1057">
          <cell r="Z1057" t="str">
            <v>31/01/2016</v>
          </cell>
        </row>
        <row r="1058">
          <cell r="Z1058" t="str">
            <v>01/05/2014</v>
          </cell>
        </row>
        <row r="1059">
          <cell r="Z1059" t="str">
            <v>BILATERAL</v>
          </cell>
        </row>
        <row r="1060">
          <cell r="Z1060" t="str">
            <v>LIBRE</v>
          </cell>
        </row>
        <row r="1061">
          <cell r="Z1061" t="str">
            <v>CB00054KAL</v>
          </cell>
        </row>
        <row r="1062">
          <cell r="Z1062" t="str">
            <v>PIURA OESTE 220</v>
          </cell>
        </row>
        <row r="1063">
          <cell r="Z1063" t="str">
            <v>ELECTRO NOR OESTE</v>
          </cell>
        </row>
        <row r="1064">
          <cell r="Z1064" t="str">
            <v>31/03/2016</v>
          </cell>
        </row>
        <row r="1065">
          <cell r="Z1065" t="str">
            <v>01/11/2014</v>
          </cell>
        </row>
        <row r="1066">
          <cell r="Z1066" t="str">
            <v>BILATERAL</v>
          </cell>
        </row>
        <row r="1067">
          <cell r="Z1067" t="str">
            <v>REGULADO</v>
          </cell>
        </row>
        <row r="1068">
          <cell r="Z1068" t="str">
            <v>CB00061KAL</v>
          </cell>
        </row>
        <row r="1069">
          <cell r="Z1069" t="str">
            <v>SAN JUAN 220</v>
          </cell>
        </row>
        <row r="1070">
          <cell r="Z1070" t="str">
            <v>OWENS-ILLINOIS PERÚ S.A.</v>
          </cell>
        </row>
        <row r="1071">
          <cell r="Z1071" t="str">
            <v>30/11/2015</v>
          </cell>
        </row>
        <row r="1072">
          <cell r="Z1072" t="str">
            <v>01/09/2012</v>
          </cell>
        </row>
        <row r="1073">
          <cell r="Z1073" t="str">
            <v>BILATERAL</v>
          </cell>
        </row>
        <row r="1074">
          <cell r="Z1074" t="str">
            <v>LIBRE</v>
          </cell>
        </row>
        <row r="1075">
          <cell r="Z1075" t="str">
            <v>CB00063KAL</v>
          </cell>
        </row>
        <row r="1076">
          <cell r="Z1076" t="str">
            <v>SANTA ROSA 220</v>
          </cell>
        </row>
        <row r="1077">
          <cell r="Z1077" t="str">
            <v>MEPSA</v>
          </cell>
        </row>
        <row r="1078">
          <cell r="Z1078" t="str">
            <v>30/04/2015</v>
          </cell>
        </row>
        <row r="1079">
          <cell r="Z1079" t="str">
            <v>01/02/2012</v>
          </cell>
        </row>
        <row r="1080">
          <cell r="Z1080" t="str">
            <v>BILATERAL</v>
          </cell>
        </row>
        <row r="1081">
          <cell r="Z1081" t="str">
            <v>LIBRE</v>
          </cell>
        </row>
        <row r="1082">
          <cell r="Z1082" t="str">
            <v>CB00067KAL</v>
          </cell>
        </row>
        <row r="1083">
          <cell r="Z1083" t="str">
            <v>SANTA ROSA 220</v>
          </cell>
        </row>
        <row r="1084">
          <cell r="Z1084" t="str">
            <v>COELVISAC</v>
          </cell>
        </row>
        <row r="1085">
          <cell r="Z1085" t="str">
            <v>31/12/2014</v>
          </cell>
        </row>
        <row r="1086">
          <cell r="Z1086" t="str">
            <v>01/01/2014</v>
          </cell>
        </row>
        <row r="1087">
          <cell r="Z1087" t="str">
            <v>BILATERAL</v>
          </cell>
        </row>
        <row r="1088">
          <cell r="Z1088" t="str">
            <v>REGULADO</v>
          </cell>
        </row>
        <row r="1089">
          <cell r="Z1089" t="str">
            <v>CB00078KAL</v>
          </cell>
        </row>
        <row r="1090">
          <cell r="Z1090" t="str">
            <v>TALARA 220</v>
          </cell>
        </row>
        <row r="1091">
          <cell r="Z1091" t="str">
            <v>ELECTRO NOR OESTE</v>
          </cell>
        </row>
        <row r="1092">
          <cell r="Z1092" t="str">
            <v>31/03/2016</v>
          </cell>
        </row>
        <row r="1093">
          <cell r="Z1093" t="str">
            <v>01/11/2014</v>
          </cell>
        </row>
        <row r="1094">
          <cell r="Z1094" t="str">
            <v>BILATERAL</v>
          </cell>
        </row>
        <row r="1095">
          <cell r="Z1095" t="str">
            <v>REGULADO</v>
          </cell>
        </row>
        <row r="1096">
          <cell r="Z1096" t="str">
            <v>CB00087KAL</v>
          </cell>
        </row>
        <row r="1097">
          <cell r="Z1097" t="str">
            <v>ZORRITOS 220</v>
          </cell>
        </row>
        <row r="1098">
          <cell r="Z1098" t="str">
            <v>ELECTRO NOR OESTE</v>
          </cell>
        </row>
        <row r="1099">
          <cell r="Z1099" t="str">
            <v>31/03/2016</v>
          </cell>
        </row>
        <row r="1100">
          <cell r="Z1100" t="str">
            <v>01/11/2014</v>
          </cell>
        </row>
        <row r="1101">
          <cell r="Z1101" t="str">
            <v>BILATERAL</v>
          </cell>
        </row>
        <row r="1102">
          <cell r="Z1102" t="str">
            <v>REGULADO</v>
          </cell>
        </row>
        <row r="1103">
          <cell r="Z1103" t="str">
            <v>CB00094KAL</v>
          </cell>
        </row>
        <row r="1104">
          <cell r="Z1104" t="str">
            <v>CHILINA 138</v>
          </cell>
        </row>
        <row r="1105">
          <cell r="Z1105" t="str">
            <v>COELVISAC</v>
          </cell>
        </row>
        <row r="1106">
          <cell r="Z1106" t="str">
            <v>31/08/2016</v>
          </cell>
        </row>
        <row r="1107">
          <cell r="Z1107" t="str">
            <v>01/01/2015</v>
          </cell>
        </row>
        <row r="1108">
          <cell r="Z1108" t="str">
            <v>BILATERAL</v>
          </cell>
        </row>
        <row r="1109">
          <cell r="Z1109" t="str">
            <v>REGULADO</v>
          </cell>
        </row>
        <row r="1110">
          <cell r="Z1110" t="str">
            <v>CB00095KAL</v>
          </cell>
        </row>
        <row r="1111">
          <cell r="Z1111" t="str">
            <v>SANTUARIO 138</v>
          </cell>
        </row>
        <row r="1112">
          <cell r="Z1112" t="str">
            <v>COELVISAC</v>
          </cell>
        </row>
        <row r="1113">
          <cell r="Z1113" t="str">
            <v>31/08/2016</v>
          </cell>
        </row>
        <row r="1114">
          <cell r="Z1114" t="str">
            <v>01/01/2015</v>
          </cell>
        </row>
        <row r="1115">
          <cell r="Z1115" t="str">
            <v>BILATERAL</v>
          </cell>
        </row>
        <row r="1116">
          <cell r="Z1116" t="str">
            <v>REGULADO</v>
          </cell>
        </row>
        <row r="1117">
          <cell r="Z1117" t="str">
            <v>CB00097KAL</v>
          </cell>
        </row>
        <row r="1118">
          <cell r="Z1118" t="str">
            <v>CONDORCOCHA 44</v>
          </cell>
        </row>
        <row r="1119">
          <cell r="Z1119" t="str">
            <v>ELECTRO CENTRO</v>
          </cell>
        </row>
        <row r="1120">
          <cell r="Z1120" t="str">
            <v>31/03/2016</v>
          </cell>
        </row>
        <row r="1121">
          <cell r="Z1121" t="str">
            <v>01/07/2014</v>
          </cell>
        </row>
        <row r="1122">
          <cell r="Z1122" t="str">
            <v>BILATERAL</v>
          </cell>
        </row>
        <row r="1123">
          <cell r="Z1123" t="str">
            <v>REGULADO</v>
          </cell>
        </row>
        <row r="1124">
          <cell r="Z1124" t="str">
            <v>CB00098KAL</v>
          </cell>
        </row>
        <row r="1125">
          <cell r="Z1125" t="str">
            <v>HUANCAVELICA 220</v>
          </cell>
        </row>
        <row r="1126">
          <cell r="Z1126" t="str">
            <v>ELECTRO CENTRO</v>
          </cell>
        </row>
        <row r="1127">
          <cell r="Z1127" t="str">
            <v>31/03/2016</v>
          </cell>
        </row>
        <row r="1128">
          <cell r="Z1128" t="str">
            <v>01/07/2014</v>
          </cell>
        </row>
        <row r="1129">
          <cell r="Z1129" t="str">
            <v>BILATERAL</v>
          </cell>
        </row>
        <row r="1130">
          <cell r="Z1130" t="str">
            <v>REGULADO</v>
          </cell>
        </row>
        <row r="1131">
          <cell r="Z1131" t="str">
            <v>CB00099KAL</v>
          </cell>
        </row>
        <row r="1132">
          <cell r="Z1132" t="str">
            <v>HUAYUCACHI 220</v>
          </cell>
        </row>
        <row r="1133">
          <cell r="Z1133" t="str">
            <v>ELECTRO CENTRO</v>
          </cell>
        </row>
        <row r="1134">
          <cell r="Z1134" t="str">
            <v>31/03/2016</v>
          </cell>
        </row>
        <row r="1135">
          <cell r="Z1135" t="str">
            <v>01/07/2014</v>
          </cell>
        </row>
        <row r="1136">
          <cell r="Z1136" t="str">
            <v>BILATERAL</v>
          </cell>
        </row>
        <row r="1137">
          <cell r="Z1137" t="str">
            <v>REGULADO</v>
          </cell>
        </row>
        <row r="1138">
          <cell r="Z1138" t="str">
            <v>CB00100KAL</v>
          </cell>
        </row>
        <row r="1139">
          <cell r="Z1139" t="str">
            <v>OROYA NUEVA 50</v>
          </cell>
        </row>
        <row r="1140">
          <cell r="Z1140" t="str">
            <v>ELECTRO CENTRO</v>
          </cell>
        </row>
        <row r="1141">
          <cell r="Z1141" t="str">
            <v>31/03/2016</v>
          </cell>
        </row>
        <row r="1142">
          <cell r="Z1142" t="str">
            <v>01/07/2014</v>
          </cell>
        </row>
        <row r="1143">
          <cell r="Z1143" t="str">
            <v>BILATERAL</v>
          </cell>
        </row>
        <row r="1144">
          <cell r="Z1144" t="str">
            <v>REGULADO</v>
          </cell>
        </row>
        <row r="1145">
          <cell r="Z1145" t="str">
            <v>CB00101KAL</v>
          </cell>
        </row>
        <row r="1146">
          <cell r="Z1146" t="str">
            <v>PACHACHACA 220</v>
          </cell>
        </row>
        <row r="1147">
          <cell r="Z1147" t="str">
            <v>ELECTRO CENTRO</v>
          </cell>
        </row>
        <row r="1148">
          <cell r="Z1148" t="str">
            <v>31/03/2016</v>
          </cell>
        </row>
        <row r="1149">
          <cell r="Z1149" t="str">
            <v>01/07/2014</v>
          </cell>
        </row>
        <row r="1150">
          <cell r="Z1150" t="str">
            <v>BILATERAL</v>
          </cell>
        </row>
        <row r="1151">
          <cell r="Z1151" t="str">
            <v>REGULADO</v>
          </cell>
        </row>
        <row r="1152">
          <cell r="Z1152" t="str">
            <v>CB00102KAL</v>
          </cell>
        </row>
        <row r="1153">
          <cell r="Z1153" t="str">
            <v>PARAGSHA2 138</v>
          </cell>
        </row>
        <row r="1154">
          <cell r="Z1154" t="str">
            <v>ELECTRO CENTRO</v>
          </cell>
        </row>
        <row r="1155">
          <cell r="Z1155" t="str">
            <v>31/03/2016</v>
          </cell>
        </row>
        <row r="1156">
          <cell r="Z1156" t="str">
            <v>01/07/2014</v>
          </cell>
        </row>
        <row r="1157">
          <cell r="Z1157" t="str">
            <v>BILATERAL</v>
          </cell>
        </row>
        <row r="1158">
          <cell r="Z1158" t="str">
            <v>REGULADO</v>
          </cell>
        </row>
        <row r="1159">
          <cell r="Z1159" t="str">
            <v>CB00103KAL</v>
          </cell>
        </row>
        <row r="1160">
          <cell r="Z1160" t="str">
            <v>POMACOCHA 220</v>
          </cell>
        </row>
        <row r="1161">
          <cell r="Z1161" t="str">
            <v>ELECTRO CENTRO</v>
          </cell>
        </row>
        <row r="1162">
          <cell r="Z1162" t="str">
            <v>31/03/2016</v>
          </cell>
        </row>
        <row r="1163">
          <cell r="Z1163" t="str">
            <v>01/07/2014</v>
          </cell>
        </row>
        <row r="1164">
          <cell r="Z1164" t="str">
            <v>BILATERAL</v>
          </cell>
        </row>
        <row r="1165">
          <cell r="Z1165" t="str">
            <v>REGULADO</v>
          </cell>
        </row>
        <row r="1166">
          <cell r="Z1166" t="str">
            <v>CB00104KAL</v>
          </cell>
        </row>
        <row r="1167">
          <cell r="Z1167" t="str">
            <v>TINGO MARIA 138</v>
          </cell>
        </row>
        <row r="1168">
          <cell r="Z1168" t="str">
            <v>ELECTRO CENTRO</v>
          </cell>
        </row>
        <row r="1169">
          <cell r="Z1169" t="str">
            <v>31/03/2016</v>
          </cell>
        </row>
        <row r="1170">
          <cell r="Z1170" t="str">
            <v>01/07/2014</v>
          </cell>
        </row>
        <row r="1171">
          <cell r="Z1171" t="str">
            <v>BILATERAL</v>
          </cell>
        </row>
        <row r="1172">
          <cell r="Z1172" t="str">
            <v>REGULADO</v>
          </cell>
        </row>
        <row r="1173">
          <cell r="Z1173" t="str">
            <v>CB00105KAL</v>
          </cell>
        </row>
        <row r="1174">
          <cell r="Z1174" t="str">
            <v>VIZCARRA 220</v>
          </cell>
        </row>
        <row r="1175">
          <cell r="Z1175" t="str">
            <v>ELECTRO CENTRO</v>
          </cell>
        </row>
        <row r="1176">
          <cell r="Z1176" t="str">
            <v>31/03/2016</v>
          </cell>
        </row>
        <row r="1177">
          <cell r="Z1177" t="str">
            <v>01/07/2014</v>
          </cell>
        </row>
        <row r="1178">
          <cell r="Z1178" t="str">
            <v>BILATERAL</v>
          </cell>
        </row>
        <row r="1179">
          <cell r="Z1179" t="str">
            <v>REGULADO</v>
          </cell>
        </row>
        <row r="1180">
          <cell r="Z1180" t="str">
            <v>CB00106KAL</v>
          </cell>
        </row>
        <row r="1181">
          <cell r="Z1181" t="str">
            <v>AUCAYACU 138</v>
          </cell>
        </row>
        <row r="1182">
          <cell r="Z1182" t="str">
            <v>ELECTRO CENTRO</v>
          </cell>
        </row>
        <row r="1183">
          <cell r="Z1183" t="str">
            <v>31/03/2016</v>
          </cell>
        </row>
        <row r="1184">
          <cell r="Z1184" t="str">
            <v>01/07/2014</v>
          </cell>
        </row>
        <row r="1185">
          <cell r="Z1185" t="str">
            <v>BILATERAL</v>
          </cell>
        </row>
        <row r="1186">
          <cell r="Z1186" t="str">
            <v>REGULADO</v>
          </cell>
        </row>
        <row r="1187">
          <cell r="Z1187" t="str">
            <v>CB00107KAL</v>
          </cell>
        </row>
        <row r="1188">
          <cell r="Z1188" t="str">
            <v>CAMPO ARMIÑO 220</v>
          </cell>
        </row>
        <row r="1189">
          <cell r="Z1189" t="str">
            <v>ELECTRO CENTRO</v>
          </cell>
        </row>
        <row r="1190">
          <cell r="Z1190" t="str">
            <v>31/03/2016</v>
          </cell>
        </row>
        <row r="1191">
          <cell r="Z1191" t="str">
            <v>01/07/2015</v>
          </cell>
        </row>
        <row r="1192">
          <cell r="Z1192" t="str">
            <v>BILATERAL</v>
          </cell>
        </row>
        <row r="1193">
          <cell r="Z1193" t="str">
            <v>REGULADO</v>
          </cell>
        </row>
        <row r="1194">
          <cell r="Z1194" t="str">
            <v>CB00108KAL</v>
          </cell>
        </row>
        <row r="1195">
          <cell r="Z1195" t="str">
            <v>CARHUAMAYO 138</v>
          </cell>
        </row>
        <row r="1196">
          <cell r="Z1196" t="str">
            <v>ELECTRO CENTRO</v>
          </cell>
        </row>
        <row r="1197">
          <cell r="Z1197" t="str">
            <v>31/03/2016</v>
          </cell>
        </row>
        <row r="1198">
          <cell r="Z1198" t="str">
            <v>01/07/2015</v>
          </cell>
        </row>
        <row r="1199">
          <cell r="Z1199" t="str">
            <v>BILATERAL</v>
          </cell>
        </row>
        <row r="1200">
          <cell r="Z1200" t="str">
            <v>REGULADO</v>
          </cell>
        </row>
        <row r="1201">
          <cell r="Z1201" t="str">
            <v>CB00111KAL</v>
          </cell>
        </row>
        <row r="1202">
          <cell r="Z1202" t="str">
            <v>YAUPI138</v>
          </cell>
        </row>
        <row r="1203">
          <cell r="Z1203" t="str">
            <v>ELECTRO CENTRO</v>
          </cell>
        </row>
        <row r="1204">
          <cell r="Z1204" t="str">
            <v>31/03/2016</v>
          </cell>
        </row>
        <row r="1205">
          <cell r="Z1205" t="str">
            <v>01/07/2014</v>
          </cell>
        </row>
        <row r="1206">
          <cell r="Z1206" t="str">
            <v>BILATERAL</v>
          </cell>
        </row>
        <row r="1207">
          <cell r="Z1207" t="str">
            <v>REGULADO</v>
          </cell>
        </row>
        <row r="1208">
          <cell r="Z1208" t="str">
            <v>CB00114KAL</v>
          </cell>
        </row>
        <row r="1209">
          <cell r="Z1209" t="str">
            <v>TALARA 220</v>
          </cell>
        </row>
        <row r="1210">
          <cell r="Z1210" t="str">
            <v>REFINERIA TALARA</v>
          </cell>
        </row>
        <row r="1211">
          <cell r="Z1211" t="str">
            <v>29/02/2016</v>
          </cell>
        </row>
        <row r="1212">
          <cell r="Z1212" t="str">
            <v>01/11/2015</v>
          </cell>
        </row>
        <row r="1213">
          <cell r="Z1213" t="str">
            <v>BILATERAL</v>
          </cell>
        </row>
        <row r="1214">
          <cell r="Z1214" t="str">
            <v>LIBRE</v>
          </cell>
        </row>
        <row r="1215">
          <cell r="Z1215" t="str">
            <v>CL00010KAL</v>
          </cell>
        </row>
        <row r="1216">
          <cell r="Z1216" t="str">
            <v>CANTERA 220</v>
          </cell>
        </row>
        <row r="1217">
          <cell r="Z1217" t="str">
            <v>EDE CAÑETE</v>
          </cell>
        </row>
        <row r="1218">
          <cell r="Z1218" t="str">
            <v>31/10/2015</v>
          </cell>
        </row>
        <row r="1219">
          <cell r="Z1219" t="str">
            <v>01/01/2014</v>
          </cell>
        </row>
        <row r="1220">
          <cell r="Z1220" t="str">
            <v>LICITACION</v>
          </cell>
        </row>
        <row r="1221">
          <cell r="Z1221" t="str">
            <v>REGULADO</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STR/TRANSFERENCIAS/Contratos/2017/07-2017/Publicaciones/x_Formato_Pot_Contratadas_2017.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tza Arapa" refreshedDate="42824.352095138885" createdVersion="4" refreshedVersion="4" minRefreshableVersion="3" recordCount="2329" xr:uid="{00000000-000A-0000-FFFF-FFFF00000000}">
  <cacheSource type="worksheet">
    <worksheetSource ref="A1:I2330" sheet="cod_Retiros" r:id="rId2"/>
  </cacheSource>
  <cacheFields count="9">
    <cacheField name="EMPRESA" numFmtId="0">
      <sharedItems containsBlank="1" count="37">
        <s v="ADINELSA ADN"/>
        <s v="AGROAURORA S.A.C."/>
        <s v="AGUAS Y ENERGIA PERU"/>
        <s v="CELEPSA"/>
        <s v="CERRO DEL AGUILA S.A."/>
        <s v="CHINANGO S.A.C."/>
        <s v="EGASA"/>
        <s v="EGEMSA"/>
        <s v="EGESUR"/>
        <s v="ELECTROPERU"/>
        <s v="EMPRESA DE GENERACIÓN ELÉCTRICA CHEVES S.A."/>
        <s v="EMPRESA DE GENERACION ELECTRICA DE JUNIN"/>
        <s v="EMPRESA DE GENERACION HUALLAGA"/>
        <s v="EMPRESA DE GENERACION HUANZA"/>
        <s v="ENEL GENERACION PERU S.A.A."/>
        <s v="ENEL GENERACION PIURA S.A."/>
        <s v="ENERSUR"/>
        <s v="ENGIE"/>
        <s v="FENIX POWER PERÚ"/>
        <s v="HIDROELECTRICA HUANCHOR S.A.C."/>
        <s v="HIDROELECTRICA SANTA CRUZ"/>
        <s v="KALLPA GENERACION"/>
        <s v="LUZ DEL SUR"/>
        <s v="MAPLE ETANOL"/>
        <s v="MINERA CASTROVIRREYNA"/>
        <s v="ORAZUL ENERGY"/>
        <s v="SAN GABAN"/>
        <s v="SDE PIURA"/>
        <s v="SDF ENERGIA"/>
        <s v="SHOUGESA"/>
        <s v="STATKRAFT"/>
        <s v="TERMOCHILCA"/>
        <s v="TERMOSELVA"/>
        <m/>
        <s v="EDEGEL" u="1"/>
        <s v="EEPSA" u="1"/>
        <s v="EGENOR" u="1"/>
      </sharedItems>
    </cacheField>
    <cacheField name="CLIENTE" numFmtId="0">
      <sharedItems containsBlank="1" count="325">
        <s v="TABLEROS PERUANOS"/>
        <s v="COMPAÑIA MINERA CASTROVIRREYNA"/>
        <s v="AGROAURORA S.A.C."/>
        <s v="MINERA HORIZONTE"/>
        <s v="ELECTRO CENTRO"/>
        <s v="ELECTRO NORTE"/>
        <s v="HIDRANDINA"/>
        <s v="ELECTRO NOR OESTE"/>
        <s v="COELVISAC"/>
        <s v="PAN AMERICAN SILVER"/>
        <s v="LUZ DEL SUR"/>
        <s v="MEPSA"/>
        <s v="COMPAÑIA MINERA CAUDALOSA"/>
        <s v="CELEPSA"/>
        <s v="SEAL"/>
        <s v="UNACEM S.A.A."/>
        <s v="OPP FILM"/>
        <s v="ELECTRO DUNAS"/>
        <s v="SACOS PISCO"/>
        <s v="MINERA MARSA"/>
        <s v="MINERA ARES"/>
        <s v="ADINELSA ADN"/>
        <s v="APM TERMINALS CALLAO"/>
        <s v="FUNDICIÓN CALLAO"/>
        <s v="ELECTRO SUR ESTE"/>
        <s v="EDELNOR"/>
        <s v="ELECTRO UCAYALI"/>
        <s v="ELECTRO PUNO"/>
        <s v="MINERA CERRO VERDE"/>
        <s v="OXIDOS DE PASCO S.A.C."/>
        <s v="EMPRESA ADMINISTRADORA CHUNGAR SAC"/>
        <s v="EMPRESA ADMINISTRADORA CERRO S.A.C."/>
        <s v="ELECTRO ORIENTE"/>
        <s v="MINERA VOLCAN"/>
        <s v="ELECTRO SUR"/>
        <s v="EDE CAÑETE"/>
        <s v="ELECTRODUNAS"/>
        <s v="MICHELL Y CIA S.A."/>
        <s v="TERMINAL INTERNACIONAL DEL SUR"/>
        <s v="INDUSTRIA CACHIMAYO"/>
        <s v="ELECTROPUNO"/>
        <s v="PROYECTO ESPECIAL OLMOS TINAJONES"/>
        <s v="EGEMSA"/>
        <s v="AGROLMOS"/>
        <s v="SEDACUSCO"/>
        <s v="ELECTRO PANGOA S.A."/>
        <s v="GYM FERROVIAS"/>
        <s v="MUNICIPALIDAD DEL CENTRO POBLADO DE UNIÓN CHACHAS"/>
        <s v="EGEPSA"/>
        <s v="CEMENTOS PACASMAYO"/>
        <s v="TRUPAL S.A."/>
        <s v="MINERA CASTROVIRREYNA"/>
        <s v="PRAXAIR"/>
        <s v="CASA GRANDE"/>
        <s v="ACEROS AREQUIPA"/>
        <s v="CORPORACIÓN MIYASATO"/>
        <s v="FOSFATOS DEL PACIFICO S.A."/>
        <s v="COMPAÑIA MINERA ALPAMARCA S.A.C."/>
        <s v="VINCHOS"/>
        <s v="FABRICA DE TEJIDOS PISCO"/>
        <s v="MINERA SAN IGNACIO DE MOROCOCHA"/>
        <s v="CONSORCIO RIO MANTARO"/>
        <s v="BANCO CONTINENTAL"/>
        <s v="HUANCHAY"/>
        <s v="ESEMPAT"/>
        <s v="MINERA MILPO"/>
        <s v="MINERA LOS QUENUALES"/>
        <s v="MINERA CORONA"/>
        <s v="MINERA CHINALCO PERÚ S.A."/>
        <s v="COMPAÑIA MINERA CONDESTABLE S.A."/>
        <s v="TREVALI PERU S.A.C."/>
        <s v="MINERA ATACOCHA"/>
        <s v="DOE RUN PERU"/>
        <s v="TEXTIL DEL VALLE S.A"/>
        <s v="MINERA LA ZANJA E.I.R.L"/>
        <s v="PROCESADORA INDUSTRIAL RIO SECO"/>
        <s v="EL BROCAL .S.A."/>
        <s v="MINERA BUENAVENTURA"/>
        <s v="CENTINELA"/>
        <s v="MINERA COIMOLACHE S.A."/>
        <s v="EMPRESA DE GENERACION HUANZA"/>
        <s v="MAKRO SUPERMAYORISTA S.A."/>
        <s v="NORSAC S.A."/>
        <s v="ENOTRIA S.A."/>
        <s v="MEXICHEM"/>
        <s v="VIDRIERIA 28 DE JULIO S.A.C."/>
        <s v="COTEXSUR S.A.C."/>
        <s v="CLUB REGATAS LIMA"/>
        <s v="SODIMAC PERU S.A."/>
        <s v="SAGA FALABELLA"/>
        <s v="SODIMAC PERU ORIENTE S.A.C."/>
        <s v="SAGA FALABELLA ORIENTE S.A.C."/>
        <s v="OPEN PLAZA"/>
        <s v="INMOBILIARIA DOMEL S.A.C."/>
        <s v="GLOBAL ALIMENTOS S.A.C."/>
        <s v="PESQUERA ABC S.A.C"/>
        <s v="VITAPRO S.A."/>
        <s v="TIENDAS POR DEPARTAMENTO RIPLEY S.A."/>
        <s v="MEGAPACK GROUP SOCIEDAD ANONIMA CERRADA"/>
        <s v="MARINAZUL S.A."/>
        <s v="Congelados y Frescos"/>
        <s v="CORPORACION REFRIGERADOS INY SA"/>
        <s v="CAMPOSOL S.A."/>
        <s v="BANCO RIPLEY PERU S.A."/>
        <s v="XIMESA S.A.C."/>
        <s v="INDUSTRIAS TEAL S A"/>
        <s v="ALICORP"/>
        <s v="MINERA SHOUXIN PERU S.A."/>
        <s v="INDUSTRIAL CROMOTEX S A"/>
        <s v="EMPRESA ALGODONERA S A"/>
        <s v="PRODUCTOS TISSUE DEL PERU S.A."/>
        <s v="INMOBILIARIA AMERICAN GROUP"/>
        <s v="ANDEAN POWER S.A."/>
        <s v="M+S TTM S.A.C"/>
        <s v="HUDBAY PERU S.A.C."/>
        <s v="CARVIMSA"/>
        <s v="CORPORACIÓN LINDLEY S.A."/>
        <s v="CREDITEX: CIA IND.TEXTIL CREDISA"/>
        <s v="MOLYCOP-ADESUR"/>
        <s v="TEJIDOS SAN JACINTO"/>
        <s v="INTERBANK"/>
        <s v="MINERA CASAPALCA"/>
        <s v="SIDER PERU"/>
        <s v="REFINERIA ZINC CAJAMARQUILLA"/>
        <s v="REFINERIA TALARA"/>
        <s v="IMPALA PERU"/>
        <s v="GMP S.A."/>
        <s v="MINERA QUIRUVILCA"/>
        <s v="TRANSPORTADORA CALLAO"/>
        <s v="MINSUR"/>
        <s v="MINERA ANABI"/>
        <s v="OWENS-ILLINOIS PERÚ S.A."/>
        <s v="CELEC EP"/>
        <s v="CERAMICA LIMA S A"/>
        <s v="BANCO DE CREDITO"/>
        <s v="ESMERALDA CORP"/>
        <s v="MINERA LAS BAMBAS S.A."/>
        <s v="SOUTHERN PERU CC"/>
        <s v="MINERA SANTA LUISA"/>
        <s v="XSTRATA TINTAYA S.A."/>
        <s v="MINERA ANTAMINA"/>
        <s v="MINERA SAN JUAN"/>
        <s v="I. RECORD (MANUFACTURAS DE METALES Y ALU"/>
        <s v="UNIVERSIDAD DE LIMA"/>
        <s v="INDUSTRIAL PAPELERA ATLAS"/>
        <s v="ARUNTANI SAC"/>
        <s v="QUIMPAC : QUIMICA PACIFICO"/>
        <s v="PAPELERA NACIONAL S.A."/>
        <s v="MINERA APUMAYO"/>
        <s v="PAPELERA DEL SUR"/>
        <s v="LINDE GAS PERU S.A."/>
        <s v="MINERA BATEAS"/>
        <s v="AGRICOLA HUARMEY S.A."/>
        <s v="INTURSA"/>
        <s v="MOLINERA KUENNEN Y DUANNE S A"/>
        <s v="INDUSTRIAS FIBRAFORTE S A"/>
        <s v="COMPAÑÍA MINERA CHUNGAR SAC"/>
        <s v="AUSTRAL GROUP (ICA)"/>
        <s v="ALGODONERA PERUANA S.A.C."/>
        <s v="MINERA YANACOCHA"/>
        <s v="ORIGAN"/>
        <s v="YURA"/>
        <s v="VOTORANTIM METAIS"/>
        <s v="NYRSTAR"/>
        <s v="RESINPLAST"/>
        <s v="AJEPER"/>
        <s v="MULTIMERCADOS ZONALES S.A."/>
        <s v="REPRIND S.A.C."/>
        <s v="FRUITXCHANGE S.A.C"/>
        <s v="FRIGORIFICO SAN JORGE S.A.C."/>
        <s v="PERUANA DE MOLDEADOS"/>
        <s v="MINERA ARGENTUM"/>
        <s v="INVERSIONES MAMAY E.I.R.L."/>
        <s v="ENEL DISTRIBUCION PERU"/>
        <s v="HOMECENTERS PERUANOS ORIENTE"/>
        <s v="HOMECENTERS PERUANOS"/>
        <s v="SUPERMERCADOS PERUANOS SOCIEDAD ANONIMA O S.P.S.A."/>
        <s v="TIENDAS PERUANAS SA"/>
        <s v="REAL PLAZA"/>
        <s v="MINERA XSTRATA"/>
        <s v="ECKERD PERU"/>
        <s v="CINEPLEX S.A."/>
        <s v="CERVECERÍA SAN JUAN"/>
        <s v="REFINERÍA LA PAMPILLA"/>
        <s v="MINERA AURIFERA RETAMAS"/>
        <s v="MOLITALIA S.A."/>
        <s v="BACKUS"/>
        <s v="JOCKEY PLAZA"/>
        <s v="AMCOR RIGID PLASTICS DEL PERU S.A."/>
        <s v="SAN MIGUEL INDUSTRIAS PET S.A."/>
        <s v="IEQSA (INDUSTRIAS ELECTROQUIMICAS)"/>
        <s v="CENTRO PAPELERO"/>
        <s v="GLORIA"/>
        <s v="CERAMICA SAN LORENZO S.A.C."/>
        <s v="CIA MINERA RAURA S A"/>
        <s v="MINERA MISKY MAYO"/>
        <s v="CEMENTO SUR PERU"/>
        <s v="FUNDICION CHILCA S.A."/>
        <s v="MINERA GOLD FIELDS"/>
        <s v="TEJIDOS JORGITO S.A.C."/>
        <s v="MOLINERA DEL CENTRO"/>
        <s v="MIXERCON S.A."/>
        <s v="METROCOLOR"/>
        <s v="INMOBIDEAS S.A.C."/>
        <s v="IBM DEL PERU S.A.C."/>
        <s v="CONFECCIONES LANCASTER S.A."/>
        <s v="BRYSON HILLS PERÚ S.A."/>
        <s v="1818 S.A.C."/>
        <s v="TM GESTION INMOBILIARIA S.A.C."/>
        <s v="TECNICAS METALICAS INGENIEROS S.A.C."/>
        <s v="ONCOCENTER PERU S.A.C."/>
        <s v="MEDIC SER S.A.C."/>
        <s v="LIMA CAUCHO S A"/>
        <s v="LATERCER S.A.C."/>
        <s v="LABORATORIOS AC FARMA S.A."/>
        <s v="INVERSIONES LAMBORE S.A.C."/>
        <s v="CORPORACION PRIMAX S.A."/>
        <s v="COMERCIAL DEL ACERO S A"/>
        <s v="HPD CONTRATISTAS GENERALES S.A.C."/>
        <s v="CRP MEDIOS Y ENTRETENIMIENTO S.A.C."/>
        <s v="B.BRAUN MEDICAL PERU S.A."/>
        <s v="QUAD/GRAPHICS PERU S.A."/>
        <s v="INVERSIONES NUEVA METROPOLI"/>
        <s v="ENTEL PERU"/>
        <s v="CONGELADOS BUJAMA"/>
        <s v="AMERICA MOVIL PERÚ S.A.C."/>
        <s v="PERUPLAST"/>
        <s v="MOVA INDUSTRIAL"/>
        <s v="MNG TEXTILES S.A.C."/>
        <s v="INVERSIONES SAN GABRIEL S A"/>
        <s v="IDEAS TEXTILES S.A.C."/>
        <s v="FUNDICION CENTRAL S A"/>
        <s v="BOLPERTEX S.A.C"/>
        <s v="AVENTURA PLAZA"/>
        <s v="ARTESCO"/>
        <s v="ANITA FOOD"/>
        <s v="TEXTIL SAN RAMON S A"/>
        <s v="INGREDION PERU"/>
        <s v="HOTELES SHERATON DEL PERU S.A.C."/>
        <s v="INVERSIONES SAN BORJA"/>
        <s v="HOTELERA COSTA DEL PACIFICO"/>
        <s v="TAMICORP"/>
        <s v="FITESA"/>
        <s v="COMPAÑIA MINERA LUREN S A"/>
        <s v="COMPAÑIA CERVECERA AMBEV PERU"/>
        <s v="UNIVERSIDAD PERUANA CIENCIAS APLICADAS S.A.C."/>
        <s v="TRASTIENDAS INTEGRADAS S.A.C."/>
        <s v="LOGÍSTICA Y DISTRIBUCIÓN S.A.C."/>
        <s v="LAIVE S.A"/>
        <s v="INDUSTRIAS NETTALCO S.A."/>
        <s v="INDUSTRIAL HILANDERA S.A.C."/>
        <s v="INDUSTRIA GRAFICA CIMAGRAF S.A.C."/>
        <s v="IBM"/>
        <s v="PERUANA DE RADIODIFUSION"/>
        <s v="CORPORACION TURISTICA PERUANA S.A.C."/>
        <s v="A.W. FABER CASTELL PERUANA S.A."/>
        <s v="MAPLE ETANOL"/>
        <s v="SOCIEDAD AGRICOLA VIRU S.A."/>
        <s v="MOLPACK DEL PERU S.A."/>
        <s v="ENERJET S.A."/>
        <s v="COMPAñIA MINERA CARAVELI S.A.C."/>
        <s v="COMPAÑIA MINERA LINCUNA S.A."/>
        <s v="TECNICA AVICOLA"/>
        <s v="ITICSA"/>
        <s v="FRIO DEL NORTE"/>
        <s v="DEXIM"/>
        <s v="CETUS"/>
        <s v="SALES Y DERIVADOS DE COBRE"/>
        <s v="PRECOTEX"/>
        <s v="TRANSFORMACIONES MULTIPLES S.A.C."/>
        <s v="COTTON KNIT S.A.C."/>
        <s v="SULFATO DE COBRE S A"/>
        <s v="SELVA INDUSTRIAL"/>
        <s v="FERROSALT"/>
        <s v="GRUPO REYES (EX TECNOLOGÍA PAPELERA)"/>
        <s v="FILTROS LYS"/>
        <s v="ENVOLTURAS FLEXIBLES HUACHIPA S.A.C."/>
        <s v="NICOLL PERU"/>
        <s v="MODAS DIVERSAS DEL PERU SAC"/>
        <s v="INDUSTRIAS PLASTICAS REUNIDAS S.A.C."/>
        <s v="DROKASA"/>
        <s v="AGRICOLA LA CHIRA"/>
        <s v="TIGRE PERÚ"/>
        <s v="SURPACK S.A."/>
        <s v="MINERA BARRICK MISQUICHILCA"/>
        <s v="MINERA PIERINA"/>
        <s v="TECNOFIL"/>
        <s v="TECNOLOGICA DE ALIMENTOS"/>
        <s v="MINERA IRL"/>
        <s v="ELECTRO TOCACHE"/>
        <s v="ACEROS CHILCA S.A.C."/>
        <s v="SDF ENERGIA"/>
        <s v="CONSORCIO EMPRESARIAL AGNAV S.A."/>
        <s v="RED DE ENERGIA DEL PERU"/>
        <s v="MUNICIPALIDAD DE MARCONA"/>
        <s v="SHOUGANG HIERRO PERU"/>
        <s v="PERUBAR S.A."/>
        <s v="CENCOSUD RETAIL PERU"/>
        <s v="TRES PALMERAS S A"/>
        <s v="INDUSTRIAS DEL PAPEL S A"/>
        <s v="CINCO ROBLES"/>
        <s v="PODER PANADERO"/>
        <s v="AZULCOCHA MINING"/>
        <s v="URBANIZADORA JARDIN S A"/>
        <s v="INMUEBLES LIMATAMBO S.A."/>
        <s v="EMP. MUNICIPAL PARAMONGA"/>
        <s v="AGROEMPAQUES"/>
        <s v="PRODUCTO DE ACERO CASSADO (PRODAC)"/>
        <s v="MEDIFARMA S A"/>
        <s v="LADRILLERA MAXX"/>
        <s v="CATALINA HUANCA SOCIEDA MINERA"/>
        <s v="AGRO INDUSTRIAL PARAMONGA"/>
        <s v="CONTICOPLAS SAC"/>
        <s v="EXSA"/>
        <s v="INDUSTRIA DEL ESPINO"/>
        <s v="ETESELVA"/>
        <s v="TEXTIL PIURA"/>
        <s v="SOCIEDAD MINERA AUSTRIA DUVAZ S.A.C"/>
        <s v="COMPAÑIA UNIVERSAL TEXTIL S.A"/>
        <m/>
        <s v="MESSER GASES DEL PERU" u="1"/>
        <s v="AMERICAN MOVIL PERÚ" u="1"/>
        <s v="SUPERMERCADOS PERUANOS SOCIEDAD ANONIMA O  S.P.S.A." u="1"/>
        <s v="EGENOR" u="1"/>
        <s v="1818 S.A.C.1" u="1"/>
      </sharedItems>
    </cacheField>
    <cacheField name="BARRA TRANSFERENCIA" numFmtId="0">
      <sharedItems containsBlank="1" count="89">
        <s v="TRUJILLO138"/>
        <s v="HUANCAVELICA 220"/>
        <s v="PIURA OESTE 220"/>
        <s v="HUALLANCA 138"/>
        <s v="YAUPI138"/>
        <s v="CAJAMARCA 220"/>
        <s v="VIZCARRA 220"/>
        <s v="PACHACHACA 220"/>
        <s v="CHIMBOTE1 220"/>
        <s v="ZORRITOS 220"/>
        <s v="TRUJILLO 220"/>
        <s v="TINGO MARIA 138"/>
        <s v="TALARA 220"/>
        <s v="POMACOCHA 220"/>
        <s v="PARAMONGA NUEVA 220"/>
        <s v="PARAGSHA2 138"/>
        <s v="OROYA NUEVA 50"/>
        <s v="INDEPENDENCIA 220"/>
        <s v="HUAYUCACHI 220"/>
        <s v="HUANUCO 138"/>
        <s v="GUADALUPE 60"/>
        <s v="GUADALUPE 220"/>
        <s v="CONDORCOCHA 44"/>
        <s v="CHIMBOTE1 138"/>
        <s v="CHICLAYO 220"/>
        <s v="CARHUAQUERO 220"/>
        <s v="CARHUAMAYO NUEVA 220"/>
        <s v="CARHUAMAYO 138"/>
        <s v="CAMPO ARMIÑO 220"/>
        <s v="AUCAYACU 138"/>
        <s v="PARAGSHA2 220"/>
        <s v="CALLAHUANCA EDEGEL 220"/>
        <s v="SANTA ROSA 220"/>
        <s v="SOCABAYA 138"/>
        <s v="SANTUARIO 138"/>
        <s v="SAN JUAN 220"/>
        <s v="REPARTICIÓN 138"/>
        <s v="MOLLENDO 138"/>
        <s v="MARCONA 220"/>
        <s v="MACHUPICCHU 138"/>
        <s v="LA NIÑA 220"/>
        <s v="INDUSTRIALES 220"/>
        <s v="ICA 220"/>
        <s v="COTARUSE 220"/>
        <s v="CONDORCOCHA 138"/>
        <s v="CHILINA 138"/>
        <s v="CHILCA REP 220"/>
        <s v="CHAVARRIA 220"/>
        <s v="CALLALLI 138"/>
        <s v="TINTAYA EXISTENTE 138"/>
        <s v="SAN GABAN 138"/>
        <s v="QUENCORO 138"/>
        <s v="DOLORESPATA 138"/>
        <s v="COMBAPATA 138"/>
        <s v="CACHIMAYO 138"/>
        <s v="ZAPALLAL 220"/>
        <s v="VENTANILLA 220"/>
        <s v="LOMERA 220"/>
        <s v="HUACHO 220"/>
        <s v="CARABAYLLO 220"/>
        <s v="PUCALLPA 60"/>
        <s v="AGUAYTIA 22.9"/>
        <s v="PUNO 138"/>
        <s v="JULIACA 138"/>
        <s v="AZANGARO 138"/>
        <s v="AYAVIRI 138"/>
        <s v="SOCABAYA 220"/>
        <s v="CUTERVO 138"/>
        <s v="CANTERA 220"/>
        <s v="TOQUEPALA 138"/>
        <s v="MOQUEGUA 138"/>
        <s v="LOS HEROES 66"/>
        <s v="ILO ELP 138"/>
        <s v="ARICOTA66"/>
        <s v="TOCACHE 138"/>
        <s v="CERRO VERDE 138"/>
        <s v="MARCONA60"/>
        <s v="PARAMONGA EXISTENTE 138"/>
        <s v="DESIERTO 220"/>
        <s v="ASIA 220"/>
        <s v="AGUAYTIA 138"/>
        <s v="LA RAMADA 220"/>
        <s v="TINTAYA NUEVA 220"/>
        <s v="CAJAMARQUILLA 220"/>
        <s v="BOTIFLACA 138"/>
        <s v="TACNA66"/>
        <s v="ALTO PRADERAS 220kV"/>
        <s v="LOS HEROES 220"/>
        <m/>
      </sharedItems>
    </cacheField>
    <cacheField name="INICIO OPERACIÓN" numFmtId="0">
      <sharedItems containsBlank="1" count="119">
        <s v="01/01/2017"/>
        <s v="01/05/2015"/>
        <s v="01/02/2012"/>
        <s v="01/01/2013"/>
        <s v="05/03/2016"/>
        <s v="01/12/2015"/>
        <s v="01/01/2010"/>
        <s v="01/07/2012"/>
        <s v="01/01/2014"/>
        <s v="01/07/2014"/>
        <s v="01/04/2012"/>
        <s v="01/05/2012"/>
        <s v="01/06/2011"/>
        <s v="01/05/2014"/>
        <s v="15/12/2009"/>
        <s v="01/08/2014"/>
        <s v="01/05/2011"/>
        <s v="01/11/2014"/>
        <s v="01/11/2016"/>
        <s v="01/10/2016"/>
        <s v="03/08/2016"/>
        <s v="01/11/2015"/>
        <s v="01/12/2016"/>
        <s v="01/01/2015"/>
        <s v="16/12/2011"/>
        <s v="28/10/2016"/>
        <s v="01/06/2016"/>
        <s v="01/05/2016"/>
        <s v="18/04/2016"/>
        <s v="01/02/2016"/>
        <s v="01/01/2016"/>
        <s v="01/10/2015"/>
        <s v="01/08/2015"/>
        <s v="01/07/2015"/>
        <s v="01/06/2015"/>
        <s v="28/10/2009"/>
        <s v="01/07/2016"/>
        <s v="01/04/2016"/>
        <s v="01/12/2014"/>
        <s v="31/01/2014"/>
        <s v="01/03/2015"/>
        <s v="01/08/2016"/>
        <s v="01/09/2016"/>
        <s v="01/10/2014"/>
        <s v="01/09/2014"/>
        <s v="01/01/2011"/>
        <s v="01/09/2010"/>
        <s v="01/10/2013"/>
        <s v="08/09/2002"/>
        <s v="01/02/2011"/>
        <s v="01/01/2012"/>
        <s v="01/05/2013"/>
        <s v="01/05/2008"/>
        <s v="01/06/2014"/>
        <s v="01/06/2010"/>
        <s v="01/08/2013"/>
        <s v="01/09/2015"/>
        <s v="01/09/2009"/>
        <s v="01/02/2014"/>
        <s v="01/11/2013"/>
        <s v="09/02/2005"/>
        <s v="09/02/2014"/>
        <s v="01/02/2013"/>
        <s v="01/07/2007"/>
        <s v="23/02/2017"/>
        <s v="01/02/2017"/>
        <s v="22/02/2017"/>
        <s v="17/02/2017"/>
        <s v="26/02/2017"/>
        <s v="31/10/2014"/>
        <s v="18/04/1997"/>
        <s v="01/04/2007"/>
        <s v="01/07/2008"/>
        <s v="01/07/2004"/>
        <s v="01/06/2007"/>
        <s v="01/03/2013"/>
        <s v="01/06/2013"/>
        <s v="01/12/2012"/>
        <s v="01/02/2007"/>
        <s v="01/03/2017"/>
        <s v="01/03/2016"/>
        <s v="08/02/2017"/>
        <s v="12/02/2017"/>
        <s v="01/02/2015"/>
        <s v="01/09/2011"/>
        <s v="01/01/2008"/>
        <s v="01/04/2009"/>
        <s v="08/12/2015"/>
        <s v="01/11/2008"/>
        <s v="01/04/2013"/>
        <s v="01/07/2009"/>
        <s v="01/09/2012"/>
        <s v="01/10/2008"/>
        <s v="01/12/2013"/>
        <s v="01/03/2008"/>
        <s v="01/10/2012"/>
        <s v="01/08/2012"/>
        <s v="12/05/2014"/>
        <s v="01/11/2010"/>
        <s v="01/04/2014"/>
        <s v="20/08/2012"/>
        <s v="01/11/2009"/>
        <s v="01/03/2014"/>
        <s v="01/01/2007"/>
        <s v="15/09/2005"/>
        <m/>
        <s v="23/08/2014" u="1"/>
        <s v="01/08/2010" u="1"/>
        <s v="01/04/2010" u="1"/>
        <s v="01/10/2005" u="1"/>
        <s v="17/04/2016" u="1"/>
        <s v="17/10/2013" u="1"/>
        <s v="01/03/2012" u="1"/>
        <s v="07/09/2012" u="1"/>
        <s v="01/04/2006" u="1"/>
        <s v="01/11/2012" u="1"/>
        <s v="01/03/2010" u="1"/>
        <s v="01/01/2000" u="1"/>
        <s v="01/06/1997" u="1"/>
      </sharedItems>
    </cacheField>
    <cacheField name="FIN OPERACIÓN" numFmtId="0">
      <sharedItems containsBlank="1" count="123">
        <s v="28/02/2017"/>
        <s v="31/01/2017"/>
        <s v="01/04/2017"/>
        <s v="31/01/2022"/>
        <s v="31/12/2022"/>
        <s v="30/06/2015"/>
        <s v="31/12/2024"/>
        <s v="31/12/2019"/>
        <s v="30/04/2017"/>
        <s v="31/05/2016"/>
        <s v="28/02/2015"/>
        <s v="31/08/2015"/>
        <s v="31/12/2025"/>
        <s v="31/12/2040"/>
        <s v="31/12/2014"/>
        <s v="31/07/2017"/>
        <s v="31/10/2031"/>
        <s v="02/08/2031"/>
        <s v="31/12/2021"/>
        <s v="31/12/2023"/>
        <s v="31/10/2015"/>
        <s v="30/11/2019"/>
        <s v="31/12/2015"/>
        <s v="31/12/2018"/>
        <s v="31/07/2016"/>
        <s v="31/12/2020"/>
        <s v="31/03/2021"/>
        <s v="31/12/2017"/>
        <s v="30/04/2020"/>
        <s v="01/08/2015"/>
        <s v="31/12/2043"/>
        <s v="30/09/2017"/>
        <s v="30/11/2018"/>
        <s v="31/01/2016"/>
        <s v="31/03/2020"/>
        <s v="30/09/2029"/>
        <s v="31/12/2016"/>
        <s v="30/11/2015"/>
        <s v="31/08/2020"/>
        <s v="31/03/2016"/>
        <s v="08/08/2032"/>
        <s v="30/06/2022"/>
        <s v="30/04/2018"/>
        <s v="31/08/2025"/>
        <s v="30/09/2016"/>
        <s v="31/10/2016"/>
        <s v="30/11/2016"/>
        <s v="30/04/2016"/>
        <s v="31/12/2034"/>
        <s v="22/02/2027"/>
        <s v="20/02/2027"/>
        <s v="30/11/2021"/>
        <s v="30/09/2026"/>
        <s v="25/02/2027"/>
        <s v="31/01/2027"/>
        <s v="31/08/2019"/>
        <s v="30/06/2026"/>
        <s v="16/04/2019"/>
        <s v="30/04/2026"/>
        <s v="01/12/2025"/>
        <s v="01/04/2018"/>
        <s v="30/11/2020"/>
        <s v="01/12/2017"/>
        <s v="31/03/2017"/>
        <s v="29/02/2016"/>
        <s v="01/07/2017"/>
        <s v="31/12/2027"/>
        <s v="30/06/2017"/>
        <s v="31/08/2016"/>
        <s v="31/10/2020"/>
        <s v="31/10/2025"/>
        <s v="28/02/2025"/>
        <s v="17/04/2017"/>
        <s v="31/05/2026"/>
        <s v="31/12/2029"/>
        <s v="30/06/2020"/>
        <s v="31/05/2019"/>
        <s v="31/01/2020"/>
        <s v="31/12/2026"/>
        <s v="30/06/2016"/>
        <s v="31/05/2021"/>
        <s v="30/10/2020"/>
        <s v="31/07/2020"/>
        <s v="31/08/2021"/>
        <s v="30/04/2019"/>
        <s v="30/09/2019"/>
        <s v="30/04/2015"/>
        <s v="31/10/2017"/>
        <s v="31/03/2026"/>
        <s v="31/01/2015"/>
        <s v="31/01/2021"/>
        <s v="30/09/2028"/>
        <s v="30/04/2027"/>
        <s v="28/02/2018"/>
        <s v="31/08/2018"/>
        <s v="30/09/2018"/>
        <s v="31/10/2019"/>
        <s v="31/10/2021"/>
        <s v="31/07/2021"/>
        <s v="31/07/2019"/>
        <s v="30/06/2019"/>
        <s v="31/03/2019"/>
        <s v="28/02/2019"/>
        <s v="19/01/2016"/>
        <s v="03/02/2016"/>
        <s v="30/06/2021"/>
        <s v="01/08/2018"/>
        <s v="30/11/2017"/>
        <s v="19/08/2018"/>
        <s v="31/01/2019"/>
        <s v="31/08/2030"/>
        <s v="31/12/2030"/>
        <s v="26/01/2015"/>
        <s v="09/02/2017"/>
        <s v="31/10/2018"/>
        <s v="31/10/2023"/>
        <s v="31/08/2022"/>
        <s v="31/07/2026"/>
        <s v="30/11/2025"/>
        <s v="30/11/2014"/>
        <m/>
        <s v="31/08/2031" u="1"/>
        <s v="31/12/2175" u="1"/>
      </sharedItems>
    </cacheField>
    <cacheField name="TIPO CONTRATO" numFmtId="0">
      <sharedItems containsBlank="1" count="3">
        <s v="BILATERAL"/>
        <s v="LICITACION"/>
        <m/>
      </sharedItems>
    </cacheField>
    <cacheField name="TIPO USUARIO" numFmtId="0">
      <sharedItems containsBlank="1" count="3">
        <s v="LIBRE"/>
        <s v="REGULADO"/>
        <m/>
      </sharedItems>
    </cacheField>
    <cacheField name="DESCRIPCION" numFmtId="0">
      <sharedItems containsBlank="1" longText="1"/>
    </cacheField>
    <cacheField name="CÓDIGO RETIRO" numFmtId="0">
      <sharedItems containsBlank="1" count="2442">
        <s v="UL00007SRC"/>
        <s v="UL00006SRC"/>
        <s v="CB00001AGR"/>
        <s v="CB00002AYE"/>
        <s v="CL00103CLP"/>
        <s v="CL00101CLP"/>
        <s v="CL00100CLP"/>
        <s v="CL00097CLP"/>
        <s v="CL00081CLP"/>
        <s v="CL00080CLP"/>
        <s v="CL00077CLP"/>
        <s v="CL00074CLP"/>
        <s v="CL00073CLP"/>
        <s v="CL00063CLP"/>
        <s v="CL00058CLP"/>
        <s v="CL00056CLP"/>
        <s v="CL00053CLP"/>
        <s v="CL00051CLP"/>
        <s v="CL00043CLP"/>
        <s v="CL00039CLP"/>
        <s v="CL00038CLP"/>
        <s v="CL00036CLP"/>
        <s v="CL00035CLP"/>
        <s v="CL00032CLP"/>
        <s v="CL00030CLP"/>
        <s v="CL00025CLP"/>
        <s v="CL00023CLP"/>
        <s v="CL00017CLP"/>
        <s v="CL00014CLP"/>
        <s v="CL00012CLP"/>
        <s v="CL00009CLP"/>
        <s v="CL00007CLP"/>
        <s v="CL00005CLP"/>
        <s v="CL00002CLP"/>
        <s v="CB00141CLP"/>
        <s v="CB00140CLP"/>
        <s v="CB00139CLP"/>
        <s v="CB00084CLP"/>
        <s v="CB00083CLP"/>
        <s v="CB00081CLP"/>
        <s v="CB00079CLP"/>
        <s v="CB00078CLP"/>
        <s v="CB00076CLP"/>
        <s v="CB00075CLP"/>
        <s v="CB00072CLP"/>
        <s v="CB00071CLP"/>
        <s v="CB00070CLP"/>
        <s v="CB00069CLP"/>
        <s v="CB00068CLP"/>
        <s v="CB00067CLP"/>
        <s v="CB00066CLP"/>
        <s v="CB00065CLP"/>
        <s v="CB00064CLP"/>
        <s v="CB00057CLP"/>
        <s v="CB00055CLP"/>
        <s v="CB00054CLP"/>
        <s v="CB00052CLP"/>
        <s v="CB00050CLP"/>
        <s v="CB00049CLP"/>
        <s v="CB00048CLP"/>
        <s v="CB00047CLP"/>
        <s v="CB00046CLP"/>
        <s v="CB00045CLP"/>
        <s v="CB00044CLP"/>
        <s v="CB00042CLP"/>
        <s v="CB00041CLP"/>
        <s v="CB00040CLP"/>
        <s v="CB00037CLP"/>
        <s v="CB00034CLP"/>
        <s v="CB00033CLP"/>
        <s v="CB00031CLP"/>
        <s v="CB00029CLP"/>
        <s v="CB00027CLP"/>
        <s v="CB00026CLP"/>
        <s v="CB00024CLP"/>
        <s v="CB00022CLP"/>
        <s v="CB00021CLP"/>
        <s v="CB00019CLP"/>
        <s v="CB00018CLP"/>
        <s v="CB00016CLP"/>
        <s v="CB00015CLP"/>
        <s v="CB00013CLP"/>
        <s v="CB00011CLP"/>
        <s v="CB00010CLP"/>
        <s v="CB00008CLP"/>
        <s v="CB00006CLP"/>
        <s v="CB00004CLP"/>
        <s v="CB00003CLP"/>
        <s v="CB00001CLP"/>
        <s v="CL00063CDA"/>
        <s v="CL00062CDA"/>
        <s v="CL00061CDA"/>
        <s v="CL00060CDA"/>
        <s v="CL00059CDA"/>
        <s v="CL00058CDA"/>
        <s v="CL00057CDA"/>
        <s v="CL00056CDA"/>
        <s v="CL00055CDA"/>
        <s v="CL00054CDA"/>
        <s v="CL00053CDA"/>
        <s v="CL00052CDA"/>
        <s v="CL00051CDA"/>
        <s v="CL00050CDA"/>
        <s v="CL00049CDA"/>
        <s v="CL00048CDA"/>
        <s v="CL00047CDA"/>
        <s v="CL00046CDA"/>
        <s v="CL00045CDA"/>
        <s v="CL00044CDA"/>
        <s v="CL00043CDA"/>
        <s v="CL00042CDA"/>
        <s v="CL00041CDA"/>
        <s v="CL00040CDA"/>
        <s v="CL00039CDA"/>
        <s v="CL00038CDA"/>
        <s v="CL00037CDA"/>
        <s v="CL00036CDA"/>
        <s v="CL00035CDA"/>
        <s v="CL00034CDA"/>
        <s v="CL00033CDA"/>
        <s v="CL00032CDA"/>
        <s v="CL00031CDA"/>
        <s v="CL00030CDA"/>
        <s v="CL00029CDA"/>
        <s v="CL00028CDA"/>
        <s v="CL00027CDA"/>
        <s v="CL00026CDA"/>
        <s v="CL00025CDA"/>
        <s v="CL00024CDA"/>
        <s v="CL00023CDA"/>
        <s v="CL00022CDA"/>
        <s v="CL00021CDA"/>
        <s v="CL00020CDA"/>
        <s v="CL00019CDA"/>
        <s v="CL00018CDA"/>
        <s v="CL00017CDA"/>
        <s v="CL00016CDA"/>
        <s v="CL00015CDA"/>
        <s v="CL00014CDA"/>
        <s v="CL00013CDA"/>
        <s v="CL00012CDA"/>
        <s v="CL00011CDA"/>
        <s v="CL00010CDA"/>
        <s v="CL00009CDA"/>
        <s v="CL00008CDA"/>
        <s v="CL00007CDA"/>
        <s v="CL00006CDA"/>
        <s v="CL00005CDA"/>
        <s v="CL00004CDA"/>
        <s v="CL00003CDA"/>
        <s v="CL00002CDA"/>
        <s v="CL00001CDA"/>
        <s v="CB00009CDA"/>
        <s v="CB00008CDA"/>
        <s v="CB00007CDA"/>
        <s v="CB00006CDA"/>
        <s v="CB00005CDA"/>
        <s v="CB00004CDA"/>
        <s v="CB00003CDA"/>
        <s v="CB00002CDA"/>
        <s v="CB00001CDA"/>
        <s v="CL00141CHI"/>
        <s v="CL00140CHI"/>
        <s v="CL00139CHI"/>
        <s v="CL00049CHI"/>
        <s v="CL00046CHI"/>
        <s v="CL00045CHI"/>
        <s v="CL00044CHI"/>
        <s v="CL00043CHI"/>
        <s v="CL00042CHI"/>
        <s v="CL00041CHI"/>
        <s v="CL00040CHI"/>
        <s v="CL00039CHI"/>
        <s v="CL00038CHI"/>
        <s v="CL00037CHI"/>
        <s v="CL00036CHI"/>
        <s v="CL00035CHI"/>
        <s v="CL00034CHI"/>
        <s v="CL00033CHI"/>
        <s v="CL00032CHI"/>
        <s v="CL00031CHI"/>
        <s v="CL00030CHI"/>
        <s v="CL00029CHI"/>
        <s v="CL00028CHI"/>
        <s v="CL00027CHI"/>
        <s v="CL00026CHI"/>
        <s v="CL00025CHI"/>
        <s v="CL00024CHI"/>
        <s v="CL00023CHI"/>
        <s v="CL00022CHI"/>
        <s v="CL00021CHI"/>
        <s v="CL00020CHI"/>
        <s v="CL00019CHI"/>
        <s v="CL00018CHI"/>
        <s v="CL00017CHI"/>
        <s v="CL00016CHI"/>
        <s v="CL00015CHI"/>
        <s v="CL00012CHI"/>
        <s v="CL00011CHI"/>
        <s v="CL00010CHI"/>
        <s v="CL00009CHI"/>
        <s v="CL00008CHI"/>
        <s v="CL00007CHI"/>
        <s v="CL00006CHI"/>
        <s v="CL00005CHI"/>
        <s v="CL00004CHI"/>
        <s v="CL00003CHI"/>
        <s v="CL00002CHI"/>
        <s v="CL00001CHI"/>
        <s v="CL00141EGA"/>
        <s v="CL00140EGA"/>
        <s v="CL00139EGA"/>
        <s v="CL00062EGA"/>
        <s v="CL00061EGA"/>
        <s v="CL00060EGA"/>
        <s v="CL00059EGA"/>
        <s v="CL00058EGA"/>
        <s v="CL00057EGA"/>
        <s v="CL00056EGA"/>
        <s v="CL00052EGA"/>
        <s v="CL00051EGA"/>
        <s v="CL00050EGA"/>
        <s v="CL00049EGA"/>
        <s v="CL00048EGA"/>
        <s v="CL00047EGA"/>
        <s v="CL00046EGA"/>
        <s v="CL00045EGA"/>
        <s v="CL00044EGA"/>
        <s v="CL00043EGA"/>
        <s v="CL00042EGA"/>
        <s v="CL00039EGA"/>
        <s v="CL00038EGA"/>
        <s v="CL00037EGA"/>
        <s v="CL00036EGA"/>
        <s v="CL00035EGA"/>
        <s v="CL00034EGA"/>
        <s v="CL00033EGA"/>
        <s v="CL00032EGA"/>
        <s v="CL00031EGA"/>
        <s v="CL00028EGA"/>
        <s v="CL00022EGA"/>
        <s v="CL00020EGA"/>
        <s v="CL00019EGA"/>
        <s v="CL00008EGA"/>
        <s v="CL00007EGA"/>
        <s v="CL00006EGA"/>
        <s v="CL00005EGA"/>
        <s v="CL00004EGA"/>
        <s v="CL00003EGA"/>
        <s v="CL00002EGA"/>
        <s v="CL00001EGA"/>
        <s v="CB00051EGA"/>
        <s v="CB00050EGA"/>
        <s v="CB00009EGA"/>
        <s v="CL00110EGM"/>
        <s v="CL00109EGM"/>
        <s v="CL00108EGM"/>
        <s v="CL00107EGM"/>
        <s v="CL00106EGM"/>
        <s v="CL00105EGM"/>
        <s v="CL00104EGM"/>
        <s v="CL00103EGM"/>
        <s v="CL00101EGM"/>
        <s v="CL00100EGM"/>
        <s v="CL00097EGM"/>
        <s v="CL00052EGM"/>
        <s v="CL00051EGM"/>
        <s v="CL00050EGM"/>
        <s v="CL00049EGM"/>
        <s v="CL00044EGM"/>
        <s v="CL00043EGM"/>
        <s v="CL00042EGM"/>
        <s v="CL00041EGM"/>
        <s v="CL00040EGM"/>
        <s v="CL00032EGM"/>
        <s v="CL00029EGM"/>
        <s v="CL00028EGM"/>
        <s v="CL00027EGM"/>
        <s v="CL00026EGM"/>
        <s v="CL00025EGM"/>
        <s v="CL00024EGM"/>
        <s v="CL00016EGM"/>
        <s v="CL00015EGM"/>
        <s v="CL00013EGM"/>
        <s v="CL00011EGM"/>
        <s v="CL00010EGM"/>
        <s v="CL00009EGM"/>
        <s v="CL00008EGM"/>
        <s v="CL00007EGM"/>
        <s v="CL00006EGM"/>
        <s v="CL00002EGM"/>
        <s v="CL00001EGM"/>
        <s v="CB00106EGM"/>
        <s v="CB00105EGM"/>
        <s v="CB00104EGM"/>
        <s v="CB00103EGM"/>
        <s v="CB00102EGM"/>
        <s v="CB00101EGM"/>
        <s v="CB00100EGM"/>
        <s v="CB00099EGM"/>
        <s v="CB00098EGM"/>
        <s v="CB00097EGM"/>
        <s v="CB00096EGM"/>
        <s v="CB00095EGM"/>
        <s v="CB00094EGM"/>
        <s v="CB00093EGM"/>
        <s v="CB00092EGM"/>
        <s v="CB00091EGM"/>
        <s v="CB00090EGM"/>
        <s v="CB00089EGM"/>
        <s v="CB00088EGM"/>
        <s v="CB00087EGM"/>
        <s v="CB00086EGM"/>
        <s v="CB00085EGM"/>
        <s v="CB00084EGM"/>
        <s v="CB00083EGM"/>
        <s v="CB00082EGM"/>
        <s v="CB00081EGM"/>
        <s v="CB00080EGM"/>
        <s v="CB00079EGM"/>
        <s v="CB00078EGM"/>
        <s v="CB00077EGM"/>
        <s v="CB00076EGM"/>
        <s v="CB00075EGM"/>
        <s v="CB00074EGM"/>
        <s v="CB00073EGM"/>
        <s v="CB00072EGM"/>
        <s v="CB00071EGM"/>
        <s v="CB00070EGM"/>
        <s v="CB00061EGM"/>
        <s v="CB00060EGM"/>
        <s v="CB00055EGM"/>
        <s v="CB00054EGM"/>
        <s v="CB00053EGM"/>
        <s v="CB00052EGM"/>
        <s v="CB00051EGM"/>
        <s v="CB00050EGM"/>
        <s v="CB00049EGM"/>
        <s v="CB00048EGM"/>
        <s v="CB00047EGM"/>
        <s v="CB00046EGM"/>
        <s v="CB00039EGM"/>
        <s v="CB00038EGM"/>
        <s v="CB00037EGM"/>
        <s v="CB00033EGM"/>
        <s v="CB00031EGM"/>
        <s v="CB00030EGM"/>
        <s v="CB00023EGM"/>
        <s v="CB00014EGM"/>
        <s v="CB00012EGM"/>
        <s v="CL00141EGS"/>
        <s v="CL00140EGS"/>
        <s v="CL00139EGS"/>
        <s v="CL00033EGS"/>
        <s v="CL00032EGS"/>
        <s v="CL00031EGS"/>
        <s v="CL00030EGS"/>
        <s v="CL00029EGS"/>
        <s v="CL00028EGS"/>
        <s v="CL00023EGS"/>
        <s v="CL00016EGS"/>
        <s v="CL00015EGS"/>
        <s v="CL00012EGS"/>
        <s v="CL00011EGS"/>
        <s v="CL00010EGS"/>
        <s v="CL00009EGS"/>
        <s v="CL00001EGS"/>
        <s v="CB00056EGS"/>
        <s v="CB00055EGS"/>
        <s v="CB00054EGS"/>
        <s v="CB00053EGS"/>
        <s v="CB00052EGS"/>
        <s v="CB00051EGS"/>
        <s v="CB00050EGS"/>
        <s v="CB00049EGS"/>
        <s v="CB00048EGS"/>
        <s v="CB00047EGS"/>
        <s v="CB00046EGS"/>
        <s v="CB00045EGS"/>
        <s v="CB00040EGS"/>
        <s v="CB00035EGS"/>
        <s v="CB00034EGS"/>
        <s v="CB00028EGS"/>
        <s v="CB00027EGS"/>
        <s v="CB00026EGS"/>
        <s v="CB00025EGS"/>
        <s v="CB00022EGS"/>
        <s v="CB00021EGS"/>
        <s v="CB00020EGS"/>
        <s v="CB00019EGS"/>
        <s v="CB00018EGS"/>
        <s v="CB00017EGS"/>
        <s v="CL00142ELP"/>
        <s v="CL00141ELP"/>
        <s v="CL00140ELP"/>
        <s v="CL00139ELP"/>
        <s v="CL00100ELP"/>
        <s v="CL00099ELP"/>
        <s v="CL00097ELP"/>
        <s v="CL00096ELP"/>
        <s v="CL00095ELP"/>
        <s v="CL00092ELP"/>
        <s v="CL00090ELP"/>
        <s v="CL00089ELP"/>
        <s v="CL00088ELP"/>
        <s v="CL00086ELP"/>
        <s v="CL00085ELP"/>
        <s v="CL00084ELP"/>
        <s v="CL00082ELP"/>
        <s v="CL00079ELP"/>
        <s v="CL00078ELP"/>
        <s v="CL00077ELP"/>
        <s v="CL00076ELP"/>
        <s v="CL00075ELP"/>
        <s v="CL00072ELP"/>
        <s v="CL00071ELP"/>
        <s v="CL00070ELP"/>
        <s v="CL00069ELP"/>
        <s v="CL00068ELP"/>
        <s v="CL00066ELP"/>
        <s v="CL00064ELP"/>
        <s v="CL00063ELP"/>
        <s v="CL00060ELP"/>
        <s v="CL00057ELP"/>
        <s v="CL00055ELP"/>
        <s v="CL00054ELP"/>
        <s v="CL00053ELP"/>
        <s v="CL00048ELP"/>
        <s v="CL00047ELP"/>
        <s v="CL00046ELP"/>
        <s v="CL00045ELP"/>
        <s v="CL00042ELP"/>
        <s v="CL00041ELP"/>
        <s v="CL00040ELP"/>
        <s v="CL00039ELP"/>
        <s v="CL00037ELP"/>
        <s v="CL00036ELP"/>
        <s v="CL00035ELP"/>
        <s v="CL00034ELP"/>
        <s v="CL00032ELP"/>
        <s v="CL00031ELP"/>
        <s v="CL00029ELP"/>
        <s v="CL00028ELP"/>
        <s v="CL00027ELP"/>
        <s v="CL00026ELP"/>
        <s v="CL00024ELP"/>
        <s v="CL00023ELP"/>
        <s v="CL00020ELP"/>
        <s v="CL00019ELP"/>
        <s v="CL00018ELP"/>
        <s v="CL00016ELP"/>
        <s v="CL00015ELP"/>
        <s v="CL00014ELP"/>
        <s v="CL00010ELP"/>
        <s v="CL00009ELP"/>
        <s v="CL00008ELP"/>
        <s v="CL00007ELP"/>
        <s v="CL00006ELP"/>
        <s v="CL00005ELP"/>
        <s v="CL00004ELP"/>
        <s v="CL00003ELP"/>
        <s v="CL00001ELP"/>
        <s v="CB00147ELP"/>
        <s v="CB00146ELP"/>
        <s v="CB00145ELP"/>
        <s v="CB00144ELP"/>
        <s v="CB00143ELP"/>
        <s v="CB00141ELP"/>
        <s v="CB00140ELP"/>
        <s v="CB00100ELP"/>
        <s v="CB00099ELP"/>
        <s v="CB00098ELP"/>
        <s v="CB00091ELP"/>
        <s v="CB00087ELP"/>
        <s v="CB00083ELP"/>
        <s v="CB00081ELP"/>
        <s v="CB00080ELP"/>
        <s v="CB00069ELP"/>
        <s v="CB00067ELP"/>
        <s v="CB00065ELP"/>
        <s v="CB00062ELP"/>
        <s v="CB00061ELP"/>
        <s v="CB00059ELP"/>
        <s v="CB00058ELP"/>
        <s v="CB00056ELP"/>
        <s v="CB00044ELP"/>
        <s v="CB00043ELP"/>
        <s v="CB00039ELP"/>
        <s v="CB00038ELP"/>
        <s v="CB00033ELP"/>
        <s v="CB00030ELP"/>
        <s v="CB00025ELP"/>
        <s v="CB00022ELP"/>
        <s v="CB00021ELP"/>
        <s v="CB00017ELP"/>
        <s v="CB00012ELP"/>
        <s v="CB00011ELP"/>
        <s v="CB00002ELP"/>
        <s v="CL00158ECH"/>
        <s v="CL00157ECH"/>
        <s v="CL00156ECH"/>
        <s v="CL00155ECH"/>
        <s v="CL00154ECH"/>
        <s v="CL00153ECH"/>
        <s v="CL00152ECH"/>
        <s v="CL00151ECH"/>
        <s v="CL00150ECH"/>
        <s v="CL00149ECH"/>
        <s v="CL00148ECH"/>
        <s v="CL00147ECH"/>
        <s v="CL00146ECH"/>
        <s v="CL00145ECH"/>
        <s v="CL00144ECH"/>
        <s v="CL00143ECH"/>
        <s v="CL00142ECH"/>
        <s v="CL00141ECH"/>
        <s v="CL00140ECH"/>
        <s v="CL00139ECH"/>
        <s v="CL00138ECH"/>
        <s v="CL00137ECH"/>
        <s v="CL00136ECH"/>
        <s v="CL00135ECH"/>
        <s v="CL00134ECH"/>
        <s v="CL00133ECH"/>
        <s v="CL00132ECH"/>
        <s v="CL00131ECH"/>
        <s v="CL00130ECH"/>
        <s v="CL00129ECH"/>
        <s v="CL00128ECH"/>
        <s v="CL00127ECH"/>
        <s v="CL00126ECH"/>
        <s v="CL00125ECH"/>
        <s v="CL00124ECH"/>
        <s v="CL00123ECH"/>
        <s v="CL00122ECH"/>
        <s v="CL00121ECH"/>
        <s v="CL00120ECH"/>
        <s v="CL00119ECH"/>
        <s v="CL00118ECH"/>
        <s v="CL00117ECH"/>
        <s v="CL00116ECH"/>
        <s v="CL00115ECH"/>
        <s v="CL00114ECH"/>
        <s v="CL00113ECH"/>
        <s v="CL00112ECH"/>
        <s v="CL00111ECH"/>
        <s v="CL00110ECH"/>
        <s v="CL00109ECH"/>
        <s v="CL00108ECH"/>
        <s v="CL00107ECH"/>
        <s v="CL00106ECH"/>
        <s v="CL00105ECH"/>
        <s v="CL00103ECH"/>
        <s v="CL00101ECH"/>
        <s v="CL00100ECH"/>
        <s v="CL00099ECH"/>
        <s v="CL00097ECH"/>
        <s v="CL00092ECH"/>
        <s v="CL00091ECH"/>
        <s v="CL00090ECH"/>
        <s v="CL00080ECH"/>
        <s v="CL00079ECH"/>
        <s v="CL00076ECH"/>
        <s v="CL00067ECH"/>
        <s v="CL00054ECH"/>
        <s v="CL00045ECH"/>
        <s v="CL00042ECH"/>
        <s v="CL00039ECH"/>
        <s v="CL00038ECH"/>
        <s v="CL00037ECH"/>
        <s v="CL00035ECH"/>
        <s v="CL00032ECH"/>
        <s v="CL00025ECH"/>
        <s v="CL00023ECH"/>
        <s v="CL00019ECH"/>
        <s v="CL00017ECH"/>
        <s v="CL00010ECH"/>
        <s v="CL00007ECH"/>
        <s v="CL00005ECH"/>
        <s v="CL00002ECH"/>
        <s v="CL00001ECH"/>
        <s v="CB00105ECH"/>
        <s v="CB00104ECH"/>
        <s v="CB00103ECH"/>
        <s v="CB00102ECH"/>
        <s v="CB00101ECH"/>
        <s v="CB00100ECH"/>
        <s v="CB00071ECH"/>
        <s v="CB00070ECH"/>
        <s v="CB00069ECH"/>
        <s v="CB00068ECH"/>
        <s v="CB00066ECH"/>
        <s v="CB00053ECH"/>
        <s v="CB00052ECH"/>
        <s v="CB00051ECH"/>
        <s v="CB00026ECH"/>
        <s v="CB00021ECH"/>
        <s v="CB00011ECH"/>
        <s v="CB00010ECH"/>
        <s v="CB00008ECH"/>
        <s v="CB00009EGJ"/>
        <s v="CB00008EGJ"/>
        <s v="CB00007EGJ"/>
        <s v="CB00006EGJ"/>
        <s v="CB00005EGJ"/>
        <s v="CB00004EGJ"/>
        <s v="CB00003EGJ"/>
        <s v="CB00002EGJ"/>
        <s v="CB00001EGJ"/>
        <s v="CL00063ODE"/>
        <s v="CL00062ODE"/>
        <s v="CL00061ODE"/>
        <s v="CL00060ODE"/>
        <s v="CL00059ODE"/>
        <s v="CL00058ODE"/>
        <s v="CL00057ODE"/>
        <s v="CL00056ODE"/>
        <s v="CL00055ODE"/>
        <s v="CL00054ODE"/>
        <s v="CL00053ODE"/>
        <s v="CL00052ODE"/>
        <s v="CL00051ODE"/>
        <s v="CL00050ODE"/>
        <s v="CL00049ODE"/>
        <s v="CL00048ODE"/>
        <s v="CL00047ODE"/>
        <s v="CL00046ODE"/>
        <s v="CL00045ODE"/>
        <s v="CL00044ODE"/>
        <s v="CL00043ODE"/>
        <s v="CL00042ODE"/>
        <s v="CL00041ODE"/>
        <s v="CL00040ODE"/>
        <s v="CL00039ODE"/>
        <s v="CL00038ODE"/>
        <s v="CL00037ODE"/>
        <s v="CL00036ODE"/>
        <s v="CL00035ODE"/>
        <s v="CL00034ODE"/>
        <s v="CL00033ODE"/>
        <s v="CL00032ODE"/>
        <s v="CL00031ODE"/>
        <s v="CL00030ODE"/>
        <s v="CL00029ODE"/>
        <s v="CL00028ODE"/>
        <s v="CL00027ODE"/>
        <s v="CL00026ODE"/>
        <s v="CL00025ODE"/>
        <s v="CL00024ODE"/>
        <s v="CL00023ODE"/>
        <s v="CL00022ODE"/>
        <s v="CL00021ODE"/>
        <s v="CL00020ODE"/>
        <s v="CL00019ODE"/>
        <s v="CL00018ODE"/>
        <s v="CL00017ODE"/>
        <s v="CL00016ODE"/>
        <s v="CL00015ODE"/>
        <s v="CL00014ODE"/>
        <s v="CL00013ODE"/>
        <s v="CL00012ODE"/>
        <s v="CL00011ODE"/>
        <s v="CL00010ODE"/>
        <s v="CL00009ODE"/>
        <s v="CL00008ODE"/>
        <s v="CL00007ODE"/>
        <s v="CL00006ODE"/>
        <s v="CL00005ODE"/>
        <s v="CL00004ODE"/>
        <s v="CL00003ODE"/>
        <s v="CL00002ODE"/>
        <s v="CL00001ODE"/>
        <s v="CB00010ODE"/>
        <s v="CB00009ODE"/>
        <s v="CB00008ODE"/>
        <s v="CB00007ODE"/>
        <s v="CB00006ODE"/>
        <s v="CB00005ODE"/>
        <s v="CB00004ODE"/>
        <s v="CB00003ODE"/>
        <s v="CB00002ODE"/>
        <s v="CB00001ODE"/>
        <s v="CL00001EGH"/>
        <s v="CB00013EGHX"/>
        <s v="CB00013EGH"/>
        <s v="CB00012EGH"/>
        <s v="CB00010EGH"/>
        <s v="CB00009EGH"/>
        <s v="CB00008EGH"/>
        <s v="CB00006EGH"/>
        <s v="CB00005EGH"/>
        <s v="CB00004EGH"/>
        <s v="CB00003EGH"/>
        <s v="CB00002EGH"/>
        <s v="CL00141EPE"/>
        <s v="CL00140EPE"/>
        <s v="CL00139EPE"/>
        <s v="CL00120EPE"/>
        <s v="CL00118EPE"/>
        <s v="CL00116EPE"/>
        <s v="CL00113EPE"/>
        <s v="CL00112EPE"/>
        <s v="CL00108EPE"/>
        <s v="CL00107EPE"/>
        <s v="CL00105EPE"/>
        <s v="CL00099EPE"/>
        <s v="CL00098EPE"/>
        <s v="CL00097EPE"/>
        <s v="CL00093EPE"/>
        <s v="CL00092EPE"/>
        <s v="CL00091EPE"/>
        <s v="CL00090EPE"/>
        <s v="CL00089EPE"/>
        <s v="CL00085EPE"/>
        <s v="CL00082EPE"/>
        <s v="CL00071EPE"/>
        <s v="CL00070EPE"/>
        <s v="CL00067EPE"/>
        <s v="CL00066EPE"/>
        <s v="CL00065EPE"/>
        <s v="CL00063EPE"/>
        <s v="CL00062EPE"/>
        <s v="CL00060EPE"/>
        <s v="CL00050EPE"/>
        <s v="CL00048EPE"/>
        <s v="CL00047EPE"/>
        <s v="CL00045EPE"/>
        <s v="CL00043EPE"/>
        <s v="CL00041EPE"/>
        <s v="CL00040EPE"/>
        <s v="CL00037EPE"/>
        <s v="CL00036EPE"/>
        <s v="CL00032EPE"/>
        <s v="CL00029EPE"/>
        <s v="CL00026EPE"/>
        <s v="CL00010EPE"/>
        <s v="CL00006EPE"/>
        <s v="CL00005EPE"/>
        <s v="CL00004EPE"/>
        <s v="CL00002EPE"/>
        <s v="CL00001EPE"/>
        <s v="CB00201EPE"/>
        <s v="CB00200EPE"/>
        <s v="CB00199EPE"/>
        <s v="CB00198EPE"/>
        <s v="CB00196EPE"/>
        <s v="CB00195EPE"/>
        <s v="CB00194EPE"/>
        <s v="CB00193EPE"/>
        <s v="CB00192EPE"/>
        <s v="CB00191EPE"/>
        <s v="CB00190EPE"/>
        <s v="CB00189EPE"/>
        <s v="CB00188EPE"/>
        <s v="CB00187EPE"/>
        <s v="CB00186EPE"/>
        <s v="CB00185EPE"/>
        <s v="CB00184EPE"/>
        <s v="CB00182EPE"/>
        <s v="CB00181EPE"/>
        <s v="CB00180EPE"/>
        <s v="CB00179EPE"/>
        <s v="CB00178EPE"/>
        <s v="CB00177EPE"/>
        <s v="CB00176EPE"/>
        <s v="CB00175EPE"/>
        <s v="CB00174EPE"/>
        <s v="CB00173EPE"/>
        <s v="CB00172EPE"/>
        <s v="CB00171EPE"/>
        <s v="CB00170EPE"/>
        <s v="CB00169EPE"/>
        <s v="CB00168EPE"/>
        <s v="CB00167EPE"/>
        <s v="CB00166EPE"/>
        <s v="CB00165EPE"/>
        <s v="CB00164EPE"/>
        <s v="CB00163EPE"/>
        <s v="CB00162EPE"/>
        <s v="CB00161EPE"/>
        <s v="CB00160EPE"/>
        <s v="CB00159EPE"/>
        <s v="CB00158EPE"/>
        <s v="CB00157EPE"/>
        <s v="CB00156EPE"/>
        <s v="CB00155EPE"/>
        <s v="CB00154EPE"/>
        <s v="CB00153EPE"/>
        <s v="CB00152EPE"/>
        <s v="CB00151EPE"/>
        <s v="CB00150EPE"/>
        <s v="CB00149EPE"/>
        <s v="CB00148EPE"/>
        <s v="CB00147EPE"/>
        <s v="CB00146EPE"/>
        <s v="CB00145EPE"/>
        <s v="CB00144EPE"/>
        <s v="CB00143EPE"/>
        <s v="CB00142EPE"/>
        <s v="CB00141EPE"/>
        <s v="CB00140EPE"/>
        <s v="CB00139EPE"/>
        <s v="CB00138EPE"/>
        <s v="CB00137EPE"/>
        <s v="CB00136EPE"/>
        <s v="CB00135EPE"/>
        <s v="CB00134EPE"/>
        <s v="CB00133EPE"/>
        <s v="CB00132EPE"/>
        <s v="CB00131EPE"/>
        <s v="CB00130EPE"/>
        <s v="CB00129EPE"/>
        <s v="CB00128EPE"/>
        <s v="CB00127EPE"/>
        <s v="CB00126EPE"/>
        <s v="CB00122EPE"/>
        <s v="CB00115EPE"/>
        <s v="CB00114EPE"/>
        <s v="CB00106EPE"/>
        <s v="CB00101EPE"/>
        <s v="CB00100EPE"/>
        <s v="CB00096EPE"/>
        <s v="CB00095EPE"/>
        <s v="CB00088EPE"/>
        <s v="CB00087EPE"/>
        <s v="CB00084EPE"/>
        <s v="CB00079EPE"/>
        <s v="CB00061EPE"/>
        <s v="CB00049EPE"/>
        <s v="CB00046EPE"/>
        <s v="CB00044EPE"/>
        <s v="CB00039EPE"/>
        <s v="CB00038EPE"/>
        <s v="CB00012EPE"/>
        <s v="CB00011EPE"/>
        <s v="CB00009EPE"/>
        <s v="CL00141EPI"/>
        <s v="CL00140EPI"/>
        <s v="CL00139EPI"/>
        <s v="CL00041EPI"/>
        <s v="CL00039EPI"/>
        <s v="CL00038EPI"/>
        <s v="CL00035EPI"/>
        <s v="CL00034EPI"/>
        <s v="CL00033EPI"/>
        <s v="CL00032EPI"/>
        <s v="CL00031EPI"/>
        <s v="CL00030EPI"/>
        <s v="CL00029EPI"/>
        <s v="CL00028EPI"/>
        <s v="CL00027EPI"/>
        <s v="CL00026EPI"/>
        <s v="CL00025EPI"/>
        <s v="CL00024EPI"/>
        <s v="CL00023EPI"/>
        <s v="CL00022EPI"/>
        <s v="CL00021EPI"/>
        <s v="CL00020EPI"/>
        <s v="CL00019EPI"/>
        <s v="CL00018EPI"/>
        <s v="CL00017EPI"/>
        <s v="CL00016EPI"/>
        <s v="CL00015EPI"/>
        <s v="CL00014EPI"/>
        <s v="CL00013EPI"/>
        <s v="CL00012EPI"/>
        <s v="CL00011EPI"/>
        <s v="CL00009EPI"/>
        <s v="CL00008EPI"/>
        <s v="CL00006EPI"/>
        <s v="CL00005EPI"/>
        <s v="CL00004EPI"/>
        <s v="CL00003EPI"/>
        <s v="CL00002EPI"/>
        <s v="CL00001EPI"/>
        <s v="CB00044EPI"/>
        <s v="CB00043EPI"/>
        <s v="CB00042EPI"/>
        <s v="CB00041EPI"/>
        <s v="CB00040EPI"/>
        <s v="CB00038EPI"/>
        <s v="CB00035EPI"/>
        <s v="CB00034EPI"/>
        <s v="CB00033EPI"/>
        <s v="CB00032EPI"/>
        <s v="CB00031EPI"/>
        <s v="CB00030EPI"/>
        <s v="CB00029EPI"/>
        <s v="CB00028EPI"/>
        <s v="CB00027EPI"/>
        <s v="CB00025EPI"/>
        <s v="CB00024EPI"/>
        <s v="CB00023EPI"/>
        <s v="CB00022EPI"/>
        <s v="CB00021EPI"/>
        <s v="CB00020EPI"/>
        <s v="CB00019EPI"/>
        <s v="CB00018EPI"/>
        <s v="CB00017EPI"/>
        <s v="CB00016EPI"/>
        <s v="CB00015EPI"/>
        <s v="CB00014EPI"/>
        <s v="CB00013EPI"/>
        <s v="CB00012EPI"/>
        <s v="CB00011EPI"/>
        <s v="CB00010EPI"/>
        <s v="CL00142ENS"/>
        <s v="CL00141ENS"/>
        <s v="CL00140ENS"/>
        <s v="CL00139ENS"/>
        <s v="CL00134ENS"/>
        <s v="CL00132ENS"/>
        <s v="CL00129ENS"/>
        <s v="CL00127ENS"/>
        <s v="CL00124ENS"/>
        <s v="CL00123ENS"/>
        <s v="CL00121ENS"/>
        <s v="CL00119ENS"/>
        <s v="CL00118ENS"/>
        <s v="CL00114ENS"/>
        <s v="CL00113ENS"/>
        <s v="CL00111ENS"/>
        <s v="CL00105ENS"/>
        <s v="CL00104ENS"/>
        <s v="CL00101ENS"/>
        <s v="CL00100ENS"/>
        <s v="CL00097ENS"/>
        <s v="CL00096ENS"/>
        <s v="CL00095ENS"/>
        <s v="CL00093ENS"/>
        <s v="CL00092ENS"/>
        <s v="CL00091ENS"/>
        <s v="CL00088ENS"/>
        <s v="CL00087ENS"/>
        <s v="CL00085ENS"/>
        <s v="CL00083ENS"/>
        <s v="CL00080ENS"/>
        <s v="CL00079ENS"/>
        <s v="CL00077ENS"/>
        <s v="CL00071ENS"/>
        <s v="CL00068ENS"/>
        <s v="CL00066ENS"/>
        <s v="CL00065ENS"/>
        <s v="CL00064ENS"/>
        <s v="CL00063ENS"/>
        <s v="CL00061ENS"/>
        <s v="CL00053ENS"/>
        <s v="CL00046ENS"/>
        <s v="CL00045ENS"/>
        <s v="CL00044ENS"/>
        <s v="CL00043ENS"/>
        <s v="CL00041ENS"/>
        <s v="CL00040ENS"/>
        <s v="CL00039ENS"/>
        <s v="CL00038ENS"/>
        <s v="CL00037ENS"/>
        <s v="CL00036ENS"/>
        <s v="CL00035ENS"/>
        <s v="CL00033ENS"/>
        <s v="CL00029ENS"/>
        <s v="CL00028ENS"/>
        <s v="CL00023ENS"/>
        <s v="CL00020ENS"/>
        <s v="CL00019ENS"/>
        <s v="CL00017ENS"/>
        <s v="CL00016ENS"/>
        <s v="CL00013ENS"/>
        <s v="CL00012ENS"/>
        <s v="CL00010ENS"/>
        <s v="CL00008ENS"/>
        <s v="CL00007ENS"/>
        <s v="CL00006ENS"/>
        <s v="CL00005ENS"/>
        <s v="CL00004ENS"/>
        <s v="CL00003ENS"/>
        <s v="CL00001ENS"/>
        <s v="CB00152ENS"/>
        <s v="CB00151ENS"/>
        <s v="CB00150ENS"/>
        <s v="CB00149ENS"/>
        <s v="CB00148ENS"/>
        <s v="CB00147ENS"/>
        <s v="CB00146ENS"/>
        <s v="CB00145ENS"/>
        <s v="CB00144ENS"/>
        <s v="CB00143ENS"/>
        <s v="CB00142ENS"/>
        <s v="CB00141ENS"/>
        <s v="CB00137ENS"/>
        <s v="CB00136ENS"/>
        <s v="CB00135ENS"/>
        <s v="CB00133ENS"/>
        <s v="CB00131ENS"/>
        <s v="CB00130ENS"/>
        <s v="CB00128ENS"/>
        <s v="CB00126ENS"/>
        <s v="CB00125ENS"/>
        <s v="CB00122ENS"/>
        <s v="CB00120ENS"/>
        <s v="CB00119ENS"/>
        <s v="CB00117ENS"/>
        <s v="CB00116ENS"/>
        <s v="CB00115ENS"/>
        <s v="CB00112ENS"/>
        <s v="CB00110ENS"/>
        <s v="CB00109ENS"/>
        <s v="CB00108ENS"/>
        <s v="CB00107ENS"/>
        <s v="CB00106ENS"/>
        <s v="CB00105ENS"/>
        <s v="CB00103ENS"/>
        <s v="CB00102ENS"/>
        <s v="CB00094ENS"/>
        <s v="CB00090ENS"/>
        <s v="CB00089ENS"/>
        <s v="CB00086ENS"/>
        <s v="CB00084ENS"/>
        <s v="CB00083ENS"/>
        <s v="CB00082ENS"/>
        <s v="CB00081ENS"/>
        <s v="CB00078ENS"/>
        <s v="CB00076ENS"/>
        <s v="CB00072ENS"/>
        <s v="CB00070ENS"/>
        <s v="CB00069ENS"/>
        <s v="CB00067ENS"/>
        <s v="CB00062ENS"/>
        <s v="CB00060ENS"/>
        <s v="CB00052ENS"/>
        <s v="CB00047ENS"/>
        <s v="CB00042ENS"/>
        <s v="CB00034ENS"/>
        <s v="CB00032ENS"/>
        <s v="CB00027ENS"/>
        <s v="CB00026ENS"/>
        <s v="CB00025ENS"/>
        <s v="CB00024ENS"/>
        <s v="CB00022ENS"/>
        <s v="CB00021ENS"/>
        <s v="CB00015ENS"/>
        <s v="CB00014ENS"/>
        <s v="CB00011ENS"/>
        <s v="CB00009ENS"/>
        <s v="CB00002ENS"/>
        <s v=""/>
        <s v="CL00143ENG"/>
        <s v="CL00142ENG"/>
        <s v="CL00141ENG"/>
        <s v="CL00140ENG"/>
        <s v="CL00139ENG"/>
        <s v="CL00134ENG"/>
        <s v="CL00132ENG"/>
        <s v="CL00127ENG"/>
        <s v="CL00124ENG"/>
        <s v="CL00123ENG"/>
        <s v="CL00121ENG"/>
        <s v="CL00119ENG"/>
        <s v="CL00118ENG"/>
        <s v="CL00114ENG"/>
        <s v="CL00113ENG"/>
        <s v="CL00111ENG"/>
        <s v="CL00105ENG"/>
        <s v="CL00104ENG"/>
        <s v="CL00101ENG"/>
        <s v="CL00100ENG"/>
        <s v="CL00097ENG"/>
        <s v="CL00096ENG"/>
        <s v="CL00095ENG"/>
        <s v="CL00093ENG"/>
        <s v="CL00092ENG"/>
        <s v="CL00091ENG"/>
        <s v="CL00088ENG"/>
        <s v="CL00087ENG"/>
        <s v="CL00085ENG"/>
        <s v="CL00083ENG"/>
        <s v="CL00080ENG"/>
        <s v="CL00079ENG"/>
        <s v="CL00077ENG"/>
        <s v="CL00071ENG"/>
        <s v="CL00068ENG"/>
        <s v="CL00066ENG"/>
        <s v="CL00065ENG"/>
        <s v="CL00064ENG"/>
        <s v="CL00063ENG"/>
        <s v="CL00061ENG"/>
        <s v="CL00053ENG"/>
        <s v="CL00046ENG"/>
        <s v="CL00045ENG"/>
        <s v="CL00044ENG"/>
        <s v="CL00043ENG"/>
        <s v="CL00041ENG"/>
        <s v="CL00040ENG"/>
        <s v="CL00039ENG"/>
        <s v="CL00038ENG"/>
        <s v="CL00037ENG"/>
        <s v="CL00036ENG"/>
        <s v="CL00035ENG"/>
        <s v="CL00033ENG"/>
        <s v="CL00029ENG"/>
        <s v="CL00028ENG"/>
        <s v="CL00023ENG"/>
        <s v="CL00020ENG"/>
        <s v="CL00019ENG"/>
        <s v="CL00017ENG"/>
        <s v="CL00016ENG"/>
        <s v="CL00012ENG"/>
        <s v="CL00010ENG"/>
        <s v="CL00008ENG"/>
        <s v="CL00007ENG"/>
        <s v="CL00006ENG"/>
        <s v="CL00005ENG"/>
        <s v="CL00004ENG"/>
        <s v="CL00003ENG"/>
        <s v="CL00001ENG"/>
        <s v="CB00213ENG"/>
        <s v="CB00212ENG"/>
        <s v="CB00211ENG"/>
        <s v="CB00210ENG"/>
        <s v="CB00208ENG"/>
        <s v="CB00207ENG"/>
        <s v="CB00206ENG"/>
        <s v="CB00205ENG"/>
        <s v="CB00204ENG"/>
        <s v="CB00203ENG"/>
        <s v="CB00202ENG"/>
        <s v="CB00201ENG"/>
        <s v="CB00200ENG"/>
        <s v="CB00199ENG"/>
        <s v="CB00198ENG"/>
        <s v="CB00197ENG"/>
        <s v="CB00196ENG"/>
        <s v="CB00195ENG"/>
        <s v="CB00194ENG"/>
        <s v="CB00193ENG"/>
        <s v="CB00192ENG"/>
        <s v="CB00191ENG"/>
        <s v="CB00190ENG"/>
        <s v="CB00189ENG"/>
        <s v="CB00188ENG"/>
        <s v="CB00187ENG"/>
        <s v="CB00186ENG"/>
        <s v="CB00185ENG"/>
        <s v="CB00184ENG"/>
        <s v="CB00183ENG"/>
        <s v="CB00182ENG"/>
        <s v="CB00181ENG"/>
        <s v="CB00180ENG"/>
        <s v="CB00179ENG"/>
        <s v="CB00178ENG"/>
        <s v="CB00177ENG"/>
        <s v="CB00176ENG"/>
        <s v="CB00175ENG"/>
        <s v="CB00174ENG"/>
        <s v="CB00173ENG"/>
        <s v="CB00172ENG"/>
        <s v="CB00171ENG"/>
        <s v="CB00170ENG"/>
        <s v="CB00169ENG"/>
        <s v="CB00168ENG"/>
        <s v="CB00167ENG"/>
        <s v="CB00166ENG"/>
        <s v="CB00165ENG"/>
        <s v="CB00164ENG"/>
        <s v="CB00163ENG"/>
        <s v="CB00162ENG"/>
        <s v="CB00161ENG"/>
        <s v="CB00160ENG"/>
        <s v="CB00159ENG"/>
        <s v="CB00158ENG"/>
        <s v="CB00157ENG"/>
        <s v="CB00156ENG"/>
        <s v="CB00155ENG"/>
        <s v="CB00154ENG"/>
        <s v="CB00153ENG"/>
        <s v="CB00152ENG"/>
        <s v="CB00151ENG"/>
        <s v="CB00150ENG"/>
        <s v="CB00148ENG"/>
        <s v="CB00147ENG"/>
        <s v="CB00146ENG"/>
        <s v="CB00145ENG"/>
        <s v="CB00144ENG"/>
        <s v="CB00143ENG"/>
        <s v="CB00142ENG"/>
        <s v="CB00137ENG"/>
        <s v="CB00136ENG"/>
        <s v="CB00135ENG"/>
        <s v="CB00133ENG"/>
        <s v="CB00131ENG"/>
        <s v="CB00130ENG"/>
        <s v="CB00128ENG"/>
        <s v="CB00126ENG"/>
        <s v="CB00125ENG"/>
        <s v="CB00122ENG"/>
        <s v="CB00120ENG"/>
        <s v="CB00119ENG"/>
        <s v="CB00117ENG"/>
        <s v="CB00115ENG"/>
        <s v="CB00112ENG"/>
        <s v="CB00109ENG"/>
        <s v="CB00108ENG"/>
        <s v="CB00107ENG"/>
        <s v="CB00105ENG"/>
        <s v="CB00103ENG"/>
        <s v="CB00102ENG"/>
        <s v="CB00094ENG"/>
        <s v="CB00089ENG"/>
        <s v="CB00086ENG"/>
        <s v="CB00084ENG"/>
        <s v="CB00083ENG"/>
        <s v="CB00082ENG"/>
        <s v="CB00081ENG"/>
        <s v="CB00078ENG"/>
        <s v="CB00076ENG"/>
        <s v="CB00072ENG"/>
        <s v="CB00070ENG"/>
        <s v="CB00067ENG"/>
        <s v="CB00062ENG"/>
        <s v="CB00052ENG"/>
        <s v="CB00042ENG"/>
        <s v="CB00034ENG"/>
        <s v="CB00027ENG"/>
        <s v="CB00026ENG"/>
        <s v="CB00024ENG"/>
        <s v="CB00022ENG"/>
        <s v="CB00021ENG"/>
        <s v="CB00015ENG"/>
        <s v="CB00014ENG"/>
        <s v="CB00011ENG"/>
        <s v="CB00009ENG"/>
        <s v="CB00002ENG"/>
        <s v="CL00142FPP"/>
        <s v="CL00141FPP"/>
        <s v="CL00140FPP"/>
        <s v="CL00139FPP"/>
        <s v="CL00101FPP"/>
        <s v="CL00100FPP"/>
        <s v="CL00097FPP"/>
        <s v="CL00045FPP"/>
        <s v="CL00044FPP"/>
        <s v="CL00043FPP"/>
        <s v="CL00042FPP"/>
        <s v="CL00041FPP"/>
        <s v="CL00040FPP"/>
        <s v="CL00039FPP"/>
        <s v="CL00038FPP"/>
        <s v="CL00037FPP"/>
        <s v="CL00036FPP"/>
        <s v="CL00035FPP"/>
        <s v="CL00034FPP"/>
        <s v="CL00033FPP"/>
        <s v="CL00032FPP"/>
        <s v="CL00031FPP"/>
        <s v="CL00030FPP"/>
        <s v="CL00028FPP"/>
        <s v="CL00027FPP"/>
        <s v="CL00024FPP"/>
        <s v="CL00023FPP"/>
        <s v="CL00022FPP"/>
        <s v="CL00021FPP"/>
        <s v="CL00020FPP"/>
        <s v="CL00019FPP"/>
        <s v="CL00018FPP"/>
        <s v="CL00017FPP"/>
        <s v="CL00014FPP"/>
        <s v="CL00013FPP"/>
        <s v="CL00012FPP"/>
        <s v="CL00011FPP"/>
        <s v="CL00010FPP"/>
        <s v="CL00009FPP"/>
        <s v="CL00008FPP"/>
        <s v="CL00007FPP"/>
        <s v="CL00006FPP"/>
        <s v="CL00005FPP"/>
        <s v="CL00004FPP"/>
        <s v="CL00003FPP"/>
        <s v="CL00002FPP"/>
        <s v="CL00001FPP"/>
        <s v="CB00106FPP"/>
        <s v="CB00105FPP"/>
        <s v="CB00104FPP"/>
        <s v="CB00103FPP"/>
        <s v="CB00102FPP"/>
        <s v="CB00101FPP"/>
        <s v="CB00100FPP"/>
        <s v="CB00099FPP"/>
        <s v="CB00098FPP"/>
        <s v="CB00097FPP"/>
        <s v="CB00096FPP"/>
        <s v="CB00095FPP"/>
        <s v="CB00094FPP"/>
        <s v="CB00093FPP"/>
        <s v="CB00092FPP"/>
        <s v="CB00091FPP"/>
        <s v="CB00090FPP"/>
        <s v="CB00089FPP"/>
        <s v="CB00088FPP"/>
        <s v="CB00087FPP"/>
        <s v="CB00086FPP"/>
        <s v="CB00085FPP"/>
        <s v="CB00084FPP"/>
        <s v="CB00083FPP"/>
        <s v="CB00082FPP"/>
        <s v="CB00081FPP"/>
        <s v="CB00080FPP"/>
        <s v="CB00079FPP"/>
        <s v="CB00078FPP"/>
        <s v="CB00077FPP"/>
        <s v="CB00076FPP"/>
        <s v="CB00075FPP"/>
        <s v="CB00074FPP"/>
        <s v="CB00073FPP"/>
        <s v="CB00072FPP"/>
        <s v="CB00071FPP"/>
        <s v="CB00070FPP"/>
        <s v="CB00069FPP"/>
        <s v="CB00068FPP"/>
        <s v="CB00067FPP"/>
        <s v="CB00066FPP"/>
        <s v="CB00065FPP"/>
        <s v="CB00064FPP"/>
        <s v="CB00063FPP"/>
        <s v="CB00062FPP"/>
        <s v="CB00061FPP"/>
        <s v="CB00060FPP"/>
        <s v="CB00059FPP"/>
        <s v="CB00058FPP"/>
        <s v="CB00057FPP"/>
        <s v="CB00056FPP"/>
        <s v="CB00055FPP"/>
        <s v="CB00054FPP"/>
        <s v="CB00053FPP"/>
        <s v="CB00052FPP"/>
        <s v="CB00051FPP"/>
        <s v="CB00050FPP"/>
        <s v="CB00049FPP"/>
        <s v="CB00048FPP"/>
        <s v="CB00047FPP"/>
        <s v="CB00046FPP"/>
        <s v="CB00045FPP"/>
        <s v="CB00044FPP"/>
        <s v="CB00043FPP"/>
        <s v="CB00042FPP"/>
        <s v="CB00041FPP"/>
        <s v="CB00040FPP"/>
        <s v="CB00039FPP"/>
        <s v="CB00038FPP"/>
        <s v="CB00036FPP"/>
        <s v="CB00035FPP"/>
        <s v="CB00034FPP"/>
        <s v="CB00033FPP"/>
        <s v="CB00032FPP"/>
        <s v="CB00031FPP"/>
        <s v="CB00030FPP"/>
        <s v="CB00029FPP"/>
        <s v="CB00026FPP"/>
        <s v="CB00025FPP"/>
        <s v="CB00008FPP"/>
        <s v="CB00007FPP"/>
        <s v="CB00006FPP"/>
        <s v="CB00005FPP"/>
        <s v="CB00004FPP"/>
        <s v="CB00003FPP"/>
        <s v="CB00002FPP"/>
        <s v="CB00001FPP"/>
        <s v="CL00141HHU"/>
        <s v="CL00140HHU"/>
        <s v="CL00139HHU"/>
        <s v="CL00019HHU"/>
        <s v="CL00018HHU"/>
        <s v="CL00017HHU"/>
        <s v="CL00016HHU"/>
        <s v="CL00015HHU"/>
        <s v="CL00014HHU"/>
        <s v="CL00013HHU"/>
        <s v="CL00011HHU"/>
        <s v="CL00007HHU"/>
        <s v="CL00006HHU"/>
        <s v="CL00005HHU"/>
        <s v="CL00003HHU"/>
        <s v="CL00002HHU"/>
        <s v="CL00001HHU"/>
        <s v="CB00013HHU"/>
        <s v="CB00012HHU"/>
        <s v="CB00008HHU"/>
        <s v="CB00004HHU"/>
        <s v="CB00009SCR"/>
        <s v="CB00008SCR"/>
        <s v="CB00007SCR"/>
        <s v="CB00006SCR"/>
        <s v="CB00005SCR"/>
        <s v="CB00004SCR"/>
        <s v="CB00003SCR"/>
        <s v="CB00002SCR"/>
        <s v="CB00001SCR"/>
        <s v="CL00141KAL"/>
        <s v="CL00140KAL"/>
        <s v="CL00139KAL"/>
        <s v="CL00086KAL"/>
        <s v="CL00085KAL"/>
        <s v="CL00084KAL"/>
        <s v="CL00081KAL"/>
        <s v="CL00080KAL"/>
        <s v="CL00075KAL"/>
        <s v="CL00074KAL"/>
        <s v="CL00072KAL"/>
        <s v="CL00065KAL"/>
        <s v="CL00064KAL"/>
        <s v="CL00062KAL"/>
        <s v="CL00059KAL"/>
        <s v="CL00057KAL"/>
        <s v="CL00056KAL"/>
        <s v="CL00053KAL"/>
        <s v="CL00051KAL"/>
        <s v="CL00048KAL"/>
        <s v="CL00046KAL"/>
        <s v="CL00044KAL"/>
        <s v="CL00043KAL"/>
        <s v="CL00042KAL"/>
        <s v="CL00036KAL"/>
        <s v="CL00034KAL"/>
        <s v="CL00032KAL"/>
        <s v="CL00029KAL"/>
        <s v="CL00028KAL"/>
        <s v="CL00026KAL"/>
        <s v="CL00024KAL"/>
        <s v="CL00023KAL"/>
        <s v="CL00022KAL"/>
        <s v="CL00019KAL"/>
        <s v="CL00016KAL"/>
        <s v="CL00012KAL"/>
        <s v="CL00011KAL"/>
        <s v="CL00010KAL"/>
        <s v="CL00008KAL"/>
        <s v="CL00007KAL"/>
        <s v="CL00004KAL"/>
        <s v="CL00002KAL"/>
        <s v="CL00001KAL"/>
        <s v="CB00188KAL"/>
        <s v="CB00187KAL"/>
        <s v="CB00186KAL"/>
        <s v="CB00185KAL"/>
        <s v="CB00184KAL"/>
        <s v="CB00183KAL"/>
        <s v="CB00182KAL"/>
        <s v="CB00181KAL"/>
        <s v="CB00180KAL"/>
        <s v="CB00179KAL"/>
        <s v="CB00178KAL"/>
        <s v="CB00177KAL"/>
        <s v="CB00176KAL"/>
        <s v="CB00175KAL"/>
        <s v="CB00174KAL"/>
        <s v="CB00173KAL"/>
        <s v="CB00172KAL"/>
        <s v="CB00171KAL"/>
        <s v="CB00170KAL"/>
        <s v="CB00169KAL"/>
        <s v="CB00168KAL"/>
        <s v="CB00167KAL"/>
        <s v="CB00166KAL"/>
        <s v="CB00165KAL"/>
        <s v="CB00164KAL"/>
        <s v="CB00163KAL"/>
        <s v="CB00162KAL"/>
        <s v="CB00161KAL"/>
        <s v="CB00160KAL"/>
        <s v="CB00159KAL"/>
        <s v="CB00158KAL"/>
        <s v="CB00157KAL"/>
        <s v="CB00156KAL"/>
        <s v="CB00155KAL"/>
        <s v="CB00154KAL"/>
        <s v="CB00153KAL"/>
        <s v="CB00152KAL"/>
        <s v="CB00151KAL"/>
        <s v="CB00150KAL"/>
        <s v="CB00149KAL"/>
        <s v="CB00148KAL"/>
        <s v="CB00147KAL"/>
        <s v="CB00146KAL"/>
        <s v="CB00145KAL"/>
        <s v="CB00144KAL"/>
        <s v="CB00143KAL"/>
        <s v="CB00142KAL"/>
        <s v="CB00141KAL"/>
        <s v="CB00140KAL"/>
        <s v="CB00139KAL"/>
        <s v="CB00138KAL"/>
        <s v="CB00137KAL"/>
        <s v="CB00136KAL"/>
        <s v="CB00135KAL"/>
        <s v="CB00134KAL"/>
        <s v="CB00133KAL"/>
        <s v="CB00132KAL"/>
        <s v="CB00131KAL"/>
        <s v="CB00130KAL"/>
        <s v="CB00129KAL"/>
        <s v="CB00128KAL"/>
        <s v="CB00127KAL"/>
        <s v="CB00126KAL"/>
        <s v="CB00125KAL"/>
        <s v="CB00124KAL"/>
        <s v="CB00123KAL"/>
        <s v="CB00122KAL"/>
        <s v="CB00121KAL"/>
        <s v="CB00120KAL"/>
        <s v="CB00119KAL"/>
        <s v="CB00118KAL"/>
        <s v="CB00117KAL"/>
        <s v="CB00116KAL"/>
        <s v="CB00115KAL"/>
        <s v="CB00114KAL"/>
        <s v="CB00113KAL"/>
        <s v="CB00112KAL"/>
        <s v="CB00111KAL"/>
        <s v="CB00109KAL"/>
        <s v="CB00108KAL"/>
        <s v="CB00107KAL"/>
        <s v="CB00106KAL"/>
        <s v="CB00105KAL"/>
        <s v="CB00104KAL"/>
        <s v="CB00103KAL"/>
        <s v="CB00102KAL"/>
        <s v="CB00101KAL"/>
        <s v="CB00100KAL"/>
        <s v="CB00099KAL"/>
        <s v="CB00098KAL"/>
        <s v="CB00097KAL"/>
        <s v="CB00095KAL"/>
        <s v="CB00094KAL"/>
        <s v="CB00093KAL"/>
        <s v="CB00088KAL"/>
        <s v="CB00087KAL"/>
        <s v="CB00083KAL"/>
        <s v="CB00082KAL"/>
        <s v="CB00079KAL"/>
        <s v="CB00078KAL"/>
        <s v="CB00077KAL"/>
        <s v="CB00076KAL"/>
        <s v="CB00073KAL"/>
        <s v="CB00071KAL"/>
        <s v="CB00070KAL"/>
        <s v="CB00069KAL"/>
        <s v="CB00068KAL"/>
        <s v="CB00067KAL"/>
        <s v="CB00066KAL"/>
        <s v="CB00063KAL"/>
        <s v="CB00061KAL"/>
        <s v="CB00060KAL"/>
        <s v="CB00058KAL"/>
        <s v="CB00055KAL"/>
        <s v="CB00054KAL"/>
        <s v="CB00052KAL"/>
        <s v="CB00050KAL"/>
        <s v="CB00049KAL"/>
        <s v="CB00047KAL"/>
        <s v="CB00045KAL"/>
        <s v="CB00039KAL"/>
        <s v="CB00038KAL"/>
        <s v="CB00037KAL"/>
        <s v="CB00035KAL"/>
        <s v="CB00033KAL"/>
        <s v="CB00031KAL"/>
        <s v="CB00030KAL"/>
        <s v="CB00027KAL"/>
        <s v="CB00025KAL"/>
        <s v="CB00021KAL"/>
        <s v="CB00020KAL"/>
        <s v="CB00018KAL"/>
        <s v="CB00017KAL"/>
        <s v="CB00014KAL"/>
        <s v="CB00013KAL"/>
        <s v="CB00009KAL"/>
        <s v="CB00006KAL"/>
        <s v="CB00005KAL"/>
        <s v="CB00003KAL"/>
        <s v="CB00094LDS"/>
        <s v="CB00093LDS"/>
        <s v="CB00092LDS"/>
        <s v="CB00091LDS"/>
        <s v="CB00090LDS"/>
        <s v="CB00089LDS"/>
        <s v="CB00088LDS"/>
        <s v="CB00087LDS"/>
        <s v="CB00086LDS"/>
        <s v="CB00085LDS"/>
        <s v="CB00084LDS"/>
        <s v="CB00083LDS"/>
        <s v="CB00082LDS"/>
        <s v="CB00081LDS"/>
        <s v="CB00080LDS"/>
        <s v="CB00079LDS"/>
        <s v="CB00078LDS"/>
        <s v="CB00077LDS"/>
        <s v="CB00076LDS"/>
        <s v="CB00075LDS"/>
        <s v="CB00074LDS"/>
        <s v="CB00073LDS"/>
        <s v="CB00072LDS"/>
        <s v="CB00071LDS"/>
        <s v="CB00070LDS"/>
        <s v="CB00069LDS"/>
        <s v="CB00068LDS"/>
        <s v="CB00067LDS"/>
        <s v="CB00066LDS"/>
        <s v="CB00065LDS"/>
        <s v="CB00064LDS"/>
        <s v="CB00063LDS"/>
        <s v="CB00062LDS"/>
        <s v="CB00061LDS"/>
        <s v="CB00060LDS"/>
        <s v="CB00059LDS"/>
        <s v="CB00058LDS"/>
        <s v="CB00057LDS"/>
        <s v="CB00056LDS"/>
        <s v="CB00055LDS"/>
        <s v="CB00054LDS"/>
        <s v="CB00053LDS"/>
        <s v="CB00052LDS"/>
        <s v="CB00051LDS"/>
        <s v="CB00050LDS"/>
        <s v="CB00049LDS"/>
        <s v="CB00048LDS"/>
        <s v="CB00047LDS"/>
        <s v="CB00046LDS"/>
        <s v="CB00045LDS"/>
        <s v="CB00044LDS"/>
        <s v="CB00043LDS"/>
        <s v="CB00042LDS"/>
        <s v="CB00041LDS"/>
        <s v="CB00040LDS"/>
        <s v="CB00039LDS"/>
        <s v="CB00038LDS"/>
        <s v="CB00037LDS"/>
        <s v="CB00036LDS"/>
        <s v="CB00035LDS"/>
        <s v="CB00034LDS"/>
        <s v="CB00033LDS"/>
        <s v="CB00032LDS"/>
        <s v="CB00031LDS"/>
        <s v="CB00030LDS"/>
        <s v="CB00029LDS"/>
        <s v="CB00028LDS"/>
        <s v="CB00027LDS"/>
        <s v="CB00026LDS"/>
        <s v="CB00025LDS"/>
        <s v="CB00024LDS"/>
        <s v="CB00023LDS"/>
        <s v="CB00022LDS"/>
        <s v="CB00021LDS"/>
        <s v="CB00020LDS"/>
        <s v="CB00019LDS"/>
        <s v="CB00018LDS"/>
        <s v="CB00017LDS"/>
        <s v="CB00016LDS"/>
        <s v="CB00015LDS"/>
        <s v="CB00014LDS"/>
        <s v="CB00013LDS"/>
        <s v="CB00012LDS"/>
        <s v="CB00011LDS"/>
        <s v="CB00010LDS"/>
        <s v="CB00009LDS"/>
        <s v="CB00008LDS"/>
        <s v="CB00007LDS"/>
        <s v="CB00006LDS"/>
        <s v="CB00005LDS"/>
        <s v="CB00004LDS"/>
        <s v="CB00003LDS"/>
        <s v="CB00002LDS"/>
        <s v="CB00001LDS"/>
        <s v="CB00002MPL"/>
        <s v="UL00005SRC"/>
        <s v="UL00004SRC"/>
        <s v="UL00003SRC"/>
        <s v="UL00002SRC"/>
        <s v="UL00001SRC"/>
        <s v="CL00146ORA"/>
        <s v="CL00145ORA"/>
        <s v="CL00144ORA"/>
        <s v="CL00142ORA"/>
        <s v="CL00141ORA"/>
        <s v="CL00140ORA"/>
        <s v="CL00139ORA"/>
        <s v="CL00059ORA"/>
        <s v="CL00058ORA"/>
        <s v="CL00057ORA"/>
        <s v="CL00056ORA"/>
        <s v="CL00054ORA"/>
        <s v="CL00053ORA"/>
        <s v="CL00052ORA"/>
        <s v="CL00051ORA"/>
        <s v="CL00050ORA"/>
        <s v="CL00049ORA"/>
        <s v="CL00048ORA"/>
        <s v="CL00047ORA"/>
        <s v="CL00046ORA"/>
        <s v="CL00045ORA"/>
        <s v="CL00044ORA"/>
        <s v="CL00043ORA"/>
        <s v="CL00042ORA"/>
        <s v="CL00041ORA"/>
        <s v="CL00040ORA"/>
        <s v="CL00039ORA"/>
        <s v="CL00038ORA"/>
        <s v="CL00037ORA"/>
        <s v="CL00036ORA"/>
        <s v="CL00030ORA"/>
        <s v="CL00029ORA"/>
        <s v="CL00028ORA"/>
        <s v="CL00027ORA"/>
        <s v="CL00026ORA"/>
        <s v="CL00019ORA"/>
        <s v="CL00018ORA"/>
        <s v="CL00015ORA"/>
        <s v="CL00014ORA"/>
        <s v="CL00008ORA"/>
        <s v="CL00007ORA"/>
        <s v="CL00005ORA"/>
        <s v="CL00004ORA"/>
        <s v="CL00002ORA"/>
        <s v="CL00001ORA"/>
        <s v="CB00133ORA"/>
        <s v="CB00132ORA"/>
        <s v="CB00131ORA"/>
        <s v="CB00130ORA"/>
        <s v="CB00129ORA"/>
        <s v="CB00128ORA"/>
        <s v="CB00127ORA"/>
        <s v="CB00126ORA"/>
        <s v="CB00125ORA"/>
        <s v="CB00124ORA"/>
        <s v="CB00123ORA"/>
        <s v="CB00122ORA"/>
        <s v="CB00121ORA"/>
        <s v="CB00120ORA"/>
        <s v="CB00119ORA"/>
        <s v="CB00118ORA"/>
        <s v="CB00117ORA"/>
        <s v="CB00116ORA"/>
        <s v="CB00115ORA"/>
        <s v="CB00114ORA"/>
        <s v="CB00113ORA"/>
        <s v="CB00112ORA"/>
        <s v="CB00111ORA"/>
        <s v="CB00110ORA"/>
        <s v="CB00109ORA"/>
        <s v="CB00108ORA"/>
        <s v="CB00107ORA"/>
        <s v="CB00106ORA"/>
        <s v="CB00105ORA"/>
        <s v="CB00104ORA"/>
        <s v="CB00103ORA"/>
        <s v="CB00102ORA"/>
        <s v="CB00101ORA"/>
        <s v="CB00100ORA"/>
        <s v="CB00099ORA"/>
        <s v="CB00098ORA"/>
        <s v="CB00097ORA"/>
        <s v="CB00096ORA"/>
        <s v="CB00061ORA"/>
        <s v="CB00055ORA"/>
        <s v="CB00035ORA"/>
        <s v="CB00016ORA"/>
        <s v="CL00141SGB"/>
        <s v="CL00140SGB"/>
        <s v="CL00139SGB"/>
        <s v="CL00034SGB"/>
        <s v="CL00031SGB"/>
        <s v="CL00030SGB"/>
        <s v="CL00029SGB"/>
        <s v="CL00028SGB"/>
        <s v="CL00021SGB"/>
        <s v="CL00015SGB"/>
        <s v="CL00014SGB"/>
        <s v="CL00013SGB"/>
        <s v="CL00011SGB"/>
        <s v="CL00010SGB"/>
        <s v="CL00008SGB"/>
        <s v="CL00007SGB"/>
        <s v="CL00001SGB"/>
        <s v="CB00044SGB"/>
        <s v="CB00043SGB"/>
        <s v="CB00042SGB"/>
        <s v="CB00041SGB"/>
        <s v="CB00040SGB"/>
        <s v="CB00039SGB"/>
        <s v="CB00038SGB"/>
        <s v="CB00037SGB"/>
        <s v="CB00036SGB"/>
        <s v="CB00035SGB"/>
        <s v="CB00034SGB"/>
        <s v="CB00033SGB"/>
        <s v="CB00032SGB"/>
        <s v="CB00027SGB"/>
        <s v="CB00026SGB"/>
        <s v="CB00022SGB"/>
        <s v="CB00020SGB"/>
        <s v="CB00019SGB"/>
        <s v="CB00018SGB"/>
        <s v="CB00017SGB"/>
        <s v="CB00016SGB"/>
        <s v="CB00012SGB"/>
        <s v="CB00009SGB"/>
        <s v="CB00006SGB"/>
        <s v="CB00005SGB"/>
        <s v="CB00002SGB"/>
        <s v="CB00003SDE"/>
        <s v="CB00002SDE"/>
        <s v="CB00001SDE"/>
        <s v="CL00103SDF"/>
        <s v="CL00101SDF"/>
        <s v="CL00100SDF"/>
        <s v="CL00097SDF"/>
        <s v="CL00033SDF"/>
        <s v="CL00032SDF"/>
        <s v="CL00031SDF"/>
        <s v="CL00030SDF"/>
        <s v="CL00028SDF"/>
        <s v="CL00027SDF"/>
        <s v="CL00026SDF"/>
        <s v="CL00025SDF"/>
        <s v="CL00024SDF"/>
        <s v="CL00021SDF"/>
        <s v="CL00020SDF"/>
        <s v="CL00019SDF"/>
        <s v="CL00018SDF"/>
        <s v="CL00017SDF"/>
        <s v="CL00016SDF"/>
        <s v="CL00015SDF"/>
        <s v="CL00013SDF"/>
        <s v="CL00012SDF"/>
        <s v="CL00011SDF"/>
        <s v="CL00008SDF"/>
        <s v="CL00007SDF"/>
        <s v="CL00006SDF"/>
        <s v="CL00005SDF"/>
        <s v="CL00003SDF"/>
        <s v="CL00002SDF"/>
        <s v="CL00001SDF"/>
        <s v="CB00029SDF"/>
        <s v="CB00016SDF"/>
        <s v="CB00015SDF"/>
        <s v="CB00014SDF"/>
        <s v="CB00010SDF"/>
        <s v="CB00009SDF"/>
        <s v="CB00004SDF"/>
        <s v="CB00040SHO"/>
        <s v="CB00005SHO"/>
        <s v="CB00004SHO"/>
        <s v="CB00003SHO"/>
        <s v="CB00002SHO"/>
        <s v="CL00184SKP"/>
        <s v="CL00183SKP"/>
        <s v="CL00182SKP"/>
        <s v="CL00181SKP"/>
        <s v="CL00180SKP"/>
        <s v="CL00179SKP"/>
        <s v="CL00178SKP"/>
        <s v="CL00177SKP"/>
        <s v="CL00176SKP"/>
        <s v="CL00175SKP"/>
        <s v="CL00174SKP"/>
        <s v="CL00173SKP"/>
        <s v="CL00172SKP"/>
        <s v="CL00171SKP"/>
        <s v="CL00170SKP"/>
        <s v="CL00169SKP"/>
        <s v="CL00168SKP"/>
        <s v="CL00167SKP"/>
        <s v="CL00166SKP"/>
        <s v="CL00165SKP"/>
        <s v="CL00164SKP"/>
        <s v="CL00163SKP"/>
        <s v="CL00162SKP"/>
        <s v="CL00161SKP"/>
        <s v="CL00160SKP"/>
        <s v="CL00159SKP"/>
        <s v="CL00158SKP"/>
        <s v="CL00157SKP"/>
        <s v="CL00156SKP"/>
        <s v="CL00155SKP"/>
        <s v="CL00154SKP"/>
        <s v="CL00153SKP"/>
        <s v="CL00152SKP"/>
        <s v="CL00151SKP"/>
        <s v="CL00150SKP"/>
        <s v="CL00149SKP"/>
        <s v="CL00148SKP"/>
        <s v="CL00147SKP"/>
        <s v="CL00146SKP"/>
        <s v="CL00145SKP"/>
        <s v="CL00144SKP"/>
        <s v="CL00143SKP"/>
        <s v="CL00142SKP"/>
        <s v="CL00141SKP"/>
        <s v="CL00140SKP"/>
        <s v="CL00139SKP"/>
        <s v="CL00138SKP"/>
        <s v="CL00137SKP"/>
        <s v="CL00136SKP"/>
        <s v="CL00135SKP"/>
        <s v="CL00134SKP"/>
        <s v="CL00133SKP"/>
        <s v="CL00132SKP"/>
        <s v="CL00131SKP"/>
        <s v="CL00130SKP"/>
        <s v="CL00129SKP"/>
        <s v="CL00128SKP"/>
        <s v="CL00127SKP"/>
        <s v="CL00126SKP"/>
        <s v="CL00125SKP"/>
        <s v="CL00124SKP"/>
        <s v="CL00123SKP"/>
        <s v="CL00122SKP"/>
        <s v="CL00121SKP"/>
        <s v="CL00120SKP"/>
        <s v="CL00119SKP"/>
        <s v="CL00118SKP"/>
        <s v="CL00117SKP"/>
        <s v="CL00116SKP"/>
        <s v="CL00115SKP"/>
        <s v="CL00114SKP"/>
        <s v="CL00113SKP"/>
        <s v="CL00112SKP"/>
        <s v="CL00111SKP"/>
        <s v="CL00110SKP"/>
        <s v="CL00109SKP"/>
        <s v="CL00108SKP"/>
        <s v="CL00107SKP"/>
        <s v="CL00106SKP"/>
        <s v="CL00105SKP"/>
        <s v="CL00104SKP"/>
        <s v="CL00103SKP"/>
        <s v="CL00102SKP"/>
        <s v="CL00101SKP"/>
        <s v="CL00100SKP"/>
        <s v="CL00099SKP"/>
        <s v="CL00092SKP"/>
        <s v="CL00091SKP"/>
        <s v="CL00090SKP"/>
        <s v="CL00080SKP"/>
        <s v="CL00079SKP"/>
        <s v="CL00076SKP"/>
        <s v="CL00067SKP"/>
        <s v="CL00054SKP"/>
        <s v="CL00045SKP"/>
        <s v="CL00042SKP"/>
        <s v="CL00039SKP"/>
        <s v="CL00038SKP"/>
        <s v="CL00037SKP"/>
        <s v="CL00035SKP"/>
        <s v="CL00032SKP"/>
        <s v="CL00025SKP"/>
        <s v="CL00023SKP"/>
        <s v="CL00019SKP"/>
        <s v="CL00017SKP"/>
        <s v="CL00015SKP"/>
        <s v="CL00010SKP"/>
        <s v="CL00007SKP"/>
        <s v="CL00005SKP"/>
        <s v="CL00002SKP"/>
        <s v="CL00001SKP"/>
        <s v="CB00138SKP"/>
        <s v="CB00137SKP"/>
        <s v="CB00136SKP"/>
        <s v="CB00135SKP"/>
        <s v="CB00134SKP"/>
        <s v="CB00133SKP"/>
        <s v="CB00132SKP"/>
        <s v="CB00131SKP"/>
        <s v="CB00130SKP"/>
        <s v="CB00129SKP"/>
        <s v="CB00128SKP"/>
        <s v="CB00127SKP"/>
        <s v="CB00126SKP"/>
        <s v="CB00125SKP"/>
        <s v="CB00124SKP"/>
        <s v="CB00123SKP"/>
        <s v="CB00122SKP"/>
        <s v="CB00121SKP"/>
        <s v="CB00120SKP"/>
        <s v="CB00119SKP"/>
        <s v="CB00118SKP"/>
        <s v="CB00117SKP"/>
        <s v="CB00116SKP"/>
        <s v="CB00115SKP"/>
        <s v="CB00114SKP"/>
        <s v="CB00113SKP"/>
        <s v="CB00112SKP"/>
        <s v="CB00111SKP"/>
        <s v="CB00110SKP"/>
        <s v="CB00109SKP"/>
        <s v="CB00108SKP"/>
        <s v="CB00107SKP"/>
        <s v="CB00106SKP"/>
        <s v="CB00105SKP"/>
        <s v="CB00104SKP"/>
        <s v="CB00103SKP"/>
        <s v="CB00102SKP"/>
        <s v="CB00101SKP"/>
        <s v="CB00100SKP"/>
        <s v="CB00071SKP"/>
        <s v="CB00070SKP"/>
        <s v="CB00069SKP"/>
        <s v="CB00068SKP"/>
        <s v="CB00066SKP"/>
        <s v="CB00065SKP"/>
        <s v="CB00053SKP"/>
        <s v="CB00052SKP"/>
        <s v="CB00051SKP"/>
        <s v="CB00026SKP"/>
        <s v="CB00022SKP"/>
        <s v="CB00021SKP"/>
        <s v="CB00020SKP"/>
        <s v="CB00019SKP"/>
        <s v="CB00018SKP"/>
        <s v="CB00017SKP"/>
        <s v="CB00016SKP"/>
        <s v="CB00015SKP"/>
        <s v="CB00014SKP"/>
        <s v="CB00013SKP"/>
        <s v="CB00012SKP"/>
        <s v="CB00011SKP"/>
        <s v="CB00010SKP"/>
        <s v="CB00008SKP"/>
        <s v="CB00007SKP"/>
        <s v="CB00006SKP"/>
        <s v="CB00005SKP"/>
        <s v="CB00004SKP"/>
        <s v="CB00003SKP"/>
        <s v="CB00002SKP"/>
        <s v="CB00001SKP"/>
        <s v="CL00141TCH"/>
        <s v="CL00140TCH"/>
        <s v="CL00139TCH"/>
        <s v="CL00049TCH"/>
        <s v="CL00048TCH"/>
        <s v="CL00046TCH"/>
        <s v="CL00045TCH"/>
        <s v="CL00044TCH"/>
        <s v="CL00043TCH"/>
        <s v="CL00042TCH"/>
        <s v="CL00040TCH"/>
        <s v="CL00039TCH"/>
        <s v="CL00038TCH"/>
        <s v="CL00037TCH"/>
        <s v="CL00036TCH"/>
        <s v="CL00035TCH"/>
        <s v="CL00034TCH"/>
        <s v="CL00033TCH"/>
        <s v="CL00032TCH"/>
        <s v="CL00031TCH"/>
        <s v="CL00030TCH"/>
        <s v="CL00029TCH"/>
        <s v="CL00028TCH"/>
        <s v="CL00027TCH"/>
        <s v="CL00026TCH"/>
        <s v="CL00025TCH"/>
        <s v="CL00022TCH"/>
        <s v="CL00021TCH"/>
        <s v="CL00020TCH"/>
        <s v="CL00019TCH"/>
        <s v="CL00018TCH"/>
        <s v="CL00017TCH"/>
        <s v="CL00016TCH"/>
        <s v="CL00015TCH"/>
        <s v="CL00014TCH"/>
        <s v="CL00013TCH"/>
        <s v="CL00012TCH"/>
        <s v="CL00011TCH"/>
        <s v="CL00010TCH"/>
        <s v="CL00009TCH"/>
        <s v="CL00008TCH"/>
        <s v="CL00007TCH"/>
        <s v="CL00006TCH"/>
        <s v="CL00005TCH"/>
        <s v="CL00004TCH"/>
        <s v="CL00003TCH"/>
        <s v="CL00002TCH"/>
        <s v="CL00001TCH"/>
        <s v="CB00058TCH"/>
        <s v="CB00057TCH"/>
        <s v="CB00056TCH"/>
        <s v="CB00055TCH"/>
        <s v="CB00054TCH"/>
        <s v="CB00053TCH"/>
        <s v="CB00052TCH"/>
        <s v="CB00051TCH"/>
        <s v="CB00050TCH"/>
        <s v="CB00014TCH"/>
        <s v="CB00013TCH"/>
        <s v="CB00012TCH"/>
        <s v="CB00011TCH"/>
        <s v="CB00010TCH"/>
        <s v="CB00009TCH"/>
        <s v="CB00008TCH"/>
        <s v="CB00007TCH"/>
        <s v="CB00006TCH"/>
        <s v="CB00005TCH"/>
        <s v="CB00004TCH"/>
        <s v="CB00003TCH"/>
        <s v="CB00002TCH"/>
        <s v="CB00001TCH"/>
        <s v="CL00146TER"/>
        <s v="CL00145TER"/>
        <s v="CL00144TER"/>
        <s v="CL00142TER"/>
        <s v="CL00141TER"/>
        <s v="CL00140TER"/>
        <s v="CL00139TER"/>
        <s v="CL00050TER"/>
        <s v="CL00049TER"/>
        <s v="CL00048TER"/>
        <s v="CL00047TER"/>
        <s v="CL00045TER"/>
        <s v="CL00043TER"/>
        <s v="CL00042TER"/>
        <s v="CL00041TER"/>
        <s v="CL00040TER"/>
        <s v="CL00039TER"/>
        <s v="CL00037TER"/>
        <s v="CL00036TER"/>
        <s v="CL00033TER"/>
        <s v="CL00032TER"/>
        <s v="CL00030TER"/>
        <s v="CL00029TER"/>
        <s v="CL00027TER"/>
        <s v="CL00026TER"/>
        <s v="CL00025TER"/>
        <s v="CL00024TER"/>
        <s v="CL00023TER"/>
        <s v="CL00022TER"/>
        <s v="CL00021TER"/>
        <s v="CL00020TER"/>
        <s v="CL00019TER"/>
        <s v="CL00018TER"/>
        <s v="CL00017TER"/>
        <s v="CL00016TER"/>
        <s v="CL00015TER"/>
        <s v="CL00014TER"/>
        <s v="CL00011TER"/>
        <s v="CL00010TER"/>
        <s v="CL00009TER"/>
        <s v="CL00008TER"/>
        <s v="CL00007TER"/>
        <s v="CL00006TER"/>
        <s v="CL00005TER"/>
        <s v="CL00004TER"/>
        <s v="CL00003TER"/>
        <s v="CL00001TER"/>
        <s v="CB00046TER"/>
        <s v="CB00044TER"/>
        <s v="CB00038TER"/>
        <s v="CB00035TER"/>
        <s v="CB00034TER"/>
        <s v="CB00031TER"/>
        <s v="CB00028TER"/>
        <s v="CB00013TER"/>
        <s v="CB00012TER"/>
        <m/>
        <s v="CB00011EDG" u="1"/>
        <s v="CB00012EDG" u="1"/>
        <s v="CL00105EDG" u="1"/>
        <s v="CL00107EDG" u="1"/>
        <s v="CL00108EDG" u="1"/>
        <s v="CB00003EDG" u="1"/>
        <s v="CB00007EDG" u="1"/>
        <s v="CB00008EDG" u="1"/>
        <s v="CB00009EDG" u="1"/>
        <s v="CB00140EDG" u="1"/>
        <s v="CB00141EDG" u="1"/>
        <s v="CB00142EDG" u="1"/>
        <s v="CB00143EDG" u="1"/>
        <s v="CB00130EDG" u="1"/>
        <s v="CB00131EDG" u="1"/>
        <s v="CB00132EDG" u="1"/>
        <s v="CB00133EDG" u="1"/>
        <s v="CB00134EDG" u="1"/>
        <s v="CB00135EDG" u="1"/>
        <s v="CB00136EDG" u="1"/>
        <s v="CB00137EDG" u="1"/>
        <s v="CB00138EDG" u="1"/>
        <s v="CB00139EDG" u="1"/>
        <s v="CL00050EGN" u="1"/>
        <s v="CL00051EGN" u="1"/>
        <s v="CL00052EGN" u="1"/>
        <s v="CL00053EGN" u="1"/>
        <s v="CL00054EGN" u="1"/>
        <s v="CL00056EGN" u="1"/>
        <s v="CL00057EGN" u="1"/>
        <s v="CL00058EGN" u="1"/>
        <s v="CL00059EGN" u="1"/>
        <s v="CB00121EDG" u="1"/>
        <s v="CB00122EDG" u="1"/>
        <s v="CB00123EDG" u="1"/>
        <s v="CB00124EDG" u="1"/>
        <s v="CB00125EDG" u="1"/>
        <s v="CB00126EDG" u="1"/>
        <s v="CB00127EDG" u="1"/>
        <s v="CB00128EDG" u="1"/>
        <s v="CB00129EDG" u="1"/>
        <s v="CL00040EGN" u="1"/>
        <s v="CL00041EGN" u="1"/>
        <s v="CL00042EGN" u="1"/>
        <s v="CL00043EGN" u="1"/>
        <s v="CL00044EGN" u="1"/>
        <s v="CB00095EGN" u="1"/>
        <s v="CL00045EGN" u="1"/>
        <s v="CB00096EGN" u="1"/>
        <s v="CL00046EGN" u="1"/>
        <s v="CB00097EGN" u="1"/>
        <s v="CL00047EGN" u="1"/>
        <s v="CB00098EGN" u="1"/>
        <s v="CL00048EGN" u="1"/>
        <s v="CB00099EGN" u="1"/>
        <s v="CL00049EGN" u="1"/>
        <s v="CB00110EDG" u="1"/>
        <s v="CB00111EDG" u="1"/>
        <s v="CB00114EDG" u="1"/>
        <s v="CB00115EDG" u="1"/>
        <s v="CB00119EDG" u="1"/>
        <s v="CL00030EGN" u="1"/>
        <s v="CL00036EGN" u="1"/>
        <s v="CL00037EGN" u="1"/>
        <s v="CL00038EGN" u="1"/>
        <s v="CL00039EGN" u="1"/>
        <s v="CB00100EDG" u="1"/>
        <s v="CB00101EDG" u="1"/>
        <s v="CB00106EDG" u="1"/>
        <s v="CB00109EDG" u="1"/>
        <s v="CL00041EEP" u="1"/>
        <s v="CL00026EGN" u="1"/>
        <s v="CL00027EGN" u="1"/>
        <s v="CL00028EGN" u="1"/>
        <s v="CL00029EGN" u="1"/>
        <s v="CL00030EEP" u="1"/>
        <s v="CL00031EEP" u="1"/>
        <s v="CL00032EEP" u="1"/>
        <s v="CL00033EEP" u="1"/>
        <s v="CL00034EEP" u="1"/>
        <s v="CL00035EEP" u="1"/>
        <s v="CL00038EEP" u="1"/>
        <s v="CL00039EEP" u="1"/>
        <s v="CB00061EGN" u="1"/>
        <s v="CB00062EGN" u="1"/>
        <s v="CB00063EGN" u="1"/>
        <s v="CL00014EGN" u="1"/>
        <s v="CL00015EGN" u="1"/>
        <s v="CL00018EGN" u="1"/>
        <s v="CL00019EGN" u="1"/>
        <s v="CL00020EEP" u="1"/>
        <s v="CL00021EEP" u="1"/>
        <s v="CL00022EEP" u="1"/>
        <s v="CL00023EEP" u="1"/>
        <s v="CL00024EEP" u="1"/>
        <s v="CL00025EEP" u="1"/>
        <s v="CL00026EEP" u="1"/>
        <s v="CL00027EEP" u="1"/>
        <s v="CL00028EEP" u="1"/>
        <s v="CL00029EEP" u="1"/>
        <s v="CL00001EGN" u="1"/>
        <s v="CL00002EGN" u="1"/>
        <s v="CL00004EGN" u="1"/>
        <s v="CB00055EGN" u="1"/>
        <s v="CL00005EGN" u="1"/>
        <s v="CL00006EGN" u="1"/>
        <s v="CL00007EGN" u="1"/>
        <s v="CL00008EGN" u="1"/>
        <s v="CL00009EGN" u="1"/>
        <s v="CL00140EGN" u="1"/>
        <s v="CL00141EGN" u="1"/>
        <s v="CL00142EGN" u="1"/>
        <s v="CL00144EGN" u="1"/>
        <s v="CL00145EGN" u="1"/>
        <s v="CL00146EGN" u="1"/>
        <s v="CL00011EEP" u="1"/>
        <s v="CL00012EEP" u="1"/>
        <s v="CL00013EEP" u="1"/>
        <s v="CL00014EEP" u="1"/>
        <s v="CL00015EEP" u="1"/>
        <s v="CL00016EEP" u="1"/>
        <s v="CL00017EEP" u="1"/>
        <s v="CL00018EEP" u="1"/>
        <s v="CL00019EEP" u="1"/>
        <s v="CL00139EGN" u="1"/>
        <s v="CL00001EEP" u="1"/>
        <s v="CL00002EEP" u="1"/>
        <s v="CL00003EEP" u="1"/>
        <s v="CL00004EEP" u="1"/>
        <s v="CL00005EEP" u="1"/>
        <s v="CL00006EEP" u="1"/>
        <s v="CL00007EEP" u="1"/>
        <s v="CL00008EEP" u="1"/>
        <s v="CL00009EEP" u="1"/>
        <s v="CB00035EGN" u="1"/>
        <s v="CL00140EEP" u="1"/>
        <s v="CL00141EEP" u="1"/>
        <s v="CL00090EDG" u="1"/>
        <s v="CL00091EDG" u="1"/>
        <s v="CL00092EDG" u="1"/>
        <s v="CL00093EDG" u="1"/>
        <s v="CL00097EDG" u="1"/>
        <s v="CL00098EDG" u="1"/>
        <s v="CL00099EDG" u="1"/>
        <s v="CB00040EEP" u="1"/>
        <s v="CB00041EEP" u="1"/>
        <s v="CB00042EEP" u="1"/>
        <s v="CB00043EEP" u="1"/>
        <s v="CB00025EGN" u="1"/>
        <s v="CL00139EEP" u="1"/>
        <s v="CL00082EDG" u="1"/>
        <s v="CL00085EDG" u="1"/>
        <s v="CL00089EDG" u="1"/>
        <s v="CB00030EEP" u="1"/>
        <s v="CB00031EEP" u="1"/>
        <s v="CB00032EEP" u="1"/>
        <s v="CB00033EEP" u="1"/>
        <s v="CB00034EEP" u="1"/>
        <s v="CB00035EEP" u="1"/>
        <s v="CB00036EEP" u="1"/>
        <s v="CB00037EEP" u="1"/>
        <s v="CB00038EEP" u="1"/>
        <s v="CB00016EGN" u="1"/>
        <s v="CL00070EDG" u="1"/>
        <s v="CL00071EDG" u="1"/>
        <s v="CB00020EEP" u="1"/>
        <s v="CB00021EEP" u="1"/>
        <s v="CB00022EEP" u="1"/>
        <s v="CB00023EEP" u="1"/>
        <s v="CB00024EEP" u="1"/>
        <s v="CB00025EEP" u="1"/>
        <s v="CB00027EEP" u="1"/>
        <s v="CB00028EEP" u="1"/>
        <s v="CB00029EEP" u="1"/>
        <s v="CB00003EGN" u="1"/>
        <s v="CL00060EDG" u="1"/>
        <s v="CL00062EDG" u="1"/>
        <s v="CL00063EDG" u="1"/>
        <s v="CL00065EDG" u="1"/>
        <s v="CL00066EDG" u="1"/>
        <s v="CL00067EDG" u="1"/>
        <s v="CB00010EEP" u="1"/>
        <s v="CB00011EEP" u="1"/>
        <s v="CB00012EEP" u="1"/>
        <s v="CB00013EEP" u="1"/>
        <s v="CB00014EEP" u="1"/>
        <s v="CB00015EEP" u="1"/>
        <s v="CB00016EEP" u="1"/>
        <s v="CB00017EEP" u="1"/>
        <s v="CB00018EEP" u="1"/>
        <s v="CB00019EEP" u="1"/>
        <s v="CB00130EGN" u="1"/>
        <s v="CB00131EGN" u="1"/>
        <s v="CB00132EGN" u="1"/>
        <s v="CB00133EGN" u="1"/>
        <s v="CL00050EDG" u="1"/>
        <s v="CB00001EEP" u="1"/>
        <s v="CB00002EEP" u="1"/>
        <s v="CB00003EEP" u="1"/>
        <s v="CB00120EGN" u="1"/>
        <s v="CB00121EGN" u="1"/>
        <s v="CB00122EGN" u="1"/>
        <s v="CB00123EGN" u="1"/>
        <s v="CB00124EGN" u="1"/>
        <s v="CB00125EGN" u="1"/>
        <s v="CB00126EGN" u="1"/>
        <s v="CB00127EGN" u="1"/>
        <s v="CB00128EGN" u="1"/>
        <s v="CB00129EGN" u="1"/>
        <s v="CL00040EDG" u="1"/>
        <s v="CL00041EDG" u="1"/>
        <s v="CL00043EDG" u="1"/>
        <s v="CB00094EDG" u="1"/>
        <s v="CB00095EDG" u="1"/>
        <s v="CL00045EDG" u="1"/>
        <s v="CB00096EDG" u="1"/>
        <s v="CL00047EDG" u="1"/>
        <s v="CL00048EDG" u="1"/>
        <s v="CB00110EGN" u="1"/>
        <s v="CB00111EGN" u="1"/>
        <s v="CB00112EGN" u="1"/>
        <s v="CB00113EGN" u="1"/>
        <s v="CB00114EGN" u="1"/>
        <s v="CB00115EGN" u="1"/>
        <s v="CB00116EGN" u="1"/>
        <s v="CB00117EGN" u="1"/>
        <s v="CB00118EGN" u="1"/>
        <s v="CB00119EGN" u="1"/>
        <s v="CB00080EDG" u="1"/>
        <s v="CB00081EDG" u="1"/>
        <s v="CL00032EDG" u="1"/>
        <s v="CB00083EDG" u="1"/>
        <s v="CB00084EDG" u="1"/>
        <s v="CB00086EDG" u="1"/>
        <s v="CL00036EDG" u="1"/>
        <s v="CB00087EDG" u="1"/>
        <s v="CL00037EDG" u="1"/>
        <s v="CB00088EDG" u="1"/>
        <s v="CB00100EGN" u="1"/>
        <s v="CB00101EGN" u="1"/>
        <s v="CB00102EGN" u="1"/>
        <s v="CB00103EGN" u="1"/>
        <s v="CB00104EGN" u="1"/>
        <s v="CB00105EGN" u="1"/>
        <s v="CB00106EGN" u="1"/>
        <s v="CB00107EGN" u="1"/>
        <s v="CB00108EGN" u="1"/>
        <s v="CB00109EGN" u="1"/>
        <s v="CL00026EDG" u="1"/>
        <s v="CL00028EDG" u="1"/>
        <s v="CB00079EDG" u="1"/>
        <s v="CL00029EDG" u="1"/>
        <s v="CL00010EDG" u="1"/>
        <s v="CB00061EDG" u="1"/>
        <s v="CB00064EDG" u="1"/>
        <s v="CL00001EDG" u="1"/>
        <s v="CL00002EDG" u="1"/>
        <s v="CB00054EDG" u="1"/>
        <s v="CL00004EDG" u="1"/>
        <s v="CB00055EDG" u="1"/>
        <s v="CL00005EDG" u="1"/>
        <s v="CB00056EDG" u="1"/>
        <s v="CL00006EDG" u="1"/>
        <s v="CL00140EDG" u="1"/>
        <s v="CL00141EDG" u="1"/>
        <s v="CB00042EDG" u="1"/>
        <s v="CB00044EDG" u="1"/>
        <s v="CB00046EDG" u="1"/>
        <s v="CB00049EDG" u="1"/>
        <s v="CL00139EDG" u="1"/>
        <s v="CB00030EDG" u="1"/>
        <s v="CB00031EDG" u="1"/>
        <s v="CB00033EDG" u="1"/>
        <s v="CB00038EDG" u="1"/>
        <s v="CB00039EDG" u="1"/>
        <s v="CL00120EDG" u="1"/>
        <s v="CB00027EDG" u="1"/>
        <s v="CL00112EDG" u="1"/>
        <s v="CL00113EDG" u="1"/>
        <s v="CL00116EDG" u="1"/>
        <s v="CL00118EDG"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9">
  <r>
    <x v="0"/>
    <x v="0"/>
    <x v="0"/>
    <x v="0"/>
    <x v="0"/>
    <x v="0"/>
    <x v="0"/>
    <s v="Retiro No Declarado - asociado al consumo del mercado libre de Hidrandina. Fue suministrado por Electroperu hasta 31.12.2016"/>
    <x v="0"/>
  </r>
  <r>
    <x v="0"/>
    <x v="1"/>
    <x v="1"/>
    <x v="0"/>
    <x v="1"/>
    <x v="0"/>
    <x v="0"/>
    <s v="Retiro no declarado - Pertenecio a Termochilca hasta el 19.01.2017"/>
    <x v="1"/>
  </r>
  <r>
    <x v="1"/>
    <x v="2"/>
    <x v="2"/>
    <x v="1"/>
    <x v="2"/>
    <x v="0"/>
    <x v="0"/>
    <s v="PIURA OESTE 220_x0009_AGROPECUARIA AURORA_x0009_AUTOCONSUMO MAPLE_x0009_CB00001AGR_x000a_"/>
    <x v="2"/>
  </r>
  <r>
    <x v="2"/>
    <x v="3"/>
    <x v="3"/>
    <x v="2"/>
    <x v="3"/>
    <x v="0"/>
    <x v="0"/>
    <s v="M. HORIZONTE"/>
    <x v="3"/>
  </r>
  <r>
    <x v="3"/>
    <x v="4"/>
    <x v="4"/>
    <x v="3"/>
    <x v="4"/>
    <x v="1"/>
    <x v="1"/>
    <s v="YAUPI 138_x0009__x000a_ELECTROCENTRO_x0009__x000a_CL00103CLP_x000a_"/>
    <x v="4"/>
  </r>
  <r>
    <x v="3"/>
    <x v="5"/>
    <x v="5"/>
    <x v="3"/>
    <x v="4"/>
    <x v="1"/>
    <x v="1"/>
    <s v="CAJAMARCA 220_x0009__x000a_ELECTRONORTE_x0009__x000a_CL00101CLP_x000a_"/>
    <x v="5"/>
  </r>
  <r>
    <x v="3"/>
    <x v="4"/>
    <x v="6"/>
    <x v="3"/>
    <x v="4"/>
    <x v="1"/>
    <x v="1"/>
    <s v="VIZCARRA 220_x0009__x000a_ELECTROCENTRO_x0009__x000a_CL00100CLP_x000a_"/>
    <x v="6"/>
  </r>
  <r>
    <x v="3"/>
    <x v="4"/>
    <x v="7"/>
    <x v="3"/>
    <x v="4"/>
    <x v="1"/>
    <x v="1"/>
    <s v="PACHACHACA 220_x0009__x000a_ELECTROCENTRO_x0009__x000a_CL00097CLP_x000a_"/>
    <x v="7"/>
  </r>
  <r>
    <x v="3"/>
    <x v="6"/>
    <x v="8"/>
    <x v="3"/>
    <x v="4"/>
    <x v="1"/>
    <x v="1"/>
    <s v="HIDRANDINA"/>
    <x v="8"/>
  </r>
  <r>
    <x v="3"/>
    <x v="7"/>
    <x v="9"/>
    <x v="3"/>
    <x v="4"/>
    <x v="1"/>
    <x v="1"/>
    <s v="ELECTRO NOR OESTE"/>
    <x v="9"/>
  </r>
  <r>
    <x v="3"/>
    <x v="6"/>
    <x v="10"/>
    <x v="3"/>
    <x v="4"/>
    <x v="1"/>
    <x v="1"/>
    <s v="HIDRANDINA"/>
    <x v="10"/>
  </r>
  <r>
    <x v="3"/>
    <x v="4"/>
    <x v="11"/>
    <x v="3"/>
    <x v="4"/>
    <x v="1"/>
    <x v="1"/>
    <s v="ELECTRO CENTRO"/>
    <x v="11"/>
  </r>
  <r>
    <x v="3"/>
    <x v="7"/>
    <x v="12"/>
    <x v="3"/>
    <x v="4"/>
    <x v="1"/>
    <x v="1"/>
    <s v="ELECTRO NOR OESTE"/>
    <x v="12"/>
  </r>
  <r>
    <x v="3"/>
    <x v="4"/>
    <x v="13"/>
    <x v="3"/>
    <x v="4"/>
    <x v="1"/>
    <x v="1"/>
    <s v="ELECTRO CENTRO"/>
    <x v="13"/>
  </r>
  <r>
    <x v="3"/>
    <x v="7"/>
    <x v="2"/>
    <x v="3"/>
    <x v="4"/>
    <x v="1"/>
    <x v="1"/>
    <s v="ELECTRO NOR OESTE"/>
    <x v="14"/>
  </r>
  <r>
    <x v="3"/>
    <x v="6"/>
    <x v="14"/>
    <x v="3"/>
    <x v="4"/>
    <x v="1"/>
    <x v="1"/>
    <s v="HIDRANDINA"/>
    <x v="15"/>
  </r>
  <r>
    <x v="3"/>
    <x v="4"/>
    <x v="15"/>
    <x v="3"/>
    <x v="4"/>
    <x v="1"/>
    <x v="1"/>
    <s v="ELECTRO CENTRO"/>
    <x v="16"/>
  </r>
  <r>
    <x v="3"/>
    <x v="4"/>
    <x v="16"/>
    <x v="3"/>
    <x v="4"/>
    <x v="1"/>
    <x v="1"/>
    <s v="ELECTRO CENTRO"/>
    <x v="17"/>
  </r>
  <r>
    <x v="3"/>
    <x v="8"/>
    <x v="17"/>
    <x v="3"/>
    <x v="4"/>
    <x v="1"/>
    <x v="1"/>
    <s v="COELVISAC"/>
    <x v="18"/>
  </r>
  <r>
    <x v="3"/>
    <x v="4"/>
    <x v="18"/>
    <x v="3"/>
    <x v="4"/>
    <x v="1"/>
    <x v="1"/>
    <s v="ELECTRO CENTRO"/>
    <x v="19"/>
  </r>
  <r>
    <x v="3"/>
    <x v="4"/>
    <x v="19"/>
    <x v="3"/>
    <x v="4"/>
    <x v="1"/>
    <x v="1"/>
    <s v="ELECTRO CENTRO"/>
    <x v="20"/>
  </r>
  <r>
    <x v="3"/>
    <x v="4"/>
    <x v="1"/>
    <x v="3"/>
    <x v="4"/>
    <x v="1"/>
    <x v="1"/>
    <s v="ELECTRO CENTRO"/>
    <x v="21"/>
  </r>
  <r>
    <x v="3"/>
    <x v="6"/>
    <x v="3"/>
    <x v="3"/>
    <x v="4"/>
    <x v="1"/>
    <x v="1"/>
    <s v="HIDRANDINA"/>
    <x v="22"/>
  </r>
  <r>
    <x v="3"/>
    <x v="6"/>
    <x v="20"/>
    <x v="3"/>
    <x v="4"/>
    <x v="1"/>
    <x v="1"/>
    <s v="HIDRANDINA"/>
    <x v="23"/>
  </r>
  <r>
    <x v="3"/>
    <x v="6"/>
    <x v="21"/>
    <x v="3"/>
    <x v="4"/>
    <x v="1"/>
    <x v="1"/>
    <s v="HIDRANDINA"/>
    <x v="24"/>
  </r>
  <r>
    <x v="3"/>
    <x v="4"/>
    <x v="22"/>
    <x v="3"/>
    <x v="4"/>
    <x v="1"/>
    <x v="1"/>
    <s v="ELECTRO CENTRO"/>
    <x v="25"/>
  </r>
  <r>
    <x v="3"/>
    <x v="6"/>
    <x v="23"/>
    <x v="3"/>
    <x v="4"/>
    <x v="1"/>
    <x v="1"/>
    <s v="HIDRANDINA"/>
    <x v="26"/>
  </r>
  <r>
    <x v="3"/>
    <x v="5"/>
    <x v="24"/>
    <x v="3"/>
    <x v="4"/>
    <x v="1"/>
    <x v="1"/>
    <s v="ELECTRO NORTE"/>
    <x v="27"/>
  </r>
  <r>
    <x v="3"/>
    <x v="5"/>
    <x v="25"/>
    <x v="3"/>
    <x v="4"/>
    <x v="1"/>
    <x v="1"/>
    <s v="ELECTRO NORTE"/>
    <x v="28"/>
  </r>
  <r>
    <x v="3"/>
    <x v="4"/>
    <x v="26"/>
    <x v="3"/>
    <x v="5"/>
    <x v="1"/>
    <x v="1"/>
    <s v="ELECTRO CENTRO"/>
    <x v="29"/>
  </r>
  <r>
    <x v="3"/>
    <x v="4"/>
    <x v="27"/>
    <x v="3"/>
    <x v="4"/>
    <x v="1"/>
    <x v="1"/>
    <s v="ELECTRO CENTRO"/>
    <x v="30"/>
  </r>
  <r>
    <x v="3"/>
    <x v="4"/>
    <x v="28"/>
    <x v="3"/>
    <x v="4"/>
    <x v="1"/>
    <x v="1"/>
    <s v="ELECTRO CENTRO"/>
    <x v="31"/>
  </r>
  <r>
    <x v="3"/>
    <x v="6"/>
    <x v="5"/>
    <x v="3"/>
    <x v="4"/>
    <x v="1"/>
    <x v="1"/>
    <s v="HIDRANDINA"/>
    <x v="32"/>
  </r>
  <r>
    <x v="3"/>
    <x v="4"/>
    <x v="29"/>
    <x v="3"/>
    <x v="4"/>
    <x v="1"/>
    <x v="1"/>
    <s v="ELECTRO CENTRO"/>
    <x v="33"/>
  </r>
  <r>
    <x v="3"/>
    <x v="9"/>
    <x v="30"/>
    <x v="4"/>
    <x v="6"/>
    <x v="0"/>
    <x v="0"/>
    <s v="El cliente en el mes de marzo realiza su traslado a las SE Paragsha 220 a partir del día 5 de marzo, del 1 al 4 de marzo esta en la barra Carhuamayo 138kV, por lo que para el mes de marzo tendrá dos códigos de retiro._x000a_Este cliente es suministrado también por la CH Huanchor."/>
    <x v="34"/>
  </r>
  <r>
    <x v="3"/>
    <x v="3"/>
    <x v="3"/>
    <x v="5"/>
    <x v="7"/>
    <x v="0"/>
    <x v="0"/>
    <s v="Contrato de respaldo de suministro de Celepsa a Ayepsa para el Cliente Minera Horizonte."/>
    <x v="35"/>
  </r>
  <r>
    <x v="3"/>
    <x v="10"/>
    <x v="31"/>
    <x v="6"/>
    <x v="5"/>
    <x v="1"/>
    <x v="1"/>
    <s v="Luz del Sur"/>
    <x v="36"/>
  </r>
  <r>
    <x v="3"/>
    <x v="11"/>
    <x v="32"/>
    <x v="1"/>
    <x v="8"/>
    <x v="0"/>
    <x v="0"/>
    <s v="SANTA ROSA 220_x0009__x000a_MEPSA_x0009__x000a_CB00084CLP_x000a_"/>
    <x v="37"/>
  </r>
  <r>
    <x v="3"/>
    <x v="12"/>
    <x v="1"/>
    <x v="7"/>
    <x v="9"/>
    <x v="0"/>
    <x v="0"/>
    <s v="HUANCAVELICA 220_x0009__x000a_M. CAUDALOSA_x0009__x000a_CB00083CLP_x000a_"/>
    <x v="38"/>
  </r>
  <r>
    <x v="3"/>
    <x v="13"/>
    <x v="2"/>
    <x v="8"/>
    <x v="5"/>
    <x v="0"/>
    <x v="0"/>
    <s v="CB00081CLP"/>
    <x v="39"/>
  </r>
  <r>
    <x v="3"/>
    <x v="7"/>
    <x v="9"/>
    <x v="3"/>
    <x v="5"/>
    <x v="0"/>
    <x v="1"/>
    <s v="ELECTRO NOR OESTE"/>
    <x v="40"/>
  </r>
  <r>
    <x v="3"/>
    <x v="4"/>
    <x v="6"/>
    <x v="3"/>
    <x v="5"/>
    <x v="0"/>
    <x v="1"/>
    <s v="ELECTRO CENTRO"/>
    <x v="41"/>
  </r>
  <r>
    <x v="3"/>
    <x v="6"/>
    <x v="10"/>
    <x v="3"/>
    <x v="5"/>
    <x v="0"/>
    <x v="1"/>
    <s v="HIDRANDINA"/>
    <x v="42"/>
  </r>
  <r>
    <x v="3"/>
    <x v="4"/>
    <x v="11"/>
    <x v="3"/>
    <x v="5"/>
    <x v="0"/>
    <x v="1"/>
    <s v="ELECTRO CENTRO"/>
    <x v="43"/>
  </r>
  <r>
    <x v="3"/>
    <x v="7"/>
    <x v="12"/>
    <x v="3"/>
    <x v="5"/>
    <x v="0"/>
    <x v="1"/>
    <s v="ELECTRO NOR OESTE"/>
    <x v="44"/>
  </r>
  <r>
    <x v="3"/>
    <x v="14"/>
    <x v="33"/>
    <x v="9"/>
    <x v="10"/>
    <x v="0"/>
    <x v="1"/>
    <s v="SEAL"/>
    <x v="45"/>
  </r>
  <r>
    <x v="3"/>
    <x v="14"/>
    <x v="34"/>
    <x v="9"/>
    <x v="10"/>
    <x v="0"/>
    <x v="1"/>
    <s v="SEAL"/>
    <x v="46"/>
  </r>
  <r>
    <x v="3"/>
    <x v="10"/>
    <x v="32"/>
    <x v="6"/>
    <x v="11"/>
    <x v="0"/>
    <x v="1"/>
    <s v="Luz del Sur"/>
    <x v="47"/>
  </r>
  <r>
    <x v="3"/>
    <x v="10"/>
    <x v="35"/>
    <x v="6"/>
    <x v="11"/>
    <x v="0"/>
    <x v="1"/>
    <s v="Luz del Sur"/>
    <x v="48"/>
  </r>
  <r>
    <x v="3"/>
    <x v="15"/>
    <x v="35"/>
    <x v="6"/>
    <x v="12"/>
    <x v="0"/>
    <x v="0"/>
    <s v="UNACEM"/>
    <x v="49"/>
  </r>
  <r>
    <x v="3"/>
    <x v="16"/>
    <x v="35"/>
    <x v="10"/>
    <x v="12"/>
    <x v="0"/>
    <x v="0"/>
    <s v="OPP FILM"/>
    <x v="50"/>
  </r>
  <r>
    <x v="3"/>
    <x v="14"/>
    <x v="36"/>
    <x v="9"/>
    <x v="10"/>
    <x v="0"/>
    <x v="1"/>
    <s v="SEAL"/>
    <x v="51"/>
  </r>
  <r>
    <x v="3"/>
    <x v="4"/>
    <x v="13"/>
    <x v="3"/>
    <x v="11"/>
    <x v="0"/>
    <x v="1"/>
    <s v="ELECTRO CENTRO"/>
    <x v="52"/>
  </r>
  <r>
    <x v="3"/>
    <x v="7"/>
    <x v="2"/>
    <x v="3"/>
    <x v="5"/>
    <x v="0"/>
    <x v="1"/>
    <s v="ELECTRO NOR OESTE"/>
    <x v="53"/>
  </r>
  <r>
    <x v="3"/>
    <x v="6"/>
    <x v="14"/>
    <x v="3"/>
    <x v="5"/>
    <x v="0"/>
    <x v="1"/>
    <s v="HIDRANDINA"/>
    <x v="54"/>
  </r>
  <r>
    <x v="3"/>
    <x v="4"/>
    <x v="15"/>
    <x v="3"/>
    <x v="11"/>
    <x v="0"/>
    <x v="1"/>
    <s v="ELECTRO CENTRO"/>
    <x v="55"/>
  </r>
  <r>
    <x v="3"/>
    <x v="4"/>
    <x v="16"/>
    <x v="3"/>
    <x v="11"/>
    <x v="0"/>
    <x v="1"/>
    <s v="ELECTRO CENTRO"/>
    <x v="56"/>
  </r>
  <r>
    <x v="3"/>
    <x v="14"/>
    <x v="37"/>
    <x v="9"/>
    <x v="10"/>
    <x v="0"/>
    <x v="1"/>
    <s v="SEAL"/>
    <x v="57"/>
  </r>
  <r>
    <x v="3"/>
    <x v="17"/>
    <x v="38"/>
    <x v="8"/>
    <x v="13"/>
    <x v="0"/>
    <x v="1"/>
    <s v="ELECTRO DUNAS"/>
    <x v="58"/>
  </r>
  <r>
    <x v="3"/>
    <x v="14"/>
    <x v="38"/>
    <x v="9"/>
    <x v="10"/>
    <x v="0"/>
    <x v="1"/>
    <s v="SEAL"/>
    <x v="59"/>
  </r>
  <r>
    <x v="3"/>
    <x v="10"/>
    <x v="39"/>
    <x v="6"/>
    <x v="11"/>
    <x v="0"/>
    <x v="1"/>
    <s v="Luz del Sur"/>
    <x v="60"/>
  </r>
  <r>
    <x v="3"/>
    <x v="7"/>
    <x v="40"/>
    <x v="3"/>
    <x v="5"/>
    <x v="0"/>
    <x v="1"/>
    <s v="ELECTRO NOR OESTE"/>
    <x v="61"/>
  </r>
  <r>
    <x v="3"/>
    <x v="10"/>
    <x v="41"/>
    <x v="6"/>
    <x v="11"/>
    <x v="0"/>
    <x v="1"/>
    <s v="Luz del Sur"/>
    <x v="62"/>
  </r>
  <r>
    <x v="3"/>
    <x v="18"/>
    <x v="17"/>
    <x v="11"/>
    <x v="12"/>
    <x v="0"/>
    <x v="0"/>
    <s v="SACOS PISCO"/>
    <x v="63"/>
  </r>
  <r>
    <x v="3"/>
    <x v="17"/>
    <x v="17"/>
    <x v="8"/>
    <x v="13"/>
    <x v="0"/>
    <x v="1"/>
    <s v="ELECTRO DUNAS"/>
    <x v="64"/>
  </r>
  <r>
    <x v="3"/>
    <x v="17"/>
    <x v="42"/>
    <x v="8"/>
    <x v="13"/>
    <x v="0"/>
    <x v="1"/>
    <s v="ELECTRO DUNAS"/>
    <x v="65"/>
  </r>
  <r>
    <x v="3"/>
    <x v="4"/>
    <x v="18"/>
    <x v="3"/>
    <x v="5"/>
    <x v="0"/>
    <x v="1"/>
    <s v="ELECTRO CENTRO"/>
    <x v="66"/>
  </r>
  <r>
    <x v="3"/>
    <x v="4"/>
    <x v="1"/>
    <x v="3"/>
    <x v="5"/>
    <x v="0"/>
    <x v="1"/>
    <s v="ELECTRO CENTRO"/>
    <x v="67"/>
  </r>
  <r>
    <x v="3"/>
    <x v="6"/>
    <x v="3"/>
    <x v="3"/>
    <x v="5"/>
    <x v="0"/>
    <x v="1"/>
    <s v="HIDRANDINA"/>
    <x v="68"/>
  </r>
  <r>
    <x v="3"/>
    <x v="19"/>
    <x v="3"/>
    <x v="12"/>
    <x v="9"/>
    <x v="0"/>
    <x v="0"/>
    <s v="MINERA MARSA"/>
    <x v="69"/>
  </r>
  <r>
    <x v="3"/>
    <x v="6"/>
    <x v="20"/>
    <x v="3"/>
    <x v="5"/>
    <x v="0"/>
    <x v="1"/>
    <s v="HIDRANDINA"/>
    <x v="70"/>
  </r>
  <r>
    <x v="3"/>
    <x v="6"/>
    <x v="21"/>
    <x v="3"/>
    <x v="5"/>
    <x v="0"/>
    <x v="1"/>
    <s v="HIDRANDINA"/>
    <x v="71"/>
  </r>
  <r>
    <x v="3"/>
    <x v="20"/>
    <x v="43"/>
    <x v="13"/>
    <x v="6"/>
    <x v="0"/>
    <x v="0"/>
    <s v="MINERA ARES"/>
    <x v="72"/>
  </r>
  <r>
    <x v="3"/>
    <x v="15"/>
    <x v="22"/>
    <x v="6"/>
    <x v="5"/>
    <x v="0"/>
    <x v="0"/>
    <s v="UNACEM"/>
    <x v="73"/>
  </r>
  <r>
    <x v="3"/>
    <x v="15"/>
    <x v="44"/>
    <x v="6"/>
    <x v="12"/>
    <x v="0"/>
    <x v="0"/>
    <s v="UNACEM"/>
    <x v="74"/>
  </r>
  <r>
    <x v="3"/>
    <x v="6"/>
    <x v="23"/>
    <x v="3"/>
    <x v="5"/>
    <x v="0"/>
    <x v="1"/>
    <s v="HIDRANDINA"/>
    <x v="75"/>
  </r>
  <r>
    <x v="3"/>
    <x v="14"/>
    <x v="45"/>
    <x v="9"/>
    <x v="10"/>
    <x v="0"/>
    <x v="1"/>
    <s v="SEAL"/>
    <x v="76"/>
  </r>
  <r>
    <x v="3"/>
    <x v="10"/>
    <x v="46"/>
    <x v="6"/>
    <x v="11"/>
    <x v="0"/>
    <x v="1"/>
    <s v="Luz del Sur"/>
    <x v="77"/>
  </r>
  <r>
    <x v="3"/>
    <x v="21"/>
    <x v="46"/>
    <x v="14"/>
    <x v="14"/>
    <x v="0"/>
    <x v="0"/>
    <s v="ADINELSA"/>
    <x v="78"/>
  </r>
  <r>
    <x v="3"/>
    <x v="22"/>
    <x v="47"/>
    <x v="15"/>
    <x v="15"/>
    <x v="0"/>
    <x v="0"/>
    <s v="APM TERMINALS"/>
    <x v="79"/>
  </r>
  <r>
    <x v="3"/>
    <x v="23"/>
    <x v="47"/>
    <x v="16"/>
    <x v="9"/>
    <x v="0"/>
    <x v="0"/>
    <s v="FUNDICIÓN CALLAO"/>
    <x v="80"/>
  </r>
  <r>
    <x v="3"/>
    <x v="4"/>
    <x v="26"/>
    <x v="3"/>
    <x v="5"/>
    <x v="0"/>
    <x v="1"/>
    <s v="ELECTRO CENTRO"/>
    <x v="81"/>
  </r>
  <r>
    <x v="3"/>
    <x v="9"/>
    <x v="27"/>
    <x v="17"/>
    <x v="6"/>
    <x v="0"/>
    <x v="0"/>
    <s v="MINERA PAN AMERICAN"/>
    <x v="82"/>
  </r>
  <r>
    <x v="3"/>
    <x v="4"/>
    <x v="27"/>
    <x v="3"/>
    <x v="5"/>
    <x v="0"/>
    <x v="1"/>
    <s v="ELECTRO CENTRO"/>
    <x v="83"/>
  </r>
  <r>
    <x v="3"/>
    <x v="4"/>
    <x v="28"/>
    <x v="3"/>
    <x v="11"/>
    <x v="0"/>
    <x v="1"/>
    <s v="ELECTRO CENTRO"/>
    <x v="84"/>
  </r>
  <r>
    <x v="3"/>
    <x v="14"/>
    <x v="48"/>
    <x v="9"/>
    <x v="10"/>
    <x v="0"/>
    <x v="1"/>
    <s v="SEAL"/>
    <x v="85"/>
  </r>
  <r>
    <x v="3"/>
    <x v="6"/>
    <x v="5"/>
    <x v="3"/>
    <x v="5"/>
    <x v="0"/>
    <x v="1"/>
    <s v="HIDRANDINA"/>
    <x v="86"/>
  </r>
  <r>
    <x v="3"/>
    <x v="4"/>
    <x v="29"/>
    <x v="3"/>
    <x v="5"/>
    <x v="0"/>
    <x v="1"/>
    <s v="ELECTRO CENTRO"/>
    <x v="87"/>
  </r>
  <r>
    <x v="3"/>
    <x v="6"/>
    <x v="8"/>
    <x v="3"/>
    <x v="5"/>
    <x v="0"/>
    <x v="1"/>
    <s v="HIDRANDINA"/>
    <x v="88"/>
  </r>
  <r>
    <x v="4"/>
    <x v="5"/>
    <x v="24"/>
    <x v="18"/>
    <x v="16"/>
    <x v="1"/>
    <x v="1"/>
    <s v="Contrato de Suministro con Electroperú (Proinversión)_x0009_"/>
    <x v="89"/>
  </r>
  <r>
    <x v="4"/>
    <x v="5"/>
    <x v="25"/>
    <x v="18"/>
    <x v="16"/>
    <x v="1"/>
    <x v="1"/>
    <s v="Contrato de Suministro con Electroperú (Proinversión)_x0009_"/>
    <x v="90"/>
  </r>
  <r>
    <x v="4"/>
    <x v="5"/>
    <x v="5"/>
    <x v="18"/>
    <x v="16"/>
    <x v="1"/>
    <x v="1"/>
    <s v="Contrato de Suministro con Electroperú (Proinversión)_x0009_"/>
    <x v="91"/>
  </r>
  <r>
    <x v="4"/>
    <x v="24"/>
    <x v="49"/>
    <x v="19"/>
    <x v="17"/>
    <x v="0"/>
    <x v="1"/>
    <s v="Contrato de Suministro con Electroperú (Proinversión)"/>
    <x v="92"/>
  </r>
  <r>
    <x v="4"/>
    <x v="24"/>
    <x v="50"/>
    <x v="19"/>
    <x v="17"/>
    <x v="0"/>
    <x v="1"/>
    <s v="Contrato de Suministro con Electroperú (Proinversión)"/>
    <x v="93"/>
  </r>
  <r>
    <x v="4"/>
    <x v="24"/>
    <x v="51"/>
    <x v="19"/>
    <x v="17"/>
    <x v="0"/>
    <x v="1"/>
    <s v="Contrato de Suministro con Electroperú (Proinversión)"/>
    <x v="94"/>
  </r>
  <r>
    <x v="4"/>
    <x v="24"/>
    <x v="39"/>
    <x v="19"/>
    <x v="17"/>
    <x v="0"/>
    <x v="1"/>
    <s v="Contrato de Suministro con Electroperú (Proinversión)"/>
    <x v="95"/>
  </r>
  <r>
    <x v="4"/>
    <x v="24"/>
    <x v="52"/>
    <x v="19"/>
    <x v="17"/>
    <x v="0"/>
    <x v="1"/>
    <s v="Contrato de Suministro con Electroperú (Proinversión)"/>
    <x v="96"/>
  </r>
  <r>
    <x v="4"/>
    <x v="24"/>
    <x v="53"/>
    <x v="19"/>
    <x v="17"/>
    <x v="0"/>
    <x v="1"/>
    <s v="Contrato de Suministro con Electroperú (Proinversión)"/>
    <x v="97"/>
  </r>
  <r>
    <x v="4"/>
    <x v="24"/>
    <x v="54"/>
    <x v="19"/>
    <x v="17"/>
    <x v="0"/>
    <x v="1"/>
    <s v="Contrato de Suministro con Electroperú (Proinversión)"/>
    <x v="98"/>
  </r>
  <r>
    <x v="4"/>
    <x v="10"/>
    <x v="32"/>
    <x v="19"/>
    <x v="17"/>
    <x v="0"/>
    <x v="1"/>
    <s v="Contrato de Suministro con Electroperú (Proinversión)"/>
    <x v="99"/>
  </r>
  <r>
    <x v="4"/>
    <x v="10"/>
    <x v="35"/>
    <x v="19"/>
    <x v="17"/>
    <x v="0"/>
    <x v="1"/>
    <s v="Contrato de Suministro con Electroperú (Proinversión)"/>
    <x v="100"/>
  </r>
  <r>
    <x v="4"/>
    <x v="10"/>
    <x v="41"/>
    <x v="19"/>
    <x v="17"/>
    <x v="0"/>
    <x v="1"/>
    <s v="Contrato de Suministro con Electroperú (Proinversión)"/>
    <x v="101"/>
  </r>
  <r>
    <x v="4"/>
    <x v="10"/>
    <x v="46"/>
    <x v="19"/>
    <x v="17"/>
    <x v="1"/>
    <x v="1"/>
    <s v="Contrato de Suministro con Electroperú (Proinversión)_x0009_"/>
    <x v="102"/>
  </r>
  <r>
    <x v="4"/>
    <x v="10"/>
    <x v="31"/>
    <x v="19"/>
    <x v="17"/>
    <x v="0"/>
    <x v="1"/>
    <s v="Contrato de Suministro con Electroperú (Proinversión)"/>
    <x v="103"/>
  </r>
  <r>
    <x v="4"/>
    <x v="25"/>
    <x v="55"/>
    <x v="19"/>
    <x v="17"/>
    <x v="0"/>
    <x v="1"/>
    <s v="Contrato de Suministro con Electroperú (Proinversión)"/>
    <x v="104"/>
  </r>
  <r>
    <x v="4"/>
    <x v="25"/>
    <x v="56"/>
    <x v="19"/>
    <x v="17"/>
    <x v="0"/>
    <x v="1"/>
    <s v="Contrato de Suministro con Electroperú (Proinversión)"/>
    <x v="105"/>
  </r>
  <r>
    <x v="4"/>
    <x v="25"/>
    <x v="32"/>
    <x v="19"/>
    <x v="17"/>
    <x v="0"/>
    <x v="1"/>
    <s v="Contrato de Suministro con Electroperú (Proinversión)"/>
    <x v="106"/>
  </r>
  <r>
    <x v="4"/>
    <x v="25"/>
    <x v="14"/>
    <x v="19"/>
    <x v="17"/>
    <x v="0"/>
    <x v="1"/>
    <s v="Contrato de Suministro con Electroperú (Proinversión)"/>
    <x v="107"/>
  </r>
  <r>
    <x v="4"/>
    <x v="25"/>
    <x v="57"/>
    <x v="19"/>
    <x v="17"/>
    <x v="0"/>
    <x v="1"/>
    <s v="Contrato de Suministro con Electroperú (Proinversión)"/>
    <x v="108"/>
  </r>
  <r>
    <x v="4"/>
    <x v="25"/>
    <x v="58"/>
    <x v="19"/>
    <x v="17"/>
    <x v="0"/>
    <x v="1"/>
    <s v="Contrato de Suministro con Electroperú (Proinversión)"/>
    <x v="109"/>
  </r>
  <r>
    <x v="4"/>
    <x v="25"/>
    <x v="47"/>
    <x v="19"/>
    <x v="17"/>
    <x v="0"/>
    <x v="1"/>
    <s v="Contrato de Suministro con Electroperú (Proinversión)"/>
    <x v="110"/>
  </r>
  <r>
    <x v="4"/>
    <x v="25"/>
    <x v="59"/>
    <x v="19"/>
    <x v="17"/>
    <x v="0"/>
    <x v="1"/>
    <s v="Contrato de Suministro con Electroperú (Proinversión)"/>
    <x v="111"/>
  </r>
  <r>
    <x v="4"/>
    <x v="14"/>
    <x v="33"/>
    <x v="20"/>
    <x v="17"/>
    <x v="1"/>
    <x v="1"/>
    <s v="Contrato de Suministro con Electroperú (Proinversión)"/>
    <x v="112"/>
  </r>
  <r>
    <x v="4"/>
    <x v="14"/>
    <x v="34"/>
    <x v="20"/>
    <x v="17"/>
    <x v="1"/>
    <x v="1"/>
    <s v="Contrato de Suministro con Electroperú (Proinversión)"/>
    <x v="113"/>
  </r>
  <r>
    <x v="4"/>
    <x v="14"/>
    <x v="36"/>
    <x v="20"/>
    <x v="17"/>
    <x v="1"/>
    <x v="1"/>
    <s v="Contrato de Suministro con Electroperú (Proinversión)"/>
    <x v="114"/>
  </r>
  <r>
    <x v="4"/>
    <x v="14"/>
    <x v="37"/>
    <x v="20"/>
    <x v="17"/>
    <x v="1"/>
    <x v="1"/>
    <s v="Contrato de Suministro con Electroperú (Proinversión)"/>
    <x v="115"/>
  </r>
  <r>
    <x v="4"/>
    <x v="14"/>
    <x v="38"/>
    <x v="20"/>
    <x v="17"/>
    <x v="1"/>
    <x v="1"/>
    <s v="Contrato de Suministro con Electroperú (Proinversión)"/>
    <x v="116"/>
  </r>
  <r>
    <x v="4"/>
    <x v="14"/>
    <x v="45"/>
    <x v="20"/>
    <x v="17"/>
    <x v="1"/>
    <x v="1"/>
    <s v="Contrato de Suministro con Electroperú (Proinversión)"/>
    <x v="117"/>
  </r>
  <r>
    <x v="4"/>
    <x v="14"/>
    <x v="48"/>
    <x v="20"/>
    <x v="17"/>
    <x v="1"/>
    <x v="1"/>
    <s v="Contrato de Suministro con Electroperú (Proinversión)"/>
    <x v="118"/>
  </r>
  <r>
    <x v="4"/>
    <x v="6"/>
    <x v="10"/>
    <x v="20"/>
    <x v="17"/>
    <x v="1"/>
    <x v="1"/>
    <s v="Contrato de Suministro con Electroperú (Proinversión)"/>
    <x v="119"/>
  </r>
  <r>
    <x v="4"/>
    <x v="6"/>
    <x v="14"/>
    <x v="20"/>
    <x v="17"/>
    <x v="1"/>
    <x v="1"/>
    <s v="Contrato de Suministro con Electroperú (Proinversión)"/>
    <x v="120"/>
  </r>
  <r>
    <x v="4"/>
    <x v="6"/>
    <x v="3"/>
    <x v="20"/>
    <x v="17"/>
    <x v="1"/>
    <x v="1"/>
    <s v="Contrato de Suministro con Electroperú (Proinversión)"/>
    <x v="121"/>
  </r>
  <r>
    <x v="4"/>
    <x v="6"/>
    <x v="20"/>
    <x v="20"/>
    <x v="17"/>
    <x v="1"/>
    <x v="1"/>
    <s v="Contrato de Suministro con Electroperú (Proinversión)"/>
    <x v="122"/>
  </r>
  <r>
    <x v="4"/>
    <x v="6"/>
    <x v="21"/>
    <x v="20"/>
    <x v="17"/>
    <x v="1"/>
    <x v="1"/>
    <s v="Contrato de Suministro con Electroperú (Proinversión)"/>
    <x v="123"/>
  </r>
  <r>
    <x v="4"/>
    <x v="6"/>
    <x v="8"/>
    <x v="20"/>
    <x v="17"/>
    <x v="1"/>
    <x v="1"/>
    <s v="Contrato de Suministro con Electroperú (Proinversión)"/>
    <x v="124"/>
  </r>
  <r>
    <x v="4"/>
    <x v="6"/>
    <x v="23"/>
    <x v="20"/>
    <x v="17"/>
    <x v="1"/>
    <x v="1"/>
    <s v="Contrato de Suministro con Electroperú (Proinversión)"/>
    <x v="125"/>
  </r>
  <r>
    <x v="4"/>
    <x v="6"/>
    <x v="5"/>
    <x v="20"/>
    <x v="17"/>
    <x v="1"/>
    <x v="1"/>
    <s v="Contrato de Suministro con Electroperú (Proinversión)"/>
    <x v="126"/>
  </r>
  <r>
    <x v="4"/>
    <x v="26"/>
    <x v="60"/>
    <x v="20"/>
    <x v="17"/>
    <x v="1"/>
    <x v="1"/>
    <s v="Contrato de Suministro con Electroperú (Proinversión)"/>
    <x v="127"/>
  </r>
  <r>
    <x v="4"/>
    <x v="26"/>
    <x v="61"/>
    <x v="20"/>
    <x v="17"/>
    <x v="1"/>
    <x v="1"/>
    <s v="Contrato de Suministro con Electroperú (Proinversión)"/>
    <x v="128"/>
  </r>
  <r>
    <x v="4"/>
    <x v="27"/>
    <x v="50"/>
    <x v="20"/>
    <x v="17"/>
    <x v="1"/>
    <x v="1"/>
    <s v="Contrato de Suministro con Electroperú (Proinversión)"/>
    <x v="129"/>
  </r>
  <r>
    <x v="4"/>
    <x v="27"/>
    <x v="62"/>
    <x v="20"/>
    <x v="17"/>
    <x v="1"/>
    <x v="1"/>
    <s v="Contrato de Suministro con Electroperú (Proinversión)"/>
    <x v="130"/>
  </r>
  <r>
    <x v="4"/>
    <x v="27"/>
    <x v="63"/>
    <x v="20"/>
    <x v="17"/>
    <x v="1"/>
    <x v="1"/>
    <s v="Contrato de Suministro con Electroperú (Proinversión)"/>
    <x v="131"/>
  </r>
  <r>
    <x v="4"/>
    <x v="27"/>
    <x v="64"/>
    <x v="20"/>
    <x v="17"/>
    <x v="1"/>
    <x v="1"/>
    <s v="Contrato de Suministro con Electroperú (Proinversión)"/>
    <x v="132"/>
  </r>
  <r>
    <x v="4"/>
    <x v="27"/>
    <x v="65"/>
    <x v="20"/>
    <x v="17"/>
    <x v="1"/>
    <x v="1"/>
    <s v="Contrato de Suministro con Electroperú (Proinversión)"/>
    <x v="133"/>
  </r>
  <r>
    <x v="4"/>
    <x v="7"/>
    <x v="9"/>
    <x v="20"/>
    <x v="17"/>
    <x v="1"/>
    <x v="1"/>
    <s v="Contrato de Suministro con Electroperú (Proinversión)"/>
    <x v="134"/>
  </r>
  <r>
    <x v="4"/>
    <x v="7"/>
    <x v="12"/>
    <x v="20"/>
    <x v="17"/>
    <x v="1"/>
    <x v="1"/>
    <s v="Contrato de Suministro con Electroperú (Proinversión)"/>
    <x v="135"/>
  </r>
  <r>
    <x v="4"/>
    <x v="7"/>
    <x v="2"/>
    <x v="20"/>
    <x v="17"/>
    <x v="1"/>
    <x v="1"/>
    <s v="Contrato de Suministro con Electroperú (Proinversión)"/>
    <x v="136"/>
  </r>
  <r>
    <x v="4"/>
    <x v="7"/>
    <x v="40"/>
    <x v="20"/>
    <x v="17"/>
    <x v="1"/>
    <x v="1"/>
    <s v="Contrato de Suministro con Electroperú (Proinversión)"/>
    <x v="137"/>
  </r>
  <r>
    <x v="4"/>
    <x v="4"/>
    <x v="4"/>
    <x v="20"/>
    <x v="17"/>
    <x v="1"/>
    <x v="1"/>
    <s v="Contrato de Suministro con Electroperú (Proinversión)"/>
    <x v="138"/>
  </r>
  <r>
    <x v="4"/>
    <x v="4"/>
    <x v="6"/>
    <x v="20"/>
    <x v="17"/>
    <x v="1"/>
    <x v="1"/>
    <s v="Contrato de Suministro con Electroperú (Proinversión)"/>
    <x v="139"/>
  </r>
  <r>
    <x v="4"/>
    <x v="4"/>
    <x v="11"/>
    <x v="20"/>
    <x v="17"/>
    <x v="1"/>
    <x v="1"/>
    <s v="Contrato de Suministro con Electroperú (Proinversión)"/>
    <x v="140"/>
  </r>
  <r>
    <x v="4"/>
    <x v="4"/>
    <x v="13"/>
    <x v="20"/>
    <x v="17"/>
    <x v="1"/>
    <x v="1"/>
    <s v="Contrato de Suministro con Electroperú (Proinversión)"/>
    <x v="141"/>
  </r>
  <r>
    <x v="4"/>
    <x v="4"/>
    <x v="15"/>
    <x v="20"/>
    <x v="17"/>
    <x v="1"/>
    <x v="1"/>
    <s v="Contrato de Suministro con Electroperú (Proinversión)"/>
    <x v="142"/>
  </r>
  <r>
    <x v="4"/>
    <x v="4"/>
    <x v="7"/>
    <x v="20"/>
    <x v="17"/>
    <x v="1"/>
    <x v="1"/>
    <s v="Contrato de Suministro con Electroperú (Proinversión)"/>
    <x v="143"/>
  </r>
  <r>
    <x v="4"/>
    <x v="4"/>
    <x v="16"/>
    <x v="20"/>
    <x v="17"/>
    <x v="1"/>
    <x v="1"/>
    <s v="Contrato de Suministro con Electroperú (Proinversión)"/>
    <x v="144"/>
  </r>
  <r>
    <x v="4"/>
    <x v="4"/>
    <x v="18"/>
    <x v="20"/>
    <x v="17"/>
    <x v="1"/>
    <x v="1"/>
    <s v="Contrato de Suministro con Electroperú (Proinversión)"/>
    <x v="145"/>
  </r>
  <r>
    <x v="4"/>
    <x v="4"/>
    <x v="19"/>
    <x v="20"/>
    <x v="17"/>
    <x v="1"/>
    <x v="1"/>
    <s v="Contrato de Suministro con Electroperú (Proinversión)"/>
    <x v="146"/>
  </r>
  <r>
    <x v="4"/>
    <x v="4"/>
    <x v="1"/>
    <x v="20"/>
    <x v="17"/>
    <x v="1"/>
    <x v="1"/>
    <s v="Contrato de Suministro con Electroperú (Proinversión)"/>
    <x v="147"/>
  </r>
  <r>
    <x v="4"/>
    <x v="4"/>
    <x v="22"/>
    <x v="20"/>
    <x v="17"/>
    <x v="1"/>
    <x v="1"/>
    <s v="Contrato de Suministro con Electroperú (Proinversión)"/>
    <x v="148"/>
  </r>
  <r>
    <x v="4"/>
    <x v="4"/>
    <x v="27"/>
    <x v="20"/>
    <x v="17"/>
    <x v="1"/>
    <x v="1"/>
    <s v="Contrato de Suministro con Electroperú (Proinversión)"/>
    <x v="149"/>
  </r>
  <r>
    <x v="4"/>
    <x v="4"/>
    <x v="28"/>
    <x v="20"/>
    <x v="17"/>
    <x v="1"/>
    <x v="1"/>
    <s v="Contrato de Suministro con Electroperú (Proinversión)"/>
    <x v="150"/>
  </r>
  <r>
    <x v="4"/>
    <x v="4"/>
    <x v="29"/>
    <x v="20"/>
    <x v="17"/>
    <x v="1"/>
    <x v="1"/>
    <s v="Contrato de Suministro con Electroperú (Proinversión)"/>
    <x v="151"/>
  </r>
  <r>
    <x v="4"/>
    <x v="28"/>
    <x v="66"/>
    <x v="19"/>
    <x v="17"/>
    <x v="0"/>
    <x v="0"/>
    <s v="Contrato de Suministro con Electroperú (Proinversión)"/>
    <x v="152"/>
  </r>
  <r>
    <x v="4"/>
    <x v="29"/>
    <x v="15"/>
    <x v="19"/>
    <x v="17"/>
    <x v="0"/>
    <x v="0"/>
    <s v="Contrato de Suministro con Electroperú (Proinversión)"/>
    <x v="153"/>
  </r>
  <r>
    <x v="4"/>
    <x v="29"/>
    <x v="27"/>
    <x v="19"/>
    <x v="17"/>
    <x v="0"/>
    <x v="0"/>
    <s v="Contrato de Suministro con Electroperú (Proinversión)"/>
    <x v="154"/>
  </r>
  <r>
    <x v="4"/>
    <x v="30"/>
    <x v="30"/>
    <x v="19"/>
    <x v="17"/>
    <x v="0"/>
    <x v="0"/>
    <s v="Contrato de Suministro con Electroperú (Proinversión)"/>
    <x v="155"/>
  </r>
  <r>
    <x v="4"/>
    <x v="31"/>
    <x v="15"/>
    <x v="19"/>
    <x v="17"/>
    <x v="0"/>
    <x v="0"/>
    <s v="Contrato de Suministro con Electroperú (Proinversión)"/>
    <x v="156"/>
  </r>
  <r>
    <x v="4"/>
    <x v="31"/>
    <x v="27"/>
    <x v="19"/>
    <x v="17"/>
    <x v="0"/>
    <x v="0"/>
    <s v="Contrato de Suministro con Electroperú (Proinversión)"/>
    <x v="157"/>
  </r>
  <r>
    <x v="4"/>
    <x v="32"/>
    <x v="67"/>
    <x v="20"/>
    <x v="17"/>
    <x v="0"/>
    <x v="1"/>
    <s v="Contrato de Suministro con Electroperú (Proinversión)"/>
    <x v="158"/>
  </r>
  <r>
    <x v="4"/>
    <x v="33"/>
    <x v="13"/>
    <x v="20"/>
    <x v="17"/>
    <x v="0"/>
    <x v="0"/>
    <s v="Contrato de Suministro con Electroperú (Proinversión)"/>
    <x v="159"/>
  </r>
  <r>
    <x v="4"/>
    <x v="33"/>
    <x v="16"/>
    <x v="20"/>
    <x v="17"/>
    <x v="0"/>
    <x v="0"/>
    <s v="Contrato de Suministro con Electroperú (Proinversión)"/>
    <x v="160"/>
  </r>
  <r>
    <x v="5"/>
    <x v="25"/>
    <x v="57"/>
    <x v="8"/>
    <x v="12"/>
    <x v="1"/>
    <x v="1"/>
    <s v="CL"/>
    <x v="161"/>
  </r>
  <r>
    <x v="5"/>
    <x v="10"/>
    <x v="68"/>
    <x v="21"/>
    <x v="18"/>
    <x v="1"/>
    <x v="1"/>
    <s v="Absorción de EDECAÑETE por LUZ DEL SUR"/>
    <x v="162"/>
  </r>
  <r>
    <x v="5"/>
    <x v="10"/>
    <x v="31"/>
    <x v="8"/>
    <x v="12"/>
    <x v="1"/>
    <x v="1"/>
    <s v="LUZ DEL SUR"/>
    <x v="163"/>
  </r>
  <r>
    <x v="5"/>
    <x v="25"/>
    <x v="55"/>
    <x v="8"/>
    <x v="12"/>
    <x v="1"/>
    <x v="1"/>
    <s v="EDELNOR"/>
    <x v="164"/>
  </r>
  <r>
    <x v="5"/>
    <x v="25"/>
    <x v="56"/>
    <x v="8"/>
    <x v="12"/>
    <x v="1"/>
    <x v="1"/>
    <s v="EDELNOR"/>
    <x v="165"/>
  </r>
  <r>
    <x v="5"/>
    <x v="6"/>
    <x v="10"/>
    <x v="8"/>
    <x v="12"/>
    <x v="1"/>
    <x v="1"/>
    <s v="HIDRANDINA"/>
    <x v="166"/>
  </r>
  <r>
    <x v="5"/>
    <x v="34"/>
    <x v="69"/>
    <x v="8"/>
    <x v="19"/>
    <x v="1"/>
    <x v="1"/>
    <s v="ELECTRO SUR"/>
    <x v="167"/>
  </r>
  <r>
    <x v="5"/>
    <x v="24"/>
    <x v="49"/>
    <x v="8"/>
    <x v="12"/>
    <x v="1"/>
    <x v="1"/>
    <s v="ELECTRO SUR ESTE"/>
    <x v="168"/>
  </r>
  <r>
    <x v="5"/>
    <x v="14"/>
    <x v="33"/>
    <x v="8"/>
    <x v="12"/>
    <x v="1"/>
    <x v="1"/>
    <s v="SEAL"/>
    <x v="169"/>
  </r>
  <r>
    <x v="5"/>
    <x v="34"/>
    <x v="33"/>
    <x v="8"/>
    <x v="19"/>
    <x v="1"/>
    <x v="1"/>
    <s v="ELECTRO SUR"/>
    <x v="170"/>
  </r>
  <r>
    <x v="5"/>
    <x v="14"/>
    <x v="34"/>
    <x v="8"/>
    <x v="12"/>
    <x v="1"/>
    <x v="1"/>
    <s v="SEAL"/>
    <x v="171"/>
  </r>
  <r>
    <x v="5"/>
    <x v="25"/>
    <x v="32"/>
    <x v="8"/>
    <x v="12"/>
    <x v="1"/>
    <x v="1"/>
    <s v="EDELNOR"/>
    <x v="172"/>
  </r>
  <r>
    <x v="5"/>
    <x v="10"/>
    <x v="32"/>
    <x v="8"/>
    <x v="12"/>
    <x v="1"/>
    <x v="1"/>
    <s v="LUZ DEL SUR"/>
    <x v="173"/>
  </r>
  <r>
    <x v="5"/>
    <x v="10"/>
    <x v="35"/>
    <x v="8"/>
    <x v="12"/>
    <x v="1"/>
    <x v="1"/>
    <s v="LUZ DEL SUR"/>
    <x v="174"/>
  </r>
  <r>
    <x v="5"/>
    <x v="24"/>
    <x v="50"/>
    <x v="8"/>
    <x v="12"/>
    <x v="1"/>
    <x v="1"/>
    <s v="ELECTRO SUR ESTE"/>
    <x v="175"/>
  </r>
  <r>
    <x v="5"/>
    <x v="27"/>
    <x v="50"/>
    <x v="8"/>
    <x v="12"/>
    <x v="1"/>
    <x v="1"/>
    <s v="ELECTRO PUNO"/>
    <x v="176"/>
  </r>
  <r>
    <x v="5"/>
    <x v="14"/>
    <x v="36"/>
    <x v="8"/>
    <x v="12"/>
    <x v="1"/>
    <x v="1"/>
    <s v="SEAL"/>
    <x v="177"/>
  </r>
  <r>
    <x v="5"/>
    <x v="24"/>
    <x v="51"/>
    <x v="8"/>
    <x v="12"/>
    <x v="1"/>
    <x v="1"/>
    <s v="ELECTRO SUR ESTE"/>
    <x v="178"/>
  </r>
  <r>
    <x v="5"/>
    <x v="27"/>
    <x v="62"/>
    <x v="8"/>
    <x v="12"/>
    <x v="1"/>
    <x v="1"/>
    <s v="ELECTRO PUNO"/>
    <x v="179"/>
  </r>
  <r>
    <x v="5"/>
    <x v="6"/>
    <x v="14"/>
    <x v="8"/>
    <x v="12"/>
    <x v="1"/>
    <x v="1"/>
    <s v="HIDRANDINA"/>
    <x v="180"/>
  </r>
  <r>
    <x v="5"/>
    <x v="25"/>
    <x v="14"/>
    <x v="8"/>
    <x v="12"/>
    <x v="1"/>
    <x v="1"/>
    <s v="EDELNOR"/>
    <x v="181"/>
  </r>
  <r>
    <x v="5"/>
    <x v="34"/>
    <x v="70"/>
    <x v="8"/>
    <x v="19"/>
    <x v="1"/>
    <x v="1"/>
    <s v="ELECTRO SUR"/>
    <x v="182"/>
  </r>
  <r>
    <x v="5"/>
    <x v="14"/>
    <x v="37"/>
    <x v="8"/>
    <x v="12"/>
    <x v="1"/>
    <x v="1"/>
    <s v="SEAL"/>
    <x v="183"/>
  </r>
  <r>
    <x v="5"/>
    <x v="14"/>
    <x v="38"/>
    <x v="8"/>
    <x v="12"/>
    <x v="1"/>
    <x v="1"/>
    <s v="SEAL"/>
    <x v="184"/>
  </r>
  <r>
    <x v="5"/>
    <x v="24"/>
    <x v="39"/>
    <x v="8"/>
    <x v="12"/>
    <x v="1"/>
    <x v="1"/>
    <s v="ELECTRO SUR ESTE"/>
    <x v="185"/>
  </r>
  <r>
    <x v="5"/>
    <x v="34"/>
    <x v="71"/>
    <x v="8"/>
    <x v="19"/>
    <x v="1"/>
    <x v="1"/>
    <s v="CHINANGO"/>
    <x v="186"/>
  </r>
  <r>
    <x v="5"/>
    <x v="27"/>
    <x v="63"/>
    <x v="8"/>
    <x v="12"/>
    <x v="1"/>
    <x v="1"/>
    <s v="ELECTRO PUNO"/>
    <x v="187"/>
  </r>
  <r>
    <x v="5"/>
    <x v="10"/>
    <x v="41"/>
    <x v="8"/>
    <x v="12"/>
    <x v="1"/>
    <x v="1"/>
    <s v="LUZ DEL SUR"/>
    <x v="188"/>
  </r>
  <r>
    <x v="5"/>
    <x v="34"/>
    <x v="72"/>
    <x v="8"/>
    <x v="19"/>
    <x v="1"/>
    <x v="1"/>
    <s v="CHINANGO"/>
    <x v="189"/>
  </r>
  <r>
    <x v="5"/>
    <x v="6"/>
    <x v="3"/>
    <x v="8"/>
    <x v="12"/>
    <x v="1"/>
    <x v="1"/>
    <s v="HIDRANDINA"/>
    <x v="190"/>
  </r>
  <r>
    <x v="5"/>
    <x v="25"/>
    <x v="58"/>
    <x v="8"/>
    <x v="12"/>
    <x v="1"/>
    <x v="1"/>
    <s v="EDELNOR"/>
    <x v="191"/>
  </r>
  <r>
    <x v="5"/>
    <x v="6"/>
    <x v="20"/>
    <x v="8"/>
    <x v="12"/>
    <x v="1"/>
    <x v="1"/>
    <s v="HIDRANDINA"/>
    <x v="192"/>
  </r>
  <r>
    <x v="5"/>
    <x v="6"/>
    <x v="21"/>
    <x v="8"/>
    <x v="12"/>
    <x v="1"/>
    <x v="1"/>
    <s v="HIDRANDINA"/>
    <x v="193"/>
  </r>
  <r>
    <x v="5"/>
    <x v="24"/>
    <x v="52"/>
    <x v="8"/>
    <x v="12"/>
    <x v="1"/>
    <x v="1"/>
    <s v="ELECTRO SUR ESTE"/>
    <x v="194"/>
  </r>
  <r>
    <x v="5"/>
    <x v="24"/>
    <x v="53"/>
    <x v="8"/>
    <x v="12"/>
    <x v="1"/>
    <x v="1"/>
    <s v="ELECTRO SUR ESTE"/>
    <x v="195"/>
  </r>
  <r>
    <x v="5"/>
    <x v="6"/>
    <x v="23"/>
    <x v="8"/>
    <x v="12"/>
    <x v="1"/>
    <x v="1"/>
    <s v="HIDRANDINA"/>
    <x v="196"/>
  </r>
  <r>
    <x v="5"/>
    <x v="14"/>
    <x v="45"/>
    <x v="8"/>
    <x v="12"/>
    <x v="1"/>
    <x v="1"/>
    <s v="SEAL"/>
    <x v="197"/>
  </r>
  <r>
    <x v="5"/>
    <x v="10"/>
    <x v="46"/>
    <x v="8"/>
    <x v="12"/>
    <x v="1"/>
    <x v="1"/>
    <s v="LUZ DEL SUR"/>
    <x v="198"/>
  </r>
  <r>
    <x v="5"/>
    <x v="25"/>
    <x v="47"/>
    <x v="8"/>
    <x v="12"/>
    <x v="1"/>
    <x v="1"/>
    <s v="EDELNOR"/>
    <x v="199"/>
  </r>
  <r>
    <x v="5"/>
    <x v="25"/>
    <x v="59"/>
    <x v="8"/>
    <x v="12"/>
    <x v="1"/>
    <x v="1"/>
    <s v="EDELNOR"/>
    <x v="200"/>
  </r>
  <r>
    <x v="5"/>
    <x v="35"/>
    <x v="68"/>
    <x v="8"/>
    <x v="20"/>
    <x v="1"/>
    <x v="1"/>
    <s v="EDE CAÑETE"/>
    <x v="201"/>
  </r>
  <r>
    <x v="5"/>
    <x v="14"/>
    <x v="48"/>
    <x v="8"/>
    <x v="12"/>
    <x v="1"/>
    <x v="1"/>
    <s v="SEAL"/>
    <x v="202"/>
  </r>
  <r>
    <x v="5"/>
    <x v="6"/>
    <x v="5"/>
    <x v="8"/>
    <x v="12"/>
    <x v="1"/>
    <x v="1"/>
    <s v="HIDRANDINA"/>
    <x v="203"/>
  </r>
  <r>
    <x v="5"/>
    <x v="24"/>
    <x v="54"/>
    <x v="8"/>
    <x v="12"/>
    <x v="1"/>
    <x v="1"/>
    <s v="ELECTRO SUR ESTE"/>
    <x v="204"/>
  </r>
  <r>
    <x v="5"/>
    <x v="27"/>
    <x v="64"/>
    <x v="8"/>
    <x v="12"/>
    <x v="1"/>
    <x v="1"/>
    <s v="ELECTRO PUNO"/>
    <x v="205"/>
  </r>
  <r>
    <x v="5"/>
    <x v="27"/>
    <x v="65"/>
    <x v="8"/>
    <x v="12"/>
    <x v="1"/>
    <x v="1"/>
    <s v="ELECTRO PUNO"/>
    <x v="206"/>
  </r>
  <r>
    <x v="5"/>
    <x v="34"/>
    <x v="73"/>
    <x v="8"/>
    <x v="19"/>
    <x v="1"/>
    <x v="1"/>
    <s v="CHINANGO"/>
    <x v="207"/>
  </r>
  <r>
    <x v="5"/>
    <x v="6"/>
    <x v="8"/>
    <x v="8"/>
    <x v="12"/>
    <x v="1"/>
    <x v="1"/>
    <s v="HIDRANDINA"/>
    <x v="208"/>
  </r>
  <r>
    <x v="6"/>
    <x v="25"/>
    <x v="57"/>
    <x v="8"/>
    <x v="18"/>
    <x v="1"/>
    <x v="1"/>
    <s v="CL"/>
    <x v="209"/>
  </r>
  <r>
    <x v="6"/>
    <x v="10"/>
    <x v="68"/>
    <x v="21"/>
    <x v="18"/>
    <x v="1"/>
    <x v="1"/>
    <s v="Absorción de EDECAÑETE por LUZ DEL SUR"/>
    <x v="210"/>
  </r>
  <r>
    <x v="6"/>
    <x v="10"/>
    <x v="31"/>
    <x v="8"/>
    <x v="18"/>
    <x v="1"/>
    <x v="1"/>
    <s v="LUZ DEL SUR"/>
    <x v="211"/>
  </r>
  <r>
    <x v="6"/>
    <x v="25"/>
    <x v="56"/>
    <x v="8"/>
    <x v="18"/>
    <x v="1"/>
    <x v="1"/>
    <s v="EDELNOR"/>
    <x v="212"/>
  </r>
  <r>
    <x v="6"/>
    <x v="34"/>
    <x v="69"/>
    <x v="8"/>
    <x v="18"/>
    <x v="1"/>
    <x v="1"/>
    <s v="ELECTRO SUR"/>
    <x v="213"/>
  </r>
  <r>
    <x v="6"/>
    <x v="32"/>
    <x v="74"/>
    <x v="8"/>
    <x v="18"/>
    <x v="1"/>
    <x v="1"/>
    <s v="ELECTRO ORIENTE"/>
    <x v="214"/>
  </r>
  <r>
    <x v="6"/>
    <x v="24"/>
    <x v="49"/>
    <x v="8"/>
    <x v="18"/>
    <x v="1"/>
    <x v="1"/>
    <s v="ELECTRO SUR ESTE"/>
    <x v="215"/>
  </r>
  <r>
    <x v="6"/>
    <x v="14"/>
    <x v="33"/>
    <x v="8"/>
    <x v="18"/>
    <x v="1"/>
    <x v="1"/>
    <s v="SEAL"/>
    <x v="216"/>
  </r>
  <r>
    <x v="6"/>
    <x v="34"/>
    <x v="33"/>
    <x v="8"/>
    <x v="18"/>
    <x v="1"/>
    <x v="1"/>
    <s v="ELECTRO SUR"/>
    <x v="217"/>
  </r>
  <r>
    <x v="6"/>
    <x v="14"/>
    <x v="34"/>
    <x v="8"/>
    <x v="18"/>
    <x v="1"/>
    <x v="1"/>
    <s v="SEAL"/>
    <x v="218"/>
  </r>
  <r>
    <x v="6"/>
    <x v="25"/>
    <x v="32"/>
    <x v="8"/>
    <x v="18"/>
    <x v="1"/>
    <x v="1"/>
    <s v="EDELNOR"/>
    <x v="219"/>
  </r>
  <r>
    <x v="6"/>
    <x v="10"/>
    <x v="32"/>
    <x v="8"/>
    <x v="18"/>
    <x v="1"/>
    <x v="1"/>
    <s v="LUZ DEL SUR"/>
    <x v="220"/>
  </r>
  <r>
    <x v="6"/>
    <x v="10"/>
    <x v="35"/>
    <x v="8"/>
    <x v="18"/>
    <x v="1"/>
    <x v="1"/>
    <s v="LUZ DEL SUR"/>
    <x v="221"/>
  </r>
  <r>
    <x v="6"/>
    <x v="24"/>
    <x v="50"/>
    <x v="8"/>
    <x v="18"/>
    <x v="1"/>
    <x v="1"/>
    <s v="ELECTRO SUR ESTE"/>
    <x v="222"/>
  </r>
  <r>
    <x v="6"/>
    <x v="27"/>
    <x v="50"/>
    <x v="8"/>
    <x v="18"/>
    <x v="1"/>
    <x v="1"/>
    <s v="ELECTRO PUNO"/>
    <x v="223"/>
  </r>
  <r>
    <x v="6"/>
    <x v="14"/>
    <x v="36"/>
    <x v="8"/>
    <x v="18"/>
    <x v="1"/>
    <x v="1"/>
    <s v="SEAL"/>
    <x v="224"/>
  </r>
  <r>
    <x v="6"/>
    <x v="24"/>
    <x v="51"/>
    <x v="8"/>
    <x v="18"/>
    <x v="1"/>
    <x v="1"/>
    <s v="ELECTRO SUR ESTE"/>
    <x v="225"/>
  </r>
  <r>
    <x v="6"/>
    <x v="27"/>
    <x v="62"/>
    <x v="8"/>
    <x v="18"/>
    <x v="1"/>
    <x v="1"/>
    <s v="ELECTRO PUNO"/>
    <x v="226"/>
  </r>
  <r>
    <x v="6"/>
    <x v="25"/>
    <x v="14"/>
    <x v="8"/>
    <x v="18"/>
    <x v="1"/>
    <x v="1"/>
    <s v="EDELNOR"/>
    <x v="227"/>
  </r>
  <r>
    <x v="6"/>
    <x v="34"/>
    <x v="70"/>
    <x v="8"/>
    <x v="18"/>
    <x v="1"/>
    <x v="1"/>
    <s v="ELECTRO SUR"/>
    <x v="228"/>
  </r>
  <r>
    <x v="6"/>
    <x v="14"/>
    <x v="37"/>
    <x v="8"/>
    <x v="18"/>
    <x v="1"/>
    <x v="1"/>
    <s v="SEAL"/>
    <x v="229"/>
  </r>
  <r>
    <x v="6"/>
    <x v="14"/>
    <x v="38"/>
    <x v="8"/>
    <x v="18"/>
    <x v="1"/>
    <x v="1"/>
    <s v="SEAL"/>
    <x v="230"/>
  </r>
  <r>
    <x v="6"/>
    <x v="24"/>
    <x v="39"/>
    <x v="8"/>
    <x v="18"/>
    <x v="1"/>
    <x v="1"/>
    <s v="ELECTRO SUR ESTE"/>
    <x v="231"/>
  </r>
  <r>
    <x v="6"/>
    <x v="34"/>
    <x v="71"/>
    <x v="8"/>
    <x v="18"/>
    <x v="1"/>
    <x v="1"/>
    <s v="ELECTRO SUR"/>
    <x v="232"/>
  </r>
  <r>
    <x v="6"/>
    <x v="27"/>
    <x v="63"/>
    <x v="8"/>
    <x v="18"/>
    <x v="1"/>
    <x v="1"/>
    <s v="ELECTRO PUNO"/>
    <x v="233"/>
  </r>
  <r>
    <x v="6"/>
    <x v="10"/>
    <x v="41"/>
    <x v="8"/>
    <x v="18"/>
    <x v="1"/>
    <x v="1"/>
    <s v="LUZ DEL SUR"/>
    <x v="234"/>
  </r>
  <r>
    <x v="6"/>
    <x v="34"/>
    <x v="72"/>
    <x v="8"/>
    <x v="18"/>
    <x v="1"/>
    <x v="1"/>
    <s v="ELECTRO SUR"/>
    <x v="235"/>
  </r>
  <r>
    <x v="6"/>
    <x v="36"/>
    <x v="1"/>
    <x v="8"/>
    <x v="18"/>
    <x v="1"/>
    <x v="1"/>
    <s v="ELECTRO DUNAS"/>
    <x v="236"/>
  </r>
  <r>
    <x v="6"/>
    <x v="25"/>
    <x v="58"/>
    <x v="8"/>
    <x v="18"/>
    <x v="1"/>
    <x v="1"/>
    <s v="EDELNOR"/>
    <x v="237"/>
  </r>
  <r>
    <x v="6"/>
    <x v="24"/>
    <x v="52"/>
    <x v="8"/>
    <x v="18"/>
    <x v="1"/>
    <x v="1"/>
    <s v="ELECTRO SUR ESTE"/>
    <x v="238"/>
  </r>
  <r>
    <x v="6"/>
    <x v="24"/>
    <x v="53"/>
    <x v="8"/>
    <x v="18"/>
    <x v="1"/>
    <x v="1"/>
    <s v="ELECTRO SUR ESTE"/>
    <x v="239"/>
  </r>
  <r>
    <x v="6"/>
    <x v="14"/>
    <x v="45"/>
    <x v="8"/>
    <x v="18"/>
    <x v="1"/>
    <x v="1"/>
    <s v="SEAL"/>
    <x v="240"/>
  </r>
  <r>
    <x v="6"/>
    <x v="10"/>
    <x v="46"/>
    <x v="8"/>
    <x v="18"/>
    <x v="1"/>
    <x v="1"/>
    <s v="LUZ DEL SUR"/>
    <x v="241"/>
  </r>
  <r>
    <x v="6"/>
    <x v="25"/>
    <x v="47"/>
    <x v="8"/>
    <x v="18"/>
    <x v="1"/>
    <x v="1"/>
    <s v="EDELNOR"/>
    <x v="242"/>
  </r>
  <r>
    <x v="6"/>
    <x v="25"/>
    <x v="59"/>
    <x v="8"/>
    <x v="18"/>
    <x v="1"/>
    <x v="1"/>
    <s v="EDELNOR"/>
    <x v="243"/>
  </r>
  <r>
    <x v="6"/>
    <x v="35"/>
    <x v="68"/>
    <x v="8"/>
    <x v="20"/>
    <x v="1"/>
    <x v="1"/>
    <s v="EDE CAÑETE"/>
    <x v="244"/>
  </r>
  <r>
    <x v="6"/>
    <x v="14"/>
    <x v="48"/>
    <x v="8"/>
    <x v="18"/>
    <x v="1"/>
    <x v="1"/>
    <s v="SEAL"/>
    <x v="245"/>
  </r>
  <r>
    <x v="6"/>
    <x v="24"/>
    <x v="54"/>
    <x v="8"/>
    <x v="18"/>
    <x v="1"/>
    <x v="1"/>
    <s v="ELECTRO SUR ESTE"/>
    <x v="246"/>
  </r>
  <r>
    <x v="6"/>
    <x v="27"/>
    <x v="64"/>
    <x v="8"/>
    <x v="18"/>
    <x v="1"/>
    <x v="1"/>
    <s v="ELECTRO PUNO"/>
    <x v="247"/>
  </r>
  <r>
    <x v="6"/>
    <x v="27"/>
    <x v="65"/>
    <x v="8"/>
    <x v="18"/>
    <x v="1"/>
    <x v="1"/>
    <s v="ELECTRO PUNO"/>
    <x v="248"/>
  </r>
  <r>
    <x v="6"/>
    <x v="34"/>
    <x v="73"/>
    <x v="8"/>
    <x v="18"/>
    <x v="1"/>
    <x v="1"/>
    <s v="ELECTRO SUR"/>
    <x v="249"/>
  </r>
  <r>
    <x v="6"/>
    <x v="25"/>
    <x v="55"/>
    <x v="8"/>
    <x v="18"/>
    <x v="1"/>
    <x v="1"/>
    <s v="EDELNOR"/>
    <x v="250"/>
  </r>
  <r>
    <x v="6"/>
    <x v="37"/>
    <x v="33"/>
    <x v="22"/>
    <x v="21"/>
    <x v="0"/>
    <x v="0"/>
    <s v="SSEE -  Parque Industrial 10 kV y Porongoche 10 kV"/>
    <x v="251"/>
  </r>
  <r>
    <x v="6"/>
    <x v="38"/>
    <x v="37"/>
    <x v="23"/>
    <x v="7"/>
    <x v="0"/>
    <x v="0"/>
    <s v="MOLLENDO 138_x0009__x000a_TISUR_x0009__x000a_CB00050EGA_x000a_"/>
    <x v="252"/>
  </r>
  <r>
    <x v="6"/>
    <x v="28"/>
    <x v="75"/>
    <x v="8"/>
    <x v="22"/>
    <x v="1"/>
    <x v="1"/>
    <s v="MINERA CERRO VERDE"/>
    <x v="253"/>
  </r>
  <r>
    <x v="7"/>
    <x v="14"/>
    <x v="34"/>
    <x v="19"/>
    <x v="7"/>
    <x v="0"/>
    <x v="0"/>
    <s v="Contrato de suministro entre EGMESA y SEAL apara atender a sus clientes Libres"/>
    <x v="254"/>
  </r>
  <r>
    <x v="7"/>
    <x v="14"/>
    <x v="45"/>
    <x v="19"/>
    <x v="7"/>
    <x v="0"/>
    <x v="0"/>
    <s v="Contrato de suministro entre EGMESA y SEAL apara atender a sus clientes Libres"/>
    <x v="255"/>
  </r>
  <r>
    <x v="7"/>
    <x v="14"/>
    <x v="66"/>
    <x v="19"/>
    <x v="7"/>
    <x v="0"/>
    <x v="0"/>
    <s v="Contrato de suministro entre EGMESA y SEAL apara atender a sus clientes Libres."/>
    <x v="256"/>
  </r>
  <r>
    <x v="7"/>
    <x v="14"/>
    <x v="36"/>
    <x v="19"/>
    <x v="7"/>
    <x v="0"/>
    <x v="0"/>
    <s v="Contrato de suministro entre EGMESA y SEAL apara atender a sus clientes Libres."/>
    <x v="257"/>
  </r>
  <r>
    <x v="7"/>
    <x v="14"/>
    <x v="37"/>
    <x v="19"/>
    <x v="7"/>
    <x v="0"/>
    <x v="0"/>
    <s v="Contrato de suministro entre EGMESA y SEAL apara atender a sus clientes Libres."/>
    <x v="258"/>
  </r>
  <r>
    <x v="7"/>
    <x v="14"/>
    <x v="76"/>
    <x v="19"/>
    <x v="1"/>
    <x v="0"/>
    <x v="0"/>
    <s v="Contrato de suministro entre EGMESA y SEAL apara atender a sus clientes Libres."/>
    <x v="259"/>
  </r>
  <r>
    <x v="7"/>
    <x v="14"/>
    <x v="48"/>
    <x v="19"/>
    <x v="7"/>
    <x v="0"/>
    <x v="0"/>
    <s v="Contrato de suministro entre EGMESA y SEAL apara atender a sus clientes Libres."/>
    <x v="260"/>
  </r>
  <r>
    <x v="7"/>
    <x v="4"/>
    <x v="4"/>
    <x v="3"/>
    <x v="4"/>
    <x v="1"/>
    <x v="1"/>
    <s v="YAUPI 138_x0009__x000a_ELECTROCENTRO_x0009__x000a_CL00103EGM_x000a_"/>
    <x v="261"/>
  </r>
  <r>
    <x v="7"/>
    <x v="5"/>
    <x v="5"/>
    <x v="3"/>
    <x v="4"/>
    <x v="1"/>
    <x v="1"/>
    <s v="CAJAMARCA 220_x0009__x000a_ELECTRONORTE_x0009__x000a_CL00101EGM_x000a_"/>
    <x v="262"/>
  </r>
  <r>
    <x v="7"/>
    <x v="4"/>
    <x v="6"/>
    <x v="3"/>
    <x v="4"/>
    <x v="1"/>
    <x v="1"/>
    <s v="VIZCARRA 220_x0009__x000a_ELECTROCENTRO_x0009__x000a_CL00100EGM_x000a_"/>
    <x v="263"/>
  </r>
  <r>
    <x v="7"/>
    <x v="4"/>
    <x v="7"/>
    <x v="3"/>
    <x v="4"/>
    <x v="1"/>
    <x v="1"/>
    <s v="PACHACHACA 220_x0009__x000a_ELECTROCENTRO_x0009__x000a_CL00097EGM_x000a_"/>
    <x v="264"/>
  </r>
  <r>
    <x v="7"/>
    <x v="7"/>
    <x v="9"/>
    <x v="3"/>
    <x v="4"/>
    <x v="1"/>
    <x v="1"/>
    <s v="ELECTRO NOR OESTE"/>
    <x v="265"/>
  </r>
  <r>
    <x v="7"/>
    <x v="6"/>
    <x v="10"/>
    <x v="3"/>
    <x v="4"/>
    <x v="1"/>
    <x v="1"/>
    <s v="HIDRANDINA"/>
    <x v="266"/>
  </r>
  <r>
    <x v="7"/>
    <x v="4"/>
    <x v="11"/>
    <x v="3"/>
    <x v="4"/>
    <x v="1"/>
    <x v="1"/>
    <s v="ELECTRO CENTRO"/>
    <x v="267"/>
  </r>
  <r>
    <x v="7"/>
    <x v="7"/>
    <x v="12"/>
    <x v="3"/>
    <x v="4"/>
    <x v="1"/>
    <x v="1"/>
    <s v="ELECTRO NOR OESTE"/>
    <x v="268"/>
  </r>
  <r>
    <x v="7"/>
    <x v="4"/>
    <x v="13"/>
    <x v="3"/>
    <x v="4"/>
    <x v="1"/>
    <x v="1"/>
    <s v="ELECTRO CENTRO"/>
    <x v="269"/>
  </r>
  <r>
    <x v="7"/>
    <x v="7"/>
    <x v="2"/>
    <x v="3"/>
    <x v="4"/>
    <x v="1"/>
    <x v="1"/>
    <s v="ELECTRO NOR OESTE"/>
    <x v="270"/>
  </r>
  <r>
    <x v="7"/>
    <x v="6"/>
    <x v="14"/>
    <x v="3"/>
    <x v="4"/>
    <x v="1"/>
    <x v="1"/>
    <s v="HIDRANDINA"/>
    <x v="271"/>
  </r>
  <r>
    <x v="7"/>
    <x v="4"/>
    <x v="15"/>
    <x v="3"/>
    <x v="4"/>
    <x v="1"/>
    <x v="1"/>
    <s v="ELECTRO CENTRO"/>
    <x v="272"/>
  </r>
  <r>
    <x v="7"/>
    <x v="4"/>
    <x v="16"/>
    <x v="3"/>
    <x v="4"/>
    <x v="1"/>
    <x v="1"/>
    <s v="ELECTRO CENTRO"/>
    <x v="273"/>
  </r>
  <r>
    <x v="7"/>
    <x v="8"/>
    <x v="17"/>
    <x v="6"/>
    <x v="23"/>
    <x v="1"/>
    <x v="1"/>
    <s v="COELVISAC"/>
    <x v="274"/>
  </r>
  <r>
    <x v="7"/>
    <x v="4"/>
    <x v="18"/>
    <x v="3"/>
    <x v="4"/>
    <x v="1"/>
    <x v="1"/>
    <s v="ELECTRO CENTRO"/>
    <x v="275"/>
  </r>
  <r>
    <x v="7"/>
    <x v="4"/>
    <x v="19"/>
    <x v="3"/>
    <x v="4"/>
    <x v="1"/>
    <x v="1"/>
    <s v="ELECTRO CENTRO"/>
    <x v="276"/>
  </r>
  <r>
    <x v="7"/>
    <x v="4"/>
    <x v="1"/>
    <x v="3"/>
    <x v="4"/>
    <x v="1"/>
    <x v="1"/>
    <s v="ELECTRO CENTRO"/>
    <x v="277"/>
  </r>
  <r>
    <x v="7"/>
    <x v="6"/>
    <x v="3"/>
    <x v="3"/>
    <x v="4"/>
    <x v="1"/>
    <x v="1"/>
    <s v="HIDRANDINA"/>
    <x v="278"/>
  </r>
  <r>
    <x v="7"/>
    <x v="6"/>
    <x v="20"/>
    <x v="3"/>
    <x v="4"/>
    <x v="1"/>
    <x v="1"/>
    <s v="HIDRANDINA"/>
    <x v="279"/>
  </r>
  <r>
    <x v="7"/>
    <x v="6"/>
    <x v="21"/>
    <x v="3"/>
    <x v="4"/>
    <x v="1"/>
    <x v="1"/>
    <s v="HIDRANDINA"/>
    <x v="280"/>
  </r>
  <r>
    <x v="7"/>
    <x v="4"/>
    <x v="22"/>
    <x v="3"/>
    <x v="4"/>
    <x v="1"/>
    <x v="1"/>
    <s v="ELECTRO CENTRO"/>
    <x v="281"/>
  </r>
  <r>
    <x v="7"/>
    <x v="6"/>
    <x v="23"/>
    <x v="3"/>
    <x v="4"/>
    <x v="1"/>
    <x v="1"/>
    <s v="HIDRANDINA"/>
    <x v="282"/>
  </r>
  <r>
    <x v="7"/>
    <x v="5"/>
    <x v="24"/>
    <x v="3"/>
    <x v="4"/>
    <x v="1"/>
    <x v="1"/>
    <s v="ELECTRO NORTE"/>
    <x v="283"/>
  </r>
  <r>
    <x v="7"/>
    <x v="5"/>
    <x v="25"/>
    <x v="3"/>
    <x v="4"/>
    <x v="1"/>
    <x v="1"/>
    <s v="ELECTRO NORTE"/>
    <x v="284"/>
  </r>
  <r>
    <x v="7"/>
    <x v="4"/>
    <x v="26"/>
    <x v="3"/>
    <x v="5"/>
    <x v="1"/>
    <x v="1"/>
    <s v="ELECTRO CENTRO"/>
    <x v="285"/>
  </r>
  <r>
    <x v="7"/>
    <x v="4"/>
    <x v="27"/>
    <x v="3"/>
    <x v="4"/>
    <x v="1"/>
    <x v="1"/>
    <s v="ELECTRO CENTRO"/>
    <x v="286"/>
  </r>
  <r>
    <x v="7"/>
    <x v="4"/>
    <x v="28"/>
    <x v="3"/>
    <x v="4"/>
    <x v="1"/>
    <x v="1"/>
    <s v="ELECTRO CENTRO"/>
    <x v="287"/>
  </r>
  <r>
    <x v="7"/>
    <x v="6"/>
    <x v="5"/>
    <x v="3"/>
    <x v="4"/>
    <x v="1"/>
    <x v="1"/>
    <s v="HIDRANDINA"/>
    <x v="288"/>
  </r>
  <r>
    <x v="7"/>
    <x v="39"/>
    <x v="54"/>
    <x v="24"/>
    <x v="18"/>
    <x v="1"/>
    <x v="0"/>
    <s v="INDUSTRIAS CACHIMAYO"/>
    <x v="289"/>
  </r>
  <r>
    <x v="7"/>
    <x v="4"/>
    <x v="29"/>
    <x v="3"/>
    <x v="4"/>
    <x v="1"/>
    <x v="1"/>
    <s v="ELECTRO CENTRO"/>
    <x v="290"/>
  </r>
  <r>
    <x v="7"/>
    <x v="6"/>
    <x v="8"/>
    <x v="3"/>
    <x v="4"/>
    <x v="1"/>
    <x v="1"/>
    <s v="HIDRANDINA"/>
    <x v="291"/>
  </r>
  <r>
    <x v="7"/>
    <x v="32"/>
    <x v="67"/>
    <x v="22"/>
    <x v="4"/>
    <x v="0"/>
    <x v="0"/>
    <s v="La inclusión dell cliente Electro Oriente comn su cliente libre &quot;Inmobiliaria Eburns S.A.C.&quot;, para la atención de sus cientes libres, en la barra de referencia de cutervo en  138 kV. "/>
    <x v="292"/>
  </r>
  <r>
    <x v="7"/>
    <x v="14"/>
    <x v="38"/>
    <x v="18"/>
    <x v="7"/>
    <x v="0"/>
    <x v="1"/>
    <s v="Contrato de suministro entre EGMESA y SEAL apara atender a sus clientes Libres"/>
    <x v="293"/>
  </r>
  <r>
    <x v="7"/>
    <x v="8"/>
    <x v="32"/>
    <x v="25"/>
    <x v="7"/>
    <x v="0"/>
    <x v="0"/>
    <s v="Contrato de suministro entre EGMESA y COELVISAC para atender a sus clientes Libres. en los puntos de suministro "/>
    <x v="294"/>
  </r>
  <r>
    <x v="7"/>
    <x v="32"/>
    <x v="74"/>
    <x v="19"/>
    <x v="4"/>
    <x v="0"/>
    <x v="0"/>
    <s v="Contrato entre EGEMSA y ELECTRO ORIENTE para el suministro de energía para su cliente Libre Cemento Selva"/>
    <x v="295"/>
  </r>
  <r>
    <x v="7"/>
    <x v="8"/>
    <x v="16"/>
    <x v="26"/>
    <x v="24"/>
    <x v="0"/>
    <x v="0"/>
    <s v="Contrato de suministro de energía eléctrica entre EGEMSA y COELVISAC (C. Libre Suministro 50 kV - MALPASO)"/>
    <x v="296"/>
  </r>
  <r>
    <x v="7"/>
    <x v="8"/>
    <x v="17"/>
    <x v="27"/>
    <x v="25"/>
    <x v="0"/>
    <x v="1"/>
    <s v="COELVISAC (LIBRE SUMINISTRO 10 kV - CHINCHA SE 20045)"/>
    <x v="297"/>
  </r>
  <r>
    <x v="7"/>
    <x v="40"/>
    <x v="64"/>
    <x v="28"/>
    <x v="26"/>
    <x v="0"/>
    <x v="0"/>
    <s v="ELECTRO PUNO S.A.A. (C.Libre Coripuno S.A.) "/>
    <x v="298"/>
  </r>
  <r>
    <x v="7"/>
    <x v="8"/>
    <x v="17"/>
    <x v="29"/>
    <x v="23"/>
    <x v="0"/>
    <x v="1"/>
    <s v="COELVISAC (Libre - GLOBAL CROPS S.A.C.)"/>
    <x v="299"/>
  </r>
  <r>
    <x v="7"/>
    <x v="8"/>
    <x v="17"/>
    <x v="29"/>
    <x v="23"/>
    <x v="0"/>
    <x v="1"/>
    <s v="COELVISAC (Libre - Fundo Sacramento S.A.C)"/>
    <x v="300"/>
  </r>
  <r>
    <x v="7"/>
    <x v="8"/>
    <x v="17"/>
    <x v="29"/>
    <x v="23"/>
    <x v="0"/>
    <x v="1"/>
    <s v="COELVISAC (Libre - ZYL AGRO E.I.R.L.)"/>
    <x v="301"/>
  </r>
  <r>
    <x v="7"/>
    <x v="8"/>
    <x v="17"/>
    <x v="29"/>
    <x v="23"/>
    <x v="0"/>
    <x v="0"/>
    <s v="Migracion de Usuario Reg. A Usuario Libre   COELVISAC (Libre - Agricola Andrea S.A.C_x000a_"/>
    <x v="302"/>
  </r>
  <r>
    <x v="7"/>
    <x v="8"/>
    <x v="17"/>
    <x v="29"/>
    <x v="23"/>
    <x v="0"/>
    <x v="0"/>
    <s v="Migracion de Usuario Reg. A Usuario Libre   COELVISAC (Libre - Corporación Agrolatina S.A.C._x000a_"/>
    <x v="303"/>
  </r>
  <r>
    <x v="7"/>
    <x v="8"/>
    <x v="17"/>
    <x v="29"/>
    <x v="23"/>
    <x v="0"/>
    <x v="0"/>
    <s v="Migracion de Usuario Reg. A Usuario Libre   COELVISAC (Libre - Agricola Portillo S.A.C._x000a_"/>
    <x v="304"/>
  </r>
  <r>
    <x v="7"/>
    <x v="8"/>
    <x v="17"/>
    <x v="29"/>
    <x v="23"/>
    <x v="0"/>
    <x v="0"/>
    <s v="Migracion de Usuario Reg. A Usuario Libre   COELVISAC (Libre - Agricola Miranda S.A.C._x000a_"/>
    <x v="305"/>
  </r>
  <r>
    <x v="7"/>
    <x v="8"/>
    <x v="17"/>
    <x v="30"/>
    <x v="23"/>
    <x v="0"/>
    <x v="0"/>
    <s v="Contrato de suministro de energía entre EGEMSA  y COELVISAC para su cliente libre."/>
    <x v="306"/>
  </r>
  <r>
    <x v="7"/>
    <x v="8"/>
    <x v="17"/>
    <x v="30"/>
    <x v="23"/>
    <x v="0"/>
    <x v="0"/>
    <s v="Contrato de suministro de energía entre EGEMSA  y COELVISAC para su cliente libre."/>
    <x v="307"/>
  </r>
  <r>
    <x v="7"/>
    <x v="8"/>
    <x v="17"/>
    <x v="30"/>
    <x v="23"/>
    <x v="0"/>
    <x v="0"/>
    <s v="Contrato de suministro de energía entre EGEMSA  y COELVISAC para su cliente libre."/>
    <x v="308"/>
  </r>
  <r>
    <x v="7"/>
    <x v="8"/>
    <x v="24"/>
    <x v="30"/>
    <x v="27"/>
    <x v="0"/>
    <x v="1"/>
    <s v="Contrato bilateral entre COELVISAC para sus retiros sin contrato de la Barra de Illimo 22,9"/>
    <x v="309"/>
  </r>
  <r>
    <x v="7"/>
    <x v="24"/>
    <x v="39"/>
    <x v="31"/>
    <x v="0"/>
    <x v="0"/>
    <x v="0"/>
    <s v="Contrato de suministro de energía eléctrica entre ELECTRO SUR ESTE y EGEMSA  en Abancay 138 , Reflejado a Machupicchu 138 (BRG)"/>
    <x v="310"/>
  </r>
  <r>
    <x v="7"/>
    <x v="24"/>
    <x v="54"/>
    <x v="31"/>
    <x v="19"/>
    <x v="0"/>
    <x v="0"/>
    <s v="Contrato de suministro de energía eléctrica entre ELECTRO SUR ESTE y EGEMSA  en Abancay 138 , Reflejado a Cachimayo 138 (BRG)"/>
    <x v="311"/>
  </r>
  <r>
    <x v="7"/>
    <x v="41"/>
    <x v="24"/>
    <x v="31"/>
    <x v="28"/>
    <x v="0"/>
    <x v="0"/>
    <s v="Contrato de suministro de energía eléctrica entre EGEMSA y COELVISAC para su cliente PROYECTO OLMOS"/>
    <x v="312"/>
  </r>
  <r>
    <x v="7"/>
    <x v="24"/>
    <x v="52"/>
    <x v="31"/>
    <x v="22"/>
    <x v="0"/>
    <x v="1"/>
    <s v="Contrato de suministro de energía eléctrica entre ELECTRO SUR ESTE y EGEMSA  en Dolorespata 138"/>
    <x v="313"/>
  </r>
  <r>
    <x v="7"/>
    <x v="4"/>
    <x v="6"/>
    <x v="32"/>
    <x v="11"/>
    <x v="0"/>
    <x v="1"/>
    <s v="Nuevo contrato de licitación privada entre EGEMSA y Electrocentro"/>
    <x v="314"/>
  </r>
  <r>
    <x v="7"/>
    <x v="4"/>
    <x v="11"/>
    <x v="32"/>
    <x v="11"/>
    <x v="0"/>
    <x v="1"/>
    <s v="Nuevo contrato de licitación privada entre EGEMSA y Electrocentro"/>
    <x v="315"/>
  </r>
  <r>
    <x v="7"/>
    <x v="4"/>
    <x v="13"/>
    <x v="32"/>
    <x v="11"/>
    <x v="0"/>
    <x v="1"/>
    <s v="Nuevo contrato de licitación privada entre EGEMSA y electrocentro"/>
    <x v="316"/>
  </r>
  <r>
    <x v="7"/>
    <x v="4"/>
    <x v="15"/>
    <x v="32"/>
    <x v="11"/>
    <x v="0"/>
    <x v="1"/>
    <s v="Nuevo contrato de licitación privada entre EGEMSA y Electrocentro"/>
    <x v="317"/>
  </r>
  <r>
    <x v="7"/>
    <x v="4"/>
    <x v="7"/>
    <x v="32"/>
    <x v="11"/>
    <x v="0"/>
    <x v="1"/>
    <s v="Nuevo contrato de licitación privada entre EGEMSA y Electrocentro"/>
    <x v="318"/>
  </r>
  <r>
    <x v="7"/>
    <x v="4"/>
    <x v="16"/>
    <x v="32"/>
    <x v="11"/>
    <x v="0"/>
    <x v="1"/>
    <s v="Nuevo contrato de licitación privada"/>
    <x v="319"/>
  </r>
  <r>
    <x v="7"/>
    <x v="4"/>
    <x v="28"/>
    <x v="32"/>
    <x v="11"/>
    <x v="0"/>
    <x v="1"/>
    <s v="Contrato bilateral"/>
    <x v="320"/>
  </r>
  <r>
    <x v="7"/>
    <x v="4"/>
    <x v="18"/>
    <x v="32"/>
    <x v="11"/>
    <x v="0"/>
    <x v="1"/>
    <s v="Nuevo contrato de licitación privada entre EGEMSA y Electrocentro"/>
    <x v="321"/>
  </r>
  <r>
    <x v="7"/>
    <x v="4"/>
    <x v="19"/>
    <x v="32"/>
    <x v="11"/>
    <x v="0"/>
    <x v="1"/>
    <s v="Nuevo contrato de licitación privada entre EGEMSA y Electrocentro"/>
    <x v="322"/>
  </r>
  <r>
    <x v="7"/>
    <x v="4"/>
    <x v="1"/>
    <x v="32"/>
    <x v="11"/>
    <x v="0"/>
    <x v="1"/>
    <s v="Nuevo contrato de licitación privada entre EGEMSA y Electrocentro"/>
    <x v="323"/>
  </r>
  <r>
    <x v="7"/>
    <x v="4"/>
    <x v="22"/>
    <x v="32"/>
    <x v="11"/>
    <x v="0"/>
    <x v="1"/>
    <s v="Nuevo contrato de licitación privada entre EGEMSA y Electrocentro"/>
    <x v="324"/>
  </r>
  <r>
    <x v="7"/>
    <x v="4"/>
    <x v="4"/>
    <x v="32"/>
    <x v="11"/>
    <x v="0"/>
    <x v="1"/>
    <s v="CB00074EGM"/>
    <x v="325"/>
  </r>
  <r>
    <x v="7"/>
    <x v="4"/>
    <x v="27"/>
    <x v="32"/>
    <x v="11"/>
    <x v="0"/>
    <x v="1"/>
    <s v="Nuevo contrato de licitación privada entre EGEMSA y Electrocentro"/>
    <x v="326"/>
  </r>
  <r>
    <x v="7"/>
    <x v="4"/>
    <x v="29"/>
    <x v="32"/>
    <x v="11"/>
    <x v="0"/>
    <x v="1"/>
    <s v="Nuevo contrato de licitación privada entre EGEMSA y Electrocentro"/>
    <x v="327"/>
  </r>
  <r>
    <x v="7"/>
    <x v="32"/>
    <x v="67"/>
    <x v="33"/>
    <x v="29"/>
    <x v="0"/>
    <x v="1"/>
    <s v="CUTERVO 138_x0009__x000a_ELECTROORIENTE_x0009__x000a_CB00070EGM_x000a_"/>
    <x v="328"/>
  </r>
  <r>
    <x v="7"/>
    <x v="6"/>
    <x v="14"/>
    <x v="34"/>
    <x v="11"/>
    <x v="0"/>
    <x v="1"/>
    <s v="PARAMONGA NUEVA 220_x0009__x000a_HIDRANDINA_x0009__x000a_CB00061EGM_x000a_"/>
    <x v="329"/>
  </r>
  <r>
    <x v="7"/>
    <x v="6"/>
    <x v="3"/>
    <x v="34"/>
    <x v="11"/>
    <x v="0"/>
    <x v="1"/>
    <s v="HUALLANCA 138_x0009__x000a_HIDRANDINA_x0009__x000a_CB00060EGM_x000a_"/>
    <x v="330"/>
  </r>
  <r>
    <x v="7"/>
    <x v="6"/>
    <x v="10"/>
    <x v="34"/>
    <x v="11"/>
    <x v="0"/>
    <x v="1"/>
    <s v="TRUJILLO 220_x0009__x000a_HIDRANDINA_x0009__x000a_CB00055EGM_x000a_"/>
    <x v="331"/>
  </r>
  <r>
    <x v="7"/>
    <x v="42"/>
    <x v="52"/>
    <x v="8"/>
    <x v="30"/>
    <x v="0"/>
    <x v="0"/>
    <s v="CB00054EGM"/>
    <x v="332"/>
  </r>
  <r>
    <x v="7"/>
    <x v="42"/>
    <x v="54"/>
    <x v="8"/>
    <x v="30"/>
    <x v="0"/>
    <x v="0"/>
    <s v="CB00053EGM"/>
    <x v="333"/>
  </r>
  <r>
    <x v="7"/>
    <x v="6"/>
    <x v="20"/>
    <x v="34"/>
    <x v="11"/>
    <x v="0"/>
    <x v="1"/>
    <s v="GUADALUPE 60_x0009__x000a_HIDRANDINA_x0009__x000a_CB00052EGM_x000a_"/>
    <x v="334"/>
  </r>
  <r>
    <x v="7"/>
    <x v="6"/>
    <x v="21"/>
    <x v="34"/>
    <x v="11"/>
    <x v="0"/>
    <x v="1"/>
    <s v="GUADALUPE 220_x0009__x000a_HIDRANDINA_x0009__x000a_CB00051EGM_x000a_"/>
    <x v="335"/>
  </r>
  <r>
    <x v="7"/>
    <x v="6"/>
    <x v="8"/>
    <x v="34"/>
    <x v="11"/>
    <x v="0"/>
    <x v="1"/>
    <s v="CHIMBOTE1 220_x0009__x000a_HIDRANDINA_x0009__x000a_CB00050EGM_x000a_"/>
    <x v="336"/>
  </r>
  <r>
    <x v="7"/>
    <x v="6"/>
    <x v="23"/>
    <x v="34"/>
    <x v="11"/>
    <x v="0"/>
    <x v="1"/>
    <s v="CHIMBOTE1 138_x0009__x000a_HIDRANDINA_x0009__x000a_CB00049EGM_x000a_"/>
    <x v="337"/>
  </r>
  <r>
    <x v="7"/>
    <x v="6"/>
    <x v="5"/>
    <x v="34"/>
    <x v="11"/>
    <x v="0"/>
    <x v="1"/>
    <s v="CAJAMARCA 220 _x0009_ _x000a_CB00048EGM _x0009_ _x000a_HIDRANDINA _x000a_"/>
    <x v="338"/>
  </r>
  <r>
    <x v="7"/>
    <x v="43"/>
    <x v="24"/>
    <x v="34"/>
    <x v="31"/>
    <x v="0"/>
    <x v="0"/>
    <s v="CHICLAYO220 _x0009__x000a_CB00047EGM_x000a_AGROLMOS _x000a_"/>
    <x v="339"/>
  </r>
  <r>
    <x v="7"/>
    <x v="44"/>
    <x v="51"/>
    <x v="17"/>
    <x v="0"/>
    <x v="0"/>
    <x v="0"/>
    <s v="SEDACUSCO"/>
    <x v="340"/>
  </r>
  <r>
    <x v="7"/>
    <x v="45"/>
    <x v="16"/>
    <x v="17"/>
    <x v="5"/>
    <x v="0"/>
    <x v="1"/>
    <s v="EPASA"/>
    <x v="341"/>
  </r>
  <r>
    <x v="7"/>
    <x v="17"/>
    <x v="38"/>
    <x v="8"/>
    <x v="32"/>
    <x v="0"/>
    <x v="1"/>
    <s v="ELECTRO DUNAS"/>
    <x v="342"/>
  </r>
  <r>
    <x v="7"/>
    <x v="46"/>
    <x v="39"/>
    <x v="35"/>
    <x v="33"/>
    <x v="0"/>
    <x v="0"/>
    <s v="GYM"/>
    <x v="343"/>
  </r>
  <r>
    <x v="7"/>
    <x v="8"/>
    <x v="17"/>
    <x v="6"/>
    <x v="19"/>
    <x v="0"/>
    <x v="1"/>
    <s v="COELVISAC"/>
    <x v="344"/>
  </r>
  <r>
    <x v="7"/>
    <x v="17"/>
    <x v="17"/>
    <x v="8"/>
    <x v="32"/>
    <x v="0"/>
    <x v="1"/>
    <s v="ELECTRO DUNAS"/>
    <x v="345"/>
  </r>
  <r>
    <x v="7"/>
    <x v="17"/>
    <x v="42"/>
    <x v="8"/>
    <x v="32"/>
    <x v="0"/>
    <x v="1"/>
    <s v="ELECTRO DUNAS"/>
    <x v="346"/>
  </r>
  <r>
    <x v="7"/>
    <x v="24"/>
    <x v="52"/>
    <x v="8"/>
    <x v="27"/>
    <x v="0"/>
    <x v="1"/>
    <s v="ELECTRO SUR ESTE"/>
    <x v="347"/>
  </r>
  <r>
    <x v="7"/>
    <x v="8"/>
    <x v="45"/>
    <x v="6"/>
    <x v="5"/>
    <x v="0"/>
    <x v="1"/>
    <s v="COELVISAC"/>
    <x v="348"/>
  </r>
  <r>
    <x v="7"/>
    <x v="8"/>
    <x v="47"/>
    <x v="6"/>
    <x v="5"/>
    <x v="0"/>
    <x v="1"/>
    <s v="COELVISAC"/>
    <x v="349"/>
  </r>
  <r>
    <x v="8"/>
    <x v="25"/>
    <x v="57"/>
    <x v="8"/>
    <x v="19"/>
    <x v="1"/>
    <x v="1"/>
    <s v="CL"/>
    <x v="350"/>
  </r>
  <r>
    <x v="8"/>
    <x v="10"/>
    <x v="68"/>
    <x v="21"/>
    <x v="19"/>
    <x v="1"/>
    <x v="1"/>
    <s v="Absorción de EDECAÑETE por LUZ DEL SUR"/>
    <x v="351"/>
  </r>
  <r>
    <x v="8"/>
    <x v="10"/>
    <x v="31"/>
    <x v="8"/>
    <x v="19"/>
    <x v="1"/>
    <x v="1"/>
    <s v="LUZ DEL SUR"/>
    <x v="352"/>
  </r>
  <r>
    <x v="8"/>
    <x v="25"/>
    <x v="56"/>
    <x v="8"/>
    <x v="19"/>
    <x v="1"/>
    <x v="1"/>
    <s v="EDELNOR"/>
    <x v="353"/>
  </r>
  <r>
    <x v="8"/>
    <x v="32"/>
    <x v="74"/>
    <x v="8"/>
    <x v="19"/>
    <x v="1"/>
    <x v="1"/>
    <s v="ELECTRO ORIENTE"/>
    <x v="354"/>
  </r>
  <r>
    <x v="8"/>
    <x v="25"/>
    <x v="32"/>
    <x v="8"/>
    <x v="19"/>
    <x v="1"/>
    <x v="1"/>
    <s v="EDELNOR"/>
    <x v="355"/>
  </r>
  <r>
    <x v="8"/>
    <x v="10"/>
    <x v="32"/>
    <x v="8"/>
    <x v="19"/>
    <x v="1"/>
    <x v="1"/>
    <s v="LUZ DEL SUR"/>
    <x v="356"/>
  </r>
  <r>
    <x v="8"/>
    <x v="10"/>
    <x v="35"/>
    <x v="8"/>
    <x v="19"/>
    <x v="1"/>
    <x v="1"/>
    <s v="LUZ DEL SUR"/>
    <x v="357"/>
  </r>
  <r>
    <x v="8"/>
    <x v="25"/>
    <x v="14"/>
    <x v="8"/>
    <x v="19"/>
    <x v="1"/>
    <x v="1"/>
    <s v="EDELNOR"/>
    <x v="358"/>
  </r>
  <r>
    <x v="8"/>
    <x v="10"/>
    <x v="41"/>
    <x v="8"/>
    <x v="19"/>
    <x v="1"/>
    <x v="1"/>
    <s v="LUZ DEL SUR"/>
    <x v="359"/>
  </r>
  <r>
    <x v="8"/>
    <x v="17"/>
    <x v="1"/>
    <x v="8"/>
    <x v="19"/>
    <x v="1"/>
    <x v="1"/>
    <s v="ELECTRO DUNAS"/>
    <x v="360"/>
  </r>
  <r>
    <x v="8"/>
    <x v="25"/>
    <x v="58"/>
    <x v="8"/>
    <x v="19"/>
    <x v="1"/>
    <x v="1"/>
    <s v="EDELNOR"/>
    <x v="361"/>
  </r>
  <r>
    <x v="8"/>
    <x v="10"/>
    <x v="46"/>
    <x v="8"/>
    <x v="19"/>
    <x v="1"/>
    <x v="1"/>
    <s v="LUZ DEL SUR"/>
    <x v="362"/>
  </r>
  <r>
    <x v="8"/>
    <x v="25"/>
    <x v="47"/>
    <x v="8"/>
    <x v="19"/>
    <x v="1"/>
    <x v="1"/>
    <s v="EDELNOR"/>
    <x v="363"/>
  </r>
  <r>
    <x v="8"/>
    <x v="25"/>
    <x v="59"/>
    <x v="8"/>
    <x v="19"/>
    <x v="1"/>
    <x v="1"/>
    <s v="EDELNOR"/>
    <x v="364"/>
  </r>
  <r>
    <x v="8"/>
    <x v="35"/>
    <x v="68"/>
    <x v="8"/>
    <x v="20"/>
    <x v="1"/>
    <x v="1"/>
    <s v="EDE CAÑETE"/>
    <x v="365"/>
  </r>
  <r>
    <x v="8"/>
    <x v="25"/>
    <x v="55"/>
    <x v="8"/>
    <x v="19"/>
    <x v="1"/>
    <x v="1"/>
    <s v="EDELNOR"/>
    <x v="366"/>
  </r>
  <r>
    <x v="8"/>
    <x v="47"/>
    <x v="48"/>
    <x v="0"/>
    <x v="27"/>
    <x v="0"/>
    <x v="0"/>
    <s v="Anteriormente Minera Ares le suministraba electricidad."/>
    <x v="367"/>
  </r>
  <r>
    <x v="8"/>
    <x v="21"/>
    <x v="48"/>
    <x v="36"/>
    <x v="0"/>
    <x v="0"/>
    <x v="1"/>
    <s v="Nuevo Cliente. No tiene anteiror suministrador."/>
    <x v="368"/>
  </r>
  <r>
    <x v="8"/>
    <x v="25"/>
    <x v="57"/>
    <x v="30"/>
    <x v="27"/>
    <x v="0"/>
    <x v="1"/>
    <s v="CB"/>
    <x v="369"/>
  </r>
  <r>
    <x v="8"/>
    <x v="48"/>
    <x v="4"/>
    <x v="37"/>
    <x v="34"/>
    <x v="0"/>
    <x v="1"/>
    <s v="Anterior suministrador ELECTROCENTRO."/>
    <x v="370"/>
  </r>
  <r>
    <x v="8"/>
    <x v="25"/>
    <x v="55"/>
    <x v="30"/>
    <x v="27"/>
    <x v="0"/>
    <x v="1"/>
    <s v="Bilateral Edelnor"/>
    <x v="371"/>
  </r>
  <r>
    <x v="8"/>
    <x v="25"/>
    <x v="56"/>
    <x v="30"/>
    <x v="27"/>
    <x v="0"/>
    <x v="1"/>
    <s v="Bilateral Edelnor"/>
    <x v="372"/>
  </r>
  <r>
    <x v="8"/>
    <x v="25"/>
    <x v="32"/>
    <x v="30"/>
    <x v="27"/>
    <x v="0"/>
    <x v="1"/>
    <s v="Bilateral Edelnor"/>
    <x v="373"/>
  </r>
  <r>
    <x v="8"/>
    <x v="25"/>
    <x v="14"/>
    <x v="30"/>
    <x v="27"/>
    <x v="0"/>
    <x v="1"/>
    <s v="Bilateral Edelnor"/>
    <x v="374"/>
  </r>
  <r>
    <x v="8"/>
    <x v="25"/>
    <x v="58"/>
    <x v="30"/>
    <x v="27"/>
    <x v="0"/>
    <x v="1"/>
    <s v="Bilateral Edelnor."/>
    <x v="375"/>
  </r>
  <r>
    <x v="8"/>
    <x v="25"/>
    <x v="47"/>
    <x v="30"/>
    <x v="27"/>
    <x v="0"/>
    <x v="1"/>
    <s v="Bilateral con Edelnor"/>
    <x v="376"/>
  </r>
  <r>
    <x v="8"/>
    <x v="25"/>
    <x v="59"/>
    <x v="30"/>
    <x v="27"/>
    <x v="0"/>
    <x v="1"/>
    <s v="Bilateral Edelnor"/>
    <x v="377"/>
  </r>
  <r>
    <x v="8"/>
    <x v="21"/>
    <x v="32"/>
    <x v="15"/>
    <x v="0"/>
    <x v="0"/>
    <x v="1"/>
    <s v="SANTA ROSA 220_x0009__x000a_ADINELSA_x0009__x000a_CB00045EGS_x000a_"/>
    <x v="378"/>
  </r>
  <r>
    <x v="8"/>
    <x v="21"/>
    <x v="46"/>
    <x v="15"/>
    <x v="0"/>
    <x v="0"/>
    <x v="1"/>
    <s v="CHILCA REP 220_x0009__x000a_ADINELSA_x0009__x000a_CB00040EGS_x000a_"/>
    <x v="379"/>
  </r>
  <r>
    <x v="8"/>
    <x v="21"/>
    <x v="14"/>
    <x v="15"/>
    <x v="0"/>
    <x v="0"/>
    <x v="1"/>
    <s v="ADINELSA"/>
    <x v="380"/>
  </r>
  <r>
    <x v="8"/>
    <x v="21"/>
    <x v="58"/>
    <x v="38"/>
    <x v="0"/>
    <x v="0"/>
    <x v="1"/>
    <s v="ADINELSA"/>
    <x v="381"/>
  </r>
  <r>
    <x v="8"/>
    <x v="21"/>
    <x v="1"/>
    <x v="15"/>
    <x v="0"/>
    <x v="0"/>
    <x v="1"/>
    <s v="HUANCAVELICA 220_x0009__x000a_ADINELSA_x0009__x000a_CB00028EGS_x000a_"/>
    <x v="382"/>
  </r>
  <r>
    <x v="8"/>
    <x v="21"/>
    <x v="38"/>
    <x v="15"/>
    <x v="0"/>
    <x v="0"/>
    <x v="1"/>
    <s v="ADINELSA"/>
    <x v="383"/>
  </r>
  <r>
    <x v="8"/>
    <x v="17"/>
    <x v="38"/>
    <x v="39"/>
    <x v="22"/>
    <x v="0"/>
    <x v="1"/>
    <s v="ELECTRO DUNAS"/>
    <x v="384"/>
  </r>
  <r>
    <x v="8"/>
    <x v="17"/>
    <x v="38"/>
    <x v="8"/>
    <x v="22"/>
    <x v="0"/>
    <x v="1"/>
    <s v="ELECTRO DUNAS"/>
    <x v="385"/>
  </r>
  <r>
    <x v="8"/>
    <x v="21"/>
    <x v="17"/>
    <x v="15"/>
    <x v="0"/>
    <x v="0"/>
    <x v="1"/>
    <s v="ADINELSA"/>
    <x v="386"/>
  </r>
  <r>
    <x v="8"/>
    <x v="17"/>
    <x v="17"/>
    <x v="8"/>
    <x v="22"/>
    <x v="0"/>
    <x v="1"/>
    <s v="ELECTRO DUNAS"/>
    <x v="387"/>
  </r>
  <r>
    <x v="8"/>
    <x v="17"/>
    <x v="17"/>
    <x v="8"/>
    <x v="22"/>
    <x v="0"/>
    <x v="1"/>
    <s v="ELECTRO DUNAS"/>
    <x v="388"/>
  </r>
  <r>
    <x v="8"/>
    <x v="21"/>
    <x v="42"/>
    <x v="15"/>
    <x v="0"/>
    <x v="0"/>
    <x v="1"/>
    <s v="ADINELSA"/>
    <x v="389"/>
  </r>
  <r>
    <x v="8"/>
    <x v="17"/>
    <x v="42"/>
    <x v="8"/>
    <x v="22"/>
    <x v="0"/>
    <x v="1"/>
    <s v="ELECTRO DUNAS"/>
    <x v="390"/>
  </r>
  <r>
    <x v="8"/>
    <x v="17"/>
    <x v="42"/>
    <x v="8"/>
    <x v="22"/>
    <x v="0"/>
    <x v="1"/>
    <s v="ELECTRO DUNAS"/>
    <x v="391"/>
  </r>
  <r>
    <x v="9"/>
    <x v="25"/>
    <x v="57"/>
    <x v="8"/>
    <x v="18"/>
    <x v="1"/>
    <x v="1"/>
    <s v="CL"/>
    <x v="392"/>
  </r>
  <r>
    <x v="9"/>
    <x v="10"/>
    <x v="68"/>
    <x v="21"/>
    <x v="18"/>
    <x v="1"/>
    <x v="1"/>
    <s v="Absorción de EDECAÑETE por LUZ DEL SUR"/>
    <x v="393"/>
  </r>
  <r>
    <x v="9"/>
    <x v="4"/>
    <x v="4"/>
    <x v="40"/>
    <x v="4"/>
    <x v="0"/>
    <x v="1"/>
    <s v="YAUPI 138_x0009__x000a_ELECTROCENTRO_x0009__x000a_CL00140ELP_x000a_"/>
    <x v="394"/>
  </r>
  <r>
    <x v="9"/>
    <x v="10"/>
    <x v="31"/>
    <x v="8"/>
    <x v="18"/>
    <x v="1"/>
    <x v="1"/>
    <s v="Luz del Sur S.A.A."/>
    <x v="395"/>
  </r>
  <r>
    <x v="9"/>
    <x v="4"/>
    <x v="6"/>
    <x v="40"/>
    <x v="4"/>
    <x v="1"/>
    <x v="1"/>
    <s v="VIZCARRA 220_x0009__x000a_ELECTROCENTRO_x0009__x000a_CL00100ELP_x000a_"/>
    <x v="396"/>
  </r>
  <r>
    <x v="9"/>
    <x v="5"/>
    <x v="5"/>
    <x v="40"/>
    <x v="4"/>
    <x v="1"/>
    <x v="1"/>
    <s v="CAJAMARCA 220_x0009__x000a_ELECTRONORTE_x0009__x000a_CL00099ELP_x000a_"/>
    <x v="397"/>
  </r>
  <r>
    <x v="9"/>
    <x v="7"/>
    <x v="9"/>
    <x v="3"/>
    <x v="4"/>
    <x v="1"/>
    <x v="1"/>
    <s v="Electronoroeste S.A."/>
    <x v="398"/>
  </r>
  <r>
    <x v="9"/>
    <x v="25"/>
    <x v="55"/>
    <x v="8"/>
    <x v="18"/>
    <x v="1"/>
    <x v="1"/>
    <s v="Edelnor S.A.A."/>
    <x v="399"/>
  </r>
  <r>
    <x v="9"/>
    <x v="25"/>
    <x v="56"/>
    <x v="8"/>
    <x v="18"/>
    <x v="1"/>
    <x v="1"/>
    <s v="Edelnor S.A.A."/>
    <x v="400"/>
  </r>
  <r>
    <x v="9"/>
    <x v="6"/>
    <x v="10"/>
    <x v="3"/>
    <x v="4"/>
    <x v="1"/>
    <x v="1"/>
    <s v="Hidrandina S.A."/>
    <x v="401"/>
  </r>
  <r>
    <x v="9"/>
    <x v="34"/>
    <x v="69"/>
    <x v="8"/>
    <x v="18"/>
    <x v="1"/>
    <x v="1"/>
    <s v="Electro Sur S.A."/>
    <x v="402"/>
  </r>
  <r>
    <x v="9"/>
    <x v="24"/>
    <x v="49"/>
    <x v="8"/>
    <x v="18"/>
    <x v="1"/>
    <x v="1"/>
    <s v="Electro Sur Este S.A.A."/>
    <x v="403"/>
  </r>
  <r>
    <x v="9"/>
    <x v="4"/>
    <x v="11"/>
    <x v="3"/>
    <x v="4"/>
    <x v="1"/>
    <x v="1"/>
    <s v="Electrocentro S.A."/>
    <x v="404"/>
  </r>
  <r>
    <x v="9"/>
    <x v="7"/>
    <x v="12"/>
    <x v="3"/>
    <x v="4"/>
    <x v="1"/>
    <x v="1"/>
    <s v="Electronoroeste S.A."/>
    <x v="405"/>
  </r>
  <r>
    <x v="9"/>
    <x v="14"/>
    <x v="33"/>
    <x v="8"/>
    <x v="18"/>
    <x v="1"/>
    <x v="1"/>
    <s v="Sociedad Eléctrica del Sur Oeste S.A."/>
    <x v="406"/>
  </r>
  <r>
    <x v="9"/>
    <x v="34"/>
    <x v="33"/>
    <x v="8"/>
    <x v="18"/>
    <x v="1"/>
    <x v="1"/>
    <s v="Electro Sur S.A."/>
    <x v="407"/>
  </r>
  <r>
    <x v="9"/>
    <x v="14"/>
    <x v="34"/>
    <x v="8"/>
    <x v="18"/>
    <x v="1"/>
    <x v="1"/>
    <s v="Sociedad Eléctrica del Sur Oeste S.A."/>
    <x v="408"/>
  </r>
  <r>
    <x v="9"/>
    <x v="25"/>
    <x v="32"/>
    <x v="8"/>
    <x v="18"/>
    <x v="1"/>
    <x v="1"/>
    <s v="Edelnor S.A.A."/>
    <x v="409"/>
  </r>
  <r>
    <x v="9"/>
    <x v="10"/>
    <x v="32"/>
    <x v="8"/>
    <x v="18"/>
    <x v="1"/>
    <x v="1"/>
    <s v="Luz del Sur S.A.A."/>
    <x v="410"/>
  </r>
  <r>
    <x v="9"/>
    <x v="10"/>
    <x v="35"/>
    <x v="8"/>
    <x v="18"/>
    <x v="1"/>
    <x v="1"/>
    <s v="Luz del Sur S.A.A."/>
    <x v="411"/>
  </r>
  <r>
    <x v="9"/>
    <x v="24"/>
    <x v="50"/>
    <x v="8"/>
    <x v="18"/>
    <x v="1"/>
    <x v="1"/>
    <s v="Electro Sur Este S.A.A."/>
    <x v="412"/>
  </r>
  <r>
    <x v="9"/>
    <x v="27"/>
    <x v="50"/>
    <x v="8"/>
    <x v="18"/>
    <x v="1"/>
    <x v="1"/>
    <s v="Electro Puno S.A.A."/>
    <x v="413"/>
  </r>
  <r>
    <x v="9"/>
    <x v="14"/>
    <x v="36"/>
    <x v="8"/>
    <x v="18"/>
    <x v="1"/>
    <x v="1"/>
    <s v="Sociedad Eléctrica del Sur Oeste S.A."/>
    <x v="414"/>
  </r>
  <r>
    <x v="9"/>
    <x v="24"/>
    <x v="51"/>
    <x v="8"/>
    <x v="18"/>
    <x v="1"/>
    <x v="1"/>
    <s v="Electro Sur Este S.A.A."/>
    <x v="415"/>
  </r>
  <r>
    <x v="9"/>
    <x v="40"/>
    <x v="62"/>
    <x v="8"/>
    <x v="18"/>
    <x v="1"/>
    <x v="1"/>
    <s v="Electro Puno S.A.A."/>
    <x v="416"/>
  </r>
  <r>
    <x v="9"/>
    <x v="4"/>
    <x v="7"/>
    <x v="41"/>
    <x v="25"/>
    <x v="1"/>
    <x v="1"/>
    <s v="CONTRATO CON ELECTROCENTRO"/>
    <x v="417"/>
  </r>
  <r>
    <x v="9"/>
    <x v="4"/>
    <x v="13"/>
    <x v="3"/>
    <x v="4"/>
    <x v="1"/>
    <x v="1"/>
    <s v="Electrocentro S.A."/>
    <x v="418"/>
  </r>
  <r>
    <x v="9"/>
    <x v="7"/>
    <x v="2"/>
    <x v="3"/>
    <x v="4"/>
    <x v="1"/>
    <x v="1"/>
    <s v="Electronoroeste S.A."/>
    <x v="419"/>
  </r>
  <r>
    <x v="9"/>
    <x v="6"/>
    <x v="14"/>
    <x v="3"/>
    <x v="4"/>
    <x v="1"/>
    <x v="1"/>
    <s v="Hidrandina S.A."/>
    <x v="420"/>
  </r>
  <r>
    <x v="9"/>
    <x v="25"/>
    <x v="14"/>
    <x v="8"/>
    <x v="18"/>
    <x v="1"/>
    <x v="1"/>
    <s v="Edelnor S.A.A."/>
    <x v="421"/>
  </r>
  <r>
    <x v="9"/>
    <x v="4"/>
    <x v="15"/>
    <x v="3"/>
    <x v="4"/>
    <x v="1"/>
    <x v="1"/>
    <s v="Electrocentro S.A."/>
    <x v="422"/>
  </r>
  <r>
    <x v="9"/>
    <x v="4"/>
    <x v="16"/>
    <x v="3"/>
    <x v="4"/>
    <x v="1"/>
    <x v="1"/>
    <s v="Electrocentro S.A."/>
    <x v="423"/>
  </r>
  <r>
    <x v="9"/>
    <x v="34"/>
    <x v="70"/>
    <x v="8"/>
    <x v="18"/>
    <x v="1"/>
    <x v="1"/>
    <s v="Electro Sur S.A."/>
    <x v="424"/>
  </r>
  <r>
    <x v="9"/>
    <x v="14"/>
    <x v="37"/>
    <x v="8"/>
    <x v="18"/>
    <x v="1"/>
    <x v="1"/>
    <s v="Sociedad Eléctrica del Sur Oeste S.A."/>
    <x v="425"/>
  </r>
  <r>
    <x v="9"/>
    <x v="14"/>
    <x v="38"/>
    <x v="8"/>
    <x v="18"/>
    <x v="1"/>
    <x v="1"/>
    <s v="Sociedad Eléctrica del Sur Oeste S.A."/>
    <x v="426"/>
  </r>
  <r>
    <x v="9"/>
    <x v="24"/>
    <x v="39"/>
    <x v="8"/>
    <x v="18"/>
    <x v="1"/>
    <x v="1"/>
    <s v="Electro Sur Este S.A.A."/>
    <x v="427"/>
  </r>
  <r>
    <x v="9"/>
    <x v="34"/>
    <x v="71"/>
    <x v="8"/>
    <x v="18"/>
    <x v="1"/>
    <x v="1"/>
    <s v="Electro Sur S.A."/>
    <x v="428"/>
  </r>
  <r>
    <x v="9"/>
    <x v="40"/>
    <x v="63"/>
    <x v="8"/>
    <x v="18"/>
    <x v="1"/>
    <x v="1"/>
    <s v="Electro Puno S.A.A."/>
    <x v="429"/>
  </r>
  <r>
    <x v="9"/>
    <x v="10"/>
    <x v="41"/>
    <x v="8"/>
    <x v="18"/>
    <x v="1"/>
    <x v="1"/>
    <s v="Luz del Sur S.A.A."/>
    <x v="430"/>
  </r>
  <r>
    <x v="9"/>
    <x v="8"/>
    <x v="17"/>
    <x v="3"/>
    <x v="4"/>
    <x v="1"/>
    <x v="1"/>
    <s v="COELVISAC"/>
    <x v="431"/>
  </r>
  <r>
    <x v="9"/>
    <x v="34"/>
    <x v="72"/>
    <x v="8"/>
    <x v="18"/>
    <x v="1"/>
    <x v="1"/>
    <s v="Electro Sur S.A."/>
    <x v="432"/>
  </r>
  <r>
    <x v="9"/>
    <x v="4"/>
    <x v="18"/>
    <x v="3"/>
    <x v="4"/>
    <x v="1"/>
    <x v="1"/>
    <s v="Electrocentro S.A."/>
    <x v="433"/>
  </r>
  <r>
    <x v="9"/>
    <x v="4"/>
    <x v="19"/>
    <x v="3"/>
    <x v="4"/>
    <x v="1"/>
    <x v="1"/>
    <s v="Electrocentro S.A."/>
    <x v="434"/>
  </r>
  <r>
    <x v="9"/>
    <x v="4"/>
    <x v="1"/>
    <x v="3"/>
    <x v="4"/>
    <x v="1"/>
    <x v="1"/>
    <s v="Electrocentro S.A."/>
    <x v="435"/>
  </r>
  <r>
    <x v="9"/>
    <x v="6"/>
    <x v="3"/>
    <x v="3"/>
    <x v="4"/>
    <x v="1"/>
    <x v="1"/>
    <s v="Hidrandina S.A."/>
    <x v="436"/>
  </r>
  <r>
    <x v="9"/>
    <x v="25"/>
    <x v="58"/>
    <x v="8"/>
    <x v="18"/>
    <x v="1"/>
    <x v="1"/>
    <s v="Edelnor S.A.A."/>
    <x v="437"/>
  </r>
  <r>
    <x v="9"/>
    <x v="6"/>
    <x v="20"/>
    <x v="3"/>
    <x v="4"/>
    <x v="1"/>
    <x v="1"/>
    <s v="Hidrandina S.A."/>
    <x v="438"/>
  </r>
  <r>
    <x v="9"/>
    <x v="6"/>
    <x v="21"/>
    <x v="3"/>
    <x v="4"/>
    <x v="1"/>
    <x v="1"/>
    <s v="Hidrandina S.A."/>
    <x v="439"/>
  </r>
  <r>
    <x v="9"/>
    <x v="24"/>
    <x v="52"/>
    <x v="8"/>
    <x v="18"/>
    <x v="1"/>
    <x v="1"/>
    <s v="Electro Sur Este S.A.A."/>
    <x v="440"/>
  </r>
  <r>
    <x v="9"/>
    <x v="4"/>
    <x v="22"/>
    <x v="3"/>
    <x v="4"/>
    <x v="1"/>
    <x v="1"/>
    <s v="Electrocentro S.A."/>
    <x v="441"/>
  </r>
  <r>
    <x v="9"/>
    <x v="24"/>
    <x v="53"/>
    <x v="8"/>
    <x v="18"/>
    <x v="1"/>
    <x v="1"/>
    <s v="Electro Sur Este S.A.A."/>
    <x v="442"/>
  </r>
  <r>
    <x v="9"/>
    <x v="6"/>
    <x v="23"/>
    <x v="3"/>
    <x v="4"/>
    <x v="1"/>
    <x v="1"/>
    <s v="Hidrandina S.A."/>
    <x v="443"/>
  </r>
  <r>
    <x v="9"/>
    <x v="14"/>
    <x v="45"/>
    <x v="8"/>
    <x v="18"/>
    <x v="1"/>
    <x v="1"/>
    <s v="Sociedad Eléctrica del Sur Oeste S.A."/>
    <x v="444"/>
  </r>
  <r>
    <x v="9"/>
    <x v="10"/>
    <x v="46"/>
    <x v="8"/>
    <x v="18"/>
    <x v="1"/>
    <x v="1"/>
    <s v="Luz del Sur S.A.A."/>
    <x v="445"/>
  </r>
  <r>
    <x v="9"/>
    <x v="5"/>
    <x v="24"/>
    <x v="3"/>
    <x v="4"/>
    <x v="1"/>
    <x v="1"/>
    <s v="Electronorte S.A."/>
    <x v="446"/>
  </r>
  <r>
    <x v="9"/>
    <x v="25"/>
    <x v="47"/>
    <x v="8"/>
    <x v="18"/>
    <x v="1"/>
    <x v="1"/>
    <s v="Edelnor S.A.A."/>
    <x v="447"/>
  </r>
  <r>
    <x v="9"/>
    <x v="5"/>
    <x v="25"/>
    <x v="3"/>
    <x v="4"/>
    <x v="1"/>
    <x v="1"/>
    <s v="Electronorte S.A."/>
    <x v="448"/>
  </r>
  <r>
    <x v="9"/>
    <x v="4"/>
    <x v="26"/>
    <x v="3"/>
    <x v="5"/>
    <x v="1"/>
    <x v="1"/>
    <s v="Electrocentro S.A."/>
    <x v="449"/>
  </r>
  <r>
    <x v="9"/>
    <x v="4"/>
    <x v="27"/>
    <x v="3"/>
    <x v="4"/>
    <x v="1"/>
    <x v="1"/>
    <s v="Electrocentro S.A."/>
    <x v="450"/>
  </r>
  <r>
    <x v="9"/>
    <x v="25"/>
    <x v="59"/>
    <x v="8"/>
    <x v="18"/>
    <x v="1"/>
    <x v="1"/>
    <s v="Edelnor S.A.A."/>
    <x v="451"/>
  </r>
  <r>
    <x v="9"/>
    <x v="35"/>
    <x v="68"/>
    <x v="8"/>
    <x v="20"/>
    <x v="1"/>
    <x v="1"/>
    <s v="EDECAÑETE"/>
    <x v="452"/>
  </r>
  <r>
    <x v="9"/>
    <x v="4"/>
    <x v="28"/>
    <x v="3"/>
    <x v="4"/>
    <x v="1"/>
    <x v="1"/>
    <s v="Electrocentro S.A."/>
    <x v="453"/>
  </r>
  <r>
    <x v="9"/>
    <x v="14"/>
    <x v="48"/>
    <x v="8"/>
    <x v="18"/>
    <x v="1"/>
    <x v="1"/>
    <s v="Sociedad Eléctrica del Sur Oeste S.A."/>
    <x v="454"/>
  </r>
  <r>
    <x v="9"/>
    <x v="6"/>
    <x v="5"/>
    <x v="3"/>
    <x v="4"/>
    <x v="1"/>
    <x v="1"/>
    <s v="Hidrandina S.A."/>
    <x v="455"/>
  </r>
  <r>
    <x v="9"/>
    <x v="24"/>
    <x v="54"/>
    <x v="8"/>
    <x v="18"/>
    <x v="1"/>
    <x v="1"/>
    <s v="Electro Sur Este S.A.A."/>
    <x v="456"/>
  </r>
  <r>
    <x v="9"/>
    <x v="40"/>
    <x v="64"/>
    <x v="8"/>
    <x v="18"/>
    <x v="1"/>
    <x v="1"/>
    <s v="Electro Puno S.A.A."/>
    <x v="457"/>
  </r>
  <r>
    <x v="9"/>
    <x v="40"/>
    <x v="65"/>
    <x v="8"/>
    <x v="18"/>
    <x v="1"/>
    <x v="1"/>
    <s v="Electro Puno S.A.A."/>
    <x v="458"/>
  </r>
  <r>
    <x v="9"/>
    <x v="4"/>
    <x v="29"/>
    <x v="3"/>
    <x v="4"/>
    <x v="1"/>
    <x v="1"/>
    <s v="Electrocentro S.A."/>
    <x v="459"/>
  </r>
  <r>
    <x v="9"/>
    <x v="34"/>
    <x v="73"/>
    <x v="8"/>
    <x v="18"/>
    <x v="1"/>
    <x v="1"/>
    <s v="Electro Sur S.A."/>
    <x v="460"/>
  </r>
  <r>
    <x v="9"/>
    <x v="6"/>
    <x v="8"/>
    <x v="3"/>
    <x v="4"/>
    <x v="1"/>
    <x v="1"/>
    <s v="Hidrandina S.A."/>
    <x v="461"/>
  </r>
  <r>
    <x v="9"/>
    <x v="8"/>
    <x v="16"/>
    <x v="22"/>
    <x v="1"/>
    <x v="0"/>
    <x v="1"/>
    <s v="  &lt;====  Contrato ssuscrito el 2016-11-08, a partir de 2016-12-01 ELP  suministra a Coelvisac en esta barra de entrega "/>
    <x v="462"/>
  </r>
  <r>
    <x v="9"/>
    <x v="29"/>
    <x v="15"/>
    <x v="42"/>
    <x v="27"/>
    <x v="0"/>
    <x v="0"/>
    <s v="Antes era EMPRESA ADMINISTRADORA CERRO S.A.C."/>
    <x v="463"/>
  </r>
  <r>
    <x v="9"/>
    <x v="29"/>
    <x v="27"/>
    <x v="42"/>
    <x v="27"/>
    <x v="0"/>
    <x v="0"/>
    <s v="Antes era EMPRESA ADMINISTRADORA CERRO S.A.C."/>
    <x v="464"/>
  </r>
  <r>
    <x v="9"/>
    <x v="7"/>
    <x v="2"/>
    <x v="30"/>
    <x v="23"/>
    <x v="0"/>
    <x v="1"/>
    <s v="Contrato Bilateral ENOSA."/>
    <x v="465"/>
  </r>
  <r>
    <x v="9"/>
    <x v="28"/>
    <x v="66"/>
    <x v="43"/>
    <x v="35"/>
    <x v="0"/>
    <x v="0"/>
    <s v="SOCABAYA 220_x0009__x000a_M. CERRO VERDE_x0009__x000a_CB00143ELP_x000a_"/>
    <x v="466"/>
  </r>
  <r>
    <x v="9"/>
    <x v="0"/>
    <x v="10"/>
    <x v="1"/>
    <x v="36"/>
    <x v="0"/>
    <x v="0"/>
    <s v="TRUJILLO 220_x0009__x000a_TABLEROS PERUANOS (TAPAESA)_x0009__x000a_CB00141ELP_x000a_"/>
    <x v="467"/>
  </r>
  <r>
    <x v="9"/>
    <x v="49"/>
    <x v="2"/>
    <x v="23"/>
    <x v="25"/>
    <x v="0"/>
    <x v="0"/>
    <s v="PIURA OESTE 220_x0009__x000a_CEMENTOS PACASMAYO_x0009__x000a_CB00140ELP_x000a_"/>
    <x v="468"/>
  </r>
  <r>
    <x v="9"/>
    <x v="50"/>
    <x v="32"/>
    <x v="44"/>
    <x v="36"/>
    <x v="0"/>
    <x v="0"/>
    <s v="SANTA ROSA 220_x0009__x000a_M. TRUPAL_x0009__x000a_CB00100ELP_x000a_"/>
    <x v="469"/>
  </r>
  <r>
    <x v="9"/>
    <x v="51"/>
    <x v="1"/>
    <x v="45"/>
    <x v="37"/>
    <x v="0"/>
    <x v="0"/>
    <s v="CORPMICA"/>
    <x v="470"/>
  </r>
  <r>
    <x v="9"/>
    <x v="52"/>
    <x v="17"/>
    <x v="46"/>
    <x v="38"/>
    <x v="0"/>
    <x v="0"/>
    <s v="Praxair Perú S.R.L."/>
    <x v="471"/>
  </r>
  <r>
    <x v="9"/>
    <x v="53"/>
    <x v="10"/>
    <x v="13"/>
    <x v="36"/>
    <x v="0"/>
    <x v="0"/>
    <s v="Casa Grande S.A."/>
    <x v="472"/>
  </r>
  <r>
    <x v="9"/>
    <x v="8"/>
    <x v="11"/>
    <x v="3"/>
    <x v="39"/>
    <x v="0"/>
    <x v="1"/>
    <s v="COELVISAC"/>
    <x v="473"/>
  </r>
  <r>
    <x v="9"/>
    <x v="54"/>
    <x v="33"/>
    <x v="3"/>
    <x v="36"/>
    <x v="0"/>
    <x v="0"/>
    <s v="Corporación Aceros Arequipa S.A."/>
    <x v="474"/>
  </r>
  <r>
    <x v="9"/>
    <x v="8"/>
    <x v="34"/>
    <x v="47"/>
    <x v="36"/>
    <x v="0"/>
    <x v="1"/>
    <s v="COELVISAC"/>
    <x v="475"/>
  </r>
  <r>
    <x v="9"/>
    <x v="55"/>
    <x v="32"/>
    <x v="13"/>
    <x v="7"/>
    <x v="0"/>
    <x v="0"/>
    <s v="Corporación Miyasato S.A.C."/>
    <x v="476"/>
  </r>
  <r>
    <x v="9"/>
    <x v="26"/>
    <x v="60"/>
    <x v="48"/>
    <x v="40"/>
    <x v="0"/>
    <x v="1"/>
    <s v="Electro Ucayali S.A."/>
    <x v="477"/>
  </r>
  <r>
    <x v="9"/>
    <x v="33"/>
    <x v="13"/>
    <x v="49"/>
    <x v="27"/>
    <x v="0"/>
    <x v="0"/>
    <s v="Volcan Compañía Minera S.A.A."/>
    <x v="478"/>
  </r>
  <r>
    <x v="9"/>
    <x v="56"/>
    <x v="2"/>
    <x v="50"/>
    <x v="41"/>
    <x v="0"/>
    <x v="0"/>
    <s v="Fosfatos del Pacífico S.A."/>
    <x v="479"/>
  </r>
  <r>
    <x v="9"/>
    <x v="57"/>
    <x v="30"/>
    <x v="3"/>
    <x v="36"/>
    <x v="0"/>
    <x v="0"/>
    <s v="Compañía Minera Alpamarca S.A.C."/>
    <x v="480"/>
  </r>
  <r>
    <x v="9"/>
    <x v="30"/>
    <x v="30"/>
    <x v="45"/>
    <x v="27"/>
    <x v="0"/>
    <x v="0"/>
    <s v="CB00061ELP "/>
    <x v="481"/>
  </r>
  <r>
    <x v="9"/>
    <x v="31"/>
    <x v="15"/>
    <x v="49"/>
    <x v="27"/>
    <x v="0"/>
    <x v="0"/>
    <s v="Empresa Administradora Cerro S.A.C."/>
    <x v="482"/>
  </r>
  <r>
    <x v="9"/>
    <x v="58"/>
    <x v="15"/>
    <x v="45"/>
    <x v="27"/>
    <x v="0"/>
    <x v="0"/>
    <s v="Emp.Explotadora de Vinchos Ltda. S.A.C."/>
    <x v="483"/>
  </r>
  <r>
    <x v="9"/>
    <x v="33"/>
    <x v="16"/>
    <x v="49"/>
    <x v="27"/>
    <x v="0"/>
    <x v="0"/>
    <s v="Volcan Compañía Minera S.A.A."/>
    <x v="484"/>
  </r>
  <r>
    <x v="9"/>
    <x v="59"/>
    <x v="17"/>
    <x v="51"/>
    <x v="42"/>
    <x v="0"/>
    <x v="0"/>
    <s v="Fábrica de Tejidos Pisco S.A.C."/>
    <x v="485"/>
  </r>
  <r>
    <x v="9"/>
    <x v="54"/>
    <x v="17"/>
    <x v="3"/>
    <x v="43"/>
    <x v="0"/>
    <x v="0"/>
    <s v="Corporación Aceros Arequipa S.A."/>
    <x v="486"/>
  </r>
  <r>
    <x v="9"/>
    <x v="8"/>
    <x v="16"/>
    <x v="8"/>
    <x v="27"/>
    <x v="0"/>
    <x v="1"/>
    <s v="OROYA NUEVA 50_x0009__x000a_COELVISAC_x0009__x000a_CB00039ELP_x000a_"/>
    <x v="487"/>
  </r>
  <r>
    <x v="9"/>
    <x v="51"/>
    <x v="1"/>
    <x v="45"/>
    <x v="37"/>
    <x v="0"/>
    <x v="0"/>
    <s v="Corporación Minera Castrovirreyna S.A."/>
    <x v="488"/>
  </r>
  <r>
    <x v="9"/>
    <x v="49"/>
    <x v="20"/>
    <x v="45"/>
    <x v="25"/>
    <x v="0"/>
    <x v="0"/>
    <s v="Cementos Pacasmayo S.A.A."/>
    <x v="489"/>
  </r>
  <r>
    <x v="9"/>
    <x v="60"/>
    <x v="22"/>
    <x v="52"/>
    <x v="27"/>
    <x v="0"/>
    <x v="0"/>
    <s v="Cia.Minera San Ignacio de Morococha S.A."/>
    <x v="490"/>
  </r>
  <r>
    <x v="9"/>
    <x v="8"/>
    <x v="45"/>
    <x v="47"/>
    <x v="36"/>
    <x v="0"/>
    <x v="1"/>
    <s v="COELVISAC"/>
    <x v="491"/>
  </r>
  <r>
    <x v="9"/>
    <x v="8"/>
    <x v="24"/>
    <x v="53"/>
    <x v="7"/>
    <x v="0"/>
    <x v="0"/>
    <s v="Coelvisac"/>
    <x v="492"/>
  </r>
  <r>
    <x v="9"/>
    <x v="52"/>
    <x v="47"/>
    <x v="54"/>
    <x v="38"/>
    <x v="0"/>
    <x v="0"/>
    <s v="Praxair Perú S.R.L."/>
    <x v="493"/>
  </r>
  <r>
    <x v="9"/>
    <x v="31"/>
    <x v="27"/>
    <x v="49"/>
    <x v="27"/>
    <x v="0"/>
    <x v="0"/>
    <s v="Empresa Administradora Cerro S.A.C."/>
    <x v="494"/>
  </r>
  <r>
    <x v="9"/>
    <x v="61"/>
    <x v="28"/>
    <x v="55"/>
    <x v="44"/>
    <x v="0"/>
    <x v="0"/>
    <s v="Consorcio Río Mantaro S.A."/>
    <x v="495"/>
  </r>
  <r>
    <x v="9"/>
    <x v="4"/>
    <x v="28"/>
    <x v="3"/>
    <x v="4"/>
    <x v="0"/>
    <x v="1"/>
    <s v="ELECTROCENTRO"/>
    <x v="496"/>
  </r>
  <r>
    <x v="9"/>
    <x v="26"/>
    <x v="61"/>
    <x v="48"/>
    <x v="40"/>
    <x v="0"/>
    <x v="1"/>
    <s v="Electro Ucayali S.A."/>
    <x v="497"/>
  </r>
  <r>
    <x v="10"/>
    <x v="14"/>
    <x v="33"/>
    <x v="56"/>
    <x v="20"/>
    <x v="1"/>
    <x v="1"/>
    <s v="Contrato Licitación EGE CHEVES"/>
    <x v="498"/>
  </r>
  <r>
    <x v="10"/>
    <x v="14"/>
    <x v="34"/>
    <x v="56"/>
    <x v="20"/>
    <x v="1"/>
    <x v="1"/>
    <s v="Contrato Licitación EGE CHEVES"/>
    <x v="499"/>
  </r>
  <r>
    <x v="10"/>
    <x v="14"/>
    <x v="36"/>
    <x v="56"/>
    <x v="20"/>
    <x v="1"/>
    <x v="1"/>
    <s v="Contrato Licitación EGE CHEVES"/>
    <x v="500"/>
  </r>
  <r>
    <x v="10"/>
    <x v="14"/>
    <x v="37"/>
    <x v="56"/>
    <x v="20"/>
    <x v="1"/>
    <x v="1"/>
    <s v="Contrato Licitación EGE CHEVES"/>
    <x v="501"/>
  </r>
  <r>
    <x v="10"/>
    <x v="14"/>
    <x v="38"/>
    <x v="56"/>
    <x v="20"/>
    <x v="1"/>
    <x v="1"/>
    <s v="Contrato Licitación EGE CHEVES"/>
    <x v="502"/>
  </r>
  <r>
    <x v="10"/>
    <x v="14"/>
    <x v="45"/>
    <x v="56"/>
    <x v="20"/>
    <x v="1"/>
    <x v="1"/>
    <s v="Contrato Licitación EGE CHEVES"/>
    <x v="503"/>
  </r>
  <r>
    <x v="10"/>
    <x v="14"/>
    <x v="48"/>
    <x v="56"/>
    <x v="20"/>
    <x v="1"/>
    <x v="1"/>
    <s v="Contrato Licitación EGE CHEVES"/>
    <x v="504"/>
  </r>
  <r>
    <x v="10"/>
    <x v="6"/>
    <x v="10"/>
    <x v="56"/>
    <x v="20"/>
    <x v="1"/>
    <x v="1"/>
    <s v="Contrato Licitación Segunda Convocatoria con EGE CHEVES"/>
    <x v="505"/>
  </r>
  <r>
    <x v="10"/>
    <x v="6"/>
    <x v="14"/>
    <x v="56"/>
    <x v="20"/>
    <x v="1"/>
    <x v="1"/>
    <s v="Contrato Licitación Segunda Convocatoria con EGE CHEVES"/>
    <x v="506"/>
  </r>
  <r>
    <x v="10"/>
    <x v="6"/>
    <x v="3"/>
    <x v="56"/>
    <x v="20"/>
    <x v="1"/>
    <x v="1"/>
    <s v="Contrato Licitación Segunda Convocatoria con EGE CHEVES"/>
    <x v="507"/>
  </r>
  <r>
    <x v="10"/>
    <x v="6"/>
    <x v="20"/>
    <x v="56"/>
    <x v="20"/>
    <x v="1"/>
    <x v="1"/>
    <s v="Contrato Licitación Segunda Convocatoria con EGE CHEVES"/>
    <x v="508"/>
  </r>
  <r>
    <x v="10"/>
    <x v="6"/>
    <x v="21"/>
    <x v="56"/>
    <x v="20"/>
    <x v="1"/>
    <x v="1"/>
    <s v="Contrato Licitación Segunda Convocatoria con EGE CHEVES"/>
    <x v="509"/>
  </r>
  <r>
    <x v="10"/>
    <x v="6"/>
    <x v="8"/>
    <x v="56"/>
    <x v="20"/>
    <x v="1"/>
    <x v="1"/>
    <s v="Contrato Licitación Segunda Convocatoria con EGE CHEVES"/>
    <x v="510"/>
  </r>
  <r>
    <x v="10"/>
    <x v="6"/>
    <x v="23"/>
    <x v="56"/>
    <x v="20"/>
    <x v="1"/>
    <x v="1"/>
    <s v="Contrato Licitación Segunda Convocatoria con EGE CHEVES"/>
    <x v="511"/>
  </r>
  <r>
    <x v="10"/>
    <x v="6"/>
    <x v="5"/>
    <x v="56"/>
    <x v="20"/>
    <x v="1"/>
    <x v="1"/>
    <s v="Contrato Licitación Segunda Convocatoria con EGE CHEVES"/>
    <x v="512"/>
  </r>
  <r>
    <x v="10"/>
    <x v="24"/>
    <x v="49"/>
    <x v="56"/>
    <x v="20"/>
    <x v="1"/>
    <x v="1"/>
    <s v="Contrato Licitación EGE CHEVES"/>
    <x v="513"/>
  </r>
  <r>
    <x v="10"/>
    <x v="24"/>
    <x v="50"/>
    <x v="56"/>
    <x v="20"/>
    <x v="1"/>
    <x v="1"/>
    <s v="Contrato Licitación EGE CHEVES"/>
    <x v="514"/>
  </r>
  <r>
    <x v="10"/>
    <x v="24"/>
    <x v="51"/>
    <x v="56"/>
    <x v="20"/>
    <x v="1"/>
    <x v="1"/>
    <s v="Contrato Licitación EGE CHEVES"/>
    <x v="515"/>
  </r>
  <r>
    <x v="10"/>
    <x v="24"/>
    <x v="39"/>
    <x v="56"/>
    <x v="20"/>
    <x v="1"/>
    <x v="1"/>
    <s v="Contrato Licitación EGE CHEVES"/>
    <x v="516"/>
  </r>
  <r>
    <x v="10"/>
    <x v="24"/>
    <x v="52"/>
    <x v="56"/>
    <x v="20"/>
    <x v="1"/>
    <x v="1"/>
    <s v="Contrato Licitación EGE CHEVES"/>
    <x v="517"/>
  </r>
  <r>
    <x v="10"/>
    <x v="24"/>
    <x v="53"/>
    <x v="56"/>
    <x v="20"/>
    <x v="1"/>
    <x v="1"/>
    <s v="Contrato Licitación EGE CHEVES"/>
    <x v="518"/>
  </r>
  <r>
    <x v="10"/>
    <x v="24"/>
    <x v="54"/>
    <x v="56"/>
    <x v="20"/>
    <x v="1"/>
    <x v="1"/>
    <s v="Contrato Licitación EGE CHEVES"/>
    <x v="519"/>
  </r>
  <r>
    <x v="10"/>
    <x v="34"/>
    <x v="69"/>
    <x v="56"/>
    <x v="20"/>
    <x v="1"/>
    <x v="1"/>
    <s v="Contrato Licitación EGE CHEVES"/>
    <x v="520"/>
  </r>
  <r>
    <x v="10"/>
    <x v="34"/>
    <x v="33"/>
    <x v="56"/>
    <x v="20"/>
    <x v="1"/>
    <x v="1"/>
    <s v="Contrato Licitación EGE CHEVES"/>
    <x v="521"/>
  </r>
  <r>
    <x v="10"/>
    <x v="34"/>
    <x v="70"/>
    <x v="56"/>
    <x v="20"/>
    <x v="1"/>
    <x v="1"/>
    <s v="Contrato Licitación EGE CHEVES"/>
    <x v="522"/>
  </r>
  <r>
    <x v="10"/>
    <x v="34"/>
    <x v="71"/>
    <x v="56"/>
    <x v="20"/>
    <x v="1"/>
    <x v="1"/>
    <s v="Contrato Licitación EGE CHEVES"/>
    <x v="523"/>
  </r>
  <r>
    <x v="10"/>
    <x v="34"/>
    <x v="72"/>
    <x v="56"/>
    <x v="20"/>
    <x v="1"/>
    <x v="1"/>
    <s v="Contrato Licitación EGE CHEVES"/>
    <x v="524"/>
  </r>
  <r>
    <x v="10"/>
    <x v="34"/>
    <x v="73"/>
    <x v="56"/>
    <x v="20"/>
    <x v="1"/>
    <x v="1"/>
    <s v="Contrato Licitación EGE CHEVES"/>
    <x v="525"/>
  </r>
  <r>
    <x v="10"/>
    <x v="27"/>
    <x v="50"/>
    <x v="56"/>
    <x v="20"/>
    <x v="1"/>
    <x v="1"/>
    <s v="Contrato Licitación EGE CHEVES"/>
    <x v="526"/>
  </r>
  <r>
    <x v="10"/>
    <x v="27"/>
    <x v="62"/>
    <x v="56"/>
    <x v="20"/>
    <x v="1"/>
    <x v="1"/>
    <s v="Contrato Licitación EGE CHEVES"/>
    <x v="527"/>
  </r>
  <r>
    <x v="10"/>
    <x v="27"/>
    <x v="63"/>
    <x v="56"/>
    <x v="20"/>
    <x v="1"/>
    <x v="1"/>
    <s v="Contrato Licitación EGE CHEVES"/>
    <x v="528"/>
  </r>
  <r>
    <x v="10"/>
    <x v="27"/>
    <x v="64"/>
    <x v="56"/>
    <x v="20"/>
    <x v="1"/>
    <x v="1"/>
    <s v="Contrato Licitación EGE CHEVES"/>
    <x v="529"/>
  </r>
  <r>
    <x v="10"/>
    <x v="27"/>
    <x v="65"/>
    <x v="56"/>
    <x v="20"/>
    <x v="1"/>
    <x v="1"/>
    <s v="Contrato Licitación EGE CHEVES"/>
    <x v="530"/>
  </r>
  <r>
    <x v="10"/>
    <x v="5"/>
    <x v="24"/>
    <x v="56"/>
    <x v="20"/>
    <x v="1"/>
    <x v="1"/>
    <s v="Contrato Licitación Segunda Convocatoria con EGE CHEVES"/>
    <x v="531"/>
  </r>
  <r>
    <x v="10"/>
    <x v="5"/>
    <x v="5"/>
    <x v="56"/>
    <x v="20"/>
    <x v="1"/>
    <x v="1"/>
    <s v="Contrato Licitación Segunda Convocatoria con EGE CHEVES"/>
    <x v="532"/>
  </r>
  <r>
    <x v="10"/>
    <x v="5"/>
    <x v="25"/>
    <x v="56"/>
    <x v="20"/>
    <x v="1"/>
    <x v="1"/>
    <s v="Contrato Licitación Segunda Convocatoria con EGE CHEVES"/>
    <x v="533"/>
  </r>
  <r>
    <x v="10"/>
    <x v="7"/>
    <x v="9"/>
    <x v="56"/>
    <x v="20"/>
    <x v="1"/>
    <x v="1"/>
    <s v="Contrato Licitación Segunda Convocatoria EGE CHEVES"/>
    <x v="534"/>
  </r>
  <r>
    <x v="10"/>
    <x v="7"/>
    <x v="12"/>
    <x v="56"/>
    <x v="20"/>
    <x v="1"/>
    <x v="1"/>
    <s v="Contrato Licitación Segunda Convocatoria EGE CHEVES"/>
    <x v="535"/>
  </r>
  <r>
    <x v="10"/>
    <x v="7"/>
    <x v="2"/>
    <x v="56"/>
    <x v="20"/>
    <x v="1"/>
    <x v="1"/>
    <s v="Contrato Licitación Segunda Convocatoria EGE CHEVES"/>
    <x v="536"/>
  </r>
  <r>
    <x v="10"/>
    <x v="7"/>
    <x v="40"/>
    <x v="56"/>
    <x v="20"/>
    <x v="1"/>
    <x v="1"/>
    <s v="Contrato Licitación Segunda Convocatoria EGE CHEVES"/>
    <x v="537"/>
  </r>
  <r>
    <x v="10"/>
    <x v="4"/>
    <x v="4"/>
    <x v="56"/>
    <x v="20"/>
    <x v="1"/>
    <x v="1"/>
    <s v="Contrato Licitación Segunda Convocatoria con EGE CHEVES"/>
    <x v="538"/>
  </r>
  <r>
    <x v="10"/>
    <x v="4"/>
    <x v="6"/>
    <x v="56"/>
    <x v="20"/>
    <x v="1"/>
    <x v="1"/>
    <s v="Contrato Licitación Segunda Convocatoria con EGE CHEVES"/>
    <x v="539"/>
  </r>
  <r>
    <x v="10"/>
    <x v="4"/>
    <x v="11"/>
    <x v="56"/>
    <x v="20"/>
    <x v="1"/>
    <x v="1"/>
    <s v="Contrato Licitación Segunda Convocatoria con EGE CHEVES"/>
    <x v="540"/>
  </r>
  <r>
    <x v="10"/>
    <x v="4"/>
    <x v="13"/>
    <x v="56"/>
    <x v="20"/>
    <x v="1"/>
    <x v="1"/>
    <s v="Contrato Licitación Segunda Convocatoria con EGE CHEVES"/>
    <x v="541"/>
  </r>
  <r>
    <x v="10"/>
    <x v="4"/>
    <x v="15"/>
    <x v="56"/>
    <x v="20"/>
    <x v="1"/>
    <x v="1"/>
    <s v="Contrato Licitación Segunda Convocatoria con EGE CHEVES"/>
    <x v="542"/>
  </r>
  <r>
    <x v="10"/>
    <x v="4"/>
    <x v="7"/>
    <x v="56"/>
    <x v="20"/>
    <x v="1"/>
    <x v="1"/>
    <s v="Contrato Licitación Segunda Convocatoria con EGE CHEVES"/>
    <x v="543"/>
  </r>
  <r>
    <x v="10"/>
    <x v="4"/>
    <x v="16"/>
    <x v="56"/>
    <x v="20"/>
    <x v="1"/>
    <x v="1"/>
    <s v="Contrato Licitación Segunda Convocatoria con EGE CHEVES"/>
    <x v="544"/>
  </r>
  <r>
    <x v="10"/>
    <x v="4"/>
    <x v="18"/>
    <x v="56"/>
    <x v="20"/>
    <x v="1"/>
    <x v="1"/>
    <s v="Contrato Licitación Segunda Convocatoria con EGE CHEVES"/>
    <x v="545"/>
  </r>
  <r>
    <x v="10"/>
    <x v="4"/>
    <x v="19"/>
    <x v="56"/>
    <x v="20"/>
    <x v="1"/>
    <x v="1"/>
    <s v="Contrato Licitación Segunda Convocatoria con EGE CHEVES"/>
    <x v="546"/>
  </r>
  <r>
    <x v="10"/>
    <x v="4"/>
    <x v="1"/>
    <x v="56"/>
    <x v="20"/>
    <x v="1"/>
    <x v="1"/>
    <s v="Contrato Licitación Segunda Convocatoria con EGE CHEVES"/>
    <x v="547"/>
  </r>
  <r>
    <x v="10"/>
    <x v="4"/>
    <x v="22"/>
    <x v="56"/>
    <x v="20"/>
    <x v="1"/>
    <x v="1"/>
    <s v="Contrato Licitación Segunda Convocatoria con EGE CHEVES"/>
    <x v="548"/>
  </r>
  <r>
    <x v="10"/>
    <x v="4"/>
    <x v="27"/>
    <x v="56"/>
    <x v="20"/>
    <x v="1"/>
    <x v="1"/>
    <s v="Contrato Licitación Segunda Convocatoria con EGE CHEVES"/>
    <x v="549"/>
  </r>
  <r>
    <x v="10"/>
    <x v="4"/>
    <x v="28"/>
    <x v="56"/>
    <x v="20"/>
    <x v="1"/>
    <x v="1"/>
    <s v="Contrato Licitación Segunda Convocatoria con EGE CHEVES"/>
    <x v="550"/>
  </r>
  <r>
    <x v="10"/>
    <x v="4"/>
    <x v="29"/>
    <x v="56"/>
    <x v="20"/>
    <x v="1"/>
    <x v="1"/>
    <s v="Contrato Licitación Segunda Convocatoria con EGE CHEVES "/>
    <x v="551"/>
  </r>
  <r>
    <x v="10"/>
    <x v="4"/>
    <x v="4"/>
    <x v="3"/>
    <x v="20"/>
    <x v="1"/>
    <x v="1"/>
    <s v="ELECTRO CENTRO"/>
    <x v="552"/>
  </r>
  <r>
    <x v="10"/>
    <x v="5"/>
    <x v="5"/>
    <x v="3"/>
    <x v="20"/>
    <x v="1"/>
    <x v="1"/>
    <s v="ELECTRO NORTE"/>
    <x v="553"/>
  </r>
  <r>
    <x v="10"/>
    <x v="4"/>
    <x v="6"/>
    <x v="3"/>
    <x v="20"/>
    <x v="1"/>
    <x v="1"/>
    <s v="ELECTRO CENTRO"/>
    <x v="554"/>
  </r>
  <r>
    <x v="10"/>
    <x v="7"/>
    <x v="9"/>
    <x v="3"/>
    <x v="20"/>
    <x v="1"/>
    <x v="1"/>
    <s v="ELECTRO NOR OESTE"/>
    <x v="555"/>
  </r>
  <r>
    <x v="10"/>
    <x v="4"/>
    <x v="7"/>
    <x v="3"/>
    <x v="20"/>
    <x v="1"/>
    <x v="1"/>
    <s v="ELECTRO CENTRO"/>
    <x v="556"/>
  </r>
  <r>
    <x v="10"/>
    <x v="6"/>
    <x v="10"/>
    <x v="3"/>
    <x v="20"/>
    <x v="1"/>
    <x v="1"/>
    <s v="HIDRANDINA"/>
    <x v="557"/>
  </r>
  <r>
    <x v="10"/>
    <x v="4"/>
    <x v="11"/>
    <x v="3"/>
    <x v="20"/>
    <x v="1"/>
    <x v="1"/>
    <s v="ELECTRO CENTRO"/>
    <x v="558"/>
  </r>
  <r>
    <x v="10"/>
    <x v="7"/>
    <x v="12"/>
    <x v="3"/>
    <x v="20"/>
    <x v="1"/>
    <x v="1"/>
    <s v="ELECTRO NOR OESTE"/>
    <x v="559"/>
  </r>
  <r>
    <x v="10"/>
    <x v="4"/>
    <x v="13"/>
    <x v="3"/>
    <x v="20"/>
    <x v="1"/>
    <x v="1"/>
    <s v="ELECTRO CENTRO"/>
    <x v="560"/>
  </r>
  <r>
    <x v="10"/>
    <x v="7"/>
    <x v="2"/>
    <x v="3"/>
    <x v="20"/>
    <x v="1"/>
    <x v="1"/>
    <s v="ELECTRO NOR OESTE"/>
    <x v="561"/>
  </r>
  <r>
    <x v="10"/>
    <x v="6"/>
    <x v="14"/>
    <x v="3"/>
    <x v="20"/>
    <x v="1"/>
    <x v="1"/>
    <s v="HIDRANDINA"/>
    <x v="562"/>
  </r>
  <r>
    <x v="10"/>
    <x v="4"/>
    <x v="15"/>
    <x v="3"/>
    <x v="20"/>
    <x v="1"/>
    <x v="1"/>
    <s v="ELECTRO CENTRO"/>
    <x v="563"/>
  </r>
  <r>
    <x v="10"/>
    <x v="4"/>
    <x v="16"/>
    <x v="3"/>
    <x v="20"/>
    <x v="1"/>
    <x v="1"/>
    <s v="ELECTRO CENTRO"/>
    <x v="564"/>
  </r>
  <r>
    <x v="10"/>
    <x v="8"/>
    <x v="17"/>
    <x v="3"/>
    <x v="20"/>
    <x v="1"/>
    <x v="1"/>
    <s v="COELVISAC"/>
    <x v="565"/>
  </r>
  <r>
    <x v="10"/>
    <x v="4"/>
    <x v="18"/>
    <x v="3"/>
    <x v="20"/>
    <x v="1"/>
    <x v="1"/>
    <s v="ELECTROCENTRO"/>
    <x v="566"/>
  </r>
  <r>
    <x v="10"/>
    <x v="4"/>
    <x v="19"/>
    <x v="3"/>
    <x v="20"/>
    <x v="1"/>
    <x v="1"/>
    <s v="ELECTROCENTRO"/>
    <x v="567"/>
  </r>
  <r>
    <x v="10"/>
    <x v="4"/>
    <x v="1"/>
    <x v="3"/>
    <x v="20"/>
    <x v="1"/>
    <x v="1"/>
    <s v="ELECTROCENTRO"/>
    <x v="568"/>
  </r>
  <r>
    <x v="10"/>
    <x v="6"/>
    <x v="3"/>
    <x v="3"/>
    <x v="20"/>
    <x v="1"/>
    <x v="1"/>
    <s v="HIDRANDINA"/>
    <x v="569"/>
  </r>
  <r>
    <x v="10"/>
    <x v="6"/>
    <x v="20"/>
    <x v="3"/>
    <x v="20"/>
    <x v="1"/>
    <x v="1"/>
    <s v="HIDRANDINA"/>
    <x v="570"/>
  </r>
  <r>
    <x v="10"/>
    <x v="6"/>
    <x v="21"/>
    <x v="3"/>
    <x v="20"/>
    <x v="1"/>
    <x v="1"/>
    <s v="HIDRANDINA"/>
    <x v="571"/>
  </r>
  <r>
    <x v="10"/>
    <x v="4"/>
    <x v="22"/>
    <x v="3"/>
    <x v="20"/>
    <x v="1"/>
    <x v="1"/>
    <s v="ELECTROCENTRO"/>
    <x v="572"/>
  </r>
  <r>
    <x v="10"/>
    <x v="6"/>
    <x v="23"/>
    <x v="3"/>
    <x v="20"/>
    <x v="1"/>
    <x v="1"/>
    <s v="HIDRANDINA"/>
    <x v="573"/>
  </r>
  <r>
    <x v="10"/>
    <x v="5"/>
    <x v="24"/>
    <x v="3"/>
    <x v="20"/>
    <x v="1"/>
    <x v="1"/>
    <s v="ELECTRO NORTE"/>
    <x v="574"/>
  </r>
  <r>
    <x v="10"/>
    <x v="5"/>
    <x v="25"/>
    <x v="3"/>
    <x v="20"/>
    <x v="1"/>
    <x v="1"/>
    <s v="ELECTRO NORTE"/>
    <x v="575"/>
  </r>
  <r>
    <x v="10"/>
    <x v="4"/>
    <x v="27"/>
    <x v="3"/>
    <x v="20"/>
    <x v="1"/>
    <x v="1"/>
    <s v="ELECTROCENTRO"/>
    <x v="576"/>
  </r>
  <r>
    <x v="10"/>
    <x v="4"/>
    <x v="28"/>
    <x v="3"/>
    <x v="20"/>
    <x v="1"/>
    <x v="1"/>
    <s v="ELECTROCENTRO"/>
    <x v="577"/>
  </r>
  <r>
    <x v="10"/>
    <x v="6"/>
    <x v="5"/>
    <x v="3"/>
    <x v="20"/>
    <x v="1"/>
    <x v="1"/>
    <s v="HIDRANDINA"/>
    <x v="578"/>
  </r>
  <r>
    <x v="10"/>
    <x v="4"/>
    <x v="29"/>
    <x v="3"/>
    <x v="20"/>
    <x v="1"/>
    <x v="1"/>
    <s v="ELECTROCENTRO"/>
    <x v="579"/>
  </r>
  <r>
    <x v="10"/>
    <x v="6"/>
    <x v="8"/>
    <x v="3"/>
    <x v="20"/>
    <x v="1"/>
    <x v="1"/>
    <s v="HIDRANDINA"/>
    <x v="580"/>
  </r>
  <r>
    <x v="10"/>
    <x v="7"/>
    <x v="12"/>
    <x v="3"/>
    <x v="20"/>
    <x v="0"/>
    <x v="1"/>
    <s v="ELECTRO NOR OESTE"/>
    <x v="581"/>
  </r>
  <r>
    <x v="10"/>
    <x v="7"/>
    <x v="9"/>
    <x v="3"/>
    <x v="20"/>
    <x v="0"/>
    <x v="1"/>
    <s v="ELECTRO NOR OESTE"/>
    <x v="582"/>
  </r>
  <r>
    <x v="10"/>
    <x v="7"/>
    <x v="40"/>
    <x v="3"/>
    <x v="20"/>
    <x v="1"/>
    <x v="1"/>
    <s v="ELECTRO NOR OESTE"/>
    <x v="583"/>
  </r>
  <r>
    <x v="10"/>
    <x v="7"/>
    <x v="2"/>
    <x v="3"/>
    <x v="20"/>
    <x v="0"/>
    <x v="1"/>
    <s v="ELECTRO NOR OESTE"/>
    <x v="584"/>
  </r>
  <r>
    <x v="10"/>
    <x v="21"/>
    <x v="77"/>
    <x v="17"/>
    <x v="20"/>
    <x v="0"/>
    <x v="1"/>
    <s v="ADINELSA"/>
    <x v="585"/>
  </r>
  <r>
    <x v="10"/>
    <x v="62"/>
    <x v="35"/>
    <x v="38"/>
    <x v="20"/>
    <x v="0"/>
    <x v="0"/>
    <s v="BANCO CONTINENTAL"/>
    <x v="586"/>
  </r>
  <r>
    <x v="10"/>
    <x v="63"/>
    <x v="77"/>
    <x v="57"/>
    <x v="20"/>
    <x v="0"/>
    <x v="0"/>
    <s v="COCHAS - HUANCHAY"/>
    <x v="587"/>
  </r>
  <r>
    <x v="10"/>
    <x v="64"/>
    <x v="77"/>
    <x v="57"/>
    <x v="20"/>
    <x v="0"/>
    <x v="1"/>
    <s v="ESEMPAT"/>
    <x v="588"/>
  </r>
  <r>
    <x v="10"/>
    <x v="65"/>
    <x v="15"/>
    <x v="58"/>
    <x v="20"/>
    <x v="0"/>
    <x v="0"/>
    <s v="MILPO ANDINA PERU"/>
    <x v="589"/>
  </r>
  <r>
    <x v="10"/>
    <x v="66"/>
    <x v="15"/>
    <x v="3"/>
    <x v="20"/>
    <x v="0"/>
    <x v="0"/>
    <s v="MINERA LOS QUENUALES"/>
    <x v="590"/>
  </r>
  <r>
    <x v="10"/>
    <x v="67"/>
    <x v="16"/>
    <x v="59"/>
    <x v="20"/>
    <x v="0"/>
    <x v="0"/>
    <s v="MINERA CORONA"/>
    <x v="591"/>
  </r>
  <r>
    <x v="10"/>
    <x v="68"/>
    <x v="16"/>
    <x v="60"/>
    <x v="20"/>
    <x v="0"/>
    <x v="0"/>
    <s v="MINERA CHINALCO"/>
    <x v="592"/>
  </r>
  <r>
    <x v="10"/>
    <x v="66"/>
    <x v="16"/>
    <x v="3"/>
    <x v="20"/>
    <x v="0"/>
    <x v="0"/>
    <s v="OROYA NUEVA 50_x0009__x000a_M. LOS QUENUALES_x000a_CB00052SKP_x000a_"/>
    <x v="593"/>
  </r>
  <r>
    <x v="10"/>
    <x v="66"/>
    <x v="16"/>
    <x v="3"/>
    <x v="20"/>
    <x v="0"/>
    <x v="0"/>
    <s v="MINERA QUENUALES"/>
    <x v="594"/>
  </r>
  <r>
    <x v="10"/>
    <x v="65"/>
    <x v="78"/>
    <x v="46"/>
    <x v="20"/>
    <x v="0"/>
    <x v="0"/>
    <s v="MINERA MILPO"/>
    <x v="595"/>
  </r>
  <r>
    <x v="10"/>
    <x v="69"/>
    <x v="46"/>
    <x v="61"/>
    <x v="20"/>
    <x v="0"/>
    <x v="0"/>
    <s v="CHILCA REP 220_x0009__x000a_M. CONDESTABLE_x0009__x000a_CB00021SKP_x000a_"/>
    <x v="596"/>
  </r>
  <r>
    <x v="10"/>
    <x v="70"/>
    <x v="27"/>
    <x v="62"/>
    <x v="20"/>
    <x v="0"/>
    <x v="0"/>
    <s v="TREVALI PERU"/>
    <x v="597"/>
  </r>
  <r>
    <x v="10"/>
    <x v="71"/>
    <x v="15"/>
    <x v="2"/>
    <x v="20"/>
    <x v="0"/>
    <x v="0"/>
    <s v="MINERA ATACOCHA"/>
    <x v="598"/>
  </r>
  <r>
    <x v="10"/>
    <x v="72"/>
    <x v="28"/>
    <x v="63"/>
    <x v="20"/>
    <x v="0"/>
    <x v="0"/>
    <s v="DOE RUN - COBRIZA"/>
    <x v="599"/>
  </r>
  <r>
    <x v="11"/>
    <x v="25"/>
    <x v="57"/>
    <x v="30"/>
    <x v="36"/>
    <x v="0"/>
    <x v="1"/>
    <s v="CB"/>
    <x v="600"/>
  </r>
  <r>
    <x v="11"/>
    <x v="25"/>
    <x v="55"/>
    <x v="30"/>
    <x v="36"/>
    <x v="1"/>
    <x v="1"/>
    <s v="CONTRATO DE LICITACIÓN DE LARGO PLAZO"/>
    <x v="601"/>
  </r>
  <r>
    <x v="11"/>
    <x v="25"/>
    <x v="56"/>
    <x v="30"/>
    <x v="36"/>
    <x v="1"/>
    <x v="1"/>
    <s v="CONTRATO DE LICITACIÓN DE LARGO PLAZO"/>
    <x v="602"/>
  </r>
  <r>
    <x v="11"/>
    <x v="25"/>
    <x v="32"/>
    <x v="30"/>
    <x v="36"/>
    <x v="1"/>
    <x v="1"/>
    <s v="CONTRATO DE LICITACIÓN DE LARGO PLAZO"/>
    <x v="603"/>
  </r>
  <r>
    <x v="11"/>
    <x v="25"/>
    <x v="14"/>
    <x v="30"/>
    <x v="36"/>
    <x v="1"/>
    <x v="1"/>
    <s v="CONTRATO DE LICITACIÓN DE LARGO PLAZO"/>
    <x v="604"/>
  </r>
  <r>
    <x v="11"/>
    <x v="25"/>
    <x v="58"/>
    <x v="30"/>
    <x v="36"/>
    <x v="1"/>
    <x v="1"/>
    <s v="CONTRATO DE LICITACIÓN DE LARGO PLAZO"/>
    <x v="605"/>
  </r>
  <r>
    <x v="11"/>
    <x v="25"/>
    <x v="47"/>
    <x v="30"/>
    <x v="36"/>
    <x v="1"/>
    <x v="1"/>
    <s v="CONTRATO DE LICITACION DE LARGO PLAZO"/>
    <x v="606"/>
  </r>
  <r>
    <x v="11"/>
    <x v="25"/>
    <x v="59"/>
    <x v="30"/>
    <x v="36"/>
    <x v="1"/>
    <x v="1"/>
    <s v="CONTRATO DE LICITACIÓN DE LARGO PLAZO"/>
    <x v="607"/>
  </r>
  <r>
    <x v="11"/>
    <x v="73"/>
    <x v="17"/>
    <x v="56"/>
    <x v="45"/>
    <x v="0"/>
    <x v="0"/>
    <s v="EGEJUNIN respalda el contrato celebrado entre ELECTRICA SANTA ROSA y TEXTIL DEL VALLE"/>
    <x v="608"/>
  </r>
  <r>
    <x v="12"/>
    <x v="14"/>
    <x v="33"/>
    <x v="19"/>
    <x v="16"/>
    <x v="1"/>
    <x v="1"/>
    <s v="Contrato de Suministro con Electroperú (Proinversión)_x0009_"/>
    <x v="609"/>
  </r>
  <r>
    <x v="12"/>
    <x v="14"/>
    <x v="34"/>
    <x v="19"/>
    <x v="16"/>
    <x v="1"/>
    <x v="1"/>
    <s v="Contrato de Suministro con Electroperú (Proinversión)_x0009_"/>
    <x v="610"/>
  </r>
  <r>
    <x v="12"/>
    <x v="14"/>
    <x v="36"/>
    <x v="19"/>
    <x v="16"/>
    <x v="1"/>
    <x v="1"/>
    <s v="Contrato de Suministro con Electroperú (Proinversión)_x0009_"/>
    <x v="611"/>
  </r>
  <r>
    <x v="12"/>
    <x v="14"/>
    <x v="37"/>
    <x v="19"/>
    <x v="16"/>
    <x v="1"/>
    <x v="1"/>
    <s v="Contrato de Suministro con Electroperú (Proinversión)_x0009_"/>
    <x v="612"/>
  </r>
  <r>
    <x v="12"/>
    <x v="14"/>
    <x v="38"/>
    <x v="19"/>
    <x v="16"/>
    <x v="1"/>
    <x v="1"/>
    <s v="Contrato de Suministro con Electroperú (Proinversión)_x0009_"/>
    <x v="613"/>
  </r>
  <r>
    <x v="12"/>
    <x v="14"/>
    <x v="45"/>
    <x v="19"/>
    <x v="16"/>
    <x v="1"/>
    <x v="1"/>
    <s v="Contrato de Suministro con Electroperú (Proinversión)_x0009_"/>
    <x v="614"/>
  </r>
  <r>
    <x v="12"/>
    <x v="14"/>
    <x v="48"/>
    <x v="19"/>
    <x v="16"/>
    <x v="1"/>
    <x v="1"/>
    <s v="Contrato de Suministro con Electroperú (Proinversión)_x0009_"/>
    <x v="615"/>
  </r>
  <r>
    <x v="12"/>
    <x v="10"/>
    <x v="32"/>
    <x v="19"/>
    <x v="16"/>
    <x v="1"/>
    <x v="1"/>
    <s v="Contrato de Suministro con Electroperú (Proinversión)_x0009_"/>
    <x v="616"/>
  </r>
  <r>
    <x v="12"/>
    <x v="10"/>
    <x v="35"/>
    <x v="19"/>
    <x v="16"/>
    <x v="1"/>
    <x v="1"/>
    <s v="Contrato de Suministro con Electroperú (Proinversión)_x0009_"/>
    <x v="617"/>
  </r>
  <r>
    <x v="12"/>
    <x v="10"/>
    <x v="41"/>
    <x v="19"/>
    <x v="16"/>
    <x v="1"/>
    <x v="1"/>
    <s v="Contrato de Suministro con Electroperú (Proinversión)_x0009_"/>
    <x v="618"/>
  </r>
  <r>
    <x v="12"/>
    <x v="10"/>
    <x v="46"/>
    <x v="19"/>
    <x v="16"/>
    <x v="1"/>
    <x v="1"/>
    <s v="Contrato de Suministro con Electroperú (Proinversión)_x0009_"/>
    <x v="619"/>
  </r>
  <r>
    <x v="12"/>
    <x v="10"/>
    <x v="31"/>
    <x v="19"/>
    <x v="16"/>
    <x v="1"/>
    <x v="1"/>
    <s v="Contrato de Suministro con Electroperú (Proinversión)_x0009_"/>
    <x v="620"/>
  </r>
  <r>
    <x v="12"/>
    <x v="6"/>
    <x v="10"/>
    <x v="19"/>
    <x v="16"/>
    <x v="1"/>
    <x v="1"/>
    <s v="Contrato de Suministro con Electroperú (Proinversión)_x0009_"/>
    <x v="621"/>
  </r>
  <r>
    <x v="12"/>
    <x v="6"/>
    <x v="14"/>
    <x v="19"/>
    <x v="16"/>
    <x v="1"/>
    <x v="1"/>
    <s v="Contrato de Suministro con Electroperú (Proinversión)_x0009_"/>
    <x v="622"/>
  </r>
  <r>
    <x v="12"/>
    <x v="6"/>
    <x v="3"/>
    <x v="19"/>
    <x v="16"/>
    <x v="1"/>
    <x v="1"/>
    <s v="Contrato de Suministro con Electroperú (Proinversión)_x0009_"/>
    <x v="623"/>
  </r>
  <r>
    <x v="12"/>
    <x v="6"/>
    <x v="20"/>
    <x v="19"/>
    <x v="16"/>
    <x v="1"/>
    <x v="1"/>
    <s v="Contrato de Suministro con Electroperú (Proinversión)_x0009_"/>
    <x v="624"/>
  </r>
  <r>
    <x v="12"/>
    <x v="6"/>
    <x v="21"/>
    <x v="19"/>
    <x v="16"/>
    <x v="1"/>
    <x v="1"/>
    <s v="Contrato de Suministro con Electroperú (Proinversión)_x0009_"/>
    <x v="625"/>
  </r>
  <r>
    <x v="12"/>
    <x v="6"/>
    <x v="8"/>
    <x v="19"/>
    <x v="16"/>
    <x v="1"/>
    <x v="1"/>
    <s v="Contrato de Suministro con Electroperú (Proinversión)_x0009_"/>
    <x v="626"/>
  </r>
  <r>
    <x v="12"/>
    <x v="6"/>
    <x v="23"/>
    <x v="19"/>
    <x v="16"/>
    <x v="1"/>
    <x v="1"/>
    <s v="Contrato de Suministro con Electroperú (Proinversión)_x0009_"/>
    <x v="627"/>
  </r>
  <r>
    <x v="12"/>
    <x v="6"/>
    <x v="5"/>
    <x v="19"/>
    <x v="16"/>
    <x v="1"/>
    <x v="1"/>
    <s v="Contrato de Suministro con Electroperú (Proinversión)_x0009_"/>
    <x v="628"/>
  </r>
  <r>
    <x v="12"/>
    <x v="26"/>
    <x v="60"/>
    <x v="19"/>
    <x v="16"/>
    <x v="1"/>
    <x v="1"/>
    <s v="Contrato de Suministro con Electroperú (Proinversión)_x0009_"/>
    <x v="629"/>
  </r>
  <r>
    <x v="12"/>
    <x v="26"/>
    <x v="61"/>
    <x v="19"/>
    <x v="16"/>
    <x v="1"/>
    <x v="1"/>
    <s v="Contrato de Suministro con Electroperú (Proinversión)_x0009_"/>
    <x v="630"/>
  </r>
  <r>
    <x v="12"/>
    <x v="24"/>
    <x v="49"/>
    <x v="19"/>
    <x v="16"/>
    <x v="1"/>
    <x v="1"/>
    <s v="Contrato de Suministro con Electroperú (Proinversión)_x0009_"/>
    <x v="631"/>
  </r>
  <r>
    <x v="12"/>
    <x v="24"/>
    <x v="50"/>
    <x v="19"/>
    <x v="16"/>
    <x v="1"/>
    <x v="1"/>
    <s v="Contrato de Suministro con Electroperú (Proinversión)_x0009_"/>
    <x v="632"/>
  </r>
  <r>
    <x v="12"/>
    <x v="24"/>
    <x v="51"/>
    <x v="19"/>
    <x v="16"/>
    <x v="1"/>
    <x v="1"/>
    <s v="Contrato de Suministro con Electroperú (Proinversión)_x0009_"/>
    <x v="633"/>
  </r>
  <r>
    <x v="12"/>
    <x v="24"/>
    <x v="39"/>
    <x v="19"/>
    <x v="16"/>
    <x v="1"/>
    <x v="1"/>
    <s v="Contrato de Suministro con Electroperú (Proinversión)_x0009_"/>
    <x v="634"/>
  </r>
  <r>
    <x v="12"/>
    <x v="24"/>
    <x v="52"/>
    <x v="19"/>
    <x v="16"/>
    <x v="1"/>
    <x v="1"/>
    <s v="Contrato de Suministro con Electroperú (Proinversión)_x0009_"/>
    <x v="635"/>
  </r>
  <r>
    <x v="12"/>
    <x v="24"/>
    <x v="53"/>
    <x v="19"/>
    <x v="16"/>
    <x v="1"/>
    <x v="1"/>
    <s v="Contrato de Suministro con Electroperú (Proinversión)_x0009_"/>
    <x v="636"/>
  </r>
  <r>
    <x v="12"/>
    <x v="24"/>
    <x v="54"/>
    <x v="19"/>
    <x v="16"/>
    <x v="1"/>
    <x v="1"/>
    <s v="Contrato de Suministro con Electroperú (Proinversión)_x0009_"/>
    <x v="637"/>
  </r>
  <r>
    <x v="12"/>
    <x v="27"/>
    <x v="50"/>
    <x v="19"/>
    <x v="16"/>
    <x v="1"/>
    <x v="1"/>
    <s v="Contrato de Suministro con Electroperú (Proinversión)_x0009_"/>
    <x v="638"/>
  </r>
  <r>
    <x v="12"/>
    <x v="27"/>
    <x v="62"/>
    <x v="19"/>
    <x v="16"/>
    <x v="1"/>
    <x v="1"/>
    <s v="Contrato de Suministro con Electroperú (Proinversión)_x0009_"/>
    <x v="639"/>
  </r>
  <r>
    <x v="12"/>
    <x v="27"/>
    <x v="63"/>
    <x v="19"/>
    <x v="16"/>
    <x v="1"/>
    <x v="1"/>
    <s v="Contrato de Suministro con Electroperú (Proinversión)_x0009_"/>
    <x v="640"/>
  </r>
  <r>
    <x v="12"/>
    <x v="27"/>
    <x v="64"/>
    <x v="19"/>
    <x v="16"/>
    <x v="1"/>
    <x v="1"/>
    <s v="Contrato de Suministro con Electroperú (Proinversión)_x0009_"/>
    <x v="641"/>
  </r>
  <r>
    <x v="12"/>
    <x v="27"/>
    <x v="65"/>
    <x v="19"/>
    <x v="16"/>
    <x v="1"/>
    <x v="1"/>
    <s v="Contrato de Suministro con Electroperú (Proinversión)_x0009_"/>
    <x v="642"/>
  </r>
  <r>
    <x v="12"/>
    <x v="5"/>
    <x v="24"/>
    <x v="19"/>
    <x v="16"/>
    <x v="1"/>
    <x v="1"/>
    <s v="Contrato de Suministro con Electroperú (Proinversión)_x0009_"/>
    <x v="643"/>
  </r>
  <r>
    <x v="12"/>
    <x v="5"/>
    <x v="25"/>
    <x v="19"/>
    <x v="16"/>
    <x v="1"/>
    <x v="1"/>
    <s v="Contrato de Suministro con Electroperú (Proinversión)_x0009_"/>
    <x v="644"/>
  </r>
  <r>
    <x v="12"/>
    <x v="5"/>
    <x v="5"/>
    <x v="19"/>
    <x v="16"/>
    <x v="1"/>
    <x v="1"/>
    <s v="Contrato de Suministro con Electroperú (Proinversión)_x0009_"/>
    <x v="645"/>
  </r>
  <r>
    <x v="12"/>
    <x v="7"/>
    <x v="9"/>
    <x v="19"/>
    <x v="16"/>
    <x v="1"/>
    <x v="1"/>
    <s v="Contrato de Suministro con Electroperú (Proinversión)_x0009_"/>
    <x v="646"/>
  </r>
  <r>
    <x v="12"/>
    <x v="7"/>
    <x v="12"/>
    <x v="19"/>
    <x v="16"/>
    <x v="1"/>
    <x v="1"/>
    <s v="Contrato de Suministro con Electroperú (Proinversión)_x0009_"/>
    <x v="647"/>
  </r>
  <r>
    <x v="12"/>
    <x v="7"/>
    <x v="2"/>
    <x v="19"/>
    <x v="16"/>
    <x v="1"/>
    <x v="1"/>
    <s v="Contrato de Suministro con Electroperú (Proinversión)_x0009_"/>
    <x v="648"/>
  </r>
  <r>
    <x v="12"/>
    <x v="7"/>
    <x v="40"/>
    <x v="19"/>
    <x v="16"/>
    <x v="1"/>
    <x v="1"/>
    <s v="Contrato de Suministro con Electroperú (Proinversión)_x0009_"/>
    <x v="649"/>
  </r>
  <r>
    <x v="12"/>
    <x v="4"/>
    <x v="4"/>
    <x v="19"/>
    <x v="16"/>
    <x v="1"/>
    <x v="1"/>
    <s v="Contrato de Suministro con Electroperú (Proinversión)_x0009_"/>
    <x v="650"/>
  </r>
  <r>
    <x v="12"/>
    <x v="4"/>
    <x v="6"/>
    <x v="19"/>
    <x v="16"/>
    <x v="1"/>
    <x v="1"/>
    <s v="Contrato de Suministro con Electroperú (Proinversión)_x0009_"/>
    <x v="651"/>
  </r>
  <r>
    <x v="12"/>
    <x v="4"/>
    <x v="11"/>
    <x v="19"/>
    <x v="16"/>
    <x v="1"/>
    <x v="1"/>
    <s v="Contrato de Suministro con Electroperú (Proinversión)_x0009_"/>
    <x v="652"/>
  </r>
  <r>
    <x v="12"/>
    <x v="4"/>
    <x v="13"/>
    <x v="19"/>
    <x v="16"/>
    <x v="1"/>
    <x v="1"/>
    <s v="Contrato de Suministro con Electroperú (Proinversión)_x0009_"/>
    <x v="653"/>
  </r>
  <r>
    <x v="12"/>
    <x v="4"/>
    <x v="15"/>
    <x v="19"/>
    <x v="16"/>
    <x v="1"/>
    <x v="1"/>
    <s v="Contrato de Suministro con Electroperú (Proinversión)_x0009_"/>
    <x v="654"/>
  </r>
  <r>
    <x v="12"/>
    <x v="4"/>
    <x v="7"/>
    <x v="19"/>
    <x v="16"/>
    <x v="1"/>
    <x v="1"/>
    <s v="Contrato de Suministro con Electroperú (Proinversión)_x0009_"/>
    <x v="655"/>
  </r>
  <r>
    <x v="12"/>
    <x v="4"/>
    <x v="16"/>
    <x v="19"/>
    <x v="16"/>
    <x v="1"/>
    <x v="1"/>
    <s v="Contrato de Suministro con Electroperú (Proinversión)_x0009_"/>
    <x v="656"/>
  </r>
  <r>
    <x v="12"/>
    <x v="4"/>
    <x v="18"/>
    <x v="19"/>
    <x v="16"/>
    <x v="1"/>
    <x v="1"/>
    <s v="Contrato de Suministro con Electroperú (Proinversión)_x0009_"/>
    <x v="657"/>
  </r>
  <r>
    <x v="12"/>
    <x v="4"/>
    <x v="19"/>
    <x v="19"/>
    <x v="16"/>
    <x v="1"/>
    <x v="1"/>
    <s v="Contrato de Suministro con Electroperú (Proinversión)_x0009_"/>
    <x v="658"/>
  </r>
  <r>
    <x v="12"/>
    <x v="4"/>
    <x v="1"/>
    <x v="19"/>
    <x v="16"/>
    <x v="1"/>
    <x v="1"/>
    <s v="Contrato de Suministro con Electroperú (Proinversión)_x0009_"/>
    <x v="659"/>
  </r>
  <r>
    <x v="12"/>
    <x v="4"/>
    <x v="22"/>
    <x v="19"/>
    <x v="16"/>
    <x v="1"/>
    <x v="1"/>
    <s v="Contrato de Suministro con Electroperú (Proinversión)_x0009_"/>
    <x v="660"/>
  </r>
  <r>
    <x v="12"/>
    <x v="4"/>
    <x v="27"/>
    <x v="19"/>
    <x v="16"/>
    <x v="1"/>
    <x v="1"/>
    <s v="Contrato de Suministro con Electroperú (Proinversión)_x0009_"/>
    <x v="661"/>
  </r>
  <r>
    <x v="12"/>
    <x v="4"/>
    <x v="28"/>
    <x v="19"/>
    <x v="16"/>
    <x v="1"/>
    <x v="1"/>
    <s v="Contrato de Suministro con Electroperú (Proinversión)_x0009_"/>
    <x v="662"/>
  </r>
  <r>
    <x v="12"/>
    <x v="4"/>
    <x v="29"/>
    <x v="19"/>
    <x v="16"/>
    <x v="1"/>
    <x v="1"/>
    <s v="Contrato de Suministro con Electroperú (Proinversión)_x0009_"/>
    <x v="663"/>
  </r>
  <r>
    <x v="12"/>
    <x v="25"/>
    <x v="55"/>
    <x v="19"/>
    <x v="16"/>
    <x v="1"/>
    <x v="1"/>
    <s v="Contrato de Suministro con Electroperú (Proinversión)_x0009_"/>
    <x v="664"/>
  </r>
  <r>
    <x v="12"/>
    <x v="25"/>
    <x v="56"/>
    <x v="19"/>
    <x v="16"/>
    <x v="1"/>
    <x v="1"/>
    <s v="Contrato de Suministro con Electroperú (Proinversión)_x0009_"/>
    <x v="665"/>
  </r>
  <r>
    <x v="12"/>
    <x v="25"/>
    <x v="32"/>
    <x v="19"/>
    <x v="16"/>
    <x v="1"/>
    <x v="1"/>
    <s v="Contrato de Suministro con Electroperú (Proinversión)_x0009_"/>
    <x v="666"/>
  </r>
  <r>
    <x v="12"/>
    <x v="25"/>
    <x v="14"/>
    <x v="19"/>
    <x v="16"/>
    <x v="1"/>
    <x v="1"/>
    <s v="Contrato de Suministro con Electroperú (Proinversión)_x0009_"/>
    <x v="667"/>
  </r>
  <r>
    <x v="12"/>
    <x v="25"/>
    <x v="57"/>
    <x v="19"/>
    <x v="16"/>
    <x v="1"/>
    <x v="1"/>
    <s v="Contrato de Suministro con Electroperú (Proinversión)_x0009_"/>
    <x v="668"/>
  </r>
  <r>
    <x v="12"/>
    <x v="25"/>
    <x v="58"/>
    <x v="19"/>
    <x v="16"/>
    <x v="1"/>
    <x v="1"/>
    <s v="Contrato de Suministro con Electroperú (Proinversión)_x0009_"/>
    <x v="669"/>
  </r>
  <r>
    <x v="12"/>
    <x v="25"/>
    <x v="47"/>
    <x v="19"/>
    <x v="16"/>
    <x v="1"/>
    <x v="1"/>
    <s v="Contrato de Suministro con Electroperú (Proinversión)_x0009_"/>
    <x v="670"/>
  </r>
  <r>
    <x v="12"/>
    <x v="25"/>
    <x v="59"/>
    <x v="19"/>
    <x v="16"/>
    <x v="1"/>
    <x v="1"/>
    <s v="Contrato de Suministro con Electroperú (Proinversión)_x0009_"/>
    <x v="671"/>
  </r>
  <r>
    <x v="12"/>
    <x v="29"/>
    <x v="15"/>
    <x v="19"/>
    <x v="16"/>
    <x v="0"/>
    <x v="0"/>
    <s v="Contrato de Suministro con Electroperú (Proinversión)_x0009_"/>
    <x v="672"/>
  </r>
  <r>
    <x v="12"/>
    <x v="29"/>
    <x v="27"/>
    <x v="19"/>
    <x v="16"/>
    <x v="0"/>
    <x v="0"/>
    <s v="Contrato de Suministro con Electroperú (Proinversión)_x0009_"/>
    <x v="673"/>
  </r>
  <r>
    <x v="12"/>
    <x v="33"/>
    <x v="13"/>
    <x v="19"/>
    <x v="16"/>
    <x v="1"/>
    <x v="1"/>
    <s v="Contrato de Suministro con Electroperú (Proinversión)_x0009_"/>
    <x v="674"/>
  </r>
  <r>
    <x v="12"/>
    <x v="33"/>
    <x v="16"/>
    <x v="19"/>
    <x v="16"/>
    <x v="1"/>
    <x v="1"/>
    <s v="Contrato de Suministro con Electroperú (Proinversión)_x0009_"/>
    <x v="675"/>
  </r>
  <r>
    <x v="12"/>
    <x v="28"/>
    <x v="66"/>
    <x v="19"/>
    <x v="16"/>
    <x v="1"/>
    <x v="1"/>
    <s v="Contrato de Suministro con Electroperú (Proinversión)_x0009_"/>
    <x v="676"/>
  </r>
  <r>
    <x v="12"/>
    <x v="30"/>
    <x v="30"/>
    <x v="19"/>
    <x v="16"/>
    <x v="1"/>
    <x v="1"/>
    <s v="Contrato de Suministro con Electroperú (Proinversión)_x0009_"/>
    <x v="677"/>
  </r>
  <r>
    <x v="12"/>
    <x v="31"/>
    <x v="15"/>
    <x v="19"/>
    <x v="16"/>
    <x v="1"/>
    <x v="1"/>
    <s v="Contrato de Suministro con Electroperú (Proinversión)_x0009_"/>
    <x v="678"/>
  </r>
  <r>
    <x v="12"/>
    <x v="31"/>
    <x v="27"/>
    <x v="19"/>
    <x v="16"/>
    <x v="1"/>
    <x v="1"/>
    <s v="Contrato de Suministro con Electroperú (Proinversión)_x0009_"/>
    <x v="679"/>
  </r>
  <r>
    <x v="12"/>
    <x v="32"/>
    <x v="67"/>
    <x v="19"/>
    <x v="16"/>
    <x v="1"/>
    <x v="1"/>
    <s v="Contrato de Suministro con Electroperú (Proinversión)_x0009_"/>
    <x v="680"/>
  </r>
  <r>
    <x v="12"/>
    <x v="8"/>
    <x v="16"/>
    <x v="26"/>
    <x v="46"/>
    <x v="0"/>
    <x v="1"/>
    <s v="Anterior suministrador termochilca."/>
    <x v="681"/>
  </r>
  <r>
    <x v="13"/>
    <x v="74"/>
    <x v="20"/>
    <x v="17"/>
    <x v="6"/>
    <x v="1"/>
    <x v="0"/>
    <s v="MINERA LA ZANJA"/>
    <x v="682"/>
  </r>
  <r>
    <x v="13"/>
    <x v="75"/>
    <x v="57"/>
    <x v="26"/>
    <x v="6"/>
    <x v="0"/>
    <x v="0"/>
    <s v="PROCESADORA INDUSTRIAL RIO SECO"/>
    <x v="683"/>
  </r>
  <r>
    <x v="13"/>
    <x v="75"/>
    <x v="57"/>
    <x v="27"/>
    <x v="6"/>
    <x v="0"/>
    <x v="0"/>
    <s v="Procesadora Industrial Río Seco"/>
    <x v="684"/>
  </r>
  <r>
    <x v="13"/>
    <x v="75"/>
    <x v="58"/>
    <x v="58"/>
    <x v="47"/>
    <x v="0"/>
    <x v="0"/>
    <s v="PROCESADORA INDUSTRIAL RIO SECO"/>
    <x v="685"/>
  </r>
  <r>
    <x v="13"/>
    <x v="76"/>
    <x v="15"/>
    <x v="58"/>
    <x v="19"/>
    <x v="0"/>
    <x v="0"/>
    <s v="MINERA EL BROCAL"/>
    <x v="686"/>
  </r>
  <r>
    <x v="13"/>
    <x v="77"/>
    <x v="15"/>
    <x v="3"/>
    <x v="6"/>
    <x v="0"/>
    <x v="0"/>
    <s v="MINERA BUENAVENTURA"/>
    <x v="687"/>
  </r>
  <r>
    <x v="13"/>
    <x v="78"/>
    <x v="17"/>
    <x v="43"/>
    <x v="42"/>
    <x v="0"/>
    <x v="0"/>
    <s v="PESQUERA CENTINELA"/>
    <x v="688"/>
  </r>
  <r>
    <x v="13"/>
    <x v="77"/>
    <x v="1"/>
    <x v="3"/>
    <x v="6"/>
    <x v="0"/>
    <x v="0"/>
    <s v="MINERA BUENAVENTURA"/>
    <x v="689"/>
  </r>
  <r>
    <x v="13"/>
    <x v="79"/>
    <x v="5"/>
    <x v="17"/>
    <x v="6"/>
    <x v="0"/>
    <x v="0"/>
    <s v="MINERA COIMOLACHE S.A."/>
    <x v="690"/>
  </r>
  <r>
    <x v="13"/>
    <x v="76"/>
    <x v="27"/>
    <x v="58"/>
    <x v="19"/>
    <x v="0"/>
    <x v="0"/>
    <s v="EL BROCAL"/>
    <x v="691"/>
  </r>
  <r>
    <x v="13"/>
    <x v="77"/>
    <x v="48"/>
    <x v="3"/>
    <x v="6"/>
    <x v="0"/>
    <x v="0"/>
    <s v="MINERA BUENAVENTURA"/>
    <x v="692"/>
  </r>
  <r>
    <x v="13"/>
    <x v="80"/>
    <x v="31"/>
    <x v="17"/>
    <x v="48"/>
    <x v="0"/>
    <x v="0"/>
    <s v="CAMPAMENTO HUANZA"/>
    <x v="693"/>
  </r>
  <r>
    <x v="14"/>
    <x v="25"/>
    <x v="57"/>
    <x v="22"/>
    <x v="27"/>
    <x v="1"/>
    <x v="1"/>
    <s v="EDELNOR"/>
    <x v="694"/>
  </r>
  <r>
    <x v="14"/>
    <x v="10"/>
    <x v="68"/>
    <x v="22"/>
    <x v="18"/>
    <x v="1"/>
    <x v="1"/>
    <s v="Absorción de EDECAÑETE por LUZ DEL SUR"/>
    <x v="695"/>
  </r>
  <r>
    <x v="14"/>
    <x v="10"/>
    <x v="31"/>
    <x v="22"/>
    <x v="12"/>
    <x v="1"/>
    <x v="1"/>
    <s v="LUZ DEL SUR"/>
    <x v="696"/>
  </r>
  <r>
    <x v="14"/>
    <x v="25"/>
    <x v="55"/>
    <x v="22"/>
    <x v="27"/>
    <x v="1"/>
    <x v="1"/>
    <s v="EDELNOR"/>
    <x v="697"/>
  </r>
  <r>
    <x v="14"/>
    <x v="25"/>
    <x v="56"/>
    <x v="22"/>
    <x v="27"/>
    <x v="1"/>
    <x v="1"/>
    <s v="EDELNOR"/>
    <x v="698"/>
  </r>
  <r>
    <x v="14"/>
    <x v="6"/>
    <x v="10"/>
    <x v="22"/>
    <x v="12"/>
    <x v="1"/>
    <x v="1"/>
    <s v="HIDRANDINA"/>
    <x v="699"/>
  </r>
  <r>
    <x v="14"/>
    <x v="34"/>
    <x v="69"/>
    <x v="22"/>
    <x v="19"/>
    <x v="1"/>
    <x v="1"/>
    <s v="ELECTROSUR"/>
    <x v="700"/>
  </r>
  <r>
    <x v="14"/>
    <x v="24"/>
    <x v="49"/>
    <x v="22"/>
    <x v="12"/>
    <x v="1"/>
    <x v="1"/>
    <s v="ELECTRO SUR ESTE"/>
    <x v="701"/>
  </r>
  <r>
    <x v="14"/>
    <x v="14"/>
    <x v="33"/>
    <x v="22"/>
    <x v="12"/>
    <x v="1"/>
    <x v="1"/>
    <s v="SEAL"/>
    <x v="702"/>
  </r>
  <r>
    <x v="14"/>
    <x v="34"/>
    <x v="33"/>
    <x v="22"/>
    <x v="19"/>
    <x v="1"/>
    <x v="1"/>
    <s v="ELECTROSUR"/>
    <x v="703"/>
  </r>
  <r>
    <x v="14"/>
    <x v="14"/>
    <x v="34"/>
    <x v="22"/>
    <x v="12"/>
    <x v="1"/>
    <x v="1"/>
    <s v="SEAL"/>
    <x v="704"/>
  </r>
  <r>
    <x v="14"/>
    <x v="25"/>
    <x v="32"/>
    <x v="22"/>
    <x v="27"/>
    <x v="1"/>
    <x v="1"/>
    <s v="EDELNOR"/>
    <x v="705"/>
  </r>
  <r>
    <x v="14"/>
    <x v="10"/>
    <x v="32"/>
    <x v="22"/>
    <x v="12"/>
    <x v="1"/>
    <x v="1"/>
    <s v="LUZ DEL SUR"/>
    <x v="706"/>
  </r>
  <r>
    <x v="14"/>
    <x v="10"/>
    <x v="35"/>
    <x v="22"/>
    <x v="12"/>
    <x v="1"/>
    <x v="1"/>
    <s v="LUZ DEL SUR"/>
    <x v="707"/>
  </r>
  <r>
    <x v="14"/>
    <x v="24"/>
    <x v="50"/>
    <x v="22"/>
    <x v="12"/>
    <x v="1"/>
    <x v="1"/>
    <s v="ELECTROSURESTE"/>
    <x v="708"/>
  </r>
  <r>
    <x v="14"/>
    <x v="27"/>
    <x v="50"/>
    <x v="22"/>
    <x v="12"/>
    <x v="1"/>
    <x v="1"/>
    <s v="ELECTROPUNO"/>
    <x v="709"/>
  </r>
  <r>
    <x v="14"/>
    <x v="14"/>
    <x v="36"/>
    <x v="22"/>
    <x v="12"/>
    <x v="1"/>
    <x v="1"/>
    <s v="SEAL"/>
    <x v="710"/>
  </r>
  <r>
    <x v="14"/>
    <x v="24"/>
    <x v="51"/>
    <x v="22"/>
    <x v="12"/>
    <x v="1"/>
    <x v="1"/>
    <s v="ELECTROSURESTE"/>
    <x v="711"/>
  </r>
  <r>
    <x v="14"/>
    <x v="27"/>
    <x v="62"/>
    <x v="22"/>
    <x v="12"/>
    <x v="1"/>
    <x v="1"/>
    <s v="ELECTROPUNO"/>
    <x v="712"/>
  </r>
  <r>
    <x v="14"/>
    <x v="6"/>
    <x v="14"/>
    <x v="22"/>
    <x v="12"/>
    <x v="1"/>
    <x v="1"/>
    <s v="HIDRANDINA"/>
    <x v="713"/>
  </r>
  <r>
    <x v="14"/>
    <x v="25"/>
    <x v="14"/>
    <x v="22"/>
    <x v="27"/>
    <x v="1"/>
    <x v="1"/>
    <s v="EDELNOR"/>
    <x v="714"/>
  </r>
  <r>
    <x v="14"/>
    <x v="34"/>
    <x v="70"/>
    <x v="22"/>
    <x v="19"/>
    <x v="1"/>
    <x v="1"/>
    <s v="ELECTROSUR"/>
    <x v="715"/>
  </r>
  <r>
    <x v="14"/>
    <x v="14"/>
    <x v="37"/>
    <x v="22"/>
    <x v="12"/>
    <x v="1"/>
    <x v="1"/>
    <s v="SEAL"/>
    <x v="716"/>
  </r>
  <r>
    <x v="14"/>
    <x v="14"/>
    <x v="38"/>
    <x v="22"/>
    <x v="12"/>
    <x v="1"/>
    <x v="1"/>
    <s v="SEAL"/>
    <x v="717"/>
  </r>
  <r>
    <x v="14"/>
    <x v="24"/>
    <x v="39"/>
    <x v="22"/>
    <x v="12"/>
    <x v="1"/>
    <x v="1"/>
    <s v="ELECTROSURESTE"/>
    <x v="718"/>
  </r>
  <r>
    <x v="14"/>
    <x v="34"/>
    <x v="71"/>
    <x v="22"/>
    <x v="19"/>
    <x v="1"/>
    <x v="1"/>
    <s v="ELECTROSUR"/>
    <x v="719"/>
  </r>
  <r>
    <x v="14"/>
    <x v="27"/>
    <x v="63"/>
    <x v="22"/>
    <x v="12"/>
    <x v="1"/>
    <x v="1"/>
    <s v="ELECTROPUNO"/>
    <x v="720"/>
  </r>
  <r>
    <x v="14"/>
    <x v="10"/>
    <x v="41"/>
    <x v="22"/>
    <x v="12"/>
    <x v="1"/>
    <x v="1"/>
    <s v="LUZ DEL SUR"/>
    <x v="721"/>
  </r>
  <r>
    <x v="14"/>
    <x v="34"/>
    <x v="72"/>
    <x v="22"/>
    <x v="19"/>
    <x v="1"/>
    <x v="1"/>
    <s v="ELECTROSUR"/>
    <x v="722"/>
  </r>
  <r>
    <x v="14"/>
    <x v="6"/>
    <x v="3"/>
    <x v="22"/>
    <x v="12"/>
    <x v="1"/>
    <x v="1"/>
    <s v="HIDRANDINA"/>
    <x v="723"/>
  </r>
  <r>
    <x v="14"/>
    <x v="25"/>
    <x v="58"/>
    <x v="22"/>
    <x v="27"/>
    <x v="1"/>
    <x v="1"/>
    <s v="EDELNOR"/>
    <x v="724"/>
  </r>
  <r>
    <x v="14"/>
    <x v="6"/>
    <x v="20"/>
    <x v="22"/>
    <x v="12"/>
    <x v="1"/>
    <x v="1"/>
    <s v="HIDRANDINA"/>
    <x v="725"/>
  </r>
  <r>
    <x v="14"/>
    <x v="6"/>
    <x v="21"/>
    <x v="22"/>
    <x v="12"/>
    <x v="1"/>
    <x v="1"/>
    <s v="HIDRANDINA"/>
    <x v="726"/>
  </r>
  <r>
    <x v="14"/>
    <x v="24"/>
    <x v="52"/>
    <x v="22"/>
    <x v="12"/>
    <x v="1"/>
    <x v="1"/>
    <s v="ELECTROSURESTE"/>
    <x v="727"/>
  </r>
  <r>
    <x v="14"/>
    <x v="24"/>
    <x v="53"/>
    <x v="22"/>
    <x v="12"/>
    <x v="1"/>
    <x v="1"/>
    <s v="ELECTROSURESTE"/>
    <x v="728"/>
  </r>
  <r>
    <x v="14"/>
    <x v="6"/>
    <x v="23"/>
    <x v="22"/>
    <x v="12"/>
    <x v="1"/>
    <x v="1"/>
    <s v="HIDRANDINA"/>
    <x v="729"/>
  </r>
  <r>
    <x v="14"/>
    <x v="14"/>
    <x v="45"/>
    <x v="22"/>
    <x v="12"/>
    <x v="1"/>
    <x v="1"/>
    <s v="SEAL"/>
    <x v="730"/>
  </r>
  <r>
    <x v="14"/>
    <x v="10"/>
    <x v="46"/>
    <x v="22"/>
    <x v="12"/>
    <x v="1"/>
    <x v="1"/>
    <s v="LUZ DEL SUR"/>
    <x v="731"/>
  </r>
  <r>
    <x v="14"/>
    <x v="25"/>
    <x v="47"/>
    <x v="22"/>
    <x v="27"/>
    <x v="1"/>
    <x v="1"/>
    <s v="EDELNOR"/>
    <x v="732"/>
  </r>
  <r>
    <x v="14"/>
    <x v="25"/>
    <x v="59"/>
    <x v="22"/>
    <x v="27"/>
    <x v="1"/>
    <x v="1"/>
    <s v="EDELNOR"/>
    <x v="733"/>
  </r>
  <r>
    <x v="14"/>
    <x v="14"/>
    <x v="48"/>
    <x v="22"/>
    <x v="12"/>
    <x v="1"/>
    <x v="1"/>
    <s v="SEAL"/>
    <x v="734"/>
  </r>
  <r>
    <x v="14"/>
    <x v="6"/>
    <x v="5"/>
    <x v="22"/>
    <x v="12"/>
    <x v="0"/>
    <x v="1"/>
    <s v="HIDRANDINA"/>
    <x v="735"/>
  </r>
  <r>
    <x v="14"/>
    <x v="24"/>
    <x v="54"/>
    <x v="22"/>
    <x v="12"/>
    <x v="1"/>
    <x v="1"/>
    <s v="ELECTROSURESTE"/>
    <x v="736"/>
  </r>
  <r>
    <x v="14"/>
    <x v="27"/>
    <x v="64"/>
    <x v="22"/>
    <x v="12"/>
    <x v="1"/>
    <x v="1"/>
    <s v="ELECTROPUNO"/>
    <x v="737"/>
  </r>
  <r>
    <x v="14"/>
    <x v="27"/>
    <x v="65"/>
    <x v="22"/>
    <x v="12"/>
    <x v="1"/>
    <x v="1"/>
    <s v="ELECTROPUNO"/>
    <x v="738"/>
  </r>
  <r>
    <x v="14"/>
    <x v="34"/>
    <x v="73"/>
    <x v="22"/>
    <x v="19"/>
    <x v="1"/>
    <x v="1"/>
    <s v="ELECTROSUR"/>
    <x v="739"/>
  </r>
  <r>
    <x v="14"/>
    <x v="6"/>
    <x v="8"/>
    <x v="22"/>
    <x v="12"/>
    <x v="1"/>
    <x v="1"/>
    <s v="HIDRANDINA"/>
    <x v="740"/>
  </r>
  <r>
    <x v="14"/>
    <x v="81"/>
    <x v="32"/>
    <x v="64"/>
    <x v="49"/>
    <x v="0"/>
    <x v="0"/>
    <s v="Suministrado anteriormente por LDS"/>
    <x v="741"/>
  </r>
  <r>
    <x v="14"/>
    <x v="82"/>
    <x v="10"/>
    <x v="65"/>
    <x v="3"/>
    <x v="0"/>
    <x v="0"/>
    <s v="Suministrado anteriormente por Hidrandina"/>
    <x v="742"/>
  </r>
  <r>
    <x v="14"/>
    <x v="83"/>
    <x v="41"/>
    <x v="66"/>
    <x v="50"/>
    <x v="0"/>
    <x v="0"/>
    <s v="Anteriormente suministrado por LDS"/>
    <x v="743"/>
  </r>
  <r>
    <x v="14"/>
    <x v="84"/>
    <x v="41"/>
    <x v="65"/>
    <x v="51"/>
    <x v="0"/>
    <x v="0"/>
    <s v="Anteriormente suministrado por LDS"/>
    <x v="744"/>
  </r>
  <r>
    <x v="14"/>
    <x v="85"/>
    <x v="41"/>
    <x v="67"/>
    <x v="52"/>
    <x v="0"/>
    <x v="0"/>
    <s v="Anteriormente suministrado por LDS"/>
    <x v="745"/>
  </r>
  <r>
    <x v="14"/>
    <x v="81"/>
    <x v="2"/>
    <x v="64"/>
    <x v="49"/>
    <x v="0"/>
    <x v="0"/>
    <s v="Suministrado anteriormente por ELectronoroeste."/>
    <x v="746"/>
  </r>
  <r>
    <x v="14"/>
    <x v="81"/>
    <x v="24"/>
    <x v="64"/>
    <x v="49"/>
    <x v="0"/>
    <x v="0"/>
    <s v="Suministrado anteriormente por Electronorte"/>
    <x v="747"/>
  </r>
  <r>
    <x v="14"/>
    <x v="81"/>
    <x v="10"/>
    <x v="64"/>
    <x v="49"/>
    <x v="0"/>
    <x v="0"/>
    <s v="Suministrado Anteriormente por Hidrandina."/>
    <x v="748"/>
  </r>
  <r>
    <x v="14"/>
    <x v="81"/>
    <x v="33"/>
    <x v="64"/>
    <x v="49"/>
    <x v="0"/>
    <x v="0"/>
    <s v="Suministrado anteriormente por SEAL."/>
    <x v="749"/>
  </r>
  <r>
    <x v="14"/>
    <x v="81"/>
    <x v="35"/>
    <x v="64"/>
    <x v="49"/>
    <x v="0"/>
    <x v="0"/>
    <s v="Anteriormente suministrado por LDS"/>
    <x v="750"/>
  </r>
  <r>
    <x v="14"/>
    <x v="86"/>
    <x v="35"/>
    <x v="68"/>
    <x v="53"/>
    <x v="0"/>
    <x v="0"/>
    <s v="Suministrado anteriormente por LDS"/>
    <x v="751"/>
  </r>
  <r>
    <x v="14"/>
    <x v="87"/>
    <x v="32"/>
    <x v="65"/>
    <x v="54"/>
    <x v="0"/>
    <x v="0"/>
    <s v="Suministrado anteriormente por LDS"/>
    <x v="752"/>
  </r>
  <r>
    <x v="14"/>
    <x v="87"/>
    <x v="79"/>
    <x v="65"/>
    <x v="54"/>
    <x v="0"/>
    <x v="0"/>
    <s v="Suministrado anteriormente por LDS."/>
    <x v="753"/>
  </r>
  <r>
    <x v="14"/>
    <x v="87"/>
    <x v="35"/>
    <x v="0"/>
    <x v="54"/>
    <x v="0"/>
    <x v="0"/>
    <s v="Suministrado anteriormente por LDS."/>
    <x v="754"/>
  </r>
  <r>
    <x v="14"/>
    <x v="88"/>
    <x v="33"/>
    <x v="0"/>
    <x v="4"/>
    <x v="0"/>
    <x v="0"/>
    <s v="S.E 4383 Sum. 348735"/>
    <x v="755"/>
  </r>
  <r>
    <x v="14"/>
    <x v="89"/>
    <x v="33"/>
    <x v="0"/>
    <x v="4"/>
    <x v="0"/>
    <x v="0"/>
    <s v="S.E 4382. Anterior suministrador SEAL"/>
    <x v="756"/>
  </r>
  <r>
    <x v="14"/>
    <x v="89"/>
    <x v="45"/>
    <x v="0"/>
    <x v="4"/>
    <x v="0"/>
    <x v="0"/>
    <s v="S.E 2500. Anterior suministrador SEAL"/>
    <x v="757"/>
  </r>
  <r>
    <x v="14"/>
    <x v="88"/>
    <x v="10"/>
    <x v="0"/>
    <x v="4"/>
    <x v="0"/>
    <x v="0"/>
    <s v="SED E-302907 Sum. 54987160_x000a_SED E-302590 Sum. 54885296"/>
    <x v="758"/>
  </r>
  <r>
    <x v="14"/>
    <x v="88"/>
    <x v="42"/>
    <x v="0"/>
    <x v="4"/>
    <x v="0"/>
    <x v="0"/>
    <s v="Ica 220 kV Sum. 181000834"/>
    <x v="759"/>
  </r>
  <r>
    <x v="14"/>
    <x v="88"/>
    <x v="8"/>
    <x v="0"/>
    <x v="4"/>
    <x v="0"/>
    <x v="0"/>
    <s v="SED E-343155 Sum. 58806826"/>
    <x v="760"/>
  </r>
  <r>
    <x v="14"/>
    <x v="88"/>
    <x v="24"/>
    <x v="0"/>
    <x v="4"/>
    <x v="0"/>
    <x v="0"/>
    <s v="SED E-202264 Sum. 25886653_x000a_SED E-205121 Sum. 36462827"/>
    <x v="761"/>
  </r>
  <r>
    <x v="14"/>
    <x v="90"/>
    <x v="60"/>
    <x v="0"/>
    <x v="4"/>
    <x v="0"/>
    <x v="0"/>
    <s v="- Sum. 871846"/>
    <x v="762"/>
  </r>
  <r>
    <x v="14"/>
    <x v="91"/>
    <x v="60"/>
    <x v="0"/>
    <x v="4"/>
    <x v="0"/>
    <x v="0"/>
    <s v="- Sum. 871945"/>
    <x v="763"/>
  </r>
  <r>
    <x v="14"/>
    <x v="89"/>
    <x v="10"/>
    <x v="0"/>
    <x v="4"/>
    <x v="0"/>
    <x v="0"/>
    <s v="SED E-302592 Sum. 54885062_x000a_SED E-302908 Sum. 54882875"/>
    <x v="764"/>
  </r>
  <r>
    <x v="14"/>
    <x v="89"/>
    <x v="35"/>
    <x v="0"/>
    <x v="4"/>
    <x v="0"/>
    <x v="0"/>
    <s v="Alimentador U-06 Sum. 1469045_x000a_Alimentador U-06 Sum. 1469042_x000a_Alimentador SA-19 Sum. 1283305"/>
    <x v="765"/>
  </r>
  <r>
    <x v="14"/>
    <x v="89"/>
    <x v="2"/>
    <x v="0"/>
    <x v="4"/>
    <x v="0"/>
    <x v="0"/>
    <s v="SED E-101756 Sum. 5701546"/>
    <x v="766"/>
  </r>
  <r>
    <x v="14"/>
    <x v="89"/>
    <x v="42"/>
    <x v="0"/>
    <x v="4"/>
    <x v="0"/>
    <x v="0"/>
    <s v="S.E 41640 / SL-143 Sum. 181002362"/>
    <x v="767"/>
  </r>
  <r>
    <x v="14"/>
    <x v="89"/>
    <x v="8"/>
    <x v="0"/>
    <x v="4"/>
    <x v="0"/>
    <x v="0"/>
    <s v="SED E-343153 Sum. 58807028"/>
    <x v="768"/>
  </r>
  <r>
    <x v="14"/>
    <x v="89"/>
    <x v="24"/>
    <x v="0"/>
    <x v="4"/>
    <x v="0"/>
    <x v="0"/>
    <s v="SED E-202216 Sum. 25812210"/>
    <x v="769"/>
  </r>
  <r>
    <x v="14"/>
    <x v="92"/>
    <x v="2"/>
    <x v="0"/>
    <x v="4"/>
    <x v="0"/>
    <x v="0"/>
    <s v="SED E-102061 Sum. 5907380"/>
    <x v="770"/>
  </r>
  <r>
    <x v="14"/>
    <x v="93"/>
    <x v="32"/>
    <x v="0"/>
    <x v="4"/>
    <x v="0"/>
    <x v="0"/>
    <s v="Alimentador IG-21 Sum. 1521162"/>
    <x v="771"/>
  </r>
  <r>
    <x v="14"/>
    <x v="93"/>
    <x v="60"/>
    <x v="0"/>
    <x v="18"/>
    <x v="0"/>
    <x v="0"/>
    <s v="- Sum. 851343"/>
    <x v="772"/>
  </r>
  <r>
    <x v="14"/>
    <x v="94"/>
    <x v="35"/>
    <x v="0"/>
    <x v="18"/>
    <x v="0"/>
    <x v="0"/>
    <s v="Global Alimentos S.A.C. (Grupo Alicorp)_x000a_SED XXXX 10 kV, Alimentador NA-06. Sum. 1572980"/>
    <x v="773"/>
  </r>
  <r>
    <x v="14"/>
    <x v="95"/>
    <x v="2"/>
    <x v="22"/>
    <x v="25"/>
    <x v="0"/>
    <x v="0"/>
    <s v="PESQUERA ABC S.A.C."/>
    <x v="774"/>
  </r>
  <r>
    <x v="14"/>
    <x v="96"/>
    <x v="10"/>
    <x v="22"/>
    <x v="18"/>
    <x v="0"/>
    <x v="0"/>
    <s v="SED E-301247 10 kV, Alimentador XXX. Sum. 58706320./ SED E-302699 10 kV, Alimentador XXX. Sum. 54937024."/>
    <x v="775"/>
  </r>
  <r>
    <x v="14"/>
    <x v="97"/>
    <x v="10"/>
    <x v="22"/>
    <x v="51"/>
    <x v="0"/>
    <x v="0"/>
    <s v="SED E-302912 22.9/13.2 kV Sum. 54886005. / SED E-302913  22.9/13.2 kV Sum. 54885993."/>
    <x v="776"/>
  </r>
  <r>
    <x v="14"/>
    <x v="97"/>
    <x v="33"/>
    <x v="22"/>
    <x v="51"/>
    <x v="0"/>
    <x v="0"/>
    <s v="SED 4381 10 kV Sum. 348671."/>
    <x v="777"/>
  </r>
  <r>
    <x v="14"/>
    <x v="97"/>
    <x v="32"/>
    <x v="22"/>
    <x v="51"/>
    <x v="0"/>
    <x v="0"/>
    <s v="SED 22.9 kV, Alimentador:  Z-41 Sum. 1438120./SED 10 kV, Alimentador: Z-12 Sum. 1438116./SED 10 kV, Alimentador: U-03 Sum. 1384122./SED 10 kV, Alimentador: U-03 Sum. 1384120./SED 10 kV, Alimentador: C-13 Sum. 1329765./SED 10 kV, Alimentador: C-14  Sum. 1329762./"/>
    <x v="778"/>
  </r>
  <r>
    <x v="14"/>
    <x v="97"/>
    <x v="35"/>
    <x v="22"/>
    <x v="36"/>
    <x v="0"/>
    <x v="0"/>
    <s v="SED 10 kV, Alimentador: BJ-22 Sum. 1483557."/>
    <x v="779"/>
  </r>
  <r>
    <x v="14"/>
    <x v="97"/>
    <x v="35"/>
    <x v="22"/>
    <x v="51"/>
    <x v="0"/>
    <x v="0"/>
    <s v="SED 10 kV, Alimentador: SA-12 Sum. 1256683."/>
    <x v="780"/>
  </r>
  <r>
    <x v="14"/>
    <x v="97"/>
    <x v="2"/>
    <x v="22"/>
    <x v="51"/>
    <x v="0"/>
    <x v="0"/>
    <s v="SED E-101757 10 kV Sum. 5907282."/>
    <x v="781"/>
  </r>
  <r>
    <x v="14"/>
    <x v="97"/>
    <x v="63"/>
    <x v="22"/>
    <x v="51"/>
    <x v="0"/>
    <x v="0"/>
    <s v="SED 10 kV, Alimentador ¿? Sum. 001-0066024."/>
    <x v="782"/>
  </r>
  <r>
    <x v="14"/>
    <x v="97"/>
    <x v="18"/>
    <x v="22"/>
    <x v="51"/>
    <x v="0"/>
    <x v="0"/>
    <s v="SED E-404856 10 kV Sum. 75000671."/>
    <x v="783"/>
  </r>
  <r>
    <x v="14"/>
    <x v="97"/>
    <x v="8"/>
    <x v="22"/>
    <x v="51"/>
    <x v="0"/>
    <x v="0"/>
    <s v="SED E- 343156 13.2/7.62 kV Sum. 58807037."/>
    <x v="784"/>
  </r>
  <r>
    <x v="14"/>
    <x v="97"/>
    <x v="42"/>
    <x v="22"/>
    <x v="51"/>
    <x v="0"/>
    <x v="0"/>
    <s v="SED 41534 10 kV Sum. 181002345."/>
    <x v="785"/>
  </r>
  <r>
    <x v="14"/>
    <x v="97"/>
    <x v="24"/>
    <x v="22"/>
    <x v="51"/>
    <x v="0"/>
    <x v="0"/>
    <s v="SED E-203020  10 kV Sum. 26302445."/>
    <x v="786"/>
  </r>
  <r>
    <x v="14"/>
    <x v="97"/>
    <x v="5"/>
    <x v="22"/>
    <x v="51"/>
    <x v="0"/>
    <x v="0"/>
    <s v="SED E-373318 10 kV Sum. 60248188."/>
    <x v="787"/>
  </r>
  <r>
    <x v="14"/>
    <x v="97"/>
    <x v="80"/>
    <x v="22"/>
    <x v="51"/>
    <x v="0"/>
    <x v="0"/>
    <s v="SED 10 kV, Conexión C5.3. Sum. 917339."/>
    <x v="788"/>
  </r>
  <r>
    <x v="14"/>
    <x v="84"/>
    <x v="33"/>
    <x v="22"/>
    <x v="51"/>
    <x v="0"/>
    <x v="0"/>
    <s v="SED 2972 en 10 kV Sum. ¿ …?."/>
    <x v="789"/>
  </r>
  <r>
    <x v="14"/>
    <x v="98"/>
    <x v="32"/>
    <x v="22"/>
    <x v="21"/>
    <x v="0"/>
    <x v="0"/>
    <s v="SED 22.9 kV, Alimentador PR-21. Sum. 1418874."/>
    <x v="790"/>
  </r>
  <r>
    <x v="14"/>
    <x v="99"/>
    <x v="9"/>
    <x v="22"/>
    <x v="25"/>
    <x v="0"/>
    <x v="0"/>
    <s v="SED 22.9/13.2 kV. Sum. 6702430. / SED 22.9/13.2 kV. Sum. 6647867./SED 22.9/13.2 kV. Sum. 6630144./SED 22.9/13.2 kV. Sum. 6644936./SED 22.9/13.2 kV. Sum. 6690948./SED 22.9/13.2 kV. Sum. 15878531./SED 22.9/13.2 kV. Sum. 6689787./SED 22.9/13.2 kV. Sum. 6689796./SED 22.9/13.2 kV. Sum. 6703376./SED 22.9/13.2 kV. Sum. 6746758./SED 22.9/13.2 kV. Sum. 6648560./SED 22.9/13.2 kV. Sum. 6683999."/>
    <x v="791"/>
  </r>
  <r>
    <x v="14"/>
    <x v="100"/>
    <x v="2"/>
    <x v="22"/>
    <x v="25"/>
    <x v="0"/>
    <x v="0"/>
    <s v="SED 10 kV Sum. 12548416."/>
    <x v="792"/>
  </r>
  <r>
    <x v="14"/>
    <x v="101"/>
    <x v="9"/>
    <x v="22"/>
    <x v="25"/>
    <x v="0"/>
    <x v="0"/>
    <s v="SED 10 kV Sum. 6584640. / SED 33 kV. Sum. 6688583. / SED 10 kV. Sum. 6688592. / SED 22.9/13.2 kV. Sum. 6393596. / SED 10 kV. Sum. 6593149. / SED 10 kV. Sum. 6593167. / SED 22.9/13.2 kV. Sum. 6630233. / SED 22.9/13.2 kV. Sum. 6677098. / SED 22.9/13.2 kV. Sum. 6683059."/>
    <x v="793"/>
  </r>
  <r>
    <x v="14"/>
    <x v="102"/>
    <x v="10"/>
    <x v="22"/>
    <x v="36"/>
    <x v="0"/>
    <x v="0"/>
    <s v="SED 10 kV Sum. 99900002."/>
    <x v="794"/>
  </r>
  <r>
    <x v="14"/>
    <x v="102"/>
    <x v="2"/>
    <x v="22"/>
    <x v="25"/>
    <x v="0"/>
    <x v="0"/>
    <s v="SED 22.9/13.2 KV Sum. 11036870. / SED 22.9 kV, Alimentador SI-22. Sum. 1340873."/>
    <x v="795"/>
  </r>
  <r>
    <x v="14"/>
    <x v="103"/>
    <x v="32"/>
    <x v="22"/>
    <x v="51"/>
    <x v="0"/>
    <x v="0"/>
    <s v="SED 22.9 kV, Alimentador SI-22. Sum. 1340873."/>
    <x v="796"/>
  </r>
  <r>
    <x v="14"/>
    <x v="104"/>
    <x v="32"/>
    <x v="22"/>
    <x v="52"/>
    <x v="0"/>
    <x v="0"/>
    <s v="VIDRIERÍA 28 DE JULIO S.A.C._x0009_SED 10 kV (alimentado de SE Santa Anita)_x000a_"/>
    <x v="797"/>
  </r>
  <r>
    <x v="14"/>
    <x v="105"/>
    <x v="2"/>
    <x v="22"/>
    <x v="18"/>
    <x v="0"/>
    <x v="0"/>
    <s v="Anterior Suministrador ENOSA en Piura"/>
    <x v="798"/>
  </r>
  <r>
    <x v="14"/>
    <x v="106"/>
    <x v="33"/>
    <x v="22"/>
    <x v="18"/>
    <x v="0"/>
    <x v="0"/>
    <s v="Anterior suministrador SEAL"/>
    <x v="799"/>
  </r>
  <r>
    <x v="14"/>
    <x v="107"/>
    <x v="38"/>
    <x v="22"/>
    <x v="18"/>
    <x v="0"/>
    <x v="0"/>
    <s v="(Nota COES): Suministro compartido con CELEPSA y SDF ENERGIA"/>
    <x v="800"/>
  </r>
  <r>
    <x v="14"/>
    <x v="20"/>
    <x v="48"/>
    <x v="22"/>
    <x v="18"/>
    <x v="0"/>
    <x v="0"/>
    <s v="Nota COES: Suministro compartido con CELEPSA y SDF ENERGIA"/>
    <x v="801"/>
  </r>
  <r>
    <x v="14"/>
    <x v="108"/>
    <x v="41"/>
    <x v="22"/>
    <x v="55"/>
    <x v="0"/>
    <x v="0"/>
    <s v="SED 10 kV, Alimentador A-23 de SET Santa Anita."/>
    <x v="802"/>
  </r>
  <r>
    <x v="14"/>
    <x v="109"/>
    <x v="32"/>
    <x v="22"/>
    <x v="55"/>
    <x v="0"/>
    <x v="0"/>
    <s v="SED 10 kV, Alimentador IG-15."/>
    <x v="803"/>
  </r>
  <r>
    <x v="14"/>
    <x v="110"/>
    <x v="68"/>
    <x v="22"/>
    <x v="25"/>
    <x v="0"/>
    <x v="0"/>
    <s v="Nuevo cliente libre de Edegel. se considero en la revision 1 de agosto 2016."/>
    <x v="804"/>
  </r>
  <r>
    <x v="14"/>
    <x v="111"/>
    <x v="46"/>
    <x v="22"/>
    <x v="56"/>
    <x v="0"/>
    <x v="0"/>
    <s v="Anterior suministrador LDS"/>
    <x v="805"/>
  </r>
  <r>
    <x v="14"/>
    <x v="112"/>
    <x v="31"/>
    <x v="22"/>
    <x v="15"/>
    <x v="0"/>
    <x v="0"/>
    <s v="Edegel indica que es un nuevo cliente en el SEIN, y que es un suministro para el campamento de un proyecto no especificado."/>
    <x v="806"/>
  </r>
  <r>
    <x v="14"/>
    <x v="113"/>
    <x v="81"/>
    <x v="22"/>
    <x v="4"/>
    <x v="0"/>
    <x v="0"/>
    <s v="M. LA ARENA, cambio Barra Transferencia. Anterior codigo: CB00008EDG"/>
    <x v="807"/>
  </r>
  <r>
    <x v="14"/>
    <x v="114"/>
    <x v="82"/>
    <x v="22"/>
    <x v="12"/>
    <x v="0"/>
    <x v="0"/>
    <s v="Cambio de Barra transferencia. Anterior codigo: CB00111EDG"/>
    <x v="808"/>
  </r>
  <r>
    <x v="14"/>
    <x v="85"/>
    <x v="32"/>
    <x v="22"/>
    <x v="52"/>
    <x v="0"/>
    <x v="0"/>
    <s v="VIDRIERÍA 28 DE JULIO S.A.C._x0009_SED 10 kV (alimentado de SE Santa Anita)_x000a_"/>
    <x v="809"/>
  </r>
  <r>
    <x v="14"/>
    <x v="115"/>
    <x v="35"/>
    <x v="22"/>
    <x v="57"/>
    <x v="0"/>
    <x v="0"/>
    <s v="CARTONES VILLA MARINA_x0009_/   SED 10 kV (alimentado de SE San Juan)_x000a_"/>
    <x v="810"/>
  </r>
  <r>
    <x v="14"/>
    <x v="116"/>
    <x v="33"/>
    <x v="22"/>
    <x v="25"/>
    <x v="0"/>
    <x v="0"/>
    <s v="SED Lindley 10 kV (Arequipa). Anterior cliente de SEAL."/>
    <x v="811"/>
  </r>
  <r>
    <x v="14"/>
    <x v="110"/>
    <x v="32"/>
    <x v="22"/>
    <x v="25"/>
    <x v="0"/>
    <x v="0"/>
    <s v="SED N° 1452  22.9 kV (Planta Santa Rosa)"/>
    <x v="812"/>
  </r>
  <r>
    <x v="14"/>
    <x v="116"/>
    <x v="46"/>
    <x v="22"/>
    <x v="25"/>
    <x v="0"/>
    <x v="0"/>
    <s v="Punto de Suministro: SED Lindley 22.9 kV (Ate), zona de concesión de Luz del Sur."/>
    <x v="813"/>
  </r>
  <r>
    <x v="14"/>
    <x v="102"/>
    <x v="10"/>
    <x v="22"/>
    <x v="25"/>
    <x v="0"/>
    <x v="0"/>
    <s v="N° 47511358 (Pan. Norte Km 497, La Libertad, Chao, Estructura Nro 00143836  22.9/13.2)"/>
    <x v="814"/>
  </r>
  <r>
    <x v="14"/>
    <x v="6"/>
    <x v="8"/>
    <x v="22"/>
    <x v="12"/>
    <x v="0"/>
    <x v="1"/>
    <s v="HIDRANDINA"/>
    <x v="815"/>
  </r>
  <r>
    <x v="14"/>
    <x v="6"/>
    <x v="10"/>
    <x v="22"/>
    <x v="12"/>
    <x v="0"/>
    <x v="1"/>
    <s v="HIDRANDINA"/>
    <x v="816"/>
  </r>
  <r>
    <x v="14"/>
    <x v="117"/>
    <x v="10"/>
    <x v="22"/>
    <x v="7"/>
    <x v="0"/>
    <x v="0"/>
    <s v="CREDITEX"/>
    <x v="817"/>
  </r>
  <r>
    <x v="14"/>
    <x v="118"/>
    <x v="33"/>
    <x v="22"/>
    <x v="34"/>
    <x v="0"/>
    <x v="0"/>
    <s v="MOLYCOP-ADESUR"/>
    <x v="818"/>
  </r>
  <r>
    <x v="14"/>
    <x v="118"/>
    <x v="32"/>
    <x v="22"/>
    <x v="34"/>
    <x v="0"/>
    <x v="0"/>
    <s v="MOLYCOP-ADESUR"/>
    <x v="819"/>
  </r>
  <r>
    <x v="14"/>
    <x v="119"/>
    <x v="32"/>
    <x v="22"/>
    <x v="58"/>
    <x v="0"/>
    <x v="0"/>
    <s v="TEJIDOS SAN JACINTO"/>
    <x v="820"/>
  </r>
  <r>
    <x v="14"/>
    <x v="120"/>
    <x v="35"/>
    <x v="22"/>
    <x v="55"/>
    <x v="0"/>
    <x v="0"/>
    <s v="INTERBANK"/>
    <x v="821"/>
  </r>
  <r>
    <x v="14"/>
    <x v="117"/>
    <x v="35"/>
    <x v="22"/>
    <x v="7"/>
    <x v="0"/>
    <x v="0"/>
    <s v="CREDITEX"/>
    <x v="822"/>
  </r>
  <r>
    <x v="14"/>
    <x v="4"/>
    <x v="13"/>
    <x v="22"/>
    <x v="19"/>
    <x v="0"/>
    <x v="1"/>
    <s v="ELECTRO CENTRO"/>
    <x v="823"/>
  </r>
  <r>
    <x v="14"/>
    <x v="68"/>
    <x v="13"/>
    <x v="22"/>
    <x v="52"/>
    <x v="0"/>
    <x v="0"/>
    <s v="MINERA CHINALCO"/>
    <x v="824"/>
  </r>
  <r>
    <x v="14"/>
    <x v="6"/>
    <x v="14"/>
    <x v="22"/>
    <x v="12"/>
    <x v="0"/>
    <x v="1"/>
    <s v="HIDRANDINA"/>
    <x v="825"/>
  </r>
  <r>
    <x v="14"/>
    <x v="121"/>
    <x v="16"/>
    <x v="22"/>
    <x v="27"/>
    <x v="0"/>
    <x v="0"/>
    <s v="MINERA CASAPALCA"/>
    <x v="826"/>
  </r>
  <r>
    <x v="14"/>
    <x v="117"/>
    <x v="17"/>
    <x v="22"/>
    <x v="7"/>
    <x v="0"/>
    <x v="0"/>
    <s v="CREDITEX"/>
    <x v="827"/>
  </r>
  <r>
    <x v="14"/>
    <x v="6"/>
    <x v="3"/>
    <x v="22"/>
    <x v="12"/>
    <x v="0"/>
    <x v="1"/>
    <s v="HIDRANDINA"/>
    <x v="828"/>
  </r>
  <r>
    <x v="14"/>
    <x v="6"/>
    <x v="20"/>
    <x v="22"/>
    <x v="12"/>
    <x v="0"/>
    <x v="1"/>
    <s v="HIDRANDINA"/>
    <x v="829"/>
  </r>
  <r>
    <x v="14"/>
    <x v="6"/>
    <x v="21"/>
    <x v="22"/>
    <x v="12"/>
    <x v="0"/>
    <x v="1"/>
    <s v="HIDRANDINA"/>
    <x v="830"/>
  </r>
  <r>
    <x v="14"/>
    <x v="6"/>
    <x v="23"/>
    <x v="22"/>
    <x v="12"/>
    <x v="0"/>
    <x v="1"/>
    <s v="HIDRANDINA"/>
    <x v="831"/>
  </r>
  <r>
    <x v="14"/>
    <x v="122"/>
    <x v="23"/>
    <x v="22"/>
    <x v="27"/>
    <x v="0"/>
    <x v="0"/>
    <s v="SIDER PERU"/>
    <x v="832"/>
  </r>
  <r>
    <x v="14"/>
    <x v="123"/>
    <x v="83"/>
    <x v="22"/>
    <x v="55"/>
    <x v="0"/>
    <x v="0"/>
    <s v="R. CAJAMARQUILLA"/>
    <x v="833"/>
  </r>
  <r>
    <x v="14"/>
    <x v="52"/>
    <x v="83"/>
    <x v="22"/>
    <x v="7"/>
    <x v="0"/>
    <x v="0"/>
    <s v="PRAXAIR"/>
    <x v="834"/>
  </r>
  <r>
    <x v="14"/>
    <x v="6"/>
    <x v="5"/>
    <x v="22"/>
    <x v="12"/>
    <x v="1"/>
    <x v="1"/>
    <s v="HIDRANDINA"/>
    <x v="835"/>
  </r>
  <r>
    <x v="15"/>
    <x v="25"/>
    <x v="57"/>
    <x v="22"/>
    <x v="12"/>
    <x v="1"/>
    <x v="1"/>
    <s v="EDELNOR"/>
    <x v="836"/>
  </r>
  <r>
    <x v="15"/>
    <x v="10"/>
    <x v="68"/>
    <x v="22"/>
    <x v="18"/>
    <x v="1"/>
    <x v="1"/>
    <s v="LUZ DEL SUR"/>
    <x v="837"/>
  </r>
  <r>
    <x v="15"/>
    <x v="10"/>
    <x v="31"/>
    <x v="22"/>
    <x v="59"/>
    <x v="1"/>
    <x v="1"/>
    <s v="LUZ DEL SUR"/>
    <x v="838"/>
  </r>
  <r>
    <x v="15"/>
    <x v="25"/>
    <x v="56"/>
    <x v="22"/>
    <x v="12"/>
    <x v="1"/>
    <x v="1"/>
    <s v="EDELNOR"/>
    <x v="839"/>
  </r>
  <r>
    <x v="15"/>
    <x v="34"/>
    <x v="69"/>
    <x v="22"/>
    <x v="59"/>
    <x v="1"/>
    <x v="1"/>
    <s v="ELECTROSUR"/>
    <x v="840"/>
  </r>
  <r>
    <x v="15"/>
    <x v="24"/>
    <x v="49"/>
    <x v="22"/>
    <x v="59"/>
    <x v="1"/>
    <x v="1"/>
    <s v="ELECTROSURESTE"/>
    <x v="841"/>
  </r>
  <r>
    <x v="15"/>
    <x v="14"/>
    <x v="33"/>
    <x v="22"/>
    <x v="59"/>
    <x v="1"/>
    <x v="1"/>
    <s v="SEAL"/>
    <x v="842"/>
  </r>
  <r>
    <x v="15"/>
    <x v="34"/>
    <x v="33"/>
    <x v="22"/>
    <x v="59"/>
    <x v="1"/>
    <x v="1"/>
    <s v="ELECTROSUR"/>
    <x v="843"/>
  </r>
  <r>
    <x v="15"/>
    <x v="14"/>
    <x v="34"/>
    <x v="22"/>
    <x v="59"/>
    <x v="1"/>
    <x v="1"/>
    <s v="SEAL"/>
    <x v="844"/>
  </r>
  <r>
    <x v="15"/>
    <x v="25"/>
    <x v="32"/>
    <x v="22"/>
    <x v="59"/>
    <x v="1"/>
    <x v="1"/>
    <s v="EDELNOR"/>
    <x v="845"/>
  </r>
  <r>
    <x v="15"/>
    <x v="10"/>
    <x v="32"/>
    <x v="22"/>
    <x v="59"/>
    <x v="1"/>
    <x v="1"/>
    <s v="LUZ DEL SUR"/>
    <x v="846"/>
  </r>
  <r>
    <x v="15"/>
    <x v="10"/>
    <x v="35"/>
    <x v="22"/>
    <x v="59"/>
    <x v="1"/>
    <x v="1"/>
    <s v="LUZ DEL SUR"/>
    <x v="847"/>
  </r>
  <r>
    <x v="15"/>
    <x v="24"/>
    <x v="50"/>
    <x v="22"/>
    <x v="59"/>
    <x v="1"/>
    <x v="1"/>
    <s v="ELECTROSURESTE"/>
    <x v="848"/>
  </r>
  <r>
    <x v="15"/>
    <x v="27"/>
    <x v="50"/>
    <x v="22"/>
    <x v="59"/>
    <x v="1"/>
    <x v="1"/>
    <s v="ELECTROPUNO"/>
    <x v="849"/>
  </r>
  <r>
    <x v="15"/>
    <x v="14"/>
    <x v="36"/>
    <x v="22"/>
    <x v="59"/>
    <x v="1"/>
    <x v="1"/>
    <s v="SEAL"/>
    <x v="850"/>
  </r>
  <r>
    <x v="15"/>
    <x v="24"/>
    <x v="51"/>
    <x v="22"/>
    <x v="59"/>
    <x v="1"/>
    <x v="1"/>
    <s v="ELECTROSURESTE"/>
    <x v="851"/>
  </r>
  <r>
    <x v="15"/>
    <x v="27"/>
    <x v="62"/>
    <x v="22"/>
    <x v="59"/>
    <x v="1"/>
    <x v="1"/>
    <s v="ELECTROPUNO"/>
    <x v="852"/>
  </r>
  <r>
    <x v="15"/>
    <x v="25"/>
    <x v="14"/>
    <x v="22"/>
    <x v="59"/>
    <x v="1"/>
    <x v="1"/>
    <s v="EDELNOR"/>
    <x v="853"/>
  </r>
  <r>
    <x v="15"/>
    <x v="34"/>
    <x v="70"/>
    <x v="22"/>
    <x v="59"/>
    <x v="1"/>
    <x v="1"/>
    <s v="ELECTROSUR"/>
    <x v="854"/>
  </r>
  <r>
    <x v="15"/>
    <x v="14"/>
    <x v="37"/>
    <x v="22"/>
    <x v="59"/>
    <x v="1"/>
    <x v="1"/>
    <s v="SEAL"/>
    <x v="855"/>
  </r>
  <r>
    <x v="15"/>
    <x v="14"/>
    <x v="38"/>
    <x v="22"/>
    <x v="59"/>
    <x v="1"/>
    <x v="1"/>
    <s v="SEAL"/>
    <x v="856"/>
  </r>
  <r>
    <x v="15"/>
    <x v="24"/>
    <x v="39"/>
    <x v="22"/>
    <x v="59"/>
    <x v="1"/>
    <x v="1"/>
    <s v="ELECTROSURESTE"/>
    <x v="857"/>
  </r>
  <r>
    <x v="15"/>
    <x v="34"/>
    <x v="71"/>
    <x v="22"/>
    <x v="59"/>
    <x v="1"/>
    <x v="1"/>
    <s v="ELECTROSUR"/>
    <x v="858"/>
  </r>
  <r>
    <x v="15"/>
    <x v="27"/>
    <x v="63"/>
    <x v="22"/>
    <x v="59"/>
    <x v="1"/>
    <x v="1"/>
    <s v="ELECTROPUNO"/>
    <x v="859"/>
  </r>
  <r>
    <x v="15"/>
    <x v="10"/>
    <x v="41"/>
    <x v="22"/>
    <x v="59"/>
    <x v="1"/>
    <x v="1"/>
    <s v="LUZ DEL SUR"/>
    <x v="860"/>
  </r>
  <r>
    <x v="15"/>
    <x v="34"/>
    <x v="72"/>
    <x v="22"/>
    <x v="59"/>
    <x v="1"/>
    <x v="1"/>
    <s v="ELECTROSUR"/>
    <x v="861"/>
  </r>
  <r>
    <x v="15"/>
    <x v="25"/>
    <x v="58"/>
    <x v="22"/>
    <x v="59"/>
    <x v="1"/>
    <x v="1"/>
    <s v="EDELNOR"/>
    <x v="862"/>
  </r>
  <r>
    <x v="15"/>
    <x v="24"/>
    <x v="52"/>
    <x v="22"/>
    <x v="59"/>
    <x v="1"/>
    <x v="1"/>
    <s v="ELECTROSURESTE"/>
    <x v="863"/>
  </r>
  <r>
    <x v="15"/>
    <x v="24"/>
    <x v="53"/>
    <x v="22"/>
    <x v="59"/>
    <x v="1"/>
    <x v="1"/>
    <s v="ELECTROSURESTE"/>
    <x v="864"/>
  </r>
  <r>
    <x v="15"/>
    <x v="14"/>
    <x v="45"/>
    <x v="22"/>
    <x v="59"/>
    <x v="1"/>
    <x v="1"/>
    <s v="SEAL"/>
    <x v="865"/>
  </r>
  <r>
    <x v="15"/>
    <x v="10"/>
    <x v="46"/>
    <x v="22"/>
    <x v="59"/>
    <x v="1"/>
    <x v="1"/>
    <s v="LUZ DEL SUR"/>
    <x v="866"/>
  </r>
  <r>
    <x v="15"/>
    <x v="25"/>
    <x v="47"/>
    <x v="22"/>
    <x v="59"/>
    <x v="1"/>
    <x v="1"/>
    <s v="EDELNOR"/>
    <x v="867"/>
  </r>
  <r>
    <x v="15"/>
    <x v="25"/>
    <x v="59"/>
    <x v="22"/>
    <x v="59"/>
    <x v="1"/>
    <x v="1"/>
    <s v="EDELNOR"/>
    <x v="868"/>
  </r>
  <r>
    <x v="15"/>
    <x v="14"/>
    <x v="48"/>
    <x v="22"/>
    <x v="59"/>
    <x v="1"/>
    <x v="1"/>
    <s v="SEAL"/>
    <x v="869"/>
  </r>
  <r>
    <x v="15"/>
    <x v="24"/>
    <x v="54"/>
    <x v="22"/>
    <x v="59"/>
    <x v="1"/>
    <x v="1"/>
    <s v="ELECTROSURESTE"/>
    <x v="870"/>
  </r>
  <r>
    <x v="15"/>
    <x v="27"/>
    <x v="64"/>
    <x v="22"/>
    <x v="59"/>
    <x v="1"/>
    <x v="1"/>
    <s v="ELECTROPUNO"/>
    <x v="871"/>
  </r>
  <r>
    <x v="15"/>
    <x v="27"/>
    <x v="65"/>
    <x v="22"/>
    <x v="59"/>
    <x v="1"/>
    <x v="1"/>
    <s v="ELECTROPUNO"/>
    <x v="872"/>
  </r>
  <r>
    <x v="15"/>
    <x v="34"/>
    <x v="73"/>
    <x v="22"/>
    <x v="59"/>
    <x v="1"/>
    <x v="1"/>
    <s v="ELECTROSUR"/>
    <x v="873"/>
  </r>
  <r>
    <x v="15"/>
    <x v="25"/>
    <x v="55"/>
    <x v="22"/>
    <x v="59"/>
    <x v="1"/>
    <x v="1"/>
    <s v="EDELNOR"/>
    <x v="874"/>
  </r>
  <r>
    <x v="15"/>
    <x v="46"/>
    <x v="35"/>
    <x v="0"/>
    <x v="18"/>
    <x v="0"/>
    <x v="0"/>
    <s v="SET San Juan 60 kV Sum. 2412994"/>
    <x v="875"/>
  </r>
  <r>
    <x v="15"/>
    <x v="124"/>
    <x v="12"/>
    <x v="22"/>
    <x v="55"/>
    <x v="0"/>
    <x v="0"/>
    <s v="REFINERIA TALARA"/>
    <x v="876"/>
  </r>
  <r>
    <x v="15"/>
    <x v="125"/>
    <x v="47"/>
    <x v="22"/>
    <x v="60"/>
    <x v="0"/>
    <x v="0"/>
    <s v="IMPALA PERU"/>
    <x v="877"/>
  </r>
  <r>
    <x v="15"/>
    <x v="126"/>
    <x v="12"/>
    <x v="22"/>
    <x v="61"/>
    <x v="0"/>
    <x v="0"/>
    <s v="GMP S.A."/>
    <x v="878"/>
  </r>
  <r>
    <x v="15"/>
    <x v="127"/>
    <x v="10"/>
    <x v="22"/>
    <x v="62"/>
    <x v="0"/>
    <x v="0"/>
    <s v="MINERA QUIRUVILCA"/>
    <x v="879"/>
  </r>
  <r>
    <x v="15"/>
    <x v="5"/>
    <x v="24"/>
    <x v="22"/>
    <x v="23"/>
    <x v="0"/>
    <x v="1"/>
    <s v="ELECTRONORTE"/>
    <x v="880"/>
  </r>
  <r>
    <x v="15"/>
    <x v="4"/>
    <x v="6"/>
    <x v="22"/>
    <x v="7"/>
    <x v="0"/>
    <x v="1"/>
    <s v="ELECTROCENTRO"/>
    <x v="881"/>
  </r>
  <r>
    <x v="15"/>
    <x v="4"/>
    <x v="11"/>
    <x v="22"/>
    <x v="7"/>
    <x v="0"/>
    <x v="1"/>
    <s v="ELECTROCENTRO"/>
    <x v="882"/>
  </r>
  <r>
    <x v="15"/>
    <x v="4"/>
    <x v="13"/>
    <x v="22"/>
    <x v="7"/>
    <x v="0"/>
    <x v="1"/>
    <s v="ELECTROCENTRO"/>
    <x v="883"/>
  </r>
  <r>
    <x v="15"/>
    <x v="4"/>
    <x v="15"/>
    <x v="22"/>
    <x v="7"/>
    <x v="0"/>
    <x v="1"/>
    <s v="ELECTROCENTRO"/>
    <x v="884"/>
  </r>
  <r>
    <x v="15"/>
    <x v="4"/>
    <x v="16"/>
    <x v="22"/>
    <x v="7"/>
    <x v="0"/>
    <x v="1"/>
    <s v="ELECTROCENTRO"/>
    <x v="885"/>
  </r>
  <r>
    <x v="15"/>
    <x v="4"/>
    <x v="18"/>
    <x v="22"/>
    <x v="7"/>
    <x v="0"/>
    <x v="1"/>
    <s v="ELECTROCENTRO"/>
    <x v="886"/>
  </r>
  <r>
    <x v="15"/>
    <x v="4"/>
    <x v="19"/>
    <x v="22"/>
    <x v="7"/>
    <x v="0"/>
    <x v="1"/>
    <s v="ELECTROCENTRO"/>
    <x v="887"/>
  </r>
  <r>
    <x v="15"/>
    <x v="4"/>
    <x v="1"/>
    <x v="22"/>
    <x v="7"/>
    <x v="0"/>
    <x v="1"/>
    <s v="ELECTROCENTRO"/>
    <x v="888"/>
  </r>
  <r>
    <x v="15"/>
    <x v="4"/>
    <x v="22"/>
    <x v="22"/>
    <x v="7"/>
    <x v="0"/>
    <x v="1"/>
    <s v="ELECTROCENTRO"/>
    <x v="889"/>
  </r>
  <r>
    <x v="15"/>
    <x v="4"/>
    <x v="27"/>
    <x v="22"/>
    <x v="7"/>
    <x v="0"/>
    <x v="1"/>
    <s v="ELECTROCENTRO"/>
    <x v="890"/>
  </r>
  <r>
    <x v="15"/>
    <x v="4"/>
    <x v="28"/>
    <x v="22"/>
    <x v="7"/>
    <x v="0"/>
    <x v="1"/>
    <s v="ELECTROCENTRO"/>
    <x v="891"/>
  </r>
  <r>
    <x v="15"/>
    <x v="4"/>
    <x v="29"/>
    <x v="22"/>
    <x v="7"/>
    <x v="0"/>
    <x v="1"/>
    <s v="ELECTROCENTRO"/>
    <x v="892"/>
  </r>
  <r>
    <x v="15"/>
    <x v="7"/>
    <x v="9"/>
    <x v="22"/>
    <x v="25"/>
    <x v="0"/>
    <x v="1"/>
    <s v="ELECTRONOROESTE"/>
    <x v="893"/>
  </r>
  <r>
    <x v="15"/>
    <x v="7"/>
    <x v="12"/>
    <x v="22"/>
    <x v="25"/>
    <x v="0"/>
    <x v="1"/>
    <s v="ELECTRONOROESTE"/>
    <x v="894"/>
  </r>
  <r>
    <x v="15"/>
    <x v="7"/>
    <x v="2"/>
    <x v="22"/>
    <x v="25"/>
    <x v="0"/>
    <x v="1"/>
    <s v="ELECTRONOROESTE"/>
    <x v="895"/>
  </r>
  <r>
    <x v="15"/>
    <x v="7"/>
    <x v="40"/>
    <x v="22"/>
    <x v="25"/>
    <x v="0"/>
    <x v="1"/>
    <s v="ELECTRONOROESTE"/>
    <x v="896"/>
  </r>
  <r>
    <x v="15"/>
    <x v="6"/>
    <x v="10"/>
    <x v="22"/>
    <x v="63"/>
    <x v="0"/>
    <x v="1"/>
    <s v="HIDRANDINA"/>
    <x v="897"/>
  </r>
  <r>
    <x v="15"/>
    <x v="6"/>
    <x v="14"/>
    <x v="22"/>
    <x v="63"/>
    <x v="0"/>
    <x v="1"/>
    <s v="HIDRANDINA"/>
    <x v="898"/>
  </r>
  <r>
    <x v="15"/>
    <x v="6"/>
    <x v="3"/>
    <x v="22"/>
    <x v="63"/>
    <x v="0"/>
    <x v="1"/>
    <s v="HIDRANDINA"/>
    <x v="899"/>
  </r>
  <r>
    <x v="15"/>
    <x v="6"/>
    <x v="20"/>
    <x v="22"/>
    <x v="63"/>
    <x v="0"/>
    <x v="1"/>
    <s v="HIDRANDINA"/>
    <x v="900"/>
  </r>
  <r>
    <x v="15"/>
    <x v="6"/>
    <x v="21"/>
    <x v="22"/>
    <x v="63"/>
    <x v="0"/>
    <x v="1"/>
    <s v="HIDRANDINA"/>
    <x v="901"/>
  </r>
  <r>
    <x v="15"/>
    <x v="6"/>
    <x v="8"/>
    <x v="22"/>
    <x v="63"/>
    <x v="0"/>
    <x v="1"/>
    <s v="HIDRANDINA"/>
    <x v="902"/>
  </r>
  <r>
    <x v="15"/>
    <x v="6"/>
    <x v="23"/>
    <x v="22"/>
    <x v="63"/>
    <x v="0"/>
    <x v="1"/>
    <s v="HIDRANDINA"/>
    <x v="903"/>
  </r>
  <r>
    <x v="15"/>
    <x v="6"/>
    <x v="5"/>
    <x v="22"/>
    <x v="63"/>
    <x v="0"/>
    <x v="1"/>
    <s v="HIDRANDINA"/>
    <x v="904"/>
  </r>
  <r>
    <x v="15"/>
    <x v="128"/>
    <x v="47"/>
    <x v="22"/>
    <x v="7"/>
    <x v="0"/>
    <x v="0"/>
    <s v="TRANSPORTADORA CALLAO"/>
    <x v="905"/>
  </r>
  <r>
    <x v="16"/>
    <x v="10"/>
    <x v="68"/>
    <x v="21"/>
    <x v="39"/>
    <x v="1"/>
    <x v="1"/>
    <s v="Absorción de EDECAÑETE por LUZ DEL SUR"/>
    <x v="906"/>
  </r>
  <r>
    <x v="16"/>
    <x v="4"/>
    <x v="4"/>
    <x v="17"/>
    <x v="39"/>
    <x v="1"/>
    <x v="1"/>
    <s v="YAUPI 138_x0009__x000a_ELECTROCENTRO_x0009__x000a_CL00141ENS_x000a_"/>
    <x v="907"/>
  </r>
  <r>
    <x v="16"/>
    <x v="5"/>
    <x v="5"/>
    <x v="69"/>
    <x v="39"/>
    <x v="1"/>
    <x v="1"/>
    <s v="CAJAMARCA 220_x0009__x000a_ELECTRONORTE_x0009__x000a_CL00140ENS_x000a_"/>
    <x v="908"/>
  </r>
  <r>
    <x v="16"/>
    <x v="10"/>
    <x v="31"/>
    <x v="3"/>
    <x v="39"/>
    <x v="1"/>
    <x v="1"/>
    <s v="LUZ DEL SUR"/>
    <x v="909"/>
  </r>
  <r>
    <x v="16"/>
    <x v="7"/>
    <x v="9"/>
    <x v="8"/>
    <x v="39"/>
    <x v="1"/>
    <x v="1"/>
    <s v="ELECTRO NOR OESTE"/>
    <x v="910"/>
  </r>
  <r>
    <x v="16"/>
    <x v="25"/>
    <x v="55"/>
    <x v="3"/>
    <x v="39"/>
    <x v="1"/>
    <x v="1"/>
    <s v="EDELNOR"/>
    <x v="911"/>
  </r>
  <r>
    <x v="16"/>
    <x v="4"/>
    <x v="6"/>
    <x v="17"/>
    <x v="5"/>
    <x v="1"/>
    <x v="1"/>
    <s v="ELECTRO CENTRO"/>
    <x v="912"/>
  </r>
  <r>
    <x v="16"/>
    <x v="25"/>
    <x v="56"/>
    <x v="3"/>
    <x v="39"/>
    <x v="1"/>
    <x v="1"/>
    <s v="EDELNOR"/>
    <x v="913"/>
  </r>
  <r>
    <x v="16"/>
    <x v="6"/>
    <x v="10"/>
    <x v="69"/>
    <x v="39"/>
    <x v="1"/>
    <x v="1"/>
    <s v="HIDRANDINA"/>
    <x v="914"/>
  </r>
  <r>
    <x v="16"/>
    <x v="34"/>
    <x v="69"/>
    <x v="8"/>
    <x v="39"/>
    <x v="1"/>
    <x v="1"/>
    <s v="ELECTRO SUR"/>
    <x v="915"/>
  </r>
  <r>
    <x v="16"/>
    <x v="24"/>
    <x v="49"/>
    <x v="3"/>
    <x v="39"/>
    <x v="1"/>
    <x v="1"/>
    <s v="ELECTRO SUR ESTE"/>
    <x v="916"/>
  </r>
  <r>
    <x v="16"/>
    <x v="4"/>
    <x v="11"/>
    <x v="17"/>
    <x v="39"/>
    <x v="1"/>
    <x v="1"/>
    <s v="ELECTRO CENTRO"/>
    <x v="917"/>
  </r>
  <r>
    <x v="16"/>
    <x v="7"/>
    <x v="12"/>
    <x v="8"/>
    <x v="39"/>
    <x v="1"/>
    <x v="1"/>
    <s v="ELECTRO NOR OESTE"/>
    <x v="918"/>
  </r>
  <r>
    <x v="16"/>
    <x v="14"/>
    <x v="33"/>
    <x v="8"/>
    <x v="39"/>
    <x v="1"/>
    <x v="1"/>
    <s v="SEAL"/>
    <x v="919"/>
  </r>
  <r>
    <x v="16"/>
    <x v="34"/>
    <x v="33"/>
    <x v="8"/>
    <x v="39"/>
    <x v="1"/>
    <x v="1"/>
    <s v="ELECTRO SUR"/>
    <x v="920"/>
  </r>
  <r>
    <x v="16"/>
    <x v="14"/>
    <x v="34"/>
    <x v="8"/>
    <x v="39"/>
    <x v="1"/>
    <x v="1"/>
    <s v="SEAL"/>
    <x v="921"/>
  </r>
  <r>
    <x v="16"/>
    <x v="4"/>
    <x v="7"/>
    <x v="17"/>
    <x v="39"/>
    <x v="1"/>
    <x v="1"/>
    <s v="PACHACHACA 220_x0009__x000a_ELECTROCENTRO_x0009__x000a_CL00105ENS_x000a_"/>
    <x v="922"/>
  </r>
  <r>
    <x v="16"/>
    <x v="25"/>
    <x v="32"/>
    <x v="3"/>
    <x v="47"/>
    <x v="1"/>
    <x v="1"/>
    <s v="EDELNOR"/>
    <x v="923"/>
  </r>
  <r>
    <x v="16"/>
    <x v="10"/>
    <x v="32"/>
    <x v="3"/>
    <x v="47"/>
    <x v="1"/>
    <x v="1"/>
    <s v="LUZ DEL SUR"/>
    <x v="924"/>
  </r>
  <r>
    <x v="16"/>
    <x v="4"/>
    <x v="6"/>
    <x v="17"/>
    <x v="47"/>
    <x v="1"/>
    <x v="1"/>
    <s v="VIZCARRA 220_x0009__x000a_ELECTROCENTRO_x0009__x000a_CL00100ENS_x000a_"/>
    <x v="925"/>
  </r>
  <r>
    <x v="16"/>
    <x v="10"/>
    <x v="35"/>
    <x v="3"/>
    <x v="47"/>
    <x v="1"/>
    <x v="1"/>
    <s v="LUZ DEL SUR"/>
    <x v="926"/>
  </r>
  <r>
    <x v="16"/>
    <x v="24"/>
    <x v="50"/>
    <x v="3"/>
    <x v="47"/>
    <x v="1"/>
    <x v="1"/>
    <s v="ELECTRO SUR ESTE"/>
    <x v="927"/>
  </r>
  <r>
    <x v="16"/>
    <x v="27"/>
    <x v="50"/>
    <x v="69"/>
    <x v="47"/>
    <x v="1"/>
    <x v="1"/>
    <s v="ELECTRO PUNO"/>
    <x v="928"/>
  </r>
  <r>
    <x v="16"/>
    <x v="14"/>
    <x v="36"/>
    <x v="8"/>
    <x v="47"/>
    <x v="1"/>
    <x v="1"/>
    <s v="SEAL"/>
    <x v="929"/>
  </r>
  <r>
    <x v="16"/>
    <x v="24"/>
    <x v="51"/>
    <x v="3"/>
    <x v="47"/>
    <x v="1"/>
    <x v="1"/>
    <s v="ELECTRO SUR ESTE"/>
    <x v="930"/>
  </r>
  <r>
    <x v="16"/>
    <x v="40"/>
    <x v="62"/>
    <x v="69"/>
    <x v="47"/>
    <x v="1"/>
    <x v="1"/>
    <s v="ELECTROPUNO"/>
    <x v="931"/>
  </r>
  <r>
    <x v="16"/>
    <x v="4"/>
    <x v="13"/>
    <x v="17"/>
    <x v="47"/>
    <x v="1"/>
    <x v="1"/>
    <s v="ELECTRO CENTRO"/>
    <x v="932"/>
  </r>
  <r>
    <x v="16"/>
    <x v="7"/>
    <x v="2"/>
    <x v="8"/>
    <x v="47"/>
    <x v="1"/>
    <x v="1"/>
    <s v="ELECTRO NOR OESTE"/>
    <x v="933"/>
  </r>
  <r>
    <x v="16"/>
    <x v="6"/>
    <x v="14"/>
    <x v="69"/>
    <x v="47"/>
    <x v="1"/>
    <x v="1"/>
    <s v="HIDRANDINA"/>
    <x v="934"/>
  </r>
  <r>
    <x v="16"/>
    <x v="25"/>
    <x v="14"/>
    <x v="3"/>
    <x v="47"/>
    <x v="1"/>
    <x v="1"/>
    <s v="EDELNOR"/>
    <x v="935"/>
  </r>
  <r>
    <x v="16"/>
    <x v="4"/>
    <x v="15"/>
    <x v="17"/>
    <x v="47"/>
    <x v="1"/>
    <x v="1"/>
    <s v="ELECTRO CENTRO"/>
    <x v="936"/>
  </r>
  <r>
    <x v="16"/>
    <x v="4"/>
    <x v="16"/>
    <x v="17"/>
    <x v="47"/>
    <x v="1"/>
    <x v="1"/>
    <s v="ELECTRO CENTRO"/>
    <x v="937"/>
  </r>
  <r>
    <x v="16"/>
    <x v="34"/>
    <x v="70"/>
    <x v="8"/>
    <x v="47"/>
    <x v="1"/>
    <x v="1"/>
    <s v="ELECTRO SUR"/>
    <x v="938"/>
  </r>
  <r>
    <x v="16"/>
    <x v="14"/>
    <x v="37"/>
    <x v="8"/>
    <x v="47"/>
    <x v="1"/>
    <x v="1"/>
    <s v="SEAL"/>
    <x v="939"/>
  </r>
  <r>
    <x v="16"/>
    <x v="14"/>
    <x v="38"/>
    <x v="8"/>
    <x v="47"/>
    <x v="1"/>
    <x v="1"/>
    <s v="SEAL"/>
    <x v="940"/>
  </r>
  <r>
    <x v="16"/>
    <x v="24"/>
    <x v="39"/>
    <x v="3"/>
    <x v="47"/>
    <x v="1"/>
    <x v="1"/>
    <s v="ELECTRO SUR ESTE"/>
    <x v="941"/>
  </r>
  <r>
    <x v="16"/>
    <x v="34"/>
    <x v="71"/>
    <x v="8"/>
    <x v="47"/>
    <x v="1"/>
    <x v="1"/>
    <s v="ELECTRO SUR"/>
    <x v="942"/>
  </r>
  <r>
    <x v="16"/>
    <x v="40"/>
    <x v="63"/>
    <x v="69"/>
    <x v="47"/>
    <x v="1"/>
    <x v="1"/>
    <s v="ELECTROPUNO"/>
    <x v="943"/>
  </r>
  <r>
    <x v="16"/>
    <x v="10"/>
    <x v="41"/>
    <x v="3"/>
    <x v="47"/>
    <x v="1"/>
    <x v="1"/>
    <s v="LUZ DEL SUR"/>
    <x v="944"/>
  </r>
  <r>
    <x v="16"/>
    <x v="8"/>
    <x v="17"/>
    <x v="3"/>
    <x v="47"/>
    <x v="1"/>
    <x v="1"/>
    <s v="COELVISAC"/>
    <x v="945"/>
  </r>
  <r>
    <x v="16"/>
    <x v="34"/>
    <x v="72"/>
    <x v="8"/>
    <x v="47"/>
    <x v="1"/>
    <x v="1"/>
    <s v="ELECTRO SUR"/>
    <x v="946"/>
  </r>
  <r>
    <x v="16"/>
    <x v="4"/>
    <x v="18"/>
    <x v="17"/>
    <x v="47"/>
    <x v="1"/>
    <x v="1"/>
    <s v="ELECTRO CENTRO"/>
    <x v="947"/>
  </r>
  <r>
    <x v="16"/>
    <x v="4"/>
    <x v="19"/>
    <x v="17"/>
    <x v="47"/>
    <x v="1"/>
    <x v="1"/>
    <s v="ELECTRO CENTRO"/>
    <x v="948"/>
  </r>
  <r>
    <x v="16"/>
    <x v="4"/>
    <x v="1"/>
    <x v="17"/>
    <x v="47"/>
    <x v="1"/>
    <x v="1"/>
    <s v="ELECTRO CENTRO"/>
    <x v="949"/>
  </r>
  <r>
    <x v="16"/>
    <x v="6"/>
    <x v="3"/>
    <x v="69"/>
    <x v="47"/>
    <x v="1"/>
    <x v="1"/>
    <s v="HIDRANDINA"/>
    <x v="950"/>
  </r>
  <r>
    <x v="16"/>
    <x v="25"/>
    <x v="58"/>
    <x v="3"/>
    <x v="47"/>
    <x v="1"/>
    <x v="1"/>
    <s v="EDELNOR"/>
    <x v="951"/>
  </r>
  <r>
    <x v="16"/>
    <x v="6"/>
    <x v="20"/>
    <x v="69"/>
    <x v="47"/>
    <x v="1"/>
    <x v="1"/>
    <s v="HIDRANDINA"/>
    <x v="952"/>
  </r>
  <r>
    <x v="16"/>
    <x v="6"/>
    <x v="21"/>
    <x v="69"/>
    <x v="47"/>
    <x v="1"/>
    <x v="1"/>
    <s v="HIDRANDINA"/>
    <x v="953"/>
  </r>
  <r>
    <x v="16"/>
    <x v="24"/>
    <x v="52"/>
    <x v="3"/>
    <x v="47"/>
    <x v="1"/>
    <x v="1"/>
    <s v="ELECTRO SUR ESTE"/>
    <x v="954"/>
  </r>
  <r>
    <x v="16"/>
    <x v="4"/>
    <x v="22"/>
    <x v="17"/>
    <x v="47"/>
    <x v="1"/>
    <x v="1"/>
    <s v="ELECTRO CENTRO"/>
    <x v="955"/>
  </r>
  <r>
    <x v="16"/>
    <x v="24"/>
    <x v="53"/>
    <x v="3"/>
    <x v="47"/>
    <x v="1"/>
    <x v="1"/>
    <s v="ELECTRO SUR ESTE"/>
    <x v="956"/>
  </r>
  <r>
    <x v="16"/>
    <x v="6"/>
    <x v="23"/>
    <x v="69"/>
    <x v="47"/>
    <x v="1"/>
    <x v="1"/>
    <s v="HIDRANDINA"/>
    <x v="957"/>
  </r>
  <r>
    <x v="16"/>
    <x v="14"/>
    <x v="45"/>
    <x v="8"/>
    <x v="47"/>
    <x v="1"/>
    <x v="1"/>
    <s v="SEAL"/>
    <x v="958"/>
  </r>
  <r>
    <x v="16"/>
    <x v="10"/>
    <x v="46"/>
    <x v="3"/>
    <x v="47"/>
    <x v="1"/>
    <x v="1"/>
    <s v="LUZ DEL SUR"/>
    <x v="959"/>
  </r>
  <r>
    <x v="16"/>
    <x v="5"/>
    <x v="24"/>
    <x v="69"/>
    <x v="47"/>
    <x v="1"/>
    <x v="1"/>
    <s v="ELECTRO NORTE"/>
    <x v="960"/>
  </r>
  <r>
    <x v="16"/>
    <x v="25"/>
    <x v="47"/>
    <x v="3"/>
    <x v="47"/>
    <x v="1"/>
    <x v="1"/>
    <s v="EDELNOR"/>
    <x v="961"/>
  </r>
  <r>
    <x v="16"/>
    <x v="5"/>
    <x v="25"/>
    <x v="69"/>
    <x v="47"/>
    <x v="1"/>
    <x v="1"/>
    <s v="ELECTRO NORTE"/>
    <x v="962"/>
  </r>
  <r>
    <x v="16"/>
    <x v="4"/>
    <x v="26"/>
    <x v="17"/>
    <x v="5"/>
    <x v="1"/>
    <x v="1"/>
    <s v="ELECTRO CENTRO"/>
    <x v="963"/>
  </r>
  <r>
    <x v="16"/>
    <x v="4"/>
    <x v="27"/>
    <x v="17"/>
    <x v="47"/>
    <x v="1"/>
    <x v="1"/>
    <s v="ELECTRO CENTRO"/>
    <x v="964"/>
  </r>
  <r>
    <x v="16"/>
    <x v="25"/>
    <x v="59"/>
    <x v="3"/>
    <x v="47"/>
    <x v="1"/>
    <x v="1"/>
    <s v="EDELNOR"/>
    <x v="965"/>
  </r>
  <r>
    <x v="16"/>
    <x v="35"/>
    <x v="68"/>
    <x v="3"/>
    <x v="20"/>
    <x v="1"/>
    <x v="1"/>
    <s v="EDE CAÑETE"/>
    <x v="966"/>
  </r>
  <r>
    <x v="16"/>
    <x v="4"/>
    <x v="28"/>
    <x v="17"/>
    <x v="47"/>
    <x v="1"/>
    <x v="1"/>
    <s v="ELECTRO CENTRO"/>
    <x v="967"/>
  </r>
  <r>
    <x v="16"/>
    <x v="14"/>
    <x v="48"/>
    <x v="8"/>
    <x v="47"/>
    <x v="1"/>
    <x v="1"/>
    <s v="SEAL"/>
    <x v="968"/>
  </r>
  <r>
    <x v="16"/>
    <x v="6"/>
    <x v="5"/>
    <x v="69"/>
    <x v="47"/>
    <x v="1"/>
    <x v="1"/>
    <s v="HIDRANDINA"/>
    <x v="969"/>
  </r>
  <r>
    <x v="16"/>
    <x v="24"/>
    <x v="54"/>
    <x v="3"/>
    <x v="47"/>
    <x v="1"/>
    <x v="1"/>
    <s v="ELECTRO SUR ESTE"/>
    <x v="970"/>
  </r>
  <r>
    <x v="16"/>
    <x v="40"/>
    <x v="64"/>
    <x v="69"/>
    <x v="47"/>
    <x v="1"/>
    <x v="1"/>
    <s v="ELECTROPUNO"/>
    <x v="971"/>
  </r>
  <r>
    <x v="16"/>
    <x v="40"/>
    <x v="65"/>
    <x v="69"/>
    <x v="47"/>
    <x v="1"/>
    <x v="1"/>
    <s v="ELECTROPUNO"/>
    <x v="972"/>
  </r>
  <r>
    <x v="16"/>
    <x v="4"/>
    <x v="29"/>
    <x v="17"/>
    <x v="47"/>
    <x v="1"/>
    <x v="1"/>
    <s v="ELECTRO CENTRO"/>
    <x v="973"/>
  </r>
  <r>
    <x v="16"/>
    <x v="34"/>
    <x v="73"/>
    <x v="8"/>
    <x v="47"/>
    <x v="1"/>
    <x v="1"/>
    <s v="ELECTRO SUR"/>
    <x v="974"/>
  </r>
  <r>
    <x v="16"/>
    <x v="6"/>
    <x v="8"/>
    <x v="69"/>
    <x v="47"/>
    <x v="1"/>
    <x v="1"/>
    <s v="HIDRANDINA"/>
    <x v="975"/>
  </r>
  <r>
    <x v="16"/>
    <x v="129"/>
    <x v="17"/>
    <x v="30"/>
    <x v="47"/>
    <x v="0"/>
    <x v="0"/>
    <s v="Anterior suministrador Kallpa Generación."/>
    <x v="976"/>
  </r>
  <r>
    <x v="16"/>
    <x v="28"/>
    <x v="75"/>
    <x v="30"/>
    <x v="47"/>
    <x v="0"/>
    <x v="0"/>
    <s v="Anterior suministrador EGASA"/>
    <x v="977"/>
  </r>
  <r>
    <x v="16"/>
    <x v="130"/>
    <x v="53"/>
    <x v="30"/>
    <x v="47"/>
    <x v="0"/>
    <x v="0"/>
    <s v="Anterior suministrador ELSE"/>
    <x v="978"/>
  </r>
  <r>
    <x v="16"/>
    <x v="123"/>
    <x v="83"/>
    <x v="5"/>
    <x v="64"/>
    <x v="0"/>
    <x v="0"/>
    <s v="El contrato con Votoramtin Metais - Cajamarquilla S.A. desde el 01 al 31 de diciembre 2015 con una Potencia Incremental de 40 MW entre las 21:00 y 21:30 h y de 110 MW entre las 21:30 y 23:00 h; siendo la Potencia Incremental, las potencias que estan por encima del total de las potencias contratadas por Votoramtin con todos sus suministradores en H.P. A partir del 01 de enero del 2016 hasta el 31 de diciembre de 2019, la potencia contratada es 60 MW en hora punta y 125 MW en hora fuera de punta."/>
    <x v="979"/>
  </r>
  <r>
    <x v="16"/>
    <x v="131"/>
    <x v="35"/>
    <x v="5"/>
    <x v="47"/>
    <x v="0"/>
    <x v="0"/>
    <s v="El contrato con OWENS ILLONOIS PERU, planta de Lurin, es de 8.5 MW en hora punta y 8.5 MW en hora fuera de punta"/>
    <x v="980"/>
  </r>
  <r>
    <x v="16"/>
    <x v="132"/>
    <x v="9"/>
    <x v="21"/>
    <x v="39"/>
    <x v="0"/>
    <x v="0"/>
    <s v="Exportación de ENERSUR a ECUADOR desde la barra de Zorritos 220 kV."/>
    <x v="981"/>
  </r>
  <r>
    <x v="16"/>
    <x v="133"/>
    <x v="46"/>
    <x v="21"/>
    <x v="47"/>
    <x v="0"/>
    <x v="0"/>
    <s v="Cerámica Lima S.A."/>
    <x v="982"/>
  </r>
  <r>
    <x v="16"/>
    <x v="134"/>
    <x v="32"/>
    <x v="21"/>
    <x v="47"/>
    <x v="0"/>
    <x v="0"/>
    <s v="Banco de Crédito del Perú"/>
    <x v="983"/>
  </r>
  <r>
    <x v="16"/>
    <x v="135"/>
    <x v="35"/>
    <x v="31"/>
    <x v="47"/>
    <x v="0"/>
    <x v="0"/>
    <s v="NUEVO CLIENTE DE ENERSUR"/>
    <x v="984"/>
  </r>
  <r>
    <x v="16"/>
    <x v="136"/>
    <x v="43"/>
    <x v="1"/>
    <x v="47"/>
    <x v="0"/>
    <x v="0"/>
    <s v="COTARUSE 220_x0009__x000a_M. LAS BAMBAS_x0009__x000a_CB00143ENS_x000a_"/>
    <x v="985"/>
  </r>
  <r>
    <x v="16"/>
    <x v="6"/>
    <x v="5"/>
    <x v="69"/>
    <x v="47"/>
    <x v="0"/>
    <x v="1"/>
    <s v="CAJAMARCA 220_x0009__x000a_HIDRANDINA_x0009__x000a_CB00142ENS_x000a_"/>
    <x v="986"/>
  </r>
  <r>
    <x v="16"/>
    <x v="6"/>
    <x v="3"/>
    <x v="69"/>
    <x v="5"/>
    <x v="0"/>
    <x v="1"/>
    <s v="HIDRANDINA"/>
    <x v="987"/>
  </r>
  <r>
    <x v="16"/>
    <x v="25"/>
    <x v="14"/>
    <x v="3"/>
    <x v="47"/>
    <x v="0"/>
    <x v="1"/>
    <s v="EDELNOR"/>
    <x v="988"/>
  </r>
  <r>
    <x v="16"/>
    <x v="25"/>
    <x v="58"/>
    <x v="3"/>
    <x v="47"/>
    <x v="0"/>
    <x v="1"/>
    <s v="EDELNOR"/>
    <x v="989"/>
  </r>
  <r>
    <x v="16"/>
    <x v="137"/>
    <x v="84"/>
    <x v="70"/>
    <x v="47"/>
    <x v="0"/>
    <x v="0"/>
    <s v="SOUTHERN PERU CC"/>
    <x v="990"/>
  </r>
  <r>
    <x v="16"/>
    <x v="7"/>
    <x v="9"/>
    <x v="8"/>
    <x v="47"/>
    <x v="0"/>
    <x v="1"/>
    <s v="ELECTRO NOR OESTE"/>
    <x v="991"/>
  </r>
  <r>
    <x v="16"/>
    <x v="25"/>
    <x v="55"/>
    <x v="3"/>
    <x v="47"/>
    <x v="0"/>
    <x v="1"/>
    <s v="EDELNOR"/>
    <x v="992"/>
  </r>
  <r>
    <x v="16"/>
    <x v="25"/>
    <x v="55"/>
    <x v="3"/>
    <x v="47"/>
    <x v="0"/>
    <x v="1"/>
    <s v="EDELNOR"/>
    <x v="993"/>
  </r>
  <r>
    <x v="16"/>
    <x v="138"/>
    <x v="6"/>
    <x v="12"/>
    <x v="47"/>
    <x v="0"/>
    <x v="0"/>
    <s v="MINERA SANTA LUISA"/>
    <x v="994"/>
  </r>
  <r>
    <x v="16"/>
    <x v="25"/>
    <x v="56"/>
    <x v="3"/>
    <x v="47"/>
    <x v="0"/>
    <x v="1"/>
    <s v="EDELNOR"/>
    <x v="995"/>
  </r>
  <r>
    <x v="16"/>
    <x v="25"/>
    <x v="56"/>
    <x v="3"/>
    <x v="47"/>
    <x v="0"/>
    <x v="1"/>
    <s v="EDELNOR"/>
    <x v="996"/>
  </r>
  <r>
    <x v="16"/>
    <x v="137"/>
    <x v="69"/>
    <x v="70"/>
    <x v="47"/>
    <x v="0"/>
    <x v="0"/>
    <s v="SOUTHERN PERU CC"/>
    <x v="997"/>
  </r>
  <r>
    <x v="16"/>
    <x v="139"/>
    <x v="49"/>
    <x v="52"/>
    <x v="47"/>
    <x v="0"/>
    <x v="0"/>
    <s v="XSTRATA TINTAYA"/>
    <x v="998"/>
  </r>
  <r>
    <x v="16"/>
    <x v="140"/>
    <x v="6"/>
    <x v="23"/>
    <x v="47"/>
    <x v="0"/>
    <x v="0"/>
    <s v="VIZCARRA 220_x0009__x000a_M. ANTAMINA_x0009__x000a_CB00119ENS_x000a_"/>
    <x v="999"/>
  </r>
  <r>
    <x v="16"/>
    <x v="7"/>
    <x v="12"/>
    <x v="8"/>
    <x v="47"/>
    <x v="0"/>
    <x v="1"/>
    <s v="ELECTRO NOR OESTE"/>
    <x v="1000"/>
  </r>
  <r>
    <x v="16"/>
    <x v="124"/>
    <x v="12"/>
    <x v="17"/>
    <x v="20"/>
    <x v="0"/>
    <x v="0"/>
    <s v="REFINERÍA TALARA"/>
    <x v="1001"/>
  </r>
  <r>
    <x v="16"/>
    <x v="14"/>
    <x v="33"/>
    <x v="8"/>
    <x v="47"/>
    <x v="0"/>
    <x v="1"/>
    <s v="SEAL"/>
    <x v="1002"/>
  </r>
  <r>
    <x v="16"/>
    <x v="14"/>
    <x v="34"/>
    <x v="8"/>
    <x v="47"/>
    <x v="0"/>
    <x v="1"/>
    <s v="SEAL"/>
    <x v="1003"/>
  </r>
  <r>
    <x v="16"/>
    <x v="8"/>
    <x v="34"/>
    <x v="17"/>
    <x v="5"/>
    <x v="0"/>
    <x v="1"/>
    <s v="COELVISAC"/>
    <x v="1004"/>
  </r>
  <r>
    <x v="16"/>
    <x v="141"/>
    <x v="32"/>
    <x v="71"/>
    <x v="47"/>
    <x v="0"/>
    <x v="0"/>
    <s v="MINERA SAN JUAN"/>
    <x v="1005"/>
  </r>
  <r>
    <x v="16"/>
    <x v="142"/>
    <x v="32"/>
    <x v="72"/>
    <x v="47"/>
    <x v="0"/>
    <x v="0"/>
    <s v="RECORD"/>
    <x v="1006"/>
  </r>
  <r>
    <x v="16"/>
    <x v="143"/>
    <x v="32"/>
    <x v="52"/>
    <x v="47"/>
    <x v="0"/>
    <x v="0"/>
    <s v="UNIVERSIDAD DE LIMA"/>
    <x v="1007"/>
  </r>
  <r>
    <x v="16"/>
    <x v="8"/>
    <x v="32"/>
    <x v="3"/>
    <x v="5"/>
    <x v="0"/>
    <x v="1"/>
    <s v="COELVISAC"/>
    <x v="1008"/>
  </r>
  <r>
    <x v="16"/>
    <x v="144"/>
    <x v="32"/>
    <x v="3"/>
    <x v="47"/>
    <x v="0"/>
    <x v="0"/>
    <s v="ATLAS"/>
    <x v="1009"/>
  </r>
  <r>
    <x v="16"/>
    <x v="25"/>
    <x v="32"/>
    <x v="3"/>
    <x v="47"/>
    <x v="0"/>
    <x v="1"/>
    <s v="EDELNOR"/>
    <x v="1010"/>
  </r>
  <r>
    <x v="16"/>
    <x v="25"/>
    <x v="32"/>
    <x v="3"/>
    <x v="47"/>
    <x v="0"/>
    <x v="1"/>
    <s v="EDELNOR"/>
    <x v="1011"/>
  </r>
  <r>
    <x v="16"/>
    <x v="14"/>
    <x v="36"/>
    <x v="8"/>
    <x v="47"/>
    <x v="0"/>
    <x v="1"/>
    <s v="SEAL"/>
    <x v="1012"/>
  </r>
  <r>
    <x v="16"/>
    <x v="145"/>
    <x v="62"/>
    <x v="3"/>
    <x v="14"/>
    <x v="0"/>
    <x v="0"/>
    <s v="ARUNTANI"/>
    <x v="1013"/>
  </r>
  <r>
    <x v="16"/>
    <x v="26"/>
    <x v="60"/>
    <x v="17"/>
    <x v="47"/>
    <x v="0"/>
    <x v="1"/>
    <s v="ELECTROUCAYALI"/>
    <x v="1014"/>
  </r>
  <r>
    <x v="16"/>
    <x v="7"/>
    <x v="2"/>
    <x v="8"/>
    <x v="47"/>
    <x v="0"/>
    <x v="1"/>
    <s v="ELECTRO NOR OESTE"/>
    <x v="1015"/>
  </r>
  <r>
    <x v="16"/>
    <x v="25"/>
    <x v="14"/>
    <x v="3"/>
    <x v="47"/>
    <x v="0"/>
    <x v="1"/>
    <s v="EDELNOR"/>
    <x v="1016"/>
  </r>
  <r>
    <x v="16"/>
    <x v="140"/>
    <x v="14"/>
    <x v="23"/>
    <x v="47"/>
    <x v="0"/>
    <x v="0"/>
    <s v="PARAMONGA NUEVA 220_x0009__x000a_M. ANTAMINA_x0009__x000a_CB00083ENS_x000a_"/>
    <x v="1017"/>
  </r>
  <r>
    <x v="16"/>
    <x v="146"/>
    <x v="77"/>
    <x v="73"/>
    <x v="47"/>
    <x v="0"/>
    <x v="0"/>
    <s v="QUIMPAC"/>
    <x v="1018"/>
  </r>
  <r>
    <x v="16"/>
    <x v="147"/>
    <x v="77"/>
    <x v="74"/>
    <x v="47"/>
    <x v="0"/>
    <x v="0"/>
    <s v="PANASA"/>
    <x v="1019"/>
  </r>
  <r>
    <x v="16"/>
    <x v="141"/>
    <x v="16"/>
    <x v="71"/>
    <x v="47"/>
    <x v="0"/>
    <x v="0"/>
    <s v="MINERA SAN JUAN"/>
    <x v="1020"/>
  </r>
  <r>
    <x v="16"/>
    <x v="137"/>
    <x v="70"/>
    <x v="70"/>
    <x v="47"/>
    <x v="0"/>
    <x v="0"/>
    <s v="SPCC"/>
    <x v="1021"/>
  </r>
  <r>
    <x v="16"/>
    <x v="14"/>
    <x v="37"/>
    <x v="8"/>
    <x v="47"/>
    <x v="0"/>
    <x v="1"/>
    <s v="SEAL"/>
    <x v="1022"/>
  </r>
  <r>
    <x v="16"/>
    <x v="148"/>
    <x v="38"/>
    <x v="62"/>
    <x v="47"/>
    <x v="0"/>
    <x v="0"/>
    <s v="MINERA APUMAYO"/>
    <x v="1023"/>
  </r>
  <r>
    <x v="16"/>
    <x v="17"/>
    <x v="38"/>
    <x v="8"/>
    <x v="14"/>
    <x v="0"/>
    <x v="0"/>
    <s v="ELECTRO DUNAS"/>
    <x v="1024"/>
  </r>
  <r>
    <x v="16"/>
    <x v="14"/>
    <x v="38"/>
    <x v="8"/>
    <x v="47"/>
    <x v="0"/>
    <x v="1"/>
    <s v="SEAL"/>
    <x v="1025"/>
  </r>
  <r>
    <x v="16"/>
    <x v="149"/>
    <x v="17"/>
    <x v="75"/>
    <x v="47"/>
    <x v="0"/>
    <x v="0"/>
    <s v="PAPELERA DEL SUR"/>
    <x v="1026"/>
  </r>
  <r>
    <x v="16"/>
    <x v="17"/>
    <x v="17"/>
    <x v="8"/>
    <x v="14"/>
    <x v="0"/>
    <x v="0"/>
    <s v="ELECTRO DUNAS"/>
    <x v="1027"/>
  </r>
  <r>
    <x v="16"/>
    <x v="137"/>
    <x v="72"/>
    <x v="70"/>
    <x v="47"/>
    <x v="0"/>
    <x v="0"/>
    <s v="SPCC"/>
    <x v="1028"/>
  </r>
  <r>
    <x v="16"/>
    <x v="17"/>
    <x v="42"/>
    <x v="8"/>
    <x v="14"/>
    <x v="0"/>
    <x v="0"/>
    <s v="ELECTRO DUNAS"/>
    <x v="1029"/>
  </r>
  <r>
    <x v="16"/>
    <x v="25"/>
    <x v="58"/>
    <x v="3"/>
    <x v="47"/>
    <x v="0"/>
    <x v="1"/>
    <s v="EDELNOR"/>
    <x v="1030"/>
  </r>
  <r>
    <x v="16"/>
    <x v="14"/>
    <x v="45"/>
    <x v="8"/>
    <x v="47"/>
    <x v="0"/>
    <x v="1"/>
    <s v="SEAL"/>
    <x v="1031"/>
  </r>
  <r>
    <x v="16"/>
    <x v="8"/>
    <x v="45"/>
    <x v="17"/>
    <x v="5"/>
    <x v="0"/>
    <x v="1"/>
    <s v="COELVISAC"/>
    <x v="1032"/>
  </r>
  <r>
    <x v="16"/>
    <x v="146"/>
    <x v="47"/>
    <x v="73"/>
    <x v="47"/>
    <x v="0"/>
    <x v="0"/>
    <s v="QUIMPAC"/>
    <x v="1033"/>
  </r>
  <r>
    <x v="16"/>
    <x v="150"/>
    <x v="47"/>
    <x v="76"/>
    <x v="47"/>
    <x v="0"/>
    <x v="0"/>
    <s v="LINDE GAS PERU S.A."/>
    <x v="1034"/>
  </r>
  <r>
    <x v="16"/>
    <x v="8"/>
    <x v="47"/>
    <x v="69"/>
    <x v="5"/>
    <x v="0"/>
    <x v="1"/>
    <s v="COELVISAC"/>
    <x v="1035"/>
  </r>
  <r>
    <x v="16"/>
    <x v="131"/>
    <x v="47"/>
    <x v="77"/>
    <x v="47"/>
    <x v="0"/>
    <x v="0"/>
    <s v="OWENS ILLINOIS PERÚ S.A."/>
    <x v="1036"/>
  </r>
  <r>
    <x v="16"/>
    <x v="25"/>
    <x v="47"/>
    <x v="3"/>
    <x v="47"/>
    <x v="0"/>
    <x v="1"/>
    <s v="EDELNOR"/>
    <x v="1037"/>
  </r>
  <r>
    <x v="16"/>
    <x v="25"/>
    <x v="47"/>
    <x v="3"/>
    <x v="47"/>
    <x v="0"/>
    <x v="1"/>
    <s v="EDELNOR"/>
    <x v="1038"/>
  </r>
  <r>
    <x v="16"/>
    <x v="25"/>
    <x v="59"/>
    <x v="3"/>
    <x v="47"/>
    <x v="0"/>
    <x v="1"/>
    <s v="EDELNOR"/>
    <x v="1039"/>
  </r>
  <r>
    <x v="16"/>
    <x v="25"/>
    <x v="59"/>
    <x v="3"/>
    <x v="47"/>
    <x v="0"/>
    <x v="1"/>
    <s v="EDELNOR"/>
    <x v="1040"/>
  </r>
  <r>
    <x v="16"/>
    <x v="14"/>
    <x v="48"/>
    <x v="8"/>
    <x v="47"/>
    <x v="0"/>
    <x v="1"/>
    <s v="SEAL"/>
    <x v="1041"/>
  </r>
  <r>
    <x v="16"/>
    <x v="151"/>
    <x v="48"/>
    <x v="78"/>
    <x v="47"/>
    <x v="0"/>
    <x v="0"/>
    <s v="MINERA BATEAS"/>
    <x v="1042"/>
  </r>
  <r>
    <x v="16"/>
    <x v="26"/>
    <x v="61"/>
    <x v="3"/>
    <x v="47"/>
    <x v="0"/>
    <x v="1"/>
    <s v="CB00002ENS"/>
    <x v="1043"/>
  </r>
  <r>
    <x v="17"/>
    <x v="152"/>
    <x v="14"/>
    <x v="79"/>
    <x v="65"/>
    <x v="0"/>
    <x v="0"/>
    <s v="Punto suministro ubicado: SED E342130"/>
    <x v="1044"/>
  </r>
  <r>
    <x v="17"/>
    <x v="25"/>
    <x v="57"/>
    <x v="80"/>
    <x v="66"/>
    <x v="1"/>
    <x v="1"/>
    <s v="CL"/>
    <x v="1045"/>
  </r>
  <r>
    <x v="17"/>
    <x v="10"/>
    <x v="68"/>
    <x v="80"/>
    <x v="66"/>
    <x v="1"/>
    <x v="1"/>
    <s v="Cliente regulado"/>
    <x v="1046"/>
  </r>
  <r>
    <x v="17"/>
    <x v="4"/>
    <x v="4"/>
    <x v="80"/>
    <x v="4"/>
    <x v="1"/>
    <x v="1"/>
    <s v="Cliente regulado"/>
    <x v="1047"/>
  </r>
  <r>
    <x v="17"/>
    <x v="5"/>
    <x v="5"/>
    <x v="80"/>
    <x v="4"/>
    <x v="1"/>
    <x v="1"/>
    <s v="Cliente regulado"/>
    <x v="1048"/>
  </r>
  <r>
    <x v="17"/>
    <x v="10"/>
    <x v="31"/>
    <x v="80"/>
    <x v="66"/>
    <x v="1"/>
    <x v="1"/>
    <s v="CL00139ENG"/>
    <x v="1049"/>
  </r>
  <r>
    <x v="17"/>
    <x v="7"/>
    <x v="9"/>
    <x v="80"/>
    <x v="19"/>
    <x v="1"/>
    <x v="1"/>
    <s v="Cliente regulado"/>
    <x v="1050"/>
  </r>
  <r>
    <x v="17"/>
    <x v="25"/>
    <x v="55"/>
    <x v="80"/>
    <x v="66"/>
    <x v="1"/>
    <x v="1"/>
    <s v="Cliente regulado"/>
    <x v="1051"/>
  </r>
  <r>
    <x v="17"/>
    <x v="25"/>
    <x v="56"/>
    <x v="80"/>
    <x v="66"/>
    <x v="1"/>
    <x v="1"/>
    <s v="Cliente regulado"/>
    <x v="1052"/>
  </r>
  <r>
    <x v="17"/>
    <x v="6"/>
    <x v="10"/>
    <x v="80"/>
    <x v="4"/>
    <x v="1"/>
    <x v="1"/>
    <s v="Cliente regulado"/>
    <x v="1053"/>
  </r>
  <r>
    <x v="17"/>
    <x v="34"/>
    <x v="69"/>
    <x v="80"/>
    <x v="12"/>
    <x v="1"/>
    <x v="1"/>
    <s v="Cliente regulado"/>
    <x v="1054"/>
  </r>
  <r>
    <x v="17"/>
    <x v="24"/>
    <x v="49"/>
    <x v="80"/>
    <x v="12"/>
    <x v="1"/>
    <x v="1"/>
    <s v="Cliente regulado"/>
    <x v="1055"/>
  </r>
  <r>
    <x v="17"/>
    <x v="4"/>
    <x v="11"/>
    <x v="80"/>
    <x v="4"/>
    <x v="1"/>
    <x v="1"/>
    <s v="Cliente regulado"/>
    <x v="1056"/>
  </r>
  <r>
    <x v="17"/>
    <x v="7"/>
    <x v="12"/>
    <x v="80"/>
    <x v="19"/>
    <x v="1"/>
    <x v="1"/>
    <s v="Cliente regulado"/>
    <x v="1057"/>
  </r>
  <r>
    <x v="17"/>
    <x v="14"/>
    <x v="33"/>
    <x v="80"/>
    <x v="12"/>
    <x v="1"/>
    <x v="1"/>
    <s v="Cliente regulado"/>
    <x v="1058"/>
  </r>
  <r>
    <x v="17"/>
    <x v="34"/>
    <x v="33"/>
    <x v="80"/>
    <x v="12"/>
    <x v="1"/>
    <x v="1"/>
    <s v="Cliente regulado"/>
    <x v="1059"/>
  </r>
  <r>
    <x v="17"/>
    <x v="14"/>
    <x v="34"/>
    <x v="80"/>
    <x v="12"/>
    <x v="1"/>
    <x v="1"/>
    <s v="Cliente regulado"/>
    <x v="1060"/>
  </r>
  <r>
    <x v="17"/>
    <x v="4"/>
    <x v="7"/>
    <x v="80"/>
    <x v="4"/>
    <x v="1"/>
    <x v="1"/>
    <s v="Cliente regulado"/>
    <x v="1061"/>
  </r>
  <r>
    <x v="17"/>
    <x v="25"/>
    <x v="32"/>
    <x v="80"/>
    <x v="66"/>
    <x v="1"/>
    <x v="1"/>
    <s v="Cliente regulado"/>
    <x v="1062"/>
  </r>
  <r>
    <x v="17"/>
    <x v="10"/>
    <x v="32"/>
    <x v="80"/>
    <x v="66"/>
    <x v="1"/>
    <x v="1"/>
    <s v="Clientes regulados"/>
    <x v="1063"/>
  </r>
  <r>
    <x v="17"/>
    <x v="4"/>
    <x v="6"/>
    <x v="80"/>
    <x v="4"/>
    <x v="1"/>
    <x v="1"/>
    <s v="Cliente regulado"/>
    <x v="1064"/>
  </r>
  <r>
    <x v="17"/>
    <x v="10"/>
    <x v="35"/>
    <x v="80"/>
    <x v="66"/>
    <x v="1"/>
    <x v="1"/>
    <s v="Cliente regulado"/>
    <x v="1065"/>
  </r>
  <r>
    <x v="17"/>
    <x v="24"/>
    <x v="50"/>
    <x v="80"/>
    <x v="12"/>
    <x v="1"/>
    <x v="1"/>
    <s v="Cliente regulado"/>
    <x v="1066"/>
  </r>
  <r>
    <x v="17"/>
    <x v="40"/>
    <x v="50"/>
    <x v="80"/>
    <x v="12"/>
    <x v="1"/>
    <x v="1"/>
    <s v="Cliente regulado"/>
    <x v="1067"/>
  </r>
  <r>
    <x v="17"/>
    <x v="14"/>
    <x v="36"/>
    <x v="80"/>
    <x v="12"/>
    <x v="1"/>
    <x v="1"/>
    <s v="Cliente regulado"/>
    <x v="1068"/>
  </r>
  <r>
    <x v="17"/>
    <x v="24"/>
    <x v="51"/>
    <x v="80"/>
    <x v="12"/>
    <x v="1"/>
    <x v="1"/>
    <s v="Cliente regulado"/>
    <x v="1069"/>
  </r>
  <r>
    <x v="17"/>
    <x v="40"/>
    <x v="62"/>
    <x v="80"/>
    <x v="12"/>
    <x v="1"/>
    <x v="1"/>
    <s v="Cliente regulado"/>
    <x v="1070"/>
  </r>
  <r>
    <x v="17"/>
    <x v="4"/>
    <x v="13"/>
    <x v="80"/>
    <x v="4"/>
    <x v="1"/>
    <x v="1"/>
    <s v="Cliente regulado"/>
    <x v="1071"/>
  </r>
  <r>
    <x v="17"/>
    <x v="7"/>
    <x v="2"/>
    <x v="80"/>
    <x v="19"/>
    <x v="1"/>
    <x v="1"/>
    <s v="Cliente regulado"/>
    <x v="1072"/>
  </r>
  <r>
    <x v="17"/>
    <x v="6"/>
    <x v="14"/>
    <x v="80"/>
    <x v="4"/>
    <x v="1"/>
    <x v="1"/>
    <s v="Cliente regulado"/>
    <x v="1073"/>
  </r>
  <r>
    <x v="17"/>
    <x v="25"/>
    <x v="14"/>
    <x v="80"/>
    <x v="66"/>
    <x v="1"/>
    <x v="1"/>
    <s v="Cliente regulado"/>
    <x v="1074"/>
  </r>
  <r>
    <x v="17"/>
    <x v="4"/>
    <x v="15"/>
    <x v="80"/>
    <x v="4"/>
    <x v="1"/>
    <x v="1"/>
    <s v="CL00080ENG"/>
    <x v="1075"/>
  </r>
  <r>
    <x v="17"/>
    <x v="4"/>
    <x v="16"/>
    <x v="80"/>
    <x v="4"/>
    <x v="1"/>
    <x v="1"/>
    <s v="Cliente regulado"/>
    <x v="1076"/>
  </r>
  <r>
    <x v="17"/>
    <x v="34"/>
    <x v="70"/>
    <x v="80"/>
    <x v="12"/>
    <x v="1"/>
    <x v="1"/>
    <s v="Cliente regulado"/>
    <x v="1077"/>
  </r>
  <r>
    <x v="17"/>
    <x v="14"/>
    <x v="37"/>
    <x v="80"/>
    <x v="12"/>
    <x v="1"/>
    <x v="1"/>
    <s v="Cliente regulado"/>
    <x v="1078"/>
  </r>
  <r>
    <x v="17"/>
    <x v="14"/>
    <x v="38"/>
    <x v="80"/>
    <x v="12"/>
    <x v="1"/>
    <x v="1"/>
    <s v="Cliente regulado"/>
    <x v="1079"/>
  </r>
  <r>
    <x v="17"/>
    <x v="24"/>
    <x v="39"/>
    <x v="80"/>
    <x v="12"/>
    <x v="1"/>
    <x v="1"/>
    <s v="Cliente regulado"/>
    <x v="1080"/>
  </r>
  <r>
    <x v="17"/>
    <x v="34"/>
    <x v="71"/>
    <x v="80"/>
    <x v="12"/>
    <x v="1"/>
    <x v="1"/>
    <s v="Cliente regulado"/>
    <x v="1081"/>
  </r>
  <r>
    <x v="17"/>
    <x v="40"/>
    <x v="63"/>
    <x v="80"/>
    <x v="12"/>
    <x v="1"/>
    <x v="1"/>
    <s v="Cliente regulado"/>
    <x v="1082"/>
  </r>
  <r>
    <x v="17"/>
    <x v="10"/>
    <x v="41"/>
    <x v="80"/>
    <x v="66"/>
    <x v="1"/>
    <x v="1"/>
    <s v="Clientes regulados"/>
    <x v="1083"/>
  </r>
  <r>
    <x v="17"/>
    <x v="8"/>
    <x v="17"/>
    <x v="80"/>
    <x v="4"/>
    <x v="1"/>
    <x v="1"/>
    <s v="Cliente regulado"/>
    <x v="1084"/>
  </r>
  <r>
    <x v="17"/>
    <x v="34"/>
    <x v="72"/>
    <x v="80"/>
    <x v="12"/>
    <x v="1"/>
    <x v="1"/>
    <s v="Cliente regulado"/>
    <x v="1085"/>
  </r>
  <r>
    <x v="17"/>
    <x v="4"/>
    <x v="18"/>
    <x v="80"/>
    <x v="4"/>
    <x v="1"/>
    <x v="1"/>
    <s v="Cliente regulado"/>
    <x v="1086"/>
  </r>
  <r>
    <x v="17"/>
    <x v="4"/>
    <x v="19"/>
    <x v="80"/>
    <x v="4"/>
    <x v="1"/>
    <x v="1"/>
    <s v="Cliente regulado"/>
    <x v="1087"/>
  </r>
  <r>
    <x v="17"/>
    <x v="4"/>
    <x v="1"/>
    <x v="80"/>
    <x v="4"/>
    <x v="1"/>
    <x v="1"/>
    <s v="CL00044ENG"/>
    <x v="1088"/>
  </r>
  <r>
    <x v="17"/>
    <x v="6"/>
    <x v="3"/>
    <x v="80"/>
    <x v="4"/>
    <x v="1"/>
    <x v="1"/>
    <s v="Cliente regulado"/>
    <x v="1089"/>
  </r>
  <r>
    <x v="17"/>
    <x v="25"/>
    <x v="58"/>
    <x v="80"/>
    <x v="66"/>
    <x v="1"/>
    <x v="1"/>
    <s v="Cliente regulado"/>
    <x v="1090"/>
  </r>
  <r>
    <x v="17"/>
    <x v="6"/>
    <x v="20"/>
    <x v="80"/>
    <x v="4"/>
    <x v="1"/>
    <x v="1"/>
    <s v="Cliente regulado"/>
    <x v="1091"/>
  </r>
  <r>
    <x v="17"/>
    <x v="6"/>
    <x v="21"/>
    <x v="80"/>
    <x v="4"/>
    <x v="1"/>
    <x v="1"/>
    <s v="Cliente regulado"/>
    <x v="1092"/>
  </r>
  <r>
    <x v="17"/>
    <x v="24"/>
    <x v="52"/>
    <x v="80"/>
    <x v="12"/>
    <x v="1"/>
    <x v="1"/>
    <s v="Cliente regulado"/>
    <x v="1093"/>
  </r>
  <r>
    <x v="17"/>
    <x v="4"/>
    <x v="22"/>
    <x v="80"/>
    <x v="4"/>
    <x v="1"/>
    <x v="1"/>
    <s v="Cliente regulado"/>
    <x v="1094"/>
  </r>
  <r>
    <x v="17"/>
    <x v="24"/>
    <x v="53"/>
    <x v="80"/>
    <x v="12"/>
    <x v="1"/>
    <x v="1"/>
    <s v="Cliente regulado"/>
    <x v="1095"/>
  </r>
  <r>
    <x v="17"/>
    <x v="6"/>
    <x v="23"/>
    <x v="80"/>
    <x v="4"/>
    <x v="1"/>
    <x v="1"/>
    <s v="Cliente regulado"/>
    <x v="1096"/>
  </r>
  <r>
    <x v="17"/>
    <x v="14"/>
    <x v="45"/>
    <x v="80"/>
    <x v="12"/>
    <x v="1"/>
    <x v="1"/>
    <s v="Cliente regulado"/>
    <x v="1097"/>
  </r>
  <r>
    <x v="17"/>
    <x v="10"/>
    <x v="46"/>
    <x v="80"/>
    <x v="66"/>
    <x v="1"/>
    <x v="1"/>
    <s v="Cliente regulado"/>
    <x v="1098"/>
  </r>
  <r>
    <x v="17"/>
    <x v="5"/>
    <x v="24"/>
    <x v="80"/>
    <x v="4"/>
    <x v="1"/>
    <x v="1"/>
    <s v="Cliente regulado"/>
    <x v="1099"/>
  </r>
  <r>
    <x v="17"/>
    <x v="25"/>
    <x v="47"/>
    <x v="80"/>
    <x v="66"/>
    <x v="1"/>
    <x v="1"/>
    <s v="Cliente regulado"/>
    <x v="1100"/>
  </r>
  <r>
    <x v="17"/>
    <x v="5"/>
    <x v="25"/>
    <x v="80"/>
    <x v="4"/>
    <x v="1"/>
    <x v="1"/>
    <s v="Cliente regulado"/>
    <x v="1101"/>
  </r>
  <r>
    <x v="17"/>
    <x v="4"/>
    <x v="26"/>
    <x v="80"/>
    <x v="39"/>
    <x v="1"/>
    <x v="1"/>
    <s v="CL00019ENG"/>
    <x v="1102"/>
  </r>
  <r>
    <x v="17"/>
    <x v="4"/>
    <x v="27"/>
    <x v="80"/>
    <x v="4"/>
    <x v="1"/>
    <x v="1"/>
    <s v="Cliente regulado"/>
    <x v="1103"/>
  </r>
  <r>
    <x v="17"/>
    <x v="25"/>
    <x v="59"/>
    <x v="80"/>
    <x v="66"/>
    <x v="1"/>
    <x v="1"/>
    <s v="Cliente regulado"/>
    <x v="1104"/>
  </r>
  <r>
    <x v="17"/>
    <x v="4"/>
    <x v="28"/>
    <x v="80"/>
    <x v="4"/>
    <x v="1"/>
    <x v="1"/>
    <s v="Cliente regulado"/>
    <x v="1105"/>
  </r>
  <r>
    <x v="17"/>
    <x v="14"/>
    <x v="48"/>
    <x v="80"/>
    <x v="12"/>
    <x v="1"/>
    <x v="1"/>
    <s v="Cliente regulado"/>
    <x v="1106"/>
  </r>
  <r>
    <x v="17"/>
    <x v="6"/>
    <x v="5"/>
    <x v="80"/>
    <x v="4"/>
    <x v="1"/>
    <x v="1"/>
    <s v="Cliente regulado"/>
    <x v="1107"/>
  </r>
  <r>
    <x v="17"/>
    <x v="24"/>
    <x v="54"/>
    <x v="80"/>
    <x v="12"/>
    <x v="1"/>
    <x v="1"/>
    <s v="Cliente regulado"/>
    <x v="1108"/>
  </r>
  <r>
    <x v="17"/>
    <x v="27"/>
    <x v="64"/>
    <x v="80"/>
    <x v="12"/>
    <x v="1"/>
    <x v="1"/>
    <s v="Cliente regulado"/>
    <x v="1109"/>
  </r>
  <r>
    <x v="17"/>
    <x v="27"/>
    <x v="65"/>
    <x v="80"/>
    <x v="12"/>
    <x v="1"/>
    <x v="1"/>
    <s v="Cliente regulado"/>
    <x v="1110"/>
  </r>
  <r>
    <x v="17"/>
    <x v="4"/>
    <x v="29"/>
    <x v="80"/>
    <x v="4"/>
    <x v="1"/>
    <x v="1"/>
    <s v="Cliente regulado"/>
    <x v="1111"/>
  </r>
  <r>
    <x v="17"/>
    <x v="34"/>
    <x v="73"/>
    <x v="80"/>
    <x v="12"/>
    <x v="1"/>
    <x v="1"/>
    <s v="CL00003ENG"/>
    <x v="1112"/>
  </r>
  <r>
    <x v="17"/>
    <x v="6"/>
    <x v="8"/>
    <x v="80"/>
    <x v="4"/>
    <x v="1"/>
    <x v="1"/>
    <s v="Cliente regulado"/>
    <x v="1113"/>
  </r>
  <r>
    <x v="17"/>
    <x v="153"/>
    <x v="35"/>
    <x v="81"/>
    <x v="18"/>
    <x v="0"/>
    <x v="0"/>
    <s v="BRG San Juan"/>
    <x v="1114"/>
  </r>
  <r>
    <x v="17"/>
    <x v="153"/>
    <x v="17"/>
    <x v="82"/>
    <x v="18"/>
    <x v="0"/>
    <x v="0"/>
    <s v="Contrato Bilateral aprobado por el OSINERGMIN"/>
    <x v="1115"/>
  </r>
  <r>
    <x v="17"/>
    <x v="153"/>
    <x v="54"/>
    <x v="82"/>
    <x v="18"/>
    <x v="0"/>
    <x v="0"/>
    <s v="Contrato Bilateral aprobado por el OSINERGMIN"/>
    <x v="1116"/>
  </r>
  <r>
    <x v="17"/>
    <x v="153"/>
    <x v="52"/>
    <x v="82"/>
    <x v="18"/>
    <x v="0"/>
    <x v="0"/>
    <s v="Contrato Bilateral aprobado por el OSINERGMIN"/>
    <x v="1117"/>
  </r>
  <r>
    <x v="17"/>
    <x v="50"/>
    <x v="32"/>
    <x v="0"/>
    <x v="12"/>
    <x v="0"/>
    <x v="0"/>
    <s v="SED 587 y SED 623 de SE Zarate 10 kV (BRG Santa Rosa 220 kV)"/>
    <x v="1118"/>
  </r>
  <r>
    <x v="17"/>
    <x v="154"/>
    <x v="19"/>
    <x v="0"/>
    <x v="67"/>
    <x v="0"/>
    <x v="0"/>
    <s v="SED E420118  (BRG Huanuco 138 kV)_x000a_"/>
    <x v="1119"/>
  </r>
  <r>
    <x v="17"/>
    <x v="155"/>
    <x v="46"/>
    <x v="0"/>
    <x v="12"/>
    <x v="0"/>
    <x v="0"/>
    <s v="S.E. 1710 - LDS  (BRG Chilca 220 kV)_x000a_"/>
    <x v="1120"/>
  </r>
  <r>
    <x v="17"/>
    <x v="156"/>
    <x v="30"/>
    <x v="0"/>
    <x v="19"/>
    <x v="0"/>
    <x v="0"/>
    <s v="Volcan - Compañí Minera Chungar S.A.C. / Paragsha 220 kV"/>
    <x v="1121"/>
  </r>
  <r>
    <x v="17"/>
    <x v="53"/>
    <x v="10"/>
    <x v="0"/>
    <x v="12"/>
    <x v="0"/>
    <x v="0"/>
    <s v="SE Casa Grande N° 2 13.8 kV  (BRG Trujillo Norte 220 kV)_x000a_"/>
    <x v="1122"/>
  </r>
  <r>
    <x v="17"/>
    <x v="157"/>
    <x v="17"/>
    <x v="0"/>
    <x v="23"/>
    <x v="0"/>
    <x v="0"/>
    <s v="Subestación Paracas 22.9kV (BRG Indepedencia 220 kV)"/>
    <x v="1123"/>
  </r>
  <r>
    <x v="17"/>
    <x v="158"/>
    <x v="32"/>
    <x v="22"/>
    <x v="18"/>
    <x v="0"/>
    <x v="0"/>
    <s v="Nuevo cliente de ENGIE  pertenecia a LUZ DEL SUR"/>
    <x v="1124"/>
  </r>
  <r>
    <x v="17"/>
    <x v="159"/>
    <x v="5"/>
    <x v="18"/>
    <x v="18"/>
    <x v="0"/>
    <x v="0"/>
    <s v="Anterior suministrador EGENOR"/>
    <x v="1125"/>
  </r>
  <r>
    <x v="17"/>
    <x v="160"/>
    <x v="32"/>
    <x v="19"/>
    <x v="12"/>
    <x v="0"/>
    <x v="0"/>
    <s v="Nota COES: Anterior suministrador LDS. Engie indica que no posee controversia alguna."/>
    <x v="1126"/>
  </r>
  <r>
    <x v="17"/>
    <x v="161"/>
    <x v="34"/>
    <x v="41"/>
    <x v="12"/>
    <x v="0"/>
    <x v="0"/>
    <s v="Nuevo suministrador a partir del 21 de agosto del 2016, en reemplazo del contrato que Yura tenía con Kallpa Generación."/>
    <x v="1127"/>
  </r>
  <r>
    <x v="17"/>
    <x v="161"/>
    <x v="45"/>
    <x v="41"/>
    <x v="12"/>
    <x v="0"/>
    <x v="0"/>
    <s v="Nuevo suministrador a partir del 21 de agosto del 2016, en reemplazo del contrato que Yura tenía con Kallpa Generación."/>
    <x v="1128"/>
  </r>
  <r>
    <x v="17"/>
    <x v="14"/>
    <x v="33"/>
    <x v="36"/>
    <x v="68"/>
    <x v="0"/>
    <x v="1"/>
    <s v="Engie indica que es hasta entrada de Operacion Comercial de Cerro del Aguila."/>
    <x v="1129"/>
  </r>
  <r>
    <x v="17"/>
    <x v="14"/>
    <x v="34"/>
    <x v="36"/>
    <x v="68"/>
    <x v="0"/>
    <x v="1"/>
    <s v="Engie indica que es hasta entrada de Operacion Comercial de Cerro del Aguila."/>
    <x v="1130"/>
  </r>
  <r>
    <x v="17"/>
    <x v="14"/>
    <x v="36"/>
    <x v="36"/>
    <x v="68"/>
    <x v="0"/>
    <x v="1"/>
    <s v="Engie indica que es hasta entrada de Operacion Comercial de Cerro del Aguila."/>
    <x v="1131"/>
  </r>
  <r>
    <x v="17"/>
    <x v="14"/>
    <x v="37"/>
    <x v="36"/>
    <x v="68"/>
    <x v="0"/>
    <x v="1"/>
    <s v="Engie indica que es hasta entrada de Operacion Comercial de Cerro del Aguila."/>
    <x v="1132"/>
  </r>
  <r>
    <x v="17"/>
    <x v="14"/>
    <x v="38"/>
    <x v="36"/>
    <x v="68"/>
    <x v="0"/>
    <x v="1"/>
    <s v="Engie indica que es hasta entrada de Operacion Comercial de Cerro del Aguila."/>
    <x v="1133"/>
  </r>
  <r>
    <x v="17"/>
    <x v="14"/>
    <x v="45"/>
    <x v="36"/>
    <x v="68"/>
    <x v="0"/>
    <x v="1"/>
    <s v="Engie indica que es hasta entrada de Operacion Comercial de Cerro del Aguila."/>
    <x v="1134"/>
  </r>
  <r>
    <x v="17"/>
    <x v="14"/>
    <x v="48"/>
    <x v="36"/>
    <x v="68"/>
    <x v="0"/>
    <x v="1"/>
    <s v="Engie indica que es hasta entrada de Operacion Comercial de Cerro del Aguila."/>
    <x v="1135"/>
  </r>
  <r>
    <x v="17"/>
    <x v="6"/>
    <x v="10"/>
    <x v="36"/>
    <x v="68"/>
    <x v="0"/>
    <x v="1"/>
    <s v="Engie indica que es hasta entrada de Operacion Comercial de Cerro del Aguila."/>
    <x v="1136"/>
  </r>
  <r>
    <x v="17"/>
    <x v="6"/>
    <x v="14"/>
    <x v="36"/>
    <x v="68"/>
    <x v="0"/>
    <x v="1"/>
    <s v="Engie indica que es hasta entrada de Operacion Comercial de Cerro del Aguila."/>
    <x v="1137"/>
  </r>
  <r>
    <x v="17"/>
    <x v="6"/>
    <x v="3"/>
    <x v="36"/>
    <x v="68"/>
    <x v="0"/>
    <x v="1"/>
    <s v="Engie indica que es hasta entrada de Operacion Comercial de Cerro del Aguila."/>
    <x v="1138"/>
  </r>
  <r>
    <x v="17"/>
    <x v="6"/>
    <x v="20"/>
    <x v="36"/>
    <x v="68"/>
    <x v="0"/>
    <x v="1"/>
    <s v="Engie indica que es hasta entrada de Operacion Comercial de Cerro del Aguila."/>
    <x v="1139"/>
  </r>
  <r>
    <x v="17"/>
    <x v="6"/>
    <x v="21"/>
    <x v="36"/>
    <x v="68"/>
    <x v="0"/>
    <x v="1"/>
    <s v="Engie indica que es hasta entrada de Operacion Comercial de Cerro del Aguila."/>
    <x v="1140"/>
  </r>
  <r>
    <x v="17"/>
    <x v="6"/>
    <x v="8"/>
    <x v="36"/>
    <x v="68"/>
    <x v="0"/>
    <x v="1"/>
    <s v="Engie indica que es hasta entrada de Operacion Comercial de Cerro del Aguila."/>
    <x v="1141"/>
  </r>
  <r>
    <x v="17"/>
    <x v="6"/>
    <x v="23"/>
    <x v="36"/>
    <x v="68"/>
    <x v="0"/>
    <x v="1"/>
    <s v="Engie indica que es hasta entrada de Operacion Comercial de Cerro del Aguila."/>
    <x v="1142"/>
  </r>
  <r>
    <x v="17"/>
    <x v="6"/>
    <x v="5"/>
    <x v="36"/>
    <x v="68"/>
    <x v="0"/>
    <x v="1"/>
    <s v="Engie indica que es hasta entrada de Operacion Comercial de Cerro del Aguila."/>
    <x v="1143"/>
  </r>
  <r>
    <x v="17"/>
    <x v="26"/>
    <x v="60"/>
    <x v="36"/>
    <x v="68"/>
    <x v="0"/>
    <x v="1"/>
    <s v="Engie indica que es hasta entrada de Operacion Comercial de Cerro del Aguila."/>
    <x v="1144"/>
  </r>
  <r>
    <x v="17"/>
    <x v="26"/>
    <x v="61"/>
    <x v="36"/>
    <x v="68"/>
    <x v="0"/>
    <x v="1"/>
    <s v="Engie indica que es hasta entrada de Operacion Comercial de Cerro del Aguila."/>
    <x v="1145"/>
  </r>
  <r>
    <x v="17"/>
    <x v="27"/>
    <x v="50"/>
    <x v="36"/>
    <x v="68"/>
    <x v="0"/>
    <x v="1"/>
    <s v="Engie indica que es hasta entrada de Operacion Comercial de Cerro del Aguila."/>
    <x v="1146"/>
  </r>
  <r>
    <x v="17"/>
    <x v="27"/>
    <x v="62"/>
    <x v="36"/>
    <x v="68"/>
    <x v="0"/>
    <x v="1"/>
    <s v="Engie indica que es hasta entrada de Operacion Comercial de Cerro del Aguila."/>
    <x v="1147"/>
  </r>
  <r>
    <x v="17"/>
    <x v="27"/>
    <x v="63"/>
    <x v="36"/>
    <x v="68"/>
    <x v="0"/>
    <x v="1"/>
    <s v="Engie indica que es hasta entrada de Operacion Comercial de Cerro del Aguila."/>
    <x v="1148"/>
  </r>
  <r>
    <x v="17"/>
    <x v="27"/>
    <x v="64"/>
    <x v="36"/>
    <x v="68"/>
    <x v="0"/>
    <x v="1"/>
    <s v="Engie indica que es hasta entrada de Operacion Comercial de Cerro del Aguila."/>
    <x v="1149"/>
  </r>
  <r>
    <x v="17"/>
    <x v="27"/>
    <x v="65"/>
    <x v="36"/>
    <x v="68"/>
    <x v="0"/>
    <x v="1"/>
    <s v="Engie indica que es hasta entrada de Operacion Comercial de Cerro del Aguila."/>
    <x v="1150"/>
  </r>
  <r>
    <x v="17"/>
    <x v="7"/>
    <x v="9"/>
    <x v="36"/>
    <x v="68"/>
    <x v="0"/>
    <x v="1"/>
    <s v="Engie indica que es hasta entrada de Operacion Comercial de Cerro del Aguila."/>
    <x v="1151"/>
  </r>
  <r>
    <x v="17"/>
    <x v="7"/>
    <x v="12"/>
    <x v="36"/>
    <x v="68"/>
    <x v="0"/>
    <x v="1"/>
    <s v="Engie indica que es hasta entrada de Operacion Comercial de Cerro del Aguila."/>
    <x v="1152"/>
  </r>
  <r>
    <x v="17"/>
    <x v="7"/>
    <x v="2"/>
    <x v="36"/>
    <x v="68"/>
    <x v="0"/>
    <x v="1"/>
    <s v="Engie indica que es hasta entrada de Operacion Comercial de Cerro del Aguila."/>
    <x v="1153"/>
  </r>
  <r>
    <x v="17"/>
    <x v="7"/>
    <x v="40"/>
    <x v="36"/>
    <x v="68"/>
    <x v="0"/>
    <x v="1"/>
    <s v="Engie indica que es hasta entrada de Operacion Comercial de Cerro del Aguila."/>
    <x v="1154"/>
  </r>
  <r>
    <x v="17"/>
    <x v="4"/>
    <x v="4"/>
    <x v="36"/>
    <x v="68"/>
    <x v="0"/>
    <x v="1"/>
    <s v="Engie indica que es hasta entrada de Operacion Comercial de Cerro del Aguila."/>
    <x v="1155"/>
  </r>
  <r>
    <x v="17"/>
    <x v="4"/>
    <x v="6"/>
    <x v="36"/>
    <x v="68"/>
    <x v="0"/>
    <x v="1"/>
    <s v="Engie indica que es hasta entrada de Operacion Comercial de Cerro del Aguila."/>
    <x v="1156"/>
  </r>
  <r>
    <x v="17"/>
    <x v="4"/>
    <x v="11"/>
    <x v="36"/>
    <x v="68"/>
    <x v="0"/>
    <x v="1"/>
    <s v="Engie indica que es hasta entrada de Operacion Comercial de Cerro del Aguila."/>
    <x v="1157"/>
  </r>
  <r>
    <x v="17"/>
    <x v="4"/>
    <x v="13"/>
    <x v="36"/>
    <x v="68"/>
    <x v="0"/>
    <x v="1"/>
    <s v="Engie indica que es hasta entrada de Operacion Comercial de Cerro del Aguila."/>
    <x v="1158"/>
  </r>
  <r>
    <x v="17"/>
    <x v="4"/>
    <x v="15"/>
    <x v="36"/>
    <x v="68"/>
    <x v="0"/>
    <x v="1"/>
    <s v="Engie indica que es hasta entrada de Operacion Comercial de Cerro del Aguila."/>
    <x v="1159"/>
  </r>
  <r>
    <x v="17"/>
    <x v="4"/>
    <x v="7"/>
    <x v="36"/>
    <x v="68"/>
    <x v="0"/>
    <x v="1"/>
    <s v="Engie indica que es hasta entrada de Operacion Comercial de Cerro del Aguila."/>
    <x v="1160"/>
  </r>
  <r>
    <x v="17"/>
    <x v="4"/>
    <x v="16"/>
    <x v="36"/>
    <x v="68"/>
    <x v="0"/>
    <x v="1"/>
    <s v="Engie indica que es hasta entrada de Operacion Comercial de Cerro del Aguila."/>
    <x v="1161"/>
  </r>
  <r>
    <x v="17"/>
    <x v="4"/>
    <x v="18"/>
    <x v="36"/>
    <x v="68"/>
    <x v="0"/>
    <x v="1"/>
    <s v="Engie indica que es hasta entrada de Operacion Comercial de Cerro del Aguila."/>
    <x v="1162"/>
  </r>
  <r>
    <x v="17"/>
    <x v="4"/>
    <x v="18"/>
    <x v="36"/>
    <x v="68"/>
    <x v="0"/>
    <x v="1"/>
    <s v="Engie indica que es hasta entrada de Operacion Comercial de Cerro del Aguila."/>
    <x v="1163"/>
  </r>
  <r>
    <x v="17"/>
    <x v="4"/>
    <x v="19"/>
    <x v="36"/>
    <x v="68"/>
    <x v="0"/>
    <x v="1"/>
    <s v="Engie indica que es hasta entrada de Operacion Comercial de Cerro del Aguila."/>
    <x v="1164"/>
  </r>
  <r>
    <x v="17"/>
    <x v="4"/>
    <x v="1"/>
    <x v="36"/>
    <x v="68"/>
    <x v="0"/>
    <x v="1"/>
    <s v="Engie indica que es hasta entrada de Operacion Comercial de Cerro del Aguila."/>
    <x v="1165"/>
  </r>
  <r>
    <x v="17"/>
    <x v="4"/>
    <x v="22"/>
    <x v="36"/>
    <x v="68"/>
    <x v="0"/>
    <x v="1"/>
    <s v="Engie indica que es hasta entrada de Operacion Comercial de Cerro del Aguila."/>
    <x v="1166"/>
  </r>
  <r>
    <x v="17"/>
    <x v="4"/>
    <x v="27"/>
    <x v="36"/>
    <x v="68"/>
    <x v="0"/>
    <x v="1"/>
    <s v="Engie indica que es hasta entrada de Operacion Comercial de Cerro del Aguila."/>
    <x v="1167"/>
  </r>
  <r>
    <x v="17"/>
    <x v="4"/>
    <x v="28"/>
    <x v="36"/>
    <x v="68"/>
    <x v="0"/>
    <x v="1"/>
    <s v="Engie indica que es hasta entrada de Operacion Comercial de Cerro del Aguila."/>
    <x v="1168"/>
  </r>
  <r>
    <x v="17"/>
    <x v="4"/>
    <x v="29"/>
    <x v="36"/>
    <x v="68"/>
    <x v="0"/>
    <x v="1"/>
    <s v="Engie indica que es hasta entrada de Operacion Comercial de Cerro del Aguila."/>
    <x v="1169"/>
  </r>
  <r>
    <x v="17"/>
    <x v="132"/>
    <x v="9"/>
    <x v="26"/>
    <x v="23"/>
    <x v="0"/>
    <x v="0"/>
    <s v="Exportación a Ecuador."/>
    <x v="1170"/>
  </r>
  <r>
    <x v="17"/>
    <x v="25"/>
    <x v="57"/>
    <x v="80"/>
    <x v="66"/>
    <x v="0"/>
    <x v="1"/>
    <s v="CB"/>
    <x v="1171"/>
  </r>
  <r>
    <x v="17"/>
    <x v="25"/>
    <x v="57"/>
    <x v="80"/>
    <x v="66"/>
    <x v="0"/>
    <x v="1"/>
    <s v="CB"/>
    <x v="1172"/>
  </r>
  <r>
    <x v="17"/>
    <x v="162"/>
    <x v="83"/>
    <x v="5"/>
    <x v="0"/>
    <x v="0"/>
    <x v="0"/>
    <s v="Contrato con VOTORANTIM METAIS CAJAMARQUILLA, por la potencia incremental de 40 MW de 21:00 a 21:30 h yla  Potencia Incremental de 110 MW de 21:30 a 23:00 h"/>
    <x v="1173"/>
  </r>
  <r>
    <x v="17"/>
    <x v="129"/>
    <x v="17"/>
    <x v="80"/>
    <x v="18"/>
    <x v="0"/>
    <x v="0"/>
    <s v="Cliente libre"/>
    <x v="1174"/>
  </r>
  <r>
    <x v="17"/>
    <x v="28"/>
    <x v="75"/>
    <x v="80"/>
    <x v="18"/>
    <x v="0"/>
    <x v="0"/>
    <s v="Cliente libre"/>
    <x v="1175"/>
  </r>
  <r>
    <x v="17"/>
    <x v="130"/>
    <x v="53"/>
    <x v="80"/>
    <x v="23"/>
    <x v="0"/>
    <x v="0"/>
    <s v="Cliente libre"/>
    <x v="1176"/>
  </r>
  <r>
    <x v="17"/>
    <x v="131"/>
    <x v="35"/>
    <x v="80"/>
    <x v="4"/>
    <x v="0"/>
    <x v="0"/>
    <s v="Cliente libre"/>
    <x v="1177"/>
  </r>
  <r>
    <x v="17"/>
    <x v="132"/>
    <x v="9"/>
    <x v="80"/>
    <x v="39"/>
    <x v="0"/>
    <x v="0"/>
    <s v="Exportación de enegia al Ecuador"/>
    <x v="1178"/>
  </r>
  <r>
    <x v="17"/>
    <x v="133"/>
    <x v="46"/>
    <x v="80"/>
    <x v="69"/>
    <x v="0"/>
    <x v="0"/>
    <s v="Cliente libre"/>
    <x v="1179"/>
  </r>
  <r>
    <x v="17"/>
    <x v="134"/>
    <x v="32"/>
    <x v="80"/>
    <x v="70"/>
    <x v="0"/>
    <x v="0"/>
    <s v="Cliente libre"/>
    <x v="1180"/>
  </r>
  <r>
    <x v="17"/>
    <x v="135"/>
    <x v="35"/>
    <x v="80"/>
    <x v="12"/>
    <x v="0"/>
    <x v="0"/>
    <s v="Cliente libre"/>
    <x v="1181"/>
  </r>
  <r>
    <x v="17"/>
    <x v="136"/>
    <x v="43"/>
    <x v="80"/>
    <x v="71"/>
    <x v="0"/>
    <x v="0"/>
    <s v="Cliente libre"/>
    <x v="1182"/>
  </r>
  <r>
    <x v="17"/>
    <x v="6"/>
    <x v="5"/>
    <x v="80"/>
    <x v="4"/>
    <x v="0"/>
    <x v="1"/>
    <s v="Cliente regulado"/>
    <x v="1183"/>
  </r>
  <r>
    <x v="17"/>
    <x v="25"/>
    <x v="14"/>
    <x v="80"/>
    <x v="66"/>
    <x v="0"/>
    <x v="1"/>
    <s v="Cliente regulado"/>
    <x v="1184"/>
  </r>
  <r>
    <x v="17"/>
    <x v="25"/>
    <x v="58"/>
    <x v="80"/>
    <x v="66"/>
    <x v="0"/>
    <x v="1"/>
    <s v="Cliente regulado"/>
    <x v="1185"/>
  </r>
  <r>
    <x v="17"/>
    <x v="137"/>
    <x v="84"/>
    <x v="80"/>
    <x v="72"/>
    <x v="0"/>
    <x v="0"/>
    <s v="Cliente libre"/>
    <x v="1186"/>
  </r>
  <r>
    <x v="17"/>
    <x v="7"/>
    <x v="9"/>
    <x v="80"/>
    <x v="19"/>
    <x v="0"/>
    <x v="1"/>
    <s v="Cliente regulado"/>
    <x v="1187"/>
  </r>
  <r>
    <x v="17"/>
    <x v="25"/>
    <x v="55"/>
    <x v="80"/>
    <x v="66"/>
    <x v="0"/>
    <x v="1"/>
    <s v="Cliente regulado"/>
    <x v="1188"/>
  </r>
  <r>
    <x v="17"/>
    <x v="25"/>
    <x v="55"/>
    <x v="80"/>
    <x v="66"/>
    <x v="0"/>
    <x v="1"/>
    <s v="Cliente regulado"/>
    <x v="1189"/>
  </r>
  <r>
    <x v="17"/>
    <x v="138"/>
    <x v="6"/>
    <x v="80"/>
    <x v="73"/>
    <x v="0"/>
    <x v="0"/>
    <s v="CB00128ENG"/>
    <x v="1190"/>
  </r>
  <r>
    <x v="17"/>
    <x v="25"/>
    <x v="56"/>
    <x v="80"/>
    <x v="66"/>
    <x v="0"/>
    <x v="1"/>
    <s v="Cliente regulado"/>
    <x v="1191"/>
  </r>
  <r>
    <x v="17"/>
    <x v="25"/>
    <x v="56"/>
    <x v="80"/>
    <x v="66"/>
    <x v="0"/>
    <x v="1"/>
    <s v="Cliente regulado"/>
    <x v="1192"/>
  </r>
  <r>
    <x v="17"/>
    <x v="137"/>
    <x v="69"/>
    <x v="80"/>
    <x v="72"/>
    <x v="0"/>
    <x v="0"/>
    <s v="Cliente libre"/>
    <x v="1193"/>
  </r>
  <r>
    <x v="17"/>
    <x v="139"/>
    <x v="49"/>
    <x v="80"/>
    <x v="42"/>
    <x v="0"/>
    <x v="0"/>
    <s v="Cliente libre"/>
    <x v="1194"/>
  </r>
  <r>
    <x v="17"/>
    <x v="140"/>
    <x v="6"/>
    <x v="80"/>
    <x v="74"/>
    <x v="0"/>
    <x v="0"/>
    <s v="Cliente libre"/>
    <x v="1195"/>
  </r>
  <r>
    <x v="17"/>
    <x v="7"/>
    <x v="12"/>
    <x v="80"/>
    <x v="19"/>
    <x v="0"/>
    <x v="1"/>
    <s v="Cliente regulado"/>
    <x v="1196"/>
  </r>
  <r>
    <x v="17"/>
    <x v="14"/>
    <x v="33"/>
    <x v="80"/>
    <x v="12"/>
    <x v="0"/>
    <x v="1"/>
    <s v="Cliente regulado"/>
    <x v="1197"/>
  </r>
  <r>
    <x v="17"/>
    <x v="14"/>
    <x v="34"/>
    <x v="80"/>
    <x v="12"/>
    <x v="0"/>
    <x v="1"/>
    <s v="Cliente regulado"/>
    <x v="1198"/>
  </r>
  <r>
    <x v="17"/>
    <x v="163"/>
    <x v="32"/>
    <x v="80"/>
    <x v="63"/>
    <x v="0"/>
    <x v="0"/>
    <s v="Cliente libre"/>
    <x v="1199"/>
  </r>
  <r>
    <x v="17"/>
    <x v="142"/>
    <x v="32"/>
    <x v="80"/>
    <x v="23"/>
    <x v="0"/>
    <x v="0"/>
    <s v="Cliente libre"/>
    <x v="1200"/>
  </r>
  <r>
    <x v="17"/>
    <x v="143"/>
    <x v="32"/>
    <x v="80"/>
    <x v="23"/>
    <x v="0"/>
    <x v="0"/>
    <s v="Cliente libre"/>
    <x v="1201"/>
  </r>
  <r>
    <x v="17"/>
    <x v="144"/>
    <x v="32"/>
    <x v="80"/>
    <x v="27"/>
    <x v="0"/>
    <x v="0"/>
    <s v="Cliente libre"/>
    <x v="1202"/>
  </r>
  <r>
    <x v="17"/>
    <x v="25"/>
    <x v="32"/>
    <x v="80"/>
    <x v="66"/>
    <x v="0"/>
    <x v="1"/>
    <s v="Cliente regulado"/>
    <x v="1203"/>
  </r>
  <r>
    <x v="17"/>
    <x v="25"/>
    <x v="32"/>
    <x v="80"/>
    <x v="66"/>
    <x v="0"/>
    <x v="1"/>
    <s v="Cliente regulado"/>
    <x v="1204"/>
  </r>
  <r>
    <x v="17"/>
    <x v="14"/>
    <x v="36"/>
    <x v="80"/>
    <x v="12"/>
    <x v="0"/>
    <x v="1"/>
    <s v="Cliente regulado"/>
    <x v="1205"/>
  </r>
  <r>
    <x v="17"/>
    <x v="26"/>
    <x v="60"/>
    <x v="80"/>
    <x v="12"/>
    <x v="0"/>
    <x v="1"/>
    <s v="Cliente regulado"/>
    <x v="1206"/>
  </r>
  <r>
    <x v="17"/>
    <x v="7"/>
    <x v="2"/>
    <x v="80"/>
    <x v="19"/>
    <x v="0"/>
    <x v="1"/>
    <s v="Cliente regulado"/>
    <x v="1207"/>
  </r>
  <r>
    <x v="17"/>
    <x v="25"/>
    <x v="14"/>
    <x v="80"/>
    <x v="66"/>
    <x v="0"/>
    <x v="1"/>
    <s v="Cliente regulado"/>
    <x v="1208"/>
  </r>
  <r>
    <x v="17"/>
    <x v="140"/>
    <x v="14"/>
    <x v="80"/>
    <x v="74"/>
    <x v="0"/>
    <x v="0"/>
    <s v="Cliente libre"/>
    <x v="1209"/>
  </r>
  <r>
    <x v="17"/>
    <x v="146"/>
    <x v="77"/>
    <x v="80"/>
    <x v="75"/>
    <x v="0"/>
    <x v="0"/>
    <s v="Cliente libre"/>
    <x v="1210"/>
  </r>
  <r>
    <x v="17"/>
    <x v="147"/>
    <x v="77"/>
    <x v="80"/>
    <x v="75"/>
    <x v="0"/>
    <x v="0"/>
    <s v="Cliente libre"/>
    <x v="1211"/>
  </r>
  <r>
    <x v="17"/>
    <x v="163"/>
    <x v="16"/>
    <x v="80"/>
    <x v="63"/>
    <x v="0"/>
    <x v="0"/>
    <s v="Cliente libre"/>
    <x v="1212"/>
  </r>
  <r>
    <x v="17"/>
    <x v="137"/>
    <x v="70"/>
    <x v="80"/>
    <x v="72"/>
    <x v="0"/>
    <x v="0"/>
    <s v="Cliente libre"/>
    <x v="1213"/>
  </r>
  <r>
    <x v="17"/>
    <x v="14"/>
    <x v="37"/>
    <x v="80"/>
    <x v="12"/>
    <x v="0"/>
    <x v="1"/>
    <s v="Cliente regulado"/>
    <x v="1214"/>
  </r>
  <r>
    <x v="17"/>
    <x v="148"/>
    <x v="38"/>
    <x v="80"/>
    <x v="27"/>
    <x v="0"/>
    <x v="0"/>
    <s v="Cliente libre"/>
    <x v="1215"/>
  </r>
  <r>
    <x v="17"/>
    <x v="14"/>
    <x v="38"/>
    <x v="80"/>
    <x v="12"/>
    <x v="0"/>
    <x v="1"/>
    <s v="Cliente regulado"/>
    <x v="1216"/>
  </r>
  <r>
    <x v="17"/>
    <x v="149"/>
    <x v="17"/>
    <x v="80"/>
    <x v="0"/>
    <x v="0"/>
    <x v="0"/>
    <s v="Cliente libre"/>
    <x v="1217"/>
  </r>
  <r>
    <x v="17"/>
    <x v="137"/>
    <x v="72"/>
    <x v="80"/>
    <x v="72"/>
    <x v="0"/>
    <x v="0"/>
    <s v="Cliente libre"/>
    <x v="1218"/>
  </r>
  <r>
    <x v="17"/>
    <x v="25"/>
    <x v="58"/>
    <x v="80"/>
    <x v="66"/>
    <x v="0"/>
    <x v="1"/>
    <s v="Cliente regulado"/>
    <x v="1219"/>
  </r>
  <r>
    <x v="17"/>
    <x v="14"/>
    <x v="45"/>
    <x v="80"/>
    <x v="12"/>
    <x v="0"/>
    <x v="1"/>
    <s v="Cliente regulado"/>
    <x v="1220"/>
  </r>
  <r>
    <x v="17"/>
    <x v="146"/>
    <x v="47"/>
    <x v="80"/>
    <x v="75"/>
    <x v="0"/>
    <x v="0"/>
    <s v="Cliente libre"/>
    <x v="1221"/>
  </r>
  <r>
    <x v="17"/>
    <x v="150"/>
    <x v="47"/>
    <x v="80"/>
    <x v="76"/>
    <x v="0"/>
    <x v="0"/>
    <s v="Cliente libre"/>
    <x v="1222"/>
  </r>
  <r>
    <x v="17"/>
    <x v="131"/>
    <x v="47"/>
    <x v="80"/>
    <x v="4"/>
    <x v="0"/>
    <x v="0"/>
    <s v="Cliente libre"/>
    <x v="1223"/>
  </r>
  <r>
    <x v="17"/>
    <x v="25"/>
    <x v="47"/>
    <x v="80"/>
    <x v="66"/>
    <x v="0"/>
    <x v="1"/>
    <s v="Cliente regulado"/>
    <x v="1224"/>
  </r>
  <r>
    <x v="17"/>
    <x v="25"/>
    <x v="47"/>
    <x v="80"/>
    <x v="66"/>
    <x v="0"/>
    <x v="1"/>
    <s v="Cliente regulado"/>
    <x v="1225"/>
  </r>
  <r>
    <x v="17"/>
    <x v="25"/>
    <x v="59"/>
    <x v="80"/>
    <x v="66"/>
    <x v="0"/>
    <x v="1"/>
    <s v="Cliente regulado"/>
    <x v="1226"/>
  </r>
  <r>
    <x v="17"/>
    <x v="25"/>
    <x v="59"/>
    <x v="80"/>
    <x v="66"/>
    <x v="0"/>
    <x v="1"/>
    <s v="Cliente regulado"/>
    <x v="1227"/>
  </r>
  <r>
    <x v="17"/>
    <x v="14"/>
    <x v="48"/>
    <x v="80"/>
    <x v="12"/>
    <x v="0"/>
    <x v="1"/>
    <s v="Cliente regulado"/>
    <x v="1228"/>
  </r>
  <r>
    <x v="17"/>
    <x v="151"/>
    <x v="48"/>
    <x v="80"/>
    <x v="3"/>
    <x v="0"/>
    <x v="0"/>
    <s v="Cliente libre"/>
    <x v="1229"/>
  </r>
  <r>
    <x v="17"/>
    <x v="26"/>
    <x v="61"/>
    <x v="80"/>
    <x v="12"/>
    <x v="0"/>
    <x v="1"/>
    <s v="Cliente regulado"/>
    <x v="1230"/>
  </r>
  <r>
    <x v="18"/>
    <x v="25"/>
    <x v="57"/>
    <x v="8"/>
    <x v="19"/>
    <x v="1"/>
    <x v="1"/>
    <s v="CL"/>
    <x v="1231"/>
  </r>
  <r>
    <x v="18"/>
    <x v="10"/>
    <x v="68"/>
    <x v="21"/>
    <x v="19"/>
    <x v="1"/>
    <x v="1"/>
    <s v="Absorción de EDECAÑETE por LUZ DEL SUR"/>
    <x v="1232"/>
  </r>
  <r>
    <x v="18"/>
    <x v="4"/>
    <x v="4"/>
    <x v="3"/>
    <x v="4"/>
    <x v="1"/>
    <x v="1"/>
    <s v="YAUPI 138_x0009__x000a_ELECTROCENTRO_x0009__x000a_CL00140FPP_x000a_"/>
    <x v="1233"/>
  </r>
  <r>
    <x v="18"/>
    <x v="10"/>
    <x v="31"/>
    <x v="8"/>
    <x v="19"/>
    <x v="1"/>
    <x v="1"/>
    <s v="LUZ DEL SUR"/>
    <x v="1234"/>
  </r>
  <r>
    <x v="18"/>
    <x v="5"/>
    <x v="5"/>
    <x v="3"/>
    <x v="4"/>
    <x v="1"/>
    <x v="1"/>
    <s v="CAJAMARCA 220_x0009__x000a_ELECTRONORTE_x0009__x000a_CL00101FPP_x000a_"/>
    <x v="1235"/>
  </r>
  <r>
    <x v="18"/>
    <x v="4"/>
    <x v="6"/>
    <x v="3"/>
    <x v="4"/>
    <x v="1"/>
    <x v="1"/>
    <s v="VIZCARRA 220_x0009__x000a_ELECTROCENTRO_x0009__x000a_CL00100FPP_x000a_"/>
    <x v="1236"/>
  </r>
  <r>
    <x v="18"/>
    <x v="4"/>
    <x v="7"/>
    <x v="3"/>
    <x v="4"/>
    <x v="1"/>
    <x v="1"/>
    <s v="PACHACHACA 220_x0009__x000a_ELECTROCENTRO_x0009__x000a_CL00097FPP_x000a_"/>
    <x v="1237"/>
  </r>
  <r>
    <x v="18"/>
    <x v="7"/>
    <x v="9"/>
    <x v="3"/>
    <x v="4"/>
    <x v="1"/>
    <x v="1"/>
    <s v="ELECTRO NOR OESTE"/>
    <x v="1238"/>
  </r>
  <r>
    <x v="18"/>
    <x v="25"/>
    <x v="55"/>
    <x v="8"/>
    <x v="19"/>
    <x v="1"/>
    <x v="1"/>
    <s v="EDELNOR"/>
    <x v="1239"/>
  </r>
  <r>
    <x v="18"/>
    <x v="25"/>
    <x v="56"/>
    <x v="8"/>
    <x v="19"/>
    <x v="1"/>
    <x v="1"/>
    <s v="EDELNOR"/>
    <x v="1240"/>
  </r>
  <r>
    <x v="18"/>
    <x v="6"/>
    <x v="10"/>
    <x v="3"/>
    <x v="4"/>
    <x v="1"/>
    <x v="1"/>
    <s v="HIDRANDINA"/>
    <x v="1241"/>
  </r>
  <r>
    <x v="18"/>
    <x v="32"/>
    <x v="74"/>
    <x v="8"/>
    <x v="19"/>
    <x v="1"/>
    <x v="1"/>
    <s v="ELECTRO ORIENTE"/>
    <x v="1242"/>
  </r>
  <r>
    <x v="18"/>
    <x v="4"/>
    <x v="11"/>
    <x v="3"/>
    <x v="4"/>
    <x v="1"/>
    <x v="1"/>
    <s v="ELECTRO CENTRO"/>
    <x v="1243"/>
  </r>
  <r>
    <x v="18"/>
    <x v="7"/>
    <x v="12"/>
    <x v="3"/>
    <x v="4"/>
    <x v="1"/>
    <x v="1"/>
    <s v="ELECTRO NOR OESTE"/>
    <x v="1244"/>
  </r>
  <r>
    <x v="18"/>
    <x v="25"/>
    <x v="32"/>
    <x v="8"/>
    <x v="19"/>
    <x v="1"/>
    <x v="1"/>
    <s v="EDELNOR"/>
    <x v="1245"/>
  </r>
  <r>
    <x v="18"/>
    <x v="10"/>
    <x v="32"/>
    <x v="8"/>
    <x v="19"/>
    <x v="1"/>
    <x v="1"/>
    <s v="LUZ DEL SUR"/>
    <x v="1246"/>
  </r>
  <r>
    <x v="18"/>
    <x v="10"/>
    <x v="35"/>
    <x v="8"/>
    <x v="19"/>
    <x v="1"/>
    <x v="1"/>
    <s v="LUZ DEL SUR"/>
    <x v="1247"/>
  </r>
  <r>
    <x v="18"/>
    <x v="4"/>
    <x v="13"/>
    <x v="3"/>
    <x v="4"/>
    <x v="1"/>
    <x v="1"/>
    <s v="ELECTRO CENTRO"/>
    <x v="1248"/>
  </r>
  <r>
    <x v="18"/>
    <x v="7"/>
    <x v="2"/>
    <x v="3"/>
    <x v="4"/>
    <x v="1"/>
    <x v="1"/>
    <s v="ELECTRO NOR OESTE"/>
    <x v="1249"/>
  </r>
  <r>
    <x v="18"/>
    <x v="6"/>
    <x v="14"/>
    <x v="3"/>
    <x v="4"/>
    <x v="1"/>
    <x v="1"/>
    <s v="HIDRANDINA"/>
    <x v="1250"/>
  </r>
  <r>
    <x v="18"/>
    <x v="25"/>
    <x v="14"/>
    <x v="8"/>
    <x v="19"/>
    <x v="1"/>
    <x v="1"/>
    <s v="EDELNOR"/>
    <x v="1251"/>
  </r>
  <r>
    <x v="18"/>
    <x v="4"/>
    <x v="15"/>
    <x v="3"/>
    <x v="4"/>
    <x v="1"/>
    <x v="1"/>
    <s v="ELECTRO CENTRO"/>
    <x v="1252"/>
  </r>
  <r>
    <x v="18"/>
    <x v="4"/>
    <x v="16"/>
    <x v="3"/>
    <x v="4"/>
    <x v="1"/>
    <x v="1"/>
    <s v="ELECTRO CENTRO"/>
    <x v="1253"/>
  </r>
  <r>
    <x v="18"/>
    <x v="10"/>
    <x v="41"/>
    <x v="8"/>
    <x v="19"/>
    <x v="1"/>
    <x v="1"/>
    <s v="LUZ DEL SUR"/>
    <x v="1254"/>
  </r>
  <r>
    <x v="18"/>
    <x v="8"/>
    <x v="17"/>
    <x v="3"/>
    <x v="4"/>
    <x v="1"/>
    <x v="1"/>
    <s v="COELVISAC"/>
    <x v="1255"/>
  </r>
  <r>
    <x v="18"/>
    <x v="4"/>
    <x v="18"/>
    <x v="3"/>
    <x v="4"/>
    <x v="1"/>
    <x v="1"/>
    <s v="ELECTRO CENTRO"/>
    <x v="1256"/>
  </r>
  <r>
    <x v="18"/>
    <x v="4"/>
    <x v="19"/>
    <x v="3"/>
    <x v="4"/>
    <x v="1"/>
    <x v="1"/>
    <s v="ELECTRO CENTRO"/>
    <x v="1257"/>
  </r>
  <r>
    <x v="18"/>
    <x v="17"/>
    <x v="1"/>
    <x v="13"/>
    <x v="19"/>
    <x v="1"/>
    <x v="1"/>
    <s v="ELECTRO DUNAS"/>
    <x v="1258"/>
  </r>
  <r>
    <x v="18"/>
    <x v="4"/>
    <x v="1"/>
    <x v="3"/>
    <x v="4"/>
    <x v="1"/>
    <x v="1"/>
    <s v="ELECTRO CENTRO"/>
    <x v="1259"/>
  </r>
  <r>
    <x v="18"/>
    <x v="6"/>
    <x v="3"/>
    <x v="3"/>
    <x v="4"/>
    <x v="1"/>
    <x v="1"/>
    <s v="HIDRANDINA"/>
    <x v="1260"/>
  </r>
  <r>
    <x v="18"/>
    <x v="25"/>
    <x v="58"/>
    <x v="8"/>
    <x v="19"/>
    <x v="1"/>
    <x v="1"/>
    <s v="EDELNOR"/>
    <x v="1261"/>
  </r>
  <r>
    <x v="18"/>
    <x v="6"/>
    <x v="20"/>
    <x v="3"/>
    <x v="4"/>
    <x v="1"/>
    <x v="1"/>
    <s v="HIDRANDINA"/>
    <x v="1262"/>
  </r>
  <r>
    <x v="18"/>
    <x v="6"/>
    <x v="21"/>
    <x v="3"/>
    <x v="4"/>
    <x v="1"/>
    <x v="1"/>
    <s v="HIDRANDINA"/>
    <x v="1263"/>
  </r>
  <r>
    <x v="18"/>
    <x v="4"/>
    <x v="22"/>
    <x v="3"/>
    <x v="4"/>
    <x v="1"/>
    <x v="1"/>
    <s v="ELECTRO CENTRO"/>
    <x v="1264"/>
  </r>
  <r>
    <x v="18"/>
    <x v="6"/>
    <x v="23"/>
    <x v="3"/>
    <x v="4"/>
    <x v="1"/>
    <x v="1"/>
    <s v="HIDRANDINA"/>
    <x v="1265"/>
  </r>
  <r>
    <x v="18"/>
    <x v="10"/>
    <x v="46"/>
    <x v="8"/>
    <x v="19"/>
    <x v="1"/>
    <x v="1"/>
    <s v="LUZ DEL SUR"/>
    <x v="1266"/>
  </r>
  <r>
    <x v="18"/>
    <x v="5"/>
    <x v="24"/>
    <x v="3"/>
    <x v="4"/>
    <x v="1"/>
    <x v="1"/>
    <s v="ELECTRO NORTE"/>
    <x v="1267"/>
  </r>
  <r>
    <x v="18"/>
    <x v="25"/>
    <x v="47"/>
    <x v="8"/>
    <x v="19"/>
    <x v="1"/>
    <x v="1"/>
    <s v="EDELNOR"/>
    <x v="1268"/>
  </r>
  <r>
    <x v="18"/>
    <x v="5"/>
    <x v="25"/>
    <x v="3"/>
    <x v="4"/>
    <x v="1"/>
    <x v="1"/>
    <s v="ELECTRO NORTE"/>
    <x v="1269"/>
  </r>
  <r>
    <x v="18"/>
    <x v="4"/>
    <x v="26"/>
    <x v="3"/>
    <x v="5"/>
    <x v="1"/>
    <x v="1"/>
    <s v="ELECTRO CENTRO"/>
    <x v="1270"/>
  </r>
  <r>
    <x v="18"/>
    <x v="4"/>
    <x v="27"/>
    <x v="3"/>
    <x v="4"/>
    <x v="1"/>
    <x v="1"/>
    <s v="ELECTRO CENTRO"/>
    <x v="1271"/>
  </r>
  <r>
    <x v="18"/>
    <x v="25"/>
    <x v="59"/>
    <x v="8"/>
    <x v="19"/>
    <x v="1"/>
    <x v="1"/>
    <s v="EDELNOR"/>
    <x v="1272"/>
  </r>
  <r>
    <x v="18"/>
    <x v="35"/>
    <x v="68"/>
    <x v="8"/>
    <x v="20"/>
    <x v="1"/>
    <x v="1"/>
    <s v="EDE CAÑETE"/>
    <x v="1273"/>
  </r>
  <r>
    <x v="18"/>
    <x v="4"/>
    <x v="28"/>
    <x v="3"/>
    <x v="4"/>
    <x v="1"/>
    <x v="1"/>
    <s v="ELECTRO CENTRO"/>
    <x v="1274"/>
  </r>
  <r>
    <x v="18"/>
    <x v="6"/>
    <x v="5"/>
    <x v="3"/>
    <x v="4"/>
    <x v="1"/>
    <x v="1"/>
    <s v="HIDRANDINA"/>
    <x v="1275"/>
  </r>
  <r>
    <x v="18"/>
    <x v="4"/>
    <x v="29"/>
    <x v="3"/>
    <x v="4"/>
    <x v="1"/>
    <x v="1"/>
    <s v="ELECTRO CENTRO"/>
    <x v="1276"/>
  </r>
  <r>
    <x v="18"/>
    <x v="6"/>
    <x v="8"/>
    <x v="3"/>
    <x v="4"/>
    <x v="1"/>
    <x v="1"/>
    <s v="HIDRANDINA"/>
    <x v="1277"/>
  </r>
  <r>
    <x v="18"/>
    <x v="164"/>
    <x v="32"/>
    <x v="65"/>
    <x v="18"/>
    <x v="0"/>
    <x v="0"/>
    <s v="SE TIENE UN NUEVO CONTRATO CON ELÉCTRICA SANTA ROSA"/>
    <x v="1278"/>
  </r>
  <r>
    <x v="18"/>
    <x v="165"/>
    <x v="32"/>
    <x v="65"/>
    <x v="18"/>
    <x v="0"/>
    <x v="0"/>
    <s v="SE TIENE UN NUEVO CONTRATO CON ELÉCTRICA SANTA ROSA"/>
    <x v="1279"/>
  </r>
  <r>
    <x v="18"/>
    <x v="166"/>
    <x v="42"/>
    <x v="65"/>
    <x v="77"/>
    <x v="0"/>
    <x v="0"/>
    <s v="Se tiene un contratado de potencia y energía con el cliente libre Multimercados Zonales S.A."/>
    <x v="1280"/>
  </r>
  <r>
    <x v="18"/>
    <x v="167"/>
    <x v="32"/>
    <x v="22"/>
    <x v="18"/>
    <x v="0"/>
    <x v="0"/>
    <s v="* Contrato de respaldo celebrado entre Fenix Power y Eléctrica Santa Rosa"/>
    <x v="1281"/>
  </r>
  <r>
    <x v="18"/>
    <x v="168"/>
    <x v="2"/>
    <x v="22"/>
    <x v="18"/>
    <x v="0"/>
    <x v="0"/>
    <s v="* Contrato de respaldo celebrado entre Fenix Power y Eléctrica Santa Rosa"/>
    <x v="1282"/>
  </r>
  <r>
    <x v="18"/>
    <x v="169"/>
    <x v="2"/>
    <x v="22"/>
    <x v="18"/>
    <x v="0"/>
    <x v="0"/>
    <s v="* Contrato de respaldo celebrado entre Fenix Power y Eléctrica Santa Rosa"/>
    <x v="1283"/>
  </r>
  <r>
    <x v="18"/>
    <x v="6"/>
    <x v="10"/>
    <x v="22"/>
    <x v="7"/>
    <x v="0"/>
    <x v="1"/>
    <s v="Se tiene contratado con Hidrandina para su consumo de su mercado libre."/>
    <x v="1284"/>
  </r>
  <r>
    <x v="18"/>
    <x v="6"/>
    <x v="3"/>
    <x v="22"/>
    <x v="7"/>
    <x v="0"/>
    <x v="1"/>
    <s v="Mercado Libre"/>
    <x v="1285"/>
  </r>
  <r>
    <x v="18"/>
    <x v="7"/>
    <x v="9"/>
    <x v="22"/>
    <x v="7"/>
    <x v="0"/>
    <x v="1"/>
    <s v="Se tiene contrato con el cliente ELECTRONOROESTE para el consumo de su mercado libre"/>
    <x v="1286"/>
  </r>
  <r>
    <x v="18"/>
    <x v="7"/>
    <x v="2"/>
    <x v="22"/>
    <x v="7"/>
    <x v="0"/>
    <x v="1"/>
    <s v="Mercado Libre"/>
    <x v="1287"/>
  </r>
  <r>
    <x v="18"/>
    <x v="4"/>
    <x v="18"/>
    <x v="22"/>
    <x v="7"/>
    <x v="0"/>
    <x v="1"/>
    <s v="Se tiene contrato con ELECTROCENTRO para el consumo de su mercado libre."/>
    <x v="1288"/>
  </r>
  <r>
    <x v="18"/>
    <x v="170"/>
    <x v="47"/>
    <x v="42"/>
    <x v="78"/>
    <x v="0"/>
    <x v="0"/>
    <s v="Nuevo contrato con Peruana de Moldeados desde 1 setiembre del 2016"/>
    <x v="1289"/>
  </r>
  <r>
    <x v="18"/>
    <x v="6"/>
    <x v="3"/>
    <x v="36"/>
    <x v="7"/>
    <x v="0"/>
    <x v="1"/>
    <s v="CONTRATO CON HIDRANDINA PARA SU MERCADO LIBRE"/>
    <x v="1290"/>
  </r>
  <r>
    <x v="18"/>
    <x v="5"/>
    <x v="24"/>
    <x v="36"/>
    <x v="7"/>
    <x v="0"/>
    <x v="1"/>
    <s v="Contrato con Electro Norte para consumo de su cliente libre."/>
    <x v="1291"/>
  </r>
  <r>
    <x v="18"/>
    <x v="7"/>
    <x v="2"/>
    <x v="36"/>
    <x v="7"/>
    <x v="0"/>
    <x v="1"/>
    <s v="CONTRATO CON ELECTRONOROESTE PARA SU MERCADO LIBRE"/>
    <x v="1292"/>
  </r>
  <r>
    <x v="18"/>
    <x v="6"/>
    <x v="10"/>
    <x v="37"/>
    <x v="79"/>
    <x v="0"/>
    <x v="1"/>
    <s v="01/04/2016_x0009_30/06/2016_x000a_"/>
    <x v="1293"/>
  </r>
  <r>
    <x v="18"/>
    <x v="6"/>
    <x v="14"/>
    <x v="37"/>
    <x v="79"/>
    <x v="0"/>
    <x v="1"/>
    <s v="01/04/2016_x0009_30/06/2016_x000a_"/>
    <x v="1294"/>
  </r>
  <r>
    <x v="18"/>
    <x v="6"/>
    <x v="3"/>
    <x v="37"/>
    <x v="79"/>
    <x v="0"/>
    <x v="1"/>
    <s v="01/04/2016_x0009_30/06/2016_x000a_"/>
    <x v="1295"/>
  </r>
  <r>
    <x v="18"/>
    <x v="6"/>
    <x v="20"/>
    <x v="37"/>
    <x v="79"/>
    <x v="0"/>
    <x v="1"/>
    <s v="01/04/2016_x0009_30/06/2016_x000a_"/>
    <x v="1296"/>
  </r>
  <r>
    <x v="18"/>
    <x v="6"/>
    <x v="21"/>
    <x v="37"/>
    <x v="79"/>
    <x v="0"/>
    <x v="1"/>
    <s v="01/04/2016_x0009_30/06/2016_x000a_"/>
    <x v="1297"/>
  </r>
  <r>
    <x v="18"/>
    <x v="6"/>
    <x v="8"/>
    <x v="37"/>
    <x v="79"/>
    <x v="0"/>
    <x v="1"/>
    <s v="01/04/2016_x0009_30/06/2016_x000a_"/>
    <x v="1298"/>
  </r>
  <r>
    <x v="18"/>
    <x v="6"/>
    <x v="23"/>
    <x v="37"/>
    <x v="79"/>
    <x v="0"/>
    <x v="1"/>
    <s v="01/04/2016_x0009_30/06/2016_x000a_"/>
    <x v="1299"/>
  </r>
  <r>
    <x v="18"/>
    <x v="6"/>
    <x v="5"/>
    <x v="37"/>
    <x v="79"/>
    <x v="0"/>
    <x v="1"/>
    <s v="01/04/2016_x0009_30/06/2016_x000a_"/>
    <x v="1300"/>
  </r>
  <r>
    <x v="18"/>
    <x v="7"/>
    <x v="9"/>
    <x v="37"/>
    <x v="79"/>
    <x v="0"/>
    <x v="1"/>
    <s v="01/04/2016_x0009_30/06/2016_x000a_"/>
    <x v="1301"/>
  </r>
  <r>
    <x v="18"/>
    <x v="7"/>
    <x v="12"/>
    <x v="37"/>
    <x v="79"/>
    <x v="0"/>
    <x v="1"/>
    <s v="01/04/2016_x0009_30/06/2016_x000a_"/>
    <x v="1302"/>
  </r>
  <r>
    <x v="18"/>
    <x v="7"/>
    <x v="2"/>
    <x v="37"/>
    <x v="79"/>
    <x v="0"/>
    <x v="1"/>
    <s v="01/04/2016_x0009_30/06/2016_x000a_"/>
    <x v="1303"/>
  </r>
  <r>
    <x v="18"/>
    <x v="7"/>
    <x v="40"/>
    <x v="37"/>
    <x v="79"/>
    <x v="0"/>
    <x v="1"/>
    <s v="01/04/2016_x0009_30/06/2016_x000a_"/>
    <x v="1304"/>
  </r>
  <r>
    <x v="18"/>
    <x v="4"/>
    <x v="4"/>
    <x v="37"/>
    <x v="79"/>
    <x v="0"/>
    <x v="1"/>
    <s v="01/04/2016_x0009_30/06/2016_x000a_"/>
    <x v="1305"/>
  </r>
  <r>
    <x v="18"/>
    <x v="4"/>
    <x v="6"/>
    <x v="37"/>
    <x v="79"/>
    <x v="0"/>
    <x v="1"/>
    <s v="01/04/2016_x0009_30/06/2016_x000a_"/>
    <x v="1306"/>
  </r>
  <r>
    <x v="18"/>
    <x v="4"/>
    <x v="11"/>
    <x v="37"/>
    <x v="79"/>
    <x v="0"/>
    <x v="1"/>
    <s v="01/04/2016_x0009_30/06/2016_x000a_"/>
    <x v="1307"/>
  </r>
  <r>
    <x v="18"/>
    <x v="4"/>
    <x v="13"/>
    <x v="37"/>
    <x v="79"/>
    <x v="0"/>
    <x v="1"/>
    <s v="01/04/2016_x0009_30/06/2016_x000a_"/>
    <x v="1308"/>
  </r>
  <r>
    <x v="18"/>
    <x v="4"/>
    <x v="15"/>
    <x v="37"/>
    <x v="79"/>
    <x v="0"/>
    <x v="1"/>
    <s v="01/04/2016_x0009_30/06/2016_x000a_"/>
    <x v="1309"/>
  </r>
  <r>
    <x v="18"/>
    <x v="4"/>
    <x v="7"/>
    <x v="37"/>
    <x v="79"/>
    <x v="0"/>
    <x v="1"/>
    <s v="01/04/2016_x0009_30/06/2016_x000a_"/>
    <x v="1310"/>
  </r>
  <r>
    <x v="18"/>
    <x v="4"/>
    <x v="16"/>
    <x v="37"/>
    <x v="79"/>
    <x v="0"/>
    <x v="1"/>
    <s v="01/04/2016_x0009_30/06/2016_x000a_"/>
    <x v="1311"/>
  </r>
  <r>
    <x v="18"/>
    <x v="4"/>
    <x v="18"/>
    <x v="37"/>
    <x v="79"/>
    <x v="0"/>
    <x v="1"/>
    <s v="01/04/2016_x0009_30/06/2016_x000a_"/>
    <x v="1312"/>
  </r>
  <r>
    <x v="18"/>
    <x v="4"/>
    <x v="19"/>
    <x v="37"/>
    <x v="79"/>
    <x v="0"/>
    <x v="1"/>
    <s v="01/04/2016_x0009_30/06/2016_x000a_"/>
    <x v="1313"/>
  </r>
  <r>
    <x v="18"/>
    <x v="4"/>
    <x v="1"/>
    <x v="37"/>
    <x v="79"/>
    <x v="0"/>
    <x v="1"/>
    <s v="Contrato Bilateral"/>
    <x v="1314"/>
  </r>
  <r>
    <x v="18"/>
    <x v="4"/>
    <x v="22"/>
    <x v="37"/>
    <x v="79"/>
    <x v="0"/>
    <x v="1"/>
    <s v="01/04/2016_x0009_30/06/2016_x000a_"/>
    <x v="1315"/>
  </r>
  <r>
    <x v="18"/>
    <x v="4"/>
    <x v="27"/>
    <x v="37"/>
    <x v="79"/>
    <x v="0"/>
    <x v="1"/>
    <s v="01/04/2016_x0009_30/06/2016_x000a_"/>
    <x v="1316"/>
  </r>
  <r>
    <x v="18"/>
    <x v="4"/>
    <x v="28"/>
    <x v="37"/>
    <x v="79"/>
    <x v="0"/>
    <x v="1"/>
    <s v="01/04/2016_x0009_30/06/2016_x000a_"/>
    <x v="1317"/>
  </r>
  <r>
    <x v="18"/>
    <x v="4"/>
    <x v="29"/>
    <x v="37"/>
    <x v="79"/>
    <x v="0"/>
    <x v="1"/>
    <s v="01/04/2016_x0009_30/06/2016_x000a_"/>
    <x v="1318"/>
  </r>
  <r>
    <x v="18"/>
    <x v="14"/>
    <x v="33"/>
    <x v="30"/>
    <x v="79"/>
    <x v="0"/>
    <x v="1"/>
    <s v="Solicitud de código de retiro para el mercado regulado del cliente SEAL (Contrato Bilateral)."/>
    <x v="1319"/>
  </r>
  <r>
    <x v="18"/>
    <x v="14"/>
    <x v="34"/>
    <x v="30"/>
    <x v="79"/>
    <x v="0"/>
    <x v="1"/>
    <s v="Solicitud de código de retiro para el mercado regulado del cliente SEAL (Contrato Bilateral)."/>
    <x v="1320"/>
  </r>
  <r>
    <x v="18"/>
    <x v="14"/>
    <x v="36"/>
    <x v="30"/>
    <x v="79"/>
    <x v="0"/>
    <x v="1"/>
    <s v="Solicitud de código de retiro para el mercado regulado del cliente SEAL (Contrato Bilateral)."/>
    <x v="1321"/>
  </r>
  <r>
    <x v="18"/>
    <x v="14"/>
    <x v="37"/>
    <x v="30"/>
    <x v="79"/>
    <x v="0"/>
    <x v="1"/>
    <s v="Solicitud de código de retiro para el mercado regulado del cliente SEAL (Contrato Bilateral)."/>
    <x v="1322"/>
  </r>
  <r>
    <x v="18"/>
    <x v="14"/>
    <x v="38"/>
    <x v="30"/>
    <x v="79"/>
    <x v="0"/>
    <x v="1"/>
    <s v="Solicitud de código de retiro para el mercado regulado del cliente SEL (Contrato Bilateral)."/>
    <x v="1323"/>
  </r>
  <r>
    <x v="18"/>
    <x v="14"/>
    <x v="48"/>
    <x v="30"/>
    <x v="79"/>
    <x v="0"/>
    <x v="1"/>
    <s v="Solicitud de código de retiro para el mercado regulado del cliente SEAL (Contrato Bilateral)."/>
    <x v="1324"/>
  </r>
  <r>
    <x v="18"/>
    <x v="40"/>
    <x v="50"/>
    <x v="30"/>
    <x v="79"/>
    <x v="0"/>
    <x v="1"/>
    <s v="Solicitud de código de retiro para el mercado regulado del cliente ELECTROPUNO (Contrato Bilateral)."/>
    <x v="1325"/>
  </r>
  <r>
    <x v="18"/>
    <x v="40"/>
    <x v="62"/>
    <x v="30"/>
    <x v="79"/>
    <x v="0"/>
    <x v="1"/>
    <s v="Solicitud de código de retiro para el mercado regulado del cliente ELECTROPUNO (Contrato Bilateral)."/>
    <x v="1326"/>
  </r>
  <r>
    <x v="18"/>
    <x v="40"/>
    <x v="63"/>
    <x v="30"/>
    <x v="79"/>
    <x v="0"/>
    <x v="1"/>
    <s v="Solicitud de código de retiro para el mercado regulado del cliente ELECTROPUNO (Contrato Bilateral)."/>
    <x v="1327"/>
  </r>
  <r>
    <x v="18"/>
    <x v="14"/>
    <x v="45"/>
    <x v="30"/>
    <x v="79"/>
    <x v="0"/>
    <x v="1"/>
    <s v="Solicitud de código de retiro para el mercado regulado del cliente SEAL (Contrato Bilateral)."/>
    <x v="1328"/>
  </r>
  <r>
    <x v="18"/>
    <x v="40"/>
    <x v="64"/>
    <x v="30"/>
    <x v="79"/>
    <x v="0"/>
    <x v="1"/>
    <s v="Solicitud de código de retiro para el mercado regulado del cliente ELECTROPUNO (Contrato Bilateral)."/>
    <x v="1329"/>
  </r>
  <r>
    <x v="18"/>
    <x v="40"/>
    <x v="65"/>
    <x v="30"/>
    <x v="79"/>
    <x v="0"/>
    <x v="1"/>
    <s v="Solicitud de código de retiro para el mercado regulado del cliente ELECTROPUNO (Contrato Bilateral)."/>
    <x v="1330"/>
  </r>
  <r>
    <x v="18"/>
    <x v="26"/>
    <x v="60"/>
    <x v="30"/>
    <x v="79"/>
    <x v="0"/>
    <x v="1"/>
    <s v="Solicitud de código de retiro para el mercado regulado del cliente ELECTRO UCAYALI (Contrato Bilateral)."/>
    <x v="1331"/>
  </r>
  <r>
    <x v="18"/>
    <x v="26"/>
    <x v="61"/>
    <x v="30"/>
    <x v="79"/>
    <x v="0"/>
    <x v="1"/>
    <s v="Solicitud de código de retiro para el mercado regulado del cliente ELECTRO UCAYALI (Contrato Bilateral)."/>
    <x v="1332"/>
  </r>
  <r>
    <x v="18"/>
    <x v="4"/>
    <x v="4"/>
    <x v="40"/>
    <x v="22"/>
    <x v="0"/>
    <x v="1"/>
    <s v="YAUPI 138_x0009__x000a_ELECTROCENTRO_x0009__x000a_CB00051FPP_x000a_"/>
    <x v="1333"/>
  </r>
  <r>
    <x v="18"/>
    <x v="17"/>
    <x v="38"/>
    <x v="8"/>
    <x v="19"/>
    <x v="0"/>
    <x v="1"/>
    <s v="MARCONA 220_x0009__x000a_ELECTRODUNAS_x0009__x000a_CB00050FPP_x000a_"/>
    <x v="1334"/>
  </r>
  <r>
    <x v="18"/>
    <x v="17"/>
    <x v="42"/>
    <x v="8"/>
    <x v="19"/>
    <x v="0"/>
    <x v="1"/>
    <s v="ICA 220_x0009__x000a_ELECTRODUNAS_x0009__x000a_CB00049FPP_x000a_"/>
    <x v="1335"/>
  </r>
  <r>
    <x v="18"/>
    <x v="17"/>
    <x v="17"/>
    <x v="8"/>
    <x v="19"/>
    <x v="0"/>
    <x v="1"/>
    <s v="INDEPENDENCIA 220_x0009__x000a_ELECTRODUNAS_x0009__x000a_CB00048FPP_x000a_"/>
    <x v="1336"/>
  </r>
  <r>
    <x v="18"/>
    <x v="4"/>
    <x v="6"/>
    <x v="40"/>
    <x v="22"/>
    <x v="0"/>
    <x v="1"/>
    <s v="VIZCARRA 220_x0009__x000a_ELECTROCENTRO_x0009__x000a_CB00047FPP_x000a_"/>
    <x v="1337"/>
  </r>
  <r>
    <x v="18"/>
    <x v="4"/>
    <x v="11"/>
    <x v="40"/>
    <x v="22"/>
    <x v="0"/>
    <x v="1"/>
    <s v="TINGO MARIA 138_x0009__x000a_ELECTROCENTRO_x0009__x000a_CB00046FPP_x000a_"/>
    <x v="1338"/>
  </r>
  <r>
    <x v="18"/>
    <x v="4"/>
    <x v="13"/>
    <x v="40"/>
    <x v="22"/>
    <x v="0"/>
    <x v="1"/>
    <s v="POMACOCHA 220_x0009__x000a_ELECTROCENTRO_x0009__x000a_CB00045FPP_x000a_"/>
    <x v="1339"/>
  </r>
  <r>
    <x v="18"/>
    <x v="4"/>
    <x v="15"/>
    <x v="40"/>
    <x v="22"/>
    <x v="0"/>
    <x v="1"/>
    <s v="PARAGSHA2 138_x0009__x000a_ELECTROCENTRO_x0009__x000a_CB00044FPP_x000a_"/>
    <x v="1340"/>
  </r>
  <r>
    <x v="18"/>
    <x v="4"/>
    <x v="7"/>
    <x v="40"/>
    <x v="22"/>
    <x v="0"/>
    <x v="1"/>
    <s v="PACHACHACA 220_x0009__x000a_ELECTROCENTRO_x0009__x000a_CB00043FPP_x000a_"/>
    <x v="1341"/>
  </r>
  <r>
    <x v="18"/>
    <x v="4"/>
    <x v="16"/>
    <x v="40"/>
    <x v="22"/>
    <x v="0"/>
    <x v="1"/>
    <s v="OROYA NUEVA 50_x0009__x000a_ELECTROCENTRO_x0009__x000a_CB00042FPP_x000a_"/>
    <x v="1342"/>
  </r>
  <r>
    <x v="18"/>
    <x v="4"/>
    <x v="18"/>
    <x v="40"/>
    <x v="22"/>
    <x v="0"/>
    <x v="1"/>
    <s v="HUAYUCACHI 220_x0009__x000a_ELECTROCENTRO_x0009__x000a_CB00041FPP_x000a_"/>
    <x v="1343"/>
  </r>
  <r>
    <x v="18"/>
    <x v="4"/>
    <x v="19"/>
    <x v="40"/>
    <x v="22"/>
    <x v="0"/>
    <x v="1"/>
    <s v="HUANUCO 138_x0009__x000a_ELECTROCENTRO_x0009__x000a_CB00040FPP_x000a_"/>
    <x v="1344"/>
  </r>
  <r>
    <x v="18"/>
    <x v="4"/>
    <x v="1"/>
    <x v="40"/>
    <x v="22"/>
    <x v="0"/>
    <x v="1"/>
    <s v="HUANCAVELICA 220_x0009__x000a_ELECTROCENTRO_x0009__x000a_CB00039FPP_x000a_"/>
    <x v="1345"/>
  </r>
  <r>
    <x v="18"/>
    <x v="4"/>
    <x v="22"/>
    <x v="40"/>
    <x v="22"/>
    <x v="0"/>
    <x v="1"/>
    <s v="CONDORCOCHA 44_x0009__x000a_ELECTROCENTRO_x0009__x000a_CB00038FPP_x000a_"/>
    <x v="1346"/>
  </r>
  <r>
    <x v="18"/>
    <x v="4"/>
    <x v="27"/>
    <x v="40"/>
    <x v="22"/>
    <x v="0"/>
    <x v="1"/>
    <s v="CARHUAMAYO 138_x0009__x000a_ELECTROCENTRO_x0009__x000a_CB00036FPP_x000a_"/>
    <x v="1347"/>
  </r>
  <r>
    <x v="18"/>
    <x v="4"/>
    <x v="28"/>
    <x v="83"/>
    <x v="22"/>
    <x v="0"/>
    <x v="1"/>
    <s v="CAMPO ARMIÑO 220_x0009__x000a_ELECTROCENTRO_x0009__x000a_CB00035FPP_x000a_"/>
    <x v="1348"/>
  </r>
  <r>
    <x v="18"/>
    <x v="4"/>
    <x v="29"/>
    <x v="83"/>
    <x v="22"/>
    <x v="0"/>
    <x v="1"/>
    <s v="AUCAYACU 138_x0009__x000a_ELECTROCENTRO_x0009__x000a_CB00034FPP_x000a_"/>
    <x v="1349"/>
  </r>
  <r>
    <x v="18"/>
    <x v="7"/>
    <x v="9"/>
    <x v="40"/>
    <x v="22"/>
    <x v="0"/>
    <x v="1"/>
    <s v="ZORRITOS 220_x0009__x000a_ELECTRONOROESTE_x0009__x000a_CB00033FPP_x000a_"/>
    <x v="1350"/>
  </r>
  <r>
    <x v="18"/>
    <x v="7"/>
    <x v="12"/>
    <x v="40"/>
    <x v="22"/>
    <x v="0"/>
    <x v="1"/>
    <s v="TALARA 220_x0009__x000a_ELECTRONOROESTE_x0009__x000a_CB00032FPP_x000a_"/>
    <x v="1351"/>
  </r>
  <r>
    <x v="18"/>
    <x v="7"/>
    <x v="2"/>
    <x v="40"/>
    <x v="22"/>
    <x v="0"/>
    <x v="1"/>
    <s v="PIURA OESTE 220_x0009__x000a_ELECTRONOROESTE_x0009__x000a_CB00031FPP_x000a_"/>
    <x v="1352"/>
  </r>
  <r>
    <x v="18"/>
    <x v="7"/>
    <x v="40"/>
    <x v="83"/>
    <x v="22"/>
    <x v="0"/>
    <x v="1"/>
    <s v="LA NIÑA 220_x0009__x000a_ELECTRONOROESTE_x0009__x000a_CB00030FPP_x000a_"/>
    <x v="1353"/>
  </r>
  <r>
    <x v="18"/>
    <x v="17"/>
    <x v="38"/>
    <x v="13"/>
    <x v="14"/>
    <x v="0"/>
    <x v="1"/>
    <s v="ELECTRO DUNAS"/>
    <x v="1354"/>
  </r>
  <r>
    <x v="18"/>
    <x v="17"/>
    <x v="17"/>
    <x v="13"/>
    <x v="14"/>
    <x v="0"/>
    <x v="1"/>
    <s v="ELECTRO DUNAS"/>
    <x v="1355"/>
  </r>
  <r>
    <x v="18"/>
    <x v="17"/>
    <x v="42"/>
    <x v="13"/>
    <x v="14"/>
    <x v="0"/>
    <x v="1"/>
    <s v="ELECTRO DUNAS"/>
    <x v="1356"/>
  </r>
  <r>
    <x v="18"/>
    <x v="6"/>
    <x v="10"/>
    <x v="83"/>
    <x v="22"/>
    <x v="0"/>
    <x v="1"/>
    <s v="TRUJILLO 220_x0009__x000a_HIDRANDINA_x0009__x000a_CB00008FPP_x000a_"/>
    <x v="1357"/>
  </r>
  <r>
    <x v="18"/>
    <x v="6"/>
    <x v="14"/>
    <x v="83"/>
    <x v="22"/>
    <x v="0"/>
    <x v="1"/>
    <s v="PARAMONGA NUEVA 220_x0009__x000a_HIDRANDINA_x0009__x000a_CB00007FPP_x000a_"/>
    <x v="1358"/>
  </r>
  <r>
    <x v="18"/>
    <x v="6"/>
    <x v="3"/>
    <x v="83"/>
    <x v="22"/>
    <x v="0"/>
    <x v="1"/>
    <s v="HUALLANCA 138_x0009__x000a_HIDRANDINA_x0009__x000a_CB00006FPP_x000a_"/>
    <x v="1359"/>
  </r>
  <r>
    <x v="18"/>
    <x v="6"/>
    <x v="20"/>
    <x v="83"/>
    <x v="22"/>
    <x v="0"/>
    <x v="1"/>
    <s v="GUADALUPE 60_x0009__x000a_HIDRANDINA_x0009__x000a_CB00005FPP_x000a_"/>
    <x v="1360"/>
  </r>
  <r>
    <x v="18"/>
    <x v="6"/>
    <x v="21"/>
    <x v="83"/>
    <x v="22"/>
    <x v="0"/>
    <x v="1"/>
    <s v="GUADALUPE 220_x0009__x000a_HIDRANDINA_x0009__x000a_CB00004FPP_x000a_"/>
    <x v="1361"/>
  </r>
  <r>
    <x v="18"/>
    <x v="6"/>
    <x v="8"/>
    <x v="83"/>
    <x v="22"/>
    <x v="0"/>
    <x v="1"/>
    <s v="CHIMBOTE1 220_x0009__x000a_HIDRANDINA_x0009__x000a_CB00003FPP_x000a_"/>
    <x v="1362"/>
  </r>
  <r>
    <x v="18"/>
    <x v="6"/>
    <x v="23"/>
    <x v="83"/>
    <x v="22"/>
    <x v="0"/>
    <x v="1"/>
    <s v="CHIMBOTE1 138_x0009__x000a_HIDRANDINA_x0009__x000a_CB00002FPP_x000a_"/>
    <x v="1363"/>
  </r>
  <r>
    <x v="18"/>
    <x v="6"/>
    <x v="5"/>
    <x v="83"/>
    <x v="22"/>
    <x v="0"/>
    <x v="1"/>
    <s v="CAJAMARCA 220_x0009__x000a_HIDRANDINA_x0009__x000a_CB00001FPP_x000a_"/>
    <x v="1364"/>
  </r>
  <r>
    <x v="19"/>
    <x v="25"/>
    <x v="57"/>
    <x v="8"/>
    <x v="19"/>
    <x v="1"/>
    <x v="1"/>
    <s v="CL"/>
    <x v="1365"/>
  </r>
  <r>
    <x v="19"/>
    <x v="10"/>
    <x v="68"/>
    <x v="21"/>
    <x v="19"/>
    <x v="1"/>
    <x v="1"/>
    <s v="Absorción de EDECAÑETE por LUZ DEL SUR"/>
    <x v="1366"/>
  </r>
  <r>
    <x v="19"/>
    <x v="10"/>
    <x v="31"/>
    <x v="8"/>
    <x v="19"/>
    <x v="1"/>
    <x v="1"/>
    <s v="LUZ DEL SUR"/>
    <x v="1367"/>
  </r>
  <r>
    <x v="19"/>
    <x v="25"/>
    <x v="55"/>
    <x v="8"/>
    <x v="19"/>
    <x v="1"/>
    <x v="1"/>
    <s v="EDELNOR"/>
    <x v="1368"/>
  </r>
  <r>
    <x v="19"/>
    <x v="25"/>
    <x v="14"/>
    <x v="8"/>
    <x v="19"/>
    <x v="1"/>
    <x v="1"/>
    <s v="EDELNOR"/>
    <x v="1369"/>
  </r>
  <r>
    <x v="19"/>
    <x v="25"/>
    <x v="58"/>
    <x v="8"/>
    <x v="19"/>
    <x v="1"/>
    <x v="1"/>
    <s v="EDELNOR"/>
    <x v="1370"/>
  </r>
  <r>
    <x v="19"/>
    <x v="32"/>
    <x v="74"/>
    <x v="8"/>
    <x v="19"/>
    <x v="1"/>
    <x v="1"/>
    <s v="ELECTRO ORIENTE"/>
    <x v="1371"/>
  </r>
  <r>
    <x v="19"/>
    <x v="25"/>
    <x v="32"/>
    <x v="8"/>
    <x v="19"/>
    <x v="1"/>
    <x v="1"/>
    <s v="EDELNOR"/>
    <x v="1372"/>
  </r>
  <r>
    <x v="19"/>
    <x v="10"/>
    <x v="32"/>
    <x v="8"/>
    <x v="19"/>
    <x v="1"/>
    <x v="1"/>
    <s v="LUZ DEL SUR"/>
    <x v="1373"/>
  </r>
  <r>
    <x v="19"/>
    <x v="10"/>
    <x v="35"/>
    <x v="8"/>
    <x v="19"/>
    <x v="1"/>
    <x v="1"/>
    <s v="LUZ DEL SUR"/>
    <x v="1374"/>
  </r>
  <r>
    <x v="19"/>
    <x v="10"/>
    <x v="41"/>
    <x v="8"/>
    <x v="19"/>
    <x v="1"/>
    <x v="1"/>
    <s v="LUZ DEL SUR"/>
    <x v="1375"/>
  </r>
  <r>
    <x v="19"/>
    <x v="17"/>
    <x v="1"/>
    <x v="8"/>
    <x v="19"/>
    <x v="1"/>
    <x v="1"/>
    <s v="ELECTRO DUNAS"/>
    <x v="1376"/>
  </r>
  <r>
    <x v="19"/>
    <x v="10"/>
    <x v="46"/>
    <x v="8"/>
    <x v="19"/>
    <x v="1"/>
    <x v="1"/>
    <s v="LUZ DEL SUR"/>
    <x v="1377"/>
  </r>
  <r>
    <x v="19"/>
    <x v="25"/>
    <x v="47"/>
    <x v="8"/>
    <x v="19"/>
    <x v="1"/>
    <x v="1"/>
    <s v="EDELNOR"/>
    <x v="1378"/>
  </r>
  <r>
    <x v="19"/>
    <x v="25"/>
    <x v="59"/>
    <x v="8"/>
    <x v="19"/>
    <x v="1"/>
    <x v="1"/>
    <s v="EDELNOR"/>
    <x v="1379"/>
  </r>
  <r>
    <x v="19"/>
    <x v="35"/>
    <x v="68"/>
    <x v="8"/>
    <x v="20"/>
    <x v="1"/>
    <x v="1"/>
    <s v="EDE CAÑETE"/>
    <x v="1380"/>
  </r>
  <r>
    <x v="19"/>
    <x v="25"/>
    <x v="56"/>
    <x v="8"/>
    <x v="19"/>
    <x v="1"/>
    <x v="1"/>
    <s v="EDELNOR"/>
    <x v="1381"/>
  </r>
  <r>
    <x v="19"/>
    <x v="9"/>
    <x v="30"/>
    <x v="80"/>
    <x v="27"/>
    <x v="0"/>
    <x v="0"/>
    <s v="Cliente compartido con empresa CELPSA"/>
    <x v="1382"/>
  </r>
  <r>
    <x v="19"/>
    <x v="171"/>
    <x v="16"/>
    <x v="84"/>
    <x v="27"/>
    <x v="0"/>
    <x v="1"/>
    <s v="MINERA ARGENTUM"/>
    <x v="1383"/>
  </r>
  <r>
    <x v="19"/>
    <x v="12"/>
    <x v="1"/>
    <x v="85"/>
    <x v="23"/>
    <x v="0"/>
    <x v="0"/>
    <s v="MINERA CAUDALOSA"/>
    <x v="1384"/>
  </r>
  <r>
    <x v="19"/>
    <x v="9"/>
    <x v="27"/>
    <x v="86"/>
    <x v="27"/>
    <x v="0"/>
    <x v="0"/>
    <s v="MINERA PAN AMERICAN SILVER"/>
    <x v="1385"/>
  </r>
  <r>
    <x v="20"/>
    <x v="25"/>
    <x v="59"/>
    <x v="18"/>
    <x v="36"/>
    <x v="0"/>
    <x v="1"/>
    <s v="Nota COES: Respaldo contractual para EGEJUNIN"/>
    <x v="1386"/>
  </r>
  <r>
    <x v="20"/>
    <x v="25"/>
    <x v="55"/>
    <x v="18"/>
    <x v="36"/>
    <x v="0"/>
    <x v="1"/>
    <s v="Respaldo contractual con Empresa de Generación Eléctrica de Junín."/>
    <x v="1387"/>
  </r>
  <r>
    <x v="20"/>
    <x v="25"/>
    <x v="56"/>
    <x v="18"/>
    <x v="36"/>
    <x v="0"/>
    <x v="1"/>
    <s v="Respaldo contractual con Empresa de Generación Eléctrica de Junín."/>
    <x v="1388"/>
  </r>
  <r>
    <x v="20"/>
    <x v="25"/>
    <x v="32"/>
    <x v="18"/>
    <x v="36"/>
    <x v="0"/>
    <x v="1"/>
    <s v="Respaldo contractual con Empresa de Generación Eléctrica de Junín."/>
    <x v="1389"/>
  </r>
  <r>
    <x v="20"/>
    <x v="25"/>
    <x v="14"/>
    <x v="18"/>
    <x v="36"/>
    <x v="0"/>
    <x v="1"/>
    <s v="Respaldo contractual con Empresa de Generación Eléctrica de Junín."/>
    <x v="1390"/>
  </r>
  <r>
    <x v="20"/>
    <x v="25"/>
    <x v="57"/>
    <x v="18"/>
    <x v="1"/>
    <x v="0"/>
    <x v="1"/>
    <s v="Nota COES: Respaldo contractual con Empresa de Generación Eléctrica de Junín."/>
    <x v="1391"/>
  </r>
  <r>
    <x v="20"/>
    <x v="25"/>
    <x v="58"/>
    <x v="18"/>
    <x v="1"/>
    <x v="0"/>
    <x v="1"/>
    <s v="Respaldo contractual con Empresa de Generación Eléctrica de Junín."/>
    <x v="1392"/>
  </r>
  <r>
    <x v="20"/>
    <x v="25"/>
    <x v="47"/>
    <x v="18"/>
    <x v="1"/>
    <x v="0"/>
    <x v="1"/>
    <s v="Respaldo contractual con Empresa de Generación Eléctrica de Junín."/>
    <x v="1393"/>
  </r>
  <r>
    <x v="20"/>
    <x v="157"/>
    <x v="17"/>
    <x v="8"/>
    <x v="36"/>
    <x v="0"/>
    <x v="0"/>
    <s v="AUSTRAL GROUP"/>
    <x v="1394"/>
  </r>
  <r>
    <x v="21"/>
    <x v="25"/>
    <x v="57"/>
    <x v="8"/>
    <x v="66"/>
    <x v="1"/>
    <x v="1"/>
    <s v="CL"/>
    <x v="1395"/>
  </r>
  <r>
    <x v="21"/>
    <x v="10"/>
    <x v="68"/>
    <x v="21"/>
    <x v="18"/>
    <x v="1"/>
    <x v="1"/>
    <s v="Absorción de EDECAÑETE por LUZ DEL SUR"/>
    <x v="1396"/>
  </r>
  <r>
    <x v="21"/>
    <x v="10"/>
    <x v="31"/>
    <x v="8"/>
    <x v="19"/>
    <x v="1"/>
    <x v="1"/>
    <s v="LUZ DEL SUR"/>
    <x v="1397"/>
  </r>
  <r>
    <x v="21"/>
    <x v="25"/>
    <x v="55"/>
    <x v="8"/>
    <x v="66"/>
    <x v="1"/>
    <x v="1"/>
    <s v="Edelnor (1ra y 2da Adjudicación)"/>
    <x v="1398"/>
  </r>
  <r>
    <x v="21"/>
    <x v="25"/>
    <x v="56"/>
    <x v="8"/>
    <x v="66"/>
    <x v="1"/>
    <x v="1"/>
    <s v="Edelnor (1ra y 2da Adjudicación)"/>
    <x v="1399"/>
  </r>
  <r>
    <x v="21"/>
    <x v="6"/>
    <x v="10"/>
    <x v="8"/>
    <x v="19"/>
    <x v="1"/>
    <x v="1"/>
    <s v="Hidrandina (1ra y 2da Adjudicación)"/>
    <x v="1400"/>
  </r>
  <r>
    <x v="21"/>
    <x v="34"/>
    <x v="69"/>
    <x v="8"/>
    <x v="19"/>
    <x v="1"/>
    <x v="1"/>
    <s v="Electrosur (2da Adjudicación)"/>
    <x v="1401"/>
  </r>
  <r>
    <x v="21"/>
    <x v="24"/>
    <x v="49"/>
    <x v="8"/>
    <x v="19"/>
    <x v="1"/>
    <x v="1"/>
    <s v="Electrosureste  (2da Adjudicación)_x000a_"/>
    <x v="1402"/>
  </r>
  <r>
    <x v="21"/>
    <x v="14"/>
    <x v="33"/>
    <x v="8"/>
    <x v="19"/>
    <x v="1"/>
    <x v="1"/>
    <s v="SEAL (1ra y 2da Adjudicación)"/>
    <x v="1403"/>
  </r>
  <r>
    <x v="21"/>
    <x v="34"/>
    <x v="33"/>
    <x v="8"/>
    <x v="19"/>
    <x v="1"/>
    <x v="1"/>
    <s v="Electrosur (2da Adjudicación)"/>
    <x v="1404"/>
  </r>
  <r>
    <x v="21"/>
    <x v="14"/>
    <x v="34"/>
    <x v="8"/>
    <x v="19"/>
    <x v="1"/>
    <x v="1"/>
    <s v="SEAL (1ra y 2da Adjudicación)"/>
    <x v="1405"/>
  </r>
  <r>
    <x v="21"/>
    <x v="25"/>
    <x v="32"/>
    <x v="8"/>
    <x v="66"/>
    <x v="1"/>
    <x v="1"/>
    <s v="Edelnor (1ra y 2da Adjudicación)"/>
    <x v="1406"/>
  </r>
  <r>
    <x v="21"/>
    <x v="10"/>
    <x v="32"/>
    <x v="8"/>
    <x v="19"/>
    <x v="1"/>
    <x v="1"/>
    <s v="Luz del Sur (1ra y 2da Adjudicación)"/>
    <x v="1407"/>
  </r>
  <r>
    <x v="21"/>
    <x v="10"/>
    <x v="35"/>
    <x v="8"/>
    <x v="19"/>
    <x v="1"/>
    <x v="1"/>
    <s v="Luz del Sur (1ra y 2da Adjudicación)"/>
    <x v="1408"/>
  </r>
  <r>
    <x v="21"/>
    <x v="24"/>
    <x v="50"/>
    <x v="8"/>
    <x v="18"/>
    <x v="1"/>
    <x v="1"/>
    <s v="ELECTROSURESTE"/>
    <x v="1409"/>
  </r>
  <r>
    <x v="21"/>
    <x v="14"/>
    <x v="36"/>
    <x v="8"/>
    <x v="19"/>
    <x v="1"/>
    <x v="1"/>
    <s v="SEAL (1ra y 2da Adjudicación)"/>
    <x v="1410"/>
  </r>
  <r>
    <x v="21"/>
    <x v="24"/>
    <x v="51"/>
    <x v="8"/>
    <x v="19"/>
    <x v="1"/>
    <x v="1"/>
    <s v="Electrosureste  (1ra y 2da Adjudicación)"/>
    <x v="1411"/>
  </r>
  <r>
    <x v="21"/>
    <x v="6"/>
    <x v="14"/>
    <x v="8"/>
    <x v="19"/>
    <x v="1"/>
    <x v="1"/>
    <s v="Hidrandina (1ra y 2da Adjudicación)"/>
    <x v="1412"/>
  </r>
  <r>
    <x v="21"/>
    <x v="25"/>
    <x v="14"/>
    <x v="8"/>
    <x v="66"/>
    <x v="1"/>
    <x v="1"/>
    <s v="Edelnor (1ra y 2da Adjudicación)"/>
    <x v="1413"/>
  </r>
  <r>
    <x v="21"/>
    <x v="34"/>
    <x v="70"/>
    <x v="8"/>
    <x v="19"/>
    <x v="1"/>
    <x v="1"/>
    <s v="Electrosur (2da Adjudicación)"/>
    <x v="1414"/>
  </r>
  <r>
    <x v="21"/>
    <x v="14"/>
    <x v="37"/>
    <x v="8"/>
    <x v="19"/>
    <x v="1"/>
    <x v="1"/>
    <s v="SEAL (1ra y 2da Adjudicación)"/>
    <x v="1415"/>
  </r>
  <r>
    <x v="21"/>
    <x v="14"/>
    <x v="38"/>
    <x v="8"/>
    <x v="19"/>
    <x v="1"/>
    <x v="1"/>
    <s v="SEAL (1ra y 2da Adjudicación)"/>
    <x v="1416"/>
  </r>
  <r>
    <x v="21"/>
    <x v="24"/>
    <x v="39"/>
    <x v="8"/>
    <x v="19"/>
    <x v="1"/>
    <x v="1"/>
    <s v="Electrosureste  (2da Adjudicación)_x000a_"/>
    <x v="1417"/>
  </r>
  <r>
    <x v="21"/>
    <x v="34"/>
    <x v="71"/>
    <x v="8"/>
    <x v="19"/>
    <x v="1"/>
    <x v="1"/>
    <s v="Electrosur (2da Adjudicación)"/>
    <x v="1418"/>
  </r>
  <r>
    <x v="21"/>
    <x v="10"/>
    <x v="41"/>
    <x v="8"/>
    <x v="19"/>
    <x v="1"/>
    <x v="1"/>
    <s v="Luz del Sur (1ra y 2da Adjudicación)"/>
    <x v="1419"/>
  </r>
  <r>
    <x v="21"/>
    <x v="34"/>
    <x v="72"/>
    <x v="8"/>
    <x v="19"/>
    <x v="1"/>
    <x v="1"/>
    <s v="ELECTROSUR"/>
    <x v="1420"/>
  </r>
  <r>
    <x v="21"/>
    <x v="6"/>
    <x v="3"/>
    <x v="8"/>
    <x v="19"/>
    <x v="1"/>
    <x v="1"/>
    <s v="Hidrandina (1ra y 2da Adjudicación)"/>
    <x v="1421"/>
  </r>
  <r>
    <x v="21"/>
    <x v="25"/>
    <x v="58"/>
    <x v="8"/>
    <x v="66"/>
    <x v="1"/>
    <x v="1"/>
    <s v="Edelnor (1ra y 2da Adjudicación)"/>
    <x v="1422"/>
  </r>
  <r>
    <x v="21"/>
    <x v="6"/>
    <x v="20"/>
    <x v="8"/>
    <x v="19"/>
    <x v="1"/>
    <x v="1"/>
    <s v="Hidrandina (1ra y 2da Adjudicación)"/>
    <x v="1423"/>
  </r>
  <r>
    <x v="21"/>
    <x v="6"/>
    <x v="21"/>
    <x v="8"/>
    <x v="19"/>
    <x v="1"/>
    <x v="1"/>
    <s v="Hidrandina (1ra y 2da Adjudicación)"/>
    <x v="1424"/>
  </r>
  <r>
    <x v="21"/>
    <x v="24"/>
    <x v="52"/>
    <x v="8"/>
    <x v="19"/>
    <x v="1"/>
    <x v="1"/>
    <s v="Electrosureste  (1ra y 2da Adjudicación)"/>
    <x v="1425"/>
  </r>
  <r>
    <x v="21"/>
    <x v="24"/>
    <x v="53"/>
    <x v="43"/>
    <x v="18"/>
    <x v="0"/>
    <x v="0"/>
    <s v="COMBAPATA 138 /  KALLPA / ELECTROSURESTE / CL00023KAL"/>
    <x v="1426"/>
  </r>
  <r>
    <x v="21"/>
    <x v="6"/>
    <x v="23"/>
    <x v="8"/>
    <x v="19"/>
    <x v="1"/>
    <x v="1"/>
    <s v="Hidrandina (1ra y 2da Adjudicación)"/>
    <x v="1427"/>
  </r>
  <r>
    <x v="21"/>
    <x v="14"/>
    <x v="45"/>
    <x v="8"/>
    <x v="19"/>
    <x v="1"/>
    <x v="1"/>
    <s v="SEAL (1ra y 2da Adjudicación)"/>
    <x v="1428"/>
  </r>
  <r>
    <x v="21"/>
    <x v="10"/>
    <x v="46"/>
    <x v="8"/>
    <x v="19"/>
    <x v="1"/>
    <x v="1"/>
    <s v="LUZ DEL SUR"/>
    <x v="1429"/>
  </r>
  <r>
    <x v="21"/>
    <x v="25"/>
    <x v="47"/>
    <x v="8"/>
    <x v="66"/>
    <x v="1"/>
    <x v="1"/>
    <s v="Edelnor (1ra y 2da Adjudicación)"/>
    <x v="1430"/>
  </r>
  <r>
    <x v="21"/>
    <x v="25"/>
    <x v="59"/>
    <x v="8"/>
    <x v="66"/>
    <x v="1"/>
    <x v="1"/>
    <s v="EDELNOR"/>
    <x v="1431"/>
  </r>
  <r>
    <x v="21"/>
    <x v="35"/>
    <x v="68"/>
    <x v="8"/>
    <x v="20"/>
    <x v="1"/>
    <x v="1"/>
    <s v="Edecañete (1ra Adjudicación)"/>
    <x v="1432"/>
  </r>
  <r>
    <x v="21"/>
    <x v="14"/>
    <x v="48"/>
    <x v="8"/>
    <x v="19"/>
    <x v="1"/>
    <x v="1"/>
    <s v="SEAL"/>
    <x v="1433"/>
  </r>
  <r>
    <x v="21"/>
    <x v="6"/>
    <x v="5"/>
    <x v="17"/>
    <x v="19"/>
    <x v="0"/>
    <x v="0"/>
    <s v="CAJAMARCA 220 / KALLPA / HIDRANDINA / CL00007KAL"/>
    <x v="1434"/>
  </r>
  <r>
    <x v="21"/>
    <x v="24"/>
    <x v="54"/>
    <x v="8"/>
    <x v="19"/>
    <x v="1"/>
    <x v="1"/>
    <s v="Electrosureste  (1ra y 2da Adjudicación)"/>
    <x v="1435"/>
  </r>
  <r>
    <x v="21"/>
    <x v="34"/>
    <x v="73"/>
    <x v="8"/>
    <x v="19"/>
    <x v="1"/>
    <x v="1"/>
    <s v="Electrosur (2da Adjudicación)"/>
    <x v="1436"/>
  </r>
  <r>
    <x v="21"/>
    <x v="6"/>
    <x v="8"/>
    <x v="8"/>
    <x v="19"/>
    <x v="1"/>
    <x v="1"/>
    <s v="Hidrandina (1ra y 2da Adjudicación)"/>
    <x v="1437"/>
  </r>
  <r>
    <x v="21"/>
    <x v="172"/>
    <x v="35"/>
    <x v="0"/>
    <x v="27"/>
    <x v="0"/>
    <x v="0"/>
    <s v="Anterior suministrador Luz Del Sur"/>
    <x v="1438"/>
  </r>
  <r>
    <x v="21"/>
    <x v="173"/>
    <x v="55"/>
    <x v="0"/>
    <x v="25"/>
    <x v="0"/>
    <x v="0"/>
    <s v="ENEL DISTRIBUCION PERU"/>
    <x v="1439"/>
  </r>
  <r>
    <x v="21"/>
    <x v="173"/>
    <x v="56"/>
    <x v="0"/>
    <x v="25"/>
    <x v="0"/>
    <x v="0"/>
    <s v="ENEL DISTRIBUCION PERU"/>
    <x v="1440"/>
  </r>
  <r>
    <x v="21"/>
    <x v="173"/>
    <x v="32"/>
    <x v="0"/>
    <x v="25"/>
    <x v="0"/>
    <x v="0"/>
    <s v="ENEL DISTRIBUCION PERU"/>
    <x v="1441"/>
  </r>
  <r>
    <x v="21"/>
    <x v="173"/>
    <x v="14"/>
    <x v="0"/>
    <x v="25"/>
    <x v="0"/>
    <x v="0"/>
    <s v="ENEL DISTRIBUCION PERU"/>
    <x v="1442"/>
  </r>
  <r>
    <x v="21"/>
    <x v="173"/>
    <x v="57"/>
    <x v="0"/>
    <x v="25"/>
    <x v="0"/>
    <x v="0"/>
    <s v="ENEL DISTRIBUCION PERU"/>
    <x v="1443"/>
  </r>
  <r>
    <x v="21"/>
    <x v="173"/>
    <x v="58"/>
    <x v="0"/>
    <x v="25"/>
    <x v="0"/>
    <x v="0"/>
    <s v="ENEL DISTRIBUCION PERU"/>
    <x v="1444"/>
  </r>
  <r>
    <x v="21"/>
    <x v="173"/>
    <x v="47"/>
    <x v="0"/>
    <x v="25"/>
    <x v="0"/>
    <x v="0"/>
    <s v="ENEL DISTRIBUCION PERU"/>
    <x v="1445"/>
  </r>
  <r>
    <x v="21"/>
    <x v="173"/>
    <x v="59"/>
    <x v="0"/>
    <x v="25"/>
    <x v="0"/>
    <x v="0"/>
    <s v="ENEL DISTRIBUCION PERU"/>
    <x v="1446"/>
  </r>
  <r>
    <x v="21"/>
    <x v="174"/>
    <x v="60"/>
    <x v="19"/>
    <x v="18"/>
    <x v="0"/>
    <x v="0"/>
    <s v="Anteriores suministradores Edelnor, Electrocentro e Hidrandina."/>
    <x v="1447"/>
  </r>
  <r>
    <x v="21"/>
    <x v="175"/>
    <x v="10"/>
    <x v="19"/>
    <x v="18"/>
    <x v="0"/>
    <x v="0"/>
    <s v="Anteriores suministradores Edelnor, Electrocentro e Hidrandina."/>
    <x v="1448"/>
  </r>
  <r>
    <x v="21"/>
    <x v="175"/>
    <x v="19"/>
    <x v="19"/>
    <x v="18"/>
    <x v="0"/>
    <x v="0"/>
    <s v="Nota COES: Anteriores suministradores Edelnor, Electrocentro e Hidrandina."/>
    <x v="1449"/>
  </r>
  <r>
    <x v="21"/>
    <x v="175"/>
    <x v="47"/>
    <x v="19"/>
    <x v="18"/>
    <x v="0"/>
    <x v="0"/>
    <s v="Nota COES: Anterior suministrador Edelnor."/>
    <x v="1450"/>
  </r>
  <r>
    <x v="21"/>
    <x v="175"/>
    <x v="5"/>
    <x v="19"/>
    <x v="18"/>
    <x v="0"/>
    <x v="0"/>
    <s v="Anteriores suministradores Edelnor, Electrocentro e Hidrandina."/>
    <x v="1451"/>
  </r>
  <r>
    <x v="21"/>
    <x v="176"/>
    <x v="71"/>
    <x v="42"/>
    <x v="18"/>
    <x v="0"/>
    <x v="0"/>
    <s v="Se está creando en reemplazo del CB00160KAL."/>
    <x v="1452"/>
  </r>
  <r>
    <x v="21"/>
    <x v="177"/>
    <x v="10"/>
    <x v="42"/>
    <x v="18"/>
    <x v="0"/>
    <x v="0"/>
    <s v="Tiendas Peruanas S.A."/>
    <x v="1453"/>
  </r>
  <r>
    <x v="21"/>
    <x v="177"/>
    <x v="33"/>
    <x v="42"/>
    <x v="18"/>
    <x v="0"/>
    <x v="0"/>
    <s v="Tiendas Peruanas S.A."/>
    <x v="1454"/>
  </r>
  <r>
    <x v="21"/>
    <x v="177"/>
    <x v="32"/>
    <x v="42"/>
    <x v="18"/>
    <x v="0"/>
    <x v="0"/>
    <s v="Tiendas Peruanas S.A."/>
    <x v="1455"/>
  </r>
  <r>
    <x v="21"/>
    <x v="177"/>
    <x v="60"/>
    <x v="42"/>
    <x v="18"/>
    <x v="0"/>
    <x v="0"/>
    <s v="Tiendas Peruanas S.A."/>
    <x v="1456"/>
  </r>
  <r>
    <x v="21"/>
    <x v="177"/>
    <x v="63"/>
    <x v="42"/>
    <x v="18"/>
    <x v="0"/>
    <x v="0"/>
    <s v="Tiendas Peruanas S.A."/>
    <x v="1457"/>
  </r>
  <r>
    <x v="21"/>
    <x v="177"/>
    <x v="42"/>
    <x v="42"/>
    <x v="18"/>
    <x v="0"/>
    <x v="0"/>
    <s v="Tiendas Peruanas S.A."/>
    <x v="1458"/>
  </r>
  <r>
    <x v="21"/>
    <x v="177"/>
    <x v="18"/>
    <x v="42"/>
    <x v="18"/>
    <x v="0"/>
    <x v="0"/>
    <s v="Tiendas Peruanas S.A."/>
    <x v="1459"/>
  </r>
  <r>
    <x v="21"/>
    <x v="177"/>
    <x v="52"/>
    <x v="42"/>
    <x v="18"/>
    <x v="0"/>
    <x v="0"/>
    <s v="Tiendas Peruanas S.A."/>
    <x v="1460"/>
  </r>
  <r>
    <x v="21"/>
    <x v="177"/>
    <x v="47"/>
    <x v="42"/>
    <x v="18"/>
    <x v="0"/>
    <x v="0"/>
    <s v="Tiendas Peruanas S.A."/>
    <x v="1461"/>
  </r>
  <r>
    <x v="21"/>
    <x v="177"/>
    <x v="5"/>
    <x v="42"/>
    <x v="18"/>
    <x v="0"/>
    <x v="0"/>
    <s v="Tiendas Peruanas S.A."/>
    <x v="1462"/>
  </r>
  <r>
    <x v="21"/>
    <x v="176"/>
    <x v="55"/>
    <x v="42"/>
    <x v="18"/>
    <x v="0"/>
    <x v="0"/>
    <s v="Supermercados Peruanos S.A."/>
    <x v="1463"/>
  </r>
  <r>
    <x v="21"/>
    <x v="176"/>
    <x v="10"/>
    <x v="42"/>
    <x v="18"/>
    <x v="0"/>
    <x v="0"/>
    <s v="Supermercados Peruanos S.A."/>
    <x v="1464"/>
  </r>
  <r>
    <x v="21"/>
    <x v="176"/>
    <x v="12"/>
    <x v="42"/>
    <x v="18"/>
    <x v="0"/>
    <x v="0"/>
    <s v="Supermercados Peruanos S.A."/>
    <x v="1465"/>
  </r>
  <r>
    <x v="21"/>
    <x v="176"/>
    <x v="85"/>
    <x v="42"/>
    <x v="44"/>
    <x v="0"/>
    <x v="0"/>
    <s v="Supermercados Peruanos S.A."/>
    <x v="1466"/>
  </r>
  <r>
    <x v="21"/>
    <x v="176"/>
    <x v="33"/>
    <x v="42"/>
    <x v="18"/>
    <x v="0"/>
    <x v="0"/>
    <s v="Supermercados Peruanos S.A."/>
    <x v="1467"/>
  </r>
  <r>
    <x v="21"/>
    <x v="176"/>
    <x v="32"/>
    <x v="42"/>
    <x v="18"/>
    <x v="0"/>
    <x v="0"/>
    <s v="Supermercados Peruanos S.A."/>
    <x v="1468"/>
  </r>
  <r>
    <x v="21"/>
    <x v="176"/>
    <x v="35"/>
    <x v="42"/>
    <x v="18"/>
    <x v="0"/>
    <x v="0"/>
    <s v="Supermercados Peruanos S.A."/>
    <x v="1469"/>
  </r>
  <r>
    <x v="21"/>
    <x v="176"/>
    <x v="62"/>
    <x v="42"/>
    <x v="18"/>
    <x v="0"/>
    <x v="0"/>
    <s v="Supermercados Peruanos S.A."/>
    <x v="1470"/>
  </r>
  <r>
    <x v="21"/>
    <x v="176"/>
    <x v="60"/>
    <x v="42"/>
    <x v="18"/>
    <x v="0"/>
    <x v="0"/>
    <s v="Supermercados Peruanos S.A."/>
    <x v="1471"/>
  </r>
  <r>
    <x v="21"/>
    <x v="176"/>
    <x v="2"/>
    <x v="42"/>
    <x v="18"/>
    <x v="0"/>
    <x v="0"/>
    <s v="Supermercados Peruanos S.A."/>
    <x v="1472"/>
  </r>
  <r>
    <x v="21"/>
    <x v="176"/>
    <x v="63"/>
    <x v="42"/>
    <x v="18"/>
    <x v="0"/>
    <x v="0"/>
    <s v="Supermercados Peruanos S.A."/>
    <x v="1473"/>
  </r>
  <r>
    <x v="21"/>
    <x v="176"/>
    <x v="41"/>
    <x v="42"/>
    <x v="18"/>
    <x v="0"/>
    <x v="0"/>
    <s v="Supermercados Peruanos S.A."/>
    <x v="1474"/>
  </r>
  <r>
    <x v="21"/>
    <x v="176"/>
    <x v="17"/>
    <x v="42"/>
    <x v="18"/>
    <x v="0"/>
    <x v="0"/>
    <s v="Supermercados Peruanos S.A."/>
    <x v="1475"/>
  </r>
  <r>
    <x v="21"/>
    <x v="176"/>
    <x v="42"/>
    <x v="42"/>
    <x v="18"/>
    <x v="0"/>
    <x v="0"/>
    <s v="Supermercados Peruanos S.A."/>
    <x v="1476"/>
  </r>
  <r>
    <x v="21"/>
    <x v="176"/>
    <x v="18"/>
    <x v="42"/>
    <x v="18"/>
    <x v="0"/>
    <x v="0"/>
    <s v="Supermercados Peruanos S.A."/>
    <x v="1477"/>
  </r>
  <r>
    <x v="21"/>
    <x v="176"/>
    <x v="58"/>
    <x v="42"/>
    <x v="18"/>
    <x v="0"/>
    <x v="0"/>
    <s v="Supermercados Peruanos S.A."/>
    <x v="1478"/>
  </r>
  <r>
    <x v="21"/>
    <x v="176"/>
    <x v="52"/>
    <x v="42"/>
    <x v="18"/>
    <x v="0"/>
    <x v="0"/>
    <s v="Supermercados Peruanos S.A."/>
    <x v="1479"/>
  </r>
  <r>
    <x v="21"/>
    <x v="176"/>
    <x v="23"/>
    <x v="42"/>
    <x v="18"/>
    <x v="0"/>
    <x v="0"/>
    <s v="Supermercados Peruanos S.A."/>
    <x v="1480"/>
  </r>
  <r>
    <x v="21"/>
    <x v="176"/>
    <x v="46"/>
    <x v="42"/>
    <x v="18"/>
    <x v="0"/>
    <x v="0"/>
    <s v="Supermercados Peruanos S.A."/>
    <x v="1481"/>
  </r>
  <r>
    <x v="21"/>
    <x v="176"/>
    <x v="24"/>
    <x v="42"/>
    <x v="18"/>
    <x v="0"/>
    <x v="0"/>
    <s v="Supermercados Peruanos S.A."/>
    <x v="1482"/>
  </r>
  <r>
    <x v="21"/>
    <x v="176"/>
    <x v="47"/>
    <x v="42"/>
    <x v="18"/>
    <x v="0"/>
    <x v="0"/>
    <s v="Supermercados Peruanos S.A."/>
    <x v="1483"/>
  </r>
  <r>
    <x v="21"/>
    <x v="176"/>
    <x v="5"/>
    <x v="42"/>
    <x v="18"/>
    <x v="0"/>
    <x v="0"/>
    <s v="Supermercados Peruanos S.A."/>
    <x v="1484"/>
  </r>
  <r>
    <x v="21"/>
    <x v="178"/>
    <x v="10"/>
    <x v="42"/>
    <x v="18"/>
    <x v="0"/>
    <x v="0"/>
    <s v="Real Plaza S.R.L"/>
    <x v="1485"/>
  </r>
  <r>
    <x v="21"/>
    <x v="178"/>
    <x v="33"/>
    <x v="42"/>
    <x v="18"/>
    <x v="0"/>
    <x v="0"/>
    <s v="Real Plaza S.R.L"/>
    <x v="1486"/>
  </r>
  <r>
    <x v="21"/>
    <x v="178"/>
    <x v="32"/>
    <x v="42"/>
    <x v="18"/>
    <x v="0"/>
    <x v="0"/>
    <s v="Real Plaza S.R.L"/>
    <x v="1487"/>
  </r>
  <r>
    <x v="21"/>
    <x v="178"/>
    <x v="35"/>
    <x v="42"/>
    <x v="18"/>
    <x v="0"/>
    <x v="0"/>
    <s v="Real Plaza S.R.L"/>
    <x v="1488"/>
  </r>
  <r>
    <x v="21"/>
    <x v="178"/>
    <x v="60"/>
    <x v="42"/>
    <x v="18"/>
    <x v="0"/>
    <x v="0"/>
    <s v="Real Plaza S.R.L"/>
    <x v="1489"/>
  </r>
  <r>
    <x v="21"/>
    <x v="178"/>
    <x v="2"/>
    <x v="42"/>
    <x v="18"/>
    <x v="0"/>
    <x v="0"/>
    <s v="Real Plaza S.R.L"/>
    <x v="1490"/>
  </r>
  <r>
    <x v="21"/>
    <x v="178"/>
    <x v="63"/>
    <x v="42"/>
    <x v="18"/>
    <x v="0"/>
    <x v="0"/>
    <s v="Real Plaza S.R.L"/>
    <x v="1491"/>
  </r>
  <r>
    <x v="21"/>
    <x v="178"/>
    <x v="18"/>
    <x v="42"/>
    <x v="18"/>
    <x v="0"/>
    <x v="0"/>
    <s v="Real Plaza S.R.L"/>
    <x v="1492"/>
  </r>
  <r>
    <x v="21"/>
    <x v="178"/>
    <x v="52"/>
    <x v="42"/>
    <x v="18"/>
    <x v="0"/>
    <x v="0"/>
    <s v="Real Plaza S.R.L"/>
    <x v="1493"/>
  </r>
  <r>
    <x v="21"/>
    <x v="178"/>
    <x v="24"/>
    <x v="42"/>
    <x v="18"/>
    <x v="0"/>
    <x v="0"/>
    <s v="Real Plaza S.R.L"/>
    <x v="1494"/>
  </r>
  <r>
    <x v="21"/>
    <x v="178"/>
    <x v="47"/>
    <x v="42"/>
    <x v="18"/>
    <x v="0"/>
    <x v="0"/>
    <s v="Real Plaza S.R.L"/>
    <x v="1495"/>
  </r>
  <r>
    <x v="21"/>
    <x v="178"/>
    <x v="19"/>
    <x v="42"/>
    <x v="18"/>
    <x v="0"/>
    <x v="0"/>
    <s v="Real Plaza S.R.L"/>
    <x v="1496"/>
  </r>
  <r>
    <x v="21"/>
    <x v="178"/>
    <x v="5"/>
    <x v="42"/>
    <x v="18"/>
    <x v="0"/>
    <x v="0"/>
    <s v="Real Plaza S.R.L"/>
    <x v="1497"/>
  </r>
  <r>
    <x v="21"/>
    <x v="179"/>
    <x v="82"/>
    <x v="42"/>
    <x v="12"/>
    <x v="0"/>
    <x v="0"/>
    <s v="Xstrata Antapaccay"/>
    <x v="1498"/>
  </r>
  <r>
    <x v="21"/>
    <x v="180"/>
    <x v="35"/>
    <x v="42"/>
    <x v="18"/>
    <x v="0"/>
    <x v="0"/>
    <s v="Eckerd Perú S.A."/>
    <x v="1499"/>
  </r>
  <r>
    <x v="21"/>
    <x v="181"/>
    <x v="35"/>
    <x v="42"/>
    <x v="18"/>
    <x v="0"/>
    <x v="0"/>
    <s v="CINEPLEX S.A."/>
    <x v="1500"/>
  </r>
  <r>
    <x v="21"/>
    <x v="181"/>
    <x v="24"/>
    <x v="42"/>
    <x v="18"/>
    <x v="0"/>
    <x v="0"/>
    <s v="CINEPLEX S.A."/>
    <x v="1501"/>
  </r>
  <r>
    <x v="21"/>
    <x v="181"/>
    <x v="47"/>
    <x v="42"/>
    <x v="18"/>
    <x v="0"/>
    <x v="0"/>
    <s v="CINEPLEX S.A."/>
    <x v="1502"/>
  </r>
  <r>
    <x v="21"/>
    <x v="181"/>
    <x v="32"/>
    <x v="42"/>
    <x v="18"/>
    <x v="0"/>
    <x v="0"/>
    <s v="CINEPLEX S.A."/>
    <x v="1503"/>
  </r>
  <r>
    <x v="21"/>
    <x v="182"/>
    <x v="60"/>
    <x v="42"/>
    <x v="23"/>
    <x v="0"/>
    <x v="0"/>
    <s v="Cervecería San Juan S.A."/>
    <x v="1504"/>
  </r>
  <r>
    <x v="21"/>
    <x v="183"/>
    <x v="56"/>
    <x v="41"/>
    <x v="25"/>
    <x v="0"/>
    <x v="0"/>
    <s v="Refinería la Pampilla S.A.A."/>
    <x v="1505"/>
  </r>
  <r>
    <x v="21"/>
    <x v="184"/>
    <x v="3"/>
    <x v="26"/>
    <x v="80"/>
    <x v="0"/>
    <x v="0"/>
    <s v="MINERA MARSA"/>
    <x v="1506"/>
  </r>
  <r>
    <x v="21"/>
    <x v="185"/>
    <x v="47"/>
    <x v="30"/>
    <x v="12"/>
    <x v="0"/>
    <x v="0"/>
    <s v="Molitalia S.A."/>
    <x v="1507"/>
  </r>
  <r>
    <x v="21"/>
    <x v="186"/>
    <x v="33"/>
    <x v="30"/>
    <x v="23"/>
    <x v="0"/>
    <x v="0"/>
    <s v="BACKUS (Arequipa)"/>
    <x v="1508"/>
  </r>
  <r>
    <x v="21"/>
    <x v="186"/>
    <x v="32"/>
    <x v="87"/>
    <x v="23"/>
    <x v="0"/>
    <x v="0"/>
    <s v="BACKUS (Ate)"/>
    <x v="1509"/>
  </r>
  <r>
    <x v="21"/>
    <x v="186"/>
    <x v="52"/>
    <x v="5"/>
    <x v="23"/>
    <x v="0"/>
    <x v="0"/>
    <s v="BACKUS (Cusco)"/>
    <x v="1510"/>
  </r>
  <r>
    <x v="21"/>
    <x v="186"/>
    <x v="24"/>
    <x v="5"/>
    <x v="23"/>
    <x v="0"/>
    <x v="0"/>
    <s v="BACKUS (Motupe)"/>
    <x v="1511"/>
  </r>
  <r>
    <x v="21"/>
    <x v="124"/>
    <x v="12"/>
    <x v="21"/>
    <x v="64"/>
    <x v="0"/>
    <x v="0"/>
    <s v="Petroleos del Perú - PETROPERU S.A."/>
    <x v="1512"/>
  </r>
  <r>
    <x v="21"/>
    <x v="187"/>
    <x v="35"/>
    <x v="21"/>
    <x v="81"/>
    <x v="0"/>
    <x v="0"/>
    <s v="Administradora Jockey Plaza Shopping Center S.A."/>
    <x v="1513"/>
  </r>
  <r>
    <x v="21"/>
    <x v="188"/>
    <x v="47"/>
    <x v="32"/>
    <x v="82"/>
    <x v="0"/>
    <x v="0"/>
    <s v="AMCOR"/>
    <x v="1514"/>
  </r>
  <r>
    <x v="21"/>
    <x v="4"/>
    <x v="4"/>
    <x v="9"/>
    <x v="39"/>
    <x v="0"/>
    <x v="1"/>
    <s v="YAUPI 138_x0009__x000a_ELECTROCENTRO_x0009__x000a_CB00111KAL_x000a_"/>
    <x v="1515"/>
  </r>
  <r>
    <x v="21"/>
    <x v="189"/>
    <x v="47"/>
    <x v="83"/>
    <x v="25"/>
    <x v="0"/>
    <x v="0"/>
    <s v="CHAVARRIA 220_x0009__x000a_SAN MIGUEL INDUSTRIAS_x0009__x000a_CB00109KAL_x000a_"/>
    <x v="1516"/>
  </r>
  <r>
    <x v="21"/>
    <x v="4"/>
    <x v="27"/>
    <x v="33"/>
    <x v="39"/>
    <x v="0"/>
    <x v="1"/>
    <s v="CARHUAMAYO 138_x0009__x000a_ELECTROCENTRO_x0009__x000a_CB00108KAL_x000a_"/>
    <x v="1517"/>
  </r>
  <r>
    <x v="21"/>
    <x v="4"/>
    <x v="28"/>
    <x v="33"/>
    <x v="39"/>
    <x v="0"/>
    <x v="1"/>
    <s v="CAMPO ARMIÑO 220_x0009__x000a_ELECTROCENTRO_x0009__x000a_CB00107KAL_x000a_"/>
    <x v="1518"/>
  </r>
  <r>
    <x v="21"/>
    <x v="4"/>
    <x v="29"/>
    <x v="9"/>
    <x v="39"/>
    <x v="0"/>
    <x v="1"/>
    <s v="AUCAYACU 138_x0009__x000a_ELECTROCENTRO_x0009__x000a_CB00106KAL_x000a_"/>
    <x v="1519"/>
  </r>
  <r>
    <x v="21"/>
    <x v="4"/>
    <x v="6"/>
    <x v="9"/>
    <x v="39"/>
    <x v="0"/>
    <x v="1"/>
    <s v="VIZCARRA 220_x0009__x000a_ELECTROCENTRO_x0009__x000a_CB00105KAL_x000a_"/>
    <x v="1520"/>
  </r>
  <r>
    <x v="21"/>
    <x v="4"/>
    <x v="11"/>
    <x v="9"/>
    <x v="39"/>
    <x v="0"/>
    <x v="1"/>
    <s v="TINGO MARIA 138_x0009__x000a_ELECTROCENTRO_x0009__x000a_CB00104KAL_x000a_"/>
    <x v="1521"/>
  </r>
  <r>
    <x v="21"/>
    <x v="4"/>
    <x v="13"/>
    <x v="9"/>
    <x v="39"/>
    <x v="0"/>
    <x v="1"/>
    <s v="POMACOCHA 220_x0009__x000a_ELECTROCENTRO_x0009__x000a_CB00103KAL_x000a_"/>
    <x v="1522"/>
  </r>
  <r>
    <x v="21"/>
    <x v="4"/>
    <x v="15"/>
    <x v="9"/>
    <x v="39"/>
    <x v="0"/>
    <x v="1"/>
    <s v="PARAGSHA2 138_x0009__x000a_ELECTROCENTRO_x0009__x000a_CB00102KAL_x000a_"/>
    <x v="1523"/>
  </r>
  <r>
    <x v="21"/>
    <x v="4"/>
    <x v="7"/>
    <x v="9"/>
    <x v="39"/>
    <x v="0"/>
    <x v="1"/>
    <s v="PACHACHACA 220_x0009__x000a_ELECTROCENTRO_x0009__x000a_CB00101KAL_x000a_"/>
    <x v="1524"/>
  </r>
  <r>
    <x v="21"/>
    <x v="4"/>
    <x v="16"/>
    <x v="9"/>
    <x v="39"/>
    <x v="0"/>
    <x v="1"/>
    <s v="OROYA NUEVA 50_x0009__x000a_ELECTROCENTRO_x0009__x000a_CB00100KAL_x000a_"/>
    <x v="1525"/>
  </r>
  <r>
    <x v="21"/>
    <x v="4"/>
    <x v="18"/>
    <x v="9"/>
    <x v="39"/>
    <x v="0"/>
    <x v="1"/>
    <s v="HUAYUCACHI 220_x0009__x000a_ELECTROCENTRO_x0009__x000a_CB00099KAL_x000a_"/>
    <x v="1526"/>
  </r>
  <r>
    <x v="21"/>
    <x v="4"/>
    <x v="1"/>
    <x v="9"/>
    <x v="39"/>
    <x v="0"/>
    <x v="1"/>
    <s v="HUANCAVELICA 220_x0009__x000a_ELECTROCENTRO_x0009__x000a_CB00098KAL_x000a_"/>
    <x v="1527"/>
  </r>
  <r>
    <x v="21"/>
    <x v="4"/>
    <x v="22"/>
    <x v="9"/>
    <x v="39"/>
    <x v="0"/>
    <x v="1"/>
    <s v="CONDORCOCHA 44_x0009__x000a_ELECTROCENTRO_x0009__x000a_CB00097KAL_x000a_"/>
    <x v="1528"/>
  </r>
  <r>
    <x v="21"/>
    <x v="8"/>
    <x v="34"/>
    <x v="23"/>
    <x v="68"/>
    <x v="0"/>
    <x v="1"/>
    <s v="SANTUARIO 138_x0009__x000a_COELVISAC (YURA)_x0009__x000a_CB00095KAL_x000a_"/>
    <x v="1529"/>
  </r>
  <r>
    <x v="21"/>
    <x v="8"/>
    <x v="45"/>
    <x v="23"/>
    <x v="68"/>
    <x v="0"/>
    <x v="1"/>
    <s v="CHILINA 138_x0009__x000a_COELVISAC (YURA)_x0009__x000a_CB00094KAL_x000a_"/>
    <x v="1530"/>
  </r>
  <r>
    <x v="21"/>
    <x v="190"/>
    <x v="47"/>
    <x v="23"/>
    <x v="6"/>
    <x v="0"/>
    <x v="0"/>
    <s v="CHAVARRIA 220_x0009__x000a_IEQSA_x0009__x000a_CB00093KAL_x000a_"/>
    <x v="1531"/>
  </r>
  <r>
    <x v="21"/>
    <x v="6"/>
    <x v="8"/>
    <x v="8"/>
    <x v="19"/>
    <x v="1"/>
    <x v="1"/>
    <s v="Hidrandina  (bilateral)"/>
    <x v="1532"/>
  </r>
  <r>
    <x v="21"/>
    <x v="7"/>
    <x v="9"/>
    <x v="17"/>
    <x v="39"/>
    <x v="0"/>
    <x v="1"/>
    <s v="Electronoroeste (bilateral)"/>
    <x v="1533"/>
  </r>
  <r>
    <x v="21"/>
    <x v="6"/>
    <x v="10"/>
    <x v="17"/>
    <x v="39"/>
    <x v="0"/>
    <x v="1"/>
    <s v="Hidrandina  (bilateral)"/>
    <x v="1534"/>
  </r>
  <r>
    <x v="21"/>
    <x v="50"/>
    <x v="10"/>
    <x v="88"/>
    <x v="8"/>
    <x v="0"/>
    <x v="0"/>
    <s v="M. TRUPAL"/>
    <x v="1535"/>
  </r>
  <r>
    <x v="21"/>
    <x v="139"/>
    <x v="49"/>
    <x v="89"/>
    <x v="83"/>
    <x v="0"/>
    <x v="0"/>
    <s v="Xstrata Antapaccay"/>
    <x v="1536"/>
  </r>
  <r>
    <x v="21"/>
    <x v="7"/>
    <x v="12"/>
    <x v="17"/>
    <x v="39"/>
    <x v="0"/>
    <x v="1"/>
    <s v="Electronoroeste (bilateral)"/>
    <x v="1537"/>
  </r>
  <r>
    <x v="21"/>
    <x v="28"/>
    <x v="66"/>
    <x v="50"/>
    <x v="25"/>
    <x v="0"/>
    <x v="0"/>
    <s v="Soc. Min. Cerro Verde"/>
    <x v="1538"/>
  </r>
  <r>
    <x v="21"/>
    <x v="14"/>
    <x v="33"/>
    <x v="17"/>
    <x v="23"/>
    <x v="0"/>
    <x v="1"/>
    <s v="SEAL  (bilateral)"/>
    <x v="1539"/>
  </r>
  <r>
    <x v="21"/>
    <x v="14"/>
    <x v="34"/>
    <x v="17"/>
    <x v="23"/>
    <x v="0"/>
    <x v="1"/>
    <s v="SEAL  (bilateral)"/>
    <x v="1540"/>
  </r>
  <r>
    <x v="21"/>
    <x v="161"/>
    <x v="34"/>
    <x v="46"/>
    <x v="84"/>
    <x v="0"/>
    <x v="0"/>
    <s v="YURA"/>
    <x v="1541"/>
  </r>
  <r>
    <x v="21"/>
    <x v="8"/>
    <x v="32"/>
    <x v="8"/>
    <x v="42"/>
    <x v="0"/>
    <x v="1"/>
    <s v="Ajeper (Coelvisac)"/>
    <x v="1542"/>
  </r>
  <r>
    <x v="21"/>
    <x v="191"/>
    <x v="32"/>
    <x v="45"/>
    <x v="42"/>
    <x v="0"/>
    <x v="0"/>
    <s v="Kimberly Clark - Santa Clara"/>
    <x v="1543"/>
  </r>
  <r>
    <x v="21"/>
    <x v="192"/>
    <x v="32"/>
    <x v="90"/>
    <x v="8"/>
    <x v="0"/>
    <x v="0"/>
    <s v="Gloria"/>
    <x v="1544"/>
  </r>
  <r>
    <x v="21"/>
    <x v="8"/>
    <x v="32"/>
    <x v="8"/>
    <x v="14"/>
    <x v="0"/>
    <x v="1"/>
    <s v="Ajeper (Coelvisac)"/>
    <x v="1545"/>
  </r>
  <r>
    <x v="21"/>
    <x v="115"/>
    <x v="32"/>
    <x v="6"/>
    <x v="85"/>
    <x v="0"/>
    <x v="0"/>
    <s v="CB00066KAL"/>
    <x v="1546"/>
  </r>
  <r>
    <x v="21"/>
    <x v="11"/>
    <x v="32"/>
    <x v="2"/>
    <x v="86"/>
    <x v="0"/>
    <x v="0"/>
    <s v="Mepsa"/>
    <x v="1547"/>
  </r>
  <r>
    <x v="21"/>
    <x v="131"/>
    <x v="35"/>
    <x v="91"/>
    <x v="37"/>
    <x v="0"/>
    <x v="0"/>
    <s v="Owens Illinois Peru S.A."/>
    <x v="1548"/>
  </r>
  <r>
    <x v="21"/>
    <x v="193"/>
    <x v="35"/>
    <x v="6"/>
    <x v="87"/>
    <x v="0"/>
    <x v="0"/>
    <s v="CERAMICA SAN LORENZO"/>
    <x v="1549"/>
  </r>
  <r>
    <x v="21"/>
    <x v="14"/>
    <x v="36"/>
    <x v="17"/>
    <x v="23"/>
    <x v="0"/>
    <x v="1"/>
    <s v="SEAL  (bilateral)"/>
    <x v="1550"/>
  </r>
  <r>
    <x v="21"/>
    <x v="145"/>
    <x v="62"/>
    <x v="17"/>
    <x v="23"/>
    <x v="0"/>
    <x v="0"/>
    <s v="Aruntani SAC - Ex Arasi"/>
    <x v="1551"/>
  </r>
  <r>
    <x v="21"/>
    <x v="7"/>
    <x v="2"/>
    <x v="17"/>
    <x v="39"/>
    <x v="0"/>
    <x v="1"/>
    <s v="Electronoroeste (bilateral)"/>
    <x v="1552"/>
  </r>
  <r>
    <x v="21"/>
    <x v="6"/>
    <x v="14"/>
    <x v="17"/>
    <x v="39"/>
    <x v="0"/>
    <x v="1"/>
    <s v="Hidrandina  (bilateral)"/>
    <x v="1553"/>
  </r>
  <r>
    <x v="21"/>
    <x v="194"/>
    <x v="15"/>
    <x v="13"/>
    <x v="33"/>
    <x v="0"/>
    <x v="0"/>
    <s v="Cia Minera Raura"/>
    <x v="1554"/>
  </r>
  <r>
    <x v="21"/>
    <x v="72"/>
    <x v="16"/>
    <x v="8"/>
    <x v="36"/>
    <x v="0"/>
    <x v="0"/>
    <s v="Statkraft (Doe Run-La Oroya)"/>
    <x v="1555"/>
  </r>
  <r>
    <x v="21"/>
    <x v="14"/>
    <x v="37"/>
    <x v="17"/>
    <x v="23"/>
    <x v="0"/>
    <x v="1"/>
    <s v="SEAL  (bilateral)"/>
    <x v="1556"/>
  </r>
  <r>
    <x v="21"/>
    <x v="14"/>
    <x v="38"/>
    <x v="17"/>
    <x v="23"/>
    <x v="0"/>
    <x v="1"/>
    <s v="SEAL  (bilateral)_x000a_"/>
    <x v="1557"/>
  </r>
  <r>
    <x v="21"/>
    <x v="7"/>
    <x v="40"/>
    <x v="17"/>
    <x v="39"/>
    <x v="0"/>
    <x v="1"/>
    <s v="Electronoroeste (bilateral)"/>
    <x v="1558"/>
  </r>
  <r>
    <x v="21"/>
    <x v="195"/>
    <x v="40"/>
    <x v="51"/>
    <x v="88"/>
    <x v="0"/>
    <x v="0"/>
    <s v="Miski Mayo"/>
    <x v="1559"/>
  </r>
  <r>
    <x v="21"/>
    <x v="196"/>
    <x v="63"/>
    <x v="92"/>
    <x v="27"/>
    <x v="0"/>
    <x v="0"/>
    <s v="CB00037KAL"/>
    <x v="1560"/>
  </r>
  <r>
    <x v="21"/>
    <x v="129"/>
    <x v="17"/>
    <x v="93"/>
    <x v="22"/>
    <x v="0"/>
    <x v="0"/>
    <s v="Minsur"/>
    <x v="1561"/>
  </r>
  <r>
    <x v="21"/>
    <x v="4"/>
    <x v="19"/>
    <x v="17"/>
    <x v="39"/>
    <x v="0"/>
    <x v="1"/>
    <s v="Electrocentro  (bilateral)_x000a_"/>
    <x v="1562"/>
  </r>
  <r>
    <x v="21"/>
    <x v="6"/>
    <x v="3"/>
    <x v="17"/>
    <x v="39"/>
    <x v="0"/>
    <x v="1"/>
    <s v="Hidrandina  (bilateral)"/>
    <x v="1563"/>
  </r>
  <r>
    <x v="21"/>
    <x v="4"/>
    <x v="3"/>
    <x v="17"/>
    <x v="89"/>
    <x v="0"/>
    <x v="1"/>
    <s v="Electrocentro  (bilateral)_x000a_"/>
    <x v="1564"/>
  </r>
  <r>
    <x v="21"/>
    <x v="6"/>
    <x v="20"/>
    <x v="17"/>
    <x v="39"/>
    <x v="0"/>
    <x v="1"/>
    <s v="Hidrandina  (bilateral)"/>
    <x v="1565"/>
  </r>
  <r>
    <x v="21"/>
    <x v="6"/>
    <x v="21"/>
    <x v="17"/>
    <x v="39"/>
    <x v="0"/>
    <x v="1"/>
    <s v="Hidrandina  (bilateral)"/>
    <x v="1566"/>
  </r>
  <r>
    <x v="21"/>
    <x v="6"/>
    <x v="23"/>
    <x v="17"/>
    <x v="39"/>
    <x v="0"/>
    <x v="1"/>
    <s v="Hidrandina  (bilateral)"/>
    <x v="1567"/>
  </r>
  <r>
    <x v="21"/>
    <x v="14"/>
    <x v="45"/>
    <x v="17"/>
    <x v="23"/>
    <x v="0"/>
    <x v="1"/>
    <s v="SEAL  (bilateral)_x000a_"/>
    <x v="1568"/>
  </r>
  <r>
    <x v="21"/>
    <x v="161"/>
    <x v="45"/>
    <x v="46"/>
    <x v="84"/>
    <x v="0"/>
    <x v="0"/>
    <s v="YURA"/>
    <x v="1569"/>
  </r>
  <r>
    <x v="21"/>
    <x v="197"/>
    <x v="46"/>
    <x v="89"/>
    <x v="90"/>
    <x v="0"/>
    <x v="0"/>
    <s v="CB00017KAL"/>
    <x v="1570"/>
  </r>
  <r>
    <x v="21"/>
    <x v="8"/>
    <x v="47"/>
    <x v="8"/>
    <x v="42"/>
    <x v="0"/>
    <x v="1"/>
    <s v="Coelvisac"/>
    <x v="1571"/>
  </r>
  <r>
    <x v="21"/>
    <x v="146"/>
    <x v="47"/>
    <x v="47"/>
    <x v="91"/>
    <x v="0"/>
    <x v="0"/>
    <s v="Quimpac"/>
    <x v="1572"/>
  </r>
  <r>
    <x v="21"/>
    <x v="14"/>
    <x v="48"/>
    <x v="8"/>
    <x v="23"/>
    <x v="0"/>
    <x v="1"/>
    <s v="SEAL"/>
    <x v="1573"/>
  </r>
  <r>
    <x v="21"/>
    <x v="6"/>
    <x v="5"/>
    <x v="17"/>
    <x v="39"/>
    <x v="0"/>
    <x v="0"/>
    <s v="CAJAMARCA 220 /  KALLPA / HIDRANDINA / CB00006KAL"/>
    <x v="1574"/>
  </r>
  <r>
    <x v="21"/>
    <x v="198"/>
    <x v="5"/>
    <x v="94"/>
    <x v="92"/>
    <x v="0"/>
    <x v="0"/>
    <s v="Gold Fieds La Cima S.A."/>
    <x v="1575"/>
  </r>
  <r>
    <x v="21"/>
    <x v="145"/>
    <x v="65"/>
    <x v="17"/>
    <x v="23"/>
    <x v="0"/>
    <x v="0"/>
    <s v="Aruntani SAC - Ex Arasi"/>
    <x v="1576"/>
  </r>
  <r>
    <x v="22"/>
    <x v="199"/>
    <x v="32"/>
    <x v="0"/>
    <x v="38"/>
    <x v="0"/>
    <x v="0"/>
    <s v="SE SANTA CLARA 10 kV_x000a_SE SANTA CLARA 22,9 kV"/>
    <x v="1577"/>
  </r>
  <r>
    <x v="22"/>
    <x v="199"/>
    <x v="41"/>
    <x v="0"/>
    <x v="38"/>
    <x v="0"/>
    <x v="0"/>
    <s v="SE INGENIEROS 10 kV"/>
    <x v="1578"/>
  </r>
  <r>
    <x v="22"/>
    <x v="89"/>
    <x v="35"/>
    <x v="0"/>
    <x v="27"/>
    <x v="0"/>
    <x v="0"/>
    <s v="SE SAN ISIDRO 22,9 kV"/>
    <x v="1579"/>
  </r>
  <r>
    <x v="22"/>
    <x v="200"/>
    <x v="32"/>
    <x v="0"/>
    <x v="42"/>
    <x v="0"/>
    <x v="0"/>
    <s v="SE SANTA CLARA 22,9 kV"/>
    <x v="1580"/>
  </r>
  <r>
    <x v="22"/>
    <x v="201"/>
    <x v="35"/>
    <x v="0"/>
    <x v="93"/>
    <x v="0"/>
    <x v="0"/>
    <s v="SE CHORRILLOS 22,9 kV"/>
    <x v="1581"/>
  </r>
  <r>
    <x v="22"/>
    <x v="202"/>
    <x v="35"/>
    <x v="0"/>
    <x v="27"/>
    <x v="0"/>
    <x v="0"/>
    <s v="SE CHORRILLOS 10 kV"/>
    <x v="1582"/>
  </r>
  <r>
    <x v="22"/>
    <x v="203"/>
    <x v="86"/>
    <x v="0"/>
    <x v="94"/>
    <x v="0"/>
    <x v="0"/>
    <s v="SE PRADERAS 22,9 kV"/>
    <x v="1583"/>
  </r>
  <r>
    <x v="22"/>
    <x v="204"/>
    <x v="41"/>
    <x v="0"/>
    <x v="23"/>
    <x v="0"/>
    <x v="0"/>
    <s v="SE CENTRAL 10 kV_x000a_SE INGENIEROS 22,9 kV"/>
    <x v="1584"/>
  </r>
  <r>
    <x v="22"/>
    <x v="205"/>
    <x v="32"/>
    <x v="0"/>
    <x v="95"/>
    <x v="0"/>
    <x v="0"/>
    <s v="SE GÁLVEZ 10 kV"/>
    <x v="1585"/>
  </r>
  <r>
    <x v="22"/>
    <x v="205"/>
    <x v="35"/>
    <x v="0"/>
    <x v="95"/>
    <x v="0"/>
    <x v="0"/>
    <s v="SE SALAMANCA 10 kV"/>
    <x v="1586"/>
  </r>
  <r>
    <x v="22"/>
    <x v="206"/>
    <x v="32"/>
    <x v="0"/>
    <x v="7"/>
    <x v="0"/>
    <x v="0"/>
    <s v="SE HUACHIPA 22,9 kV"/>
    <x v="1587"/>
  </r>
  <r>
    <x v="22"/>
    <x v="207"/>
    <x v="41"/>
    <x v="22"/>
    <x v="32"/>
    <x v="0"/>
    <x v="0"/>
    <s v="SE Ingenieros 22.9 kV"/>
    <x v="1588"/>
  </r>
  <r>
    <x v="22"/>
    <x v="208"/>
    <x v="35"/>
    <x v="18"/>
    <x v="96"/>
    <x v="0"/>
    <x v="0"/>
    <s v="SE San Isidro 22.9 kV"/>
    <x v="1589"/>
  </r>
  <r>
    <x v="22"/>
    <x v="209"/>
    <x v="35"/>
    <x v="18"/>
    <x v="96"/>
    <x v="0"/>
    <x v="0"/>
    <s v="SE San Juan 10 kV  _x000a_SE Chorrillos 22.9 kV_x000a_"/>
    <x v="1590"/>
  </r>
  <r>
    <x v="22"/>
    <x v="210"/>
    <x v="35"/>
    <x v="18"/>
    <x v="97"/>
    <x v="0"/>
    <x v="0"/>
    <s v="SE Limatambo 10kV"/>
    <x v="1591"/>
  </r>
  <r>
    <x v="22"/>
    <x v="185"/>
    <x v="32"/>
    <x v="18"/>
    <x v="85"/>
    <x v="0"/>
    <x v="0"/>
    <s v="SE Huachipa 22.9 kV"/>
    <x v="1592"/>
  </r>
  <r>
    <x v="22"/>
    <x v="211"/>
    <x v="35"/>
    <x v="18"/>
    <x v="97"/>
    <x v="0"/>
    <x v="0"/>
    <s v="SE Neyra 10 kV"/>
    <x v="1593"/>
  </r>
  <r>
    <x v="22"/>
    <x v="212"/>
    <x v="41"/>
    <x v="18"/>
    <x v="96"/>
    <x v="0"/>
    <x v="0"/>
    <s v="SE Puente 10 kV"/>
    <x v="1594"/>
  </r>
  <r>
    <x v="22"/>
    <x v="213"/>
    <x v="32"/>
    <x v="18"/>
    <x v="96"/>
    <x v="0"/>
    <x v="0"/>
    <s v="SE Huachipa 22.9 kV"/>
    <x v="1595"/>
  </r>
  <r>
    <x v="22"/>
    <x v="214"/>
    <x v="41"/>
    <x v="18"/>
    <x v="21"/>
    <x v="0"/>
    <x v="0"/>
    <s v="SE Ingenieros 22.9 kV_x000a_SE Puente 10 kV"/>
    <x v="1596"/>
  </r>
  <r>
    <x v="22"/>
    <x v="215"/>
    <x v="35"/>
    <x v="18"/>
    <x v="85"/>
    <x v="0"/>
    <x v="0"/>
    <s v="SE Chorrillos 22.9 kV"/>
    <x v="1597"/>
  </r>
  <r>
    <x v="22"/>
    <x v="216"/>
    <x v="32"/>
    <x v="18"/>
    <x v="96"/>
    <x v="0"/>
    <x v="0"/>
    <s v="SE Ñaña 10 kV_x000a_SE Chorrillos 10 kV - 1_x000a_SE Chorrillos 10 kV - 2_x000a_SE Gálvez 10.0 kV_x000a_SE Limatambo 10 kV - 1_x000a_SE Limatambo 10 kV - 2_x000a_SE Monterrico 10 kV"/>
    <x v="1598"/>
  </r>
  <r>
    <x v="22"/>
    <x v="216"/>
    <x v="35"/>
    <x v="18"/>
    <x v="96"/>
    <x v="0"/>
    <x v="0"/>
    <s v="SE Ñaña 10 kV_x000a_SE Chorrillos 10 kV - 1_x000a_SE Chorrillos 10 kV - 2_x000a_SE Gálvez 10.0 kV_x000a_SE Limatambo 10 kV - 1_x000a_SE Limatambo 10 kV - 2_x000a_SE Monterrico 10 kV"/>
    <x v="1599"/>
  </r>
  <r>
    <x v="22"/>
    <x v="217"/>
    <x v="32"/>
    <x v="18"/>
    <x v="96"/>
    <x v="0"/>
    <x v="0"/>
    <s v="SE Huachipa 22.9 kV"/>
    <x v="1600"/>
  </r>
  <r>
    <x v="22"/>
    <x v="218"/>
    <x v="46"/>
    <x v="42"/>
    <x v="55"/>
    <x v="0"/>
    <x v="0"/>
    <s v="Punto de suministro SET CHILCA 22.9KV"/>
    <x v="1601"/>
  </r>
  <r>
    <x v="22"/>
    <x v="219"/>
    <x v="35"/>
    <x v="41"/>
    <x v="98"/>
    <x v="0"/>
    <x v="0"/>
    <s v="Nuevo contrato LDS"/>
    <x v="1602"/>
  </r>
  <r>
    <x v="22"/>
    <x v="220"/>
    <x v="86"/>
    <x v="41"/>
    <x v="99"/>
    <x v="0"/>
    <x v="0"/>
    <s v="Nuevo contrato LDS"/>
    <x v="1603"/>
  </r>
  <r>
    <x v="22"/>
    <x v="221"/>
    <x v="41"/>
    <x v="36"/>
    <x v="100"/>
    <x v="0"/>
    <x v="0"/>
    <s v="Cliente nuevo LDS"/>
    <x v="1604"/>
  </r>
  <r>
    <x v="22"/>
    <x v="222"/>
    <x v="35"/>
    <x v="36"/>
    <x v="100"/>
    <x v="0"/>
    <x v="0"/>
    <s v="Cliente nuevo LDS"/>
    <x v="1605"/>
  </r>
  <r>
    <x v="22"/>
    <x v="223"/>
    <x v="35"/>
    <x v="36"/>
    <x v="100"/>
    <x v="0"/>
    <x v="0"/>
    <s v="Cliente nuevo LDS"/>
    <x v="1606"/>
  </r>
  <r>
    <x v="22"/>
    <x v="224"/>
    <x v="79"/>
    <x v="36"/>
    <x v="100"/>
    <x v="0"/>
    <x v="0"/>
    <s v="Cliente nuevo LDS"/>
    <x v="1607"/>
  </r>
  <r>
    <x v="22"/>
    <x v="225"/>
    <x v="35"/>
    <x v="26"/>
    <x v="76"/>
    <x v="0"/>
    <x v="0"/>
    <s v="Nuevo cliente para Luz del Sur"/>
    <x v="1608"/>
  </r>
  <r>
    <x v="22"/>
    <x v="226"/>
    <x v="86"/>
    <x v="27"/>
    <x v="15"/>
    <x v="0"/>
    <x v="0"/>
    <s v="PRADERAS 22.9"/>
    <x v="1609"/>
  </r>
  <r>
    <x v="22"/>
    <x v="227"/>
    <x v="41"/>
    <x v="27"/>
    <x v="101"/>
    <x v="0"/>
    <x v="0"/>
    <s v="PUENTE 10"/>
    <x v="1610"/>
  </r>
  <r>
    <x v="22"/>
    <x v="228"/>
    <x v="86"/>
    <x v="27"/>
    <x v="84"/>
    <x v="0"/>
    <x v="0"/>
    <s v="SE Las Praderas 22.9"/>
    <x v="1611"/>
  </r>
  <r>
    <x v="22"/>
    <x v="229"/>
    <x v="86"/>
    <x v="27"/>
    <x v="102"/>
    <x v="0"/>
    <x v="0"/>
    <s v="PRADERAS 22.9"/>
    <x v="1612"/>
  </r>
  <r>
    <x v="22"/>
    <x v="230"/>
    <x v="41"/>
    <x v="27"/>
    <x v="94"/>
    <x v="0"/>
    <x v="0"/>
    <s v="PUENTE 10"/>
    <x v="1613"/>
  </r>
  <r>
    <x v="22"/>
    <x v="230"/>
    <x v="86"/>
    <x v="27"/>
    <x v="94"/>
    <x v="0"/>
    <x v="0"/>
    <s v="PRADERAS 22.9"/>
    <x v="1614"/>
  </r>
  <r>
    <x v="22"/>
    <x v="231"/>
    <x v="41"/>
    <x v="27"/>
    <x v="102"/>
    <x v="0"/>
    <x v="0"/>
    <s v="INGENIEROS 10"/>
    <x v="1615"/>
  </r>
  <r>
    <x v="22"/>
    <x v="232"/>
    <x v="86"/>
    <x v="27"/>
    <x v="84"/>
    <x v="0"/>
    <x v="0"/>
    <s v="PRADERA 22.9"/>
    <x v="1616"/>
  </r>
  <r>
    <x v="22"/>
    <x v="233"/>
    <x v="41"/>
    <x v="27"/>
    <x v="8"/>
    <x v="0"/>
    <x v="0"/>
    <s v="INGENIEROS 22.9"/>
    <x v="1617"/>
  </r>
  <r>
    <x v="22"/>
    <x v="234"/>
    <x v="41"/>
    <x v="27"/>
    <x v="101"/>
    <x v="0"/>
    <x v="0"/>
    <s v="PUENTE 10"/>
    <x v="1618"/>
  </r>
  <r>
    <x v="22"/>
    <x v="235"/>
    <x v="41"/>
    <x v="27"/>
    <x v="27"/>
    <x v="0"/>
    <x v="0"/>
    <s v="INGENIEROS 22.9"/>
    <x v="1619"/>
  </r>
  <r>
    <x v="22"/>
    <x v="236"/>
    <x v="35"/>
    <x v="37"/>
    <x v="84"/>
    <x v="0"/>
    <x v="0"/>
    <s v="SE Salamanca 10.0"/>
    <x v="1620"/>
  </r>
  <r>
    <x v="22"/>
    <x v="237"/>
    <x v="32"/>
    <x v="37"/>
    <x v="101"/>
    <x v="0"/>
    <x v="0"/>
    <s v="SE Huachipa 22.9"/>
    <x v="1621"/>
  </r>
  <r>
    <x v="22"/>
    <x v="238"/>
    <x v="32"/>
    <x v="37"/>
    <x v="101"/>
    <x v="0"/>
    <x v="0"/>
    <s v="SE Galvez 10.0"/>
    <x v="1622"/>
  </r>
  <r>
    <x v="22"/>
    <x v="232"/>
    <x v="46"/>
    <x v="37"/>
    <x v="47"/>
    <x v="0"/>
    <x v="0"/>
    <s v="SE Pradera 22.9"/>
    <x v="1623"/>
  </r>
  <r>
    <x v="22"/>
    <x v="116"/>
    <x v="46"/>
    <x v="13"/>
    <x v="103"/>
    <x v="0"/>
    <x v="0"/>
    <s v="SE Chilca 22.9 kV"/>
    <x v="1624"/>
  </r>
  <r>
    <x v="22"/>
    <x v="84"/>
    <x v="32"/>
    <x v="2"/>
    <x v="47"/>
    <x v="0"/>
    <x v="0"/>
    <s v="SE Puente 10.0 kV"/>
    <x v="1625"/>
  </r>
  <r>
    <x v="22"/>
    <x v="239"/>
    <x v="35"/>
    <x v="95"/>
    <x v="104"/>
    <x v="0"/>
    <x v="0"/>
    <s v="SE Limatambo 22.9 kV"/>
    <x v="1626"/>
  </r>
  <r>
    <x v="22"/>
    <x v="240"/>
    <x v="35"/>
    <x v="80"/>
    <x v="102"/>
    <x v="0"/>
    <x v="0"/>
    <s v="SE San Isidro 22.9"/>
    <x v="1627"/>
  </r>
  <r>
    <x v="22"/>
    <x v="92"/>
    <x v="35"/>
    <x v="51"/>
    <x v="42"/>
    <x v="0"/>
    <x v="0"/>
    <s v="SE Balnearios 22.9"/>
    <x v="1628"/>
  </r>
  <r>
    <x v="22"/>
    <x v="241"/>
    <x v="35"/>
    <x v="80"/>
    <x v="102"/>
    <x v="0"/>
    <x v="0"/>
    <s v="SE Salamanca 10.0"/>
    <x v="1629"/>
  </r>
  <r>
    <x v="22"/>
    <x v="178"/>
    <x v="32"/>
    <x v="3"/>
    <x v="27"/>
    <x v="0"/>
    <x v="0"/>
    <s v="SE Gálvez 10.0"/>
    <x v="1630"/>
  </r>
  <r>
    <x v="22"/>
    <x v="227"/>
    <x v="32"/>
    <x v="80"/>
    <x v="47"/>
    <x v="0"/>
    <x v="0"/>
    <s v="SE Puente 10.0"/>
    <x v="1631"/>
  </r>
  <r>
    <x v="22"/>
    <x v="229"/>
    <x v="46"/>
    <x v="80"/>
    <x v="47"/>
    <x v="0"/>
    <x v="0"/>
    <s v="SE Las Praderas 22.9"/>
    <x v="1632"/>
  </r>
  <r>
    <x v="22"/>
    <x v="231"/>
    <x v="32"/>
    <x v="80"/>
    <x v="47"/>
    <x v="0"/>
    <x v="0"/>
    <s v="SE Los Ingenieros 10.0"/>
    <x v="1633"/>
  </r>
  <r>
    <x v="22"/>
    <x v="242"/>
    <x v="32"/>
    <x v="11"/>
    <x v="8"/>
    <x v="0"/>
    <x v="0"/>
    <s v="SE Huachipa 22.9"/>
    <x v="1634"/>
  </r>
  <r>
    <x v="22"/>
    <x v="243"/>
    <x v="35"/>
    <x v="80"/>
    <x v="102"/>
    <x v="0"/>
    <x v="0"/>
    <s v="SE Chorrillos 22.9"/>
    <x v="1635"/>
  </r>
  <r>
    <x v="22"/>
    <x v="234"/>
    <x v="32"/>
    <x v="80"/>
    <x v="47"/>
    <x v="0"/>
    <x v="0"/>
    <s v="SE Puente 10.0"/>
    <x v="1636"/>
  </r>
  <r>
    <x v="22"/>
    <x v="235"/>
    <x v="32"/>
    <x v="3"/>
    <x v="47"/>
    <x v="0"/>
    <x v="0"/>
    <s v="SE Los Ingenieros 22.9"/>
    <x v="1637"/>
  </r>
  <r>
    <x v="22"/>
    <x v="110"/>
    <x v="32"/>
    <x v="3"/>
    <x v="22"/>
    <x v="0"/>
    <x v="0"/>
    <s v="'SE Santa Anita  22.9 kV"/>
    <x v="1638"/>
  </r>
  <r>
    <x v="22"/>
    <x v="133"/>
    <x v="46"/>
    <x v="76"/>
    <x v="47"/>
    <x v="0"/>
    <x v="0"/>
    <s v="SE Las Praderas 22.9 kV"/>
    <x v="1639"/>
  </r>
  <r>
    <x v="22"/>
    <x v="186"/>
    <x v="32"/>
    <x v="3"/>
    <x v="47"/>
    <x v="0"/>
    <x v="1"/>
    <s v="'SE Los Ingenieros 22.9 kV"/>
    <x v="1640"/>
  </r>
  <r>
    <x v="22"/>
    <x v="226"/>
    <x v="46"/>
    <x v="96"/>
    <x v="47"/>
    <x v="0"/>
    <x v="0"/>
    <s v="PERUPLAST S.A. - SE Las Praderas 22.9 kV"/>
    <x v="1641"/>
  </r>
  <r>
    <x v="22"/>
    <x v="244"/>
    <x v="32"/>
    <x v="3"/>
    <x v="27"/>
    <x v="0"/>
    <x v="0"/>
    <s v="COMPAÑIA CERVECERA AMBEV PERÚ S.A.C. - SE Huachipa 10 kV"/>
    <x v="1642"/>
  </r>
  <r>
    <x v="22"/>
    <x v="233"/>
    <x v="32"/>
    <x v="11"/>
    <x v="47"/>
    <x v="0"/>
    <x v="0"/>
    <s v="AVENTURA PLAZA S.A. - 'SE Los Ingenieros 22.9 kV"/>
    <x v="1643"/>
  </r>
  <r>
    <x v="22"/>
    <x v="85"/>
    <x v="32"/>
    <x v="9"/>
    <x v="64"/>
    <x v="0"/>
    <x v="0"/>
    <s v="SE Puente 10 kV"/>
    <x v="1644"/>
  </r>
  <r>
    <x v="22"/>
    <x v="245"/>
    <x v="35"/>
    <x v="21"/>
    <x v="64"/>
    <x v="0"/>
    <x v="0"/>
    <s v="SE Monterrico 22.9 kV / SE San Isidro 10 kV / SE Chorrillos 10 kV"/>
    <x v="1645"/>
  </r>
  <r>
    <x v="22"/>
    <x v="246"/>
    <x v="35"/>
    <x v="31"/>
    <x v="64"/>
    <x v="0"/>
    <x v="0"/>
    <s v="SE Villa María 22.9 kV"/>
    <x v="1646"/>
  </r>
  <r>
    <x v="22"/>
    <x v="199"/>
    <x v="32"/>
    <x v="56"/>
    <x v="33"/>
    <x v="0"/>
    <x v="0"/>
    <s v="SE Los Ingenieros 10 kV / SE Santa Clara 22.9 kV / SE Santa Clara 10 kV"/>
    <x v="1647"/>
  </r>
  <r>
    <x v="22"/>
    <x v="247"/>
    <x v="35"/>
    <x v="13"/>
    <x v="8"/>
    <x v="0"/>
    <x v="0"/>
    <s v="SE Villa María 10 kV"/>
    <x v="1648"/>
  </r>
  <r>
    <x v="22"/>
    <x v="248"/>
    <x v="32"/>
    <x v="56"/>
    <x v="94"/>
    <x v="0"/>
    <x v="0"/>
    <s v="SE Santa Clara 22.9 kV"/>
    <x v="1649"/>
  </r>
  <r>
    <x v="22"/>
    <x v="203"/>
    <x v="46"/>
    <x v="56"/>
    <x v="64"/>
    <x v="0"/>
    <x v="0"/>
    <s v="SE Las Praderas 22.9 kV"/>
    <x v="1650"/>
  </r>
  <r>
    <x v="22"/>
    <x v="249"/>
    <x v="32"/>
    <x v="30"/>
    <x v="64"/>
    <x v="0"/>
    <x v="0"/>
    <s v="SE Los Ingenieros 10 kV"/>
    <x v="1651"/>
  </r>
  <r>
    <x v="22"/>
    <x v="250"/>
    <x v="32"/>
    <x v="56"/>
    <x v="33"/>
    <x v="0"/>
    <x v="0"/>
    <s v="SE Los Ingenieros 10 kV"/>
    <x v="1652"/>
  </r>
  <r>
    <x v="22"/>
    <x v="251"/>
    <x v="32"/>
    <x v="31"/>
    <x v="64"/>
    <x v="0"/>
    <x v="0"/>
    <s v="SE Los Ingenieros 22.9 kV"/>
    <x v="1653"/>
  </r>
  <r>
    <x v="22"/>
    <x v="230"/>
    <x v="32"/>
    <x v="56"/>
    <x v="47"/>
    <x v="0"/>
    <x v="0"/>
    <s v="SE Puente 10 kV"/>
    <x v="1654"/>
  </r>
  <r>
    <x v="22"/>
    <x v="230"/>
    <x v="35"/>
    <x v="56"/>
    <x v="94"/>
    <x v="0"/>
    <x v="0"/>
    <s v="SE Salamanca 10 kV"/>
    <x v="1655"/>
  </r>
  <r>
    <x v="22"/>
    <x v="230"/>
    <x v="46"/>
    <x v="56"/>
    <x v="47"/>
    <x v="0"/>
    <x v="0"/>
    <s v="SE Las Praderas 22.9 kV"/>
    <x v="1656"/>
  </r>
  <r>
    <x v="22"/>
    <x v="252"/>
    <x v="32"/>
    <x v="21"/>
    <x v="33"/>
    <x v="0"/>
    <x v="0"/>
    <s v="SE Los Ingenieros 10 kV"/>
    <x v="1657"/>
  </r>
  <r>
    <x v="22"/>
    <x v="252"/>
    <x v="35"/>
    <x v="21"/>
    <x v="33"/>
    <x v="0"/>
    <x v="0"/>
    <s v="SE Balnearios 10 kV"/>
    <x v="1658"/>
  </r>
  <r>
    <x v="22"/>
    <x v="205"/>
    <x v="32"/>
    <x v="31"/>
    <x v="64"/>
    <x v="0"/>
    <x v="0"/>
    <s v="SE Galves 10 kV"/>
    <x v="1659"/>
  </r>
  <r>
    <x v="22"/>
    <x v="205"/>
    <x v="35"/>
    <x v="31"/>
    <x v="64"/>
    <x v="0"/>
    <x v="0"/>
    <s v="SE Salamanca 10 kV"/>
    <x v="1660"/>
  </r>
  <r>
    <x v="22"/>
    <x v="253"/>
    <x v="35"/>
    <x v="5"/>
    <x v="64"/>
    <x v="0"/>
    <x v="0"/>
    <s v="SE Lurín 22.9 kV"/>
    <x v="1661"/>
  </r>
  <r>
    <x v="22"/>
    <x v="254"/>
    <x v="35"/>
    <x v="56"/>
    <x v="64"/>
    <x v="0"/>
    <x v="0"/>
    <s v="SE Neyra 10 kV"/>
    <x v="1662"/>
  </r>
  <r>
    <x v="22"/>
    <x v="158"/>
    <x v="32"/>
    <x v="56"/>
    <x v="33"/>
    <x v="0"/>
    <x v="0"/>
    <s v="SE Puente 10 kV"/>
    <x v="1663"/>
  </r>
  <r>
    <x v="22"/>
    <x v="165"/>
    <x v="32"/>
    <x v="8"/>
    <x v="1"/>
    <x v="0"/>
    <x v="0"/>
    <s v="SE Huachipa 10 Kv / SE Huachipa 22.9 kV"/>
    <x v="1664"/>
  </r>
  <r>
    <x v="22"/>
    <x v="255"/>
    <x v="32"/>
    <x v="30"/>
    <x v="33"/>
    <x v="0"/>
    <x v="0"/>
    <s v="SE Puente 10 kV"/>
    <x v="1665"/>
  </r>
  <r>
    <x v="22"/>
    <x v="10"/>
    <x v="32"/>
    <x v="56"/>
    <x v="33"/>
    <x v="0"/>
    <x v="1"/>
    <s v="Retiro para cubrir parte del Mercado Libre de Luz del Sur "/>
    <x v="1666"/>
  </r>
  <r>
    <x v="22"/>
    <x v="10"/>
    <x v="35"/>
    <x v="56"/>
    <x v="33"/>
    <x v="0"/>
    <x v="1"/>
    <s v="Retiro para cubrir parte del Mercado Libre de Luz del Sur"/>
    <x v="1667"/>
  </r>
  <r>
    <x v="22"/>
    <x v="10"/>
    <x v="39"/>
    <x v="56"/>
    <x v="23"/>
    <x v="0"/>
    <x v="0"/>
    <s v="Retiro para cubrir el consumo del campamento de la C.H. Santa Teresa"/>
    <x v="1668"/>
  </r>
  <r>
    <x v="22"/>
    <x v="10"/>
    <x v="41"/>
    <x v="56"/>
    <x v="33"/>
    <x v="0"/>
    <x v="0"/>
    <s v="Parte del Mercado Libre de Luz del Sur "/>
    <x v="1669"/>
  </r>
  <r>
    <x v="22"/>
    <x v="10"/>
    <x v="46"/>
    <x v="56"/>
    <x v="33"/>
    <x v="0"/>
    <x v="1"/>
    <s v="Retiro para cubrir parte del Mercado Libre de Luz del Sur "/>
    <x v="1670"/>
  </r>
  <r>
    <x v="23"/>
    <x v="256"/>
    <x v="2"/>
    <x v="17"/>
    <x v="5"/>
    <x v="0"/>
    <x v="0"/>
    <s v="AUTOCONSUMO MAPLE"/>
    <x v="1671"/>
  </r>
  <r>
    <x v="24"/>
    <x v="10"/>
    <x v="32"/>
    <x v="30"/>
    <x v="64"/>
    <x v="0"/>
    <x v="0"/>
    <s v="Retiro No Declarado correspondiente al mercado libre de Luz del Sur."/>
    <x v="1672"/>
  </r>
  <r>
    <x v="24"/>
    <x v="10"/>
    <x v="35"/>
    <x v="30"/>
    <x v="64"/>
    <x v="0"/>
    <x v="0"/>
    <s v="Retiros no Declarados asociados al consumo del mercado libre de LUZ DEL SUR "/>
    <x v="1673"/>
  </r>
  <r>
    <x v="24"/>
    <x v="10"/>
    <x v="46"/>
    <x v="30"/>
    <x v="64"/>
    <x v="0"/>
    <x v="0"/>
    <s v="Retiros no Declarados asociados al consumo del mercado libre de LUZ DEL SUR "/>
    <x v="1674"/>
  </r>
  <r>
    <x v="24"/>
    <x v="1"/>
    <x v="1"/>
    <x v="31"/>
    <x v="37"/>
    <x v="0"/>
    <x v="0"/>
    <s v="Código asignado para Retiro sin Respaldo contractual (Corporacion Minera Castrovirreyna)."/>
    <x v="1675"/>
  </r>
  <r>
    <x v="24"/>
    <x v="1"/>
    <x v="1"/>
    <x v="31"/>
    <x v="37"/>
    <x v="0"/>
    <x v="0"/>
    <s v="Código asignado para Retiro sin Respaldo contractual. (Corporación Minera Castrovirreyna)."/>
    <x v="1676"/>
  </r>
  <r>
    <x v="25"/>
    <x v="173"/>
    <x v="57"/>
    <x v="8"/>
    <x v="19"/>
    <x v="1"/>
    <x v="1"/>
    <s v="CL00146ORA"/>
    <x v="1677"/>
  </r>
  <r>
    <x v="25"/>
    <x v="10"/>
    <x v="68"/>
    <x v="21"/>
    <x v="19"/>
    <x v="1"/>
    <x v="1"/>
    <s v="CL00145ORA"/>
    <x v="1678"/>
  </r>
  <r>
    <x v="25"/>
    <x v="4"/>
    <x v="4"/>
    <x v="3"/>
    <x v="4"/>
    <x v="1"/>
    <x v="1"/>
    <s v="CL00144ORA"/>
    <x v="1679"/>
  </r>
  <r>
    <x v="25"/>
    <x v="4"/>
    <x v="7"/>
    <x v="3"/>
    <x v="4"/>
    <x v="1"/>
    <x v="1"/>
    <s v="CL00142ORA"/>
    <x v="1680"/>
  </r>
  <r>
    <x v="25"/>
    <x v="4"/>
    <x v="6"/>
    <x v="3"/>
    <x v="4"/>
    <x v="1"/>
    <x v="1"/>
    <s v="CL00141ORA"/>
    <x v="1681"/>
  </r>
  <r>
    <x v="25"/>
    <x v="5"/>
    <x v="5"/>
    <x v="3"/>
    <x v="4"/>
    <x v="1"/>
    <x v="1"/>
    <s v="CL00140ORA"/>
    <x v="1682"/>
  </r>
  <r>
    <x v="25"/>
    <x v="10"/>
    <x v="31"/>
    <x v="8"/>
    <x v="19"/>
    <x v="1"/>
    <x v="1"/>
    <s v="CL00139ORA"/>
    <x v="1683"/>
  </r>
  <r>
    <x v="25"/>
    <x v="7"/>
    <x v="9"/>
    <x v="3"/>
    <x v="4"/>
    <x v="1"/>
    <x v="1"/>
    <s v="CL00059ORA"/>
    <x v="1684"/>
  </r>
  <r>
    <x v="25"/>
    <x v="173"/>
    <x v="55"/>
    <x v="8"/>
    <x v="19"/>
    <x v="1"/>
    <x v="1"/>
    <s v="CL00058ORA"/>
    <x v="1685"/>
  </r>
  <r>
    <x v="25"/>
    <x v="173"/>
    <x v="56"/>
    <x v="8"/>
    <x v="19"/>
    <x v="1"/>
    <x v="1"/>
    <s v="CL00057ORA"/>
    <x v="1686"/>
  </r>
  <r>
    <x v="25"/>
    <x v="6"/>
    <x v="10"/>
    <x v="3"/>
    <x v="4"/>
    <x v="1"/>
    <x v="1"/>
    <s v="CL00056ORA"/>
    <x v="1687"/>
  </r>
  <r>
    <x v="25"/>
    <x v="32"/>
    <x v="74"/>
    <x v="8"/>
    <x v="19"/>
    <x v="1"/>
    <x v="1"/>
    <s v="CL00054ORA"/>
    <x v="1688"/>
  </r>
  <r>
    <x v="25"/>
    <x v="4"/>
    <x v="11"/>
    <x v="3"/>
    <x v="4"/>
    <x v="1"/>
    <x v="1"/>
    <s v="CL00053ORA"/>
    <x v="1689"/>
  </r>
  <r>
    <x v="25"/>
    <x v="7"/>
    <x v="12"/>
    <x v="3"/>
    <x v="4"/>
    <x v="1"/>
    <x v="1"/>
    <s v="CL00052ORA"/>
    <x v="1690"/>
  </r>
  <r>
    <x v="25"/>
    <x v="173"/>
    <x v="32"/>
    <x v="8"/>
    <x v="19"/>
    <x v="1"/>
    <x v="1"/>
    <s v="CL00051ORA"/>
    <x v="1691"/>
  </r>
  <r>
    <x v="25"/>
    <x v="10"/>
    <x v="32"/>
    <x v="8"/>
    <x v="19"/>
    <x v="1"/>
    <x v="1"/>
    <s v="CL00050ORA"/>
    <x v="1692"/>
  </r>
  <r>
    <x v="25"/>
    <x v="10"/>
    <x v="35"/>
    <x v="8"/>
    <x v="19"/>
    <x v="1"/>
    <x v="1"/>
    <s v="CL00049ORA"/>
    <x v="1693"/>
  </r>
  <r>
    <x v="25"/>
    <x v="4"/>
    <x v="13"/>
    <x v="3"/>
    <x v="4"/>
    <x v="1"/>
    <x v="1"/>
    <s v="CL00048ORA"/>
    <x v="1694"/>
  </r>
  <r>
    <x v="25"/>
    <x v="7"/>
    <x v="2"/>
    <x v="3"/>
    <x v="4"/>
    <x v="1"/>
    <x v="1"/>
    <s v="CL00047ORA"/>
    <x v="1695"/>
  </r>
  <r>
    <x v="25"/>
    <x v="6"/>
    <x v="14"/>
    <x v="3"/>
    <x v="4"/>
    <x v="1"/>
    <x v="1"/>
    <s v="CL00046ORA"/>
    <x v="1696"/>
  </r>
  <r>
    <x v="25"/>
    <x v="173"/>
    <x v="14"/>
    <x v="8"/>
    <x v="19"/>
    <x v="1"/>
    <x v="1"/>
    <s v="CL00045ORA"/>
    <x v="1697"/>
  </r>
  <r>
    <x v="25"/>
    <x v="4"/>
    <x v="15"/>
    <x v="3"/>
    <x v="4"/>
    <x v="1"/>
    <x v="1"/>
    <s v="CL00044ORA"/>
    <x v="1698"/>
  </r>
  <r>
    <x v="25"/>
    <x v="4"/>
    <x v="16"/>
    <x v="3"/>
    <x v="4"/>
    <x v="1"/>
    <x v="1"/>
    <s v="CL00043ORA"/>
    <x v="1699"/>
  </r>
  <r>
    <x v="25"/>
    <x v="10"/>
    <x v="41"/>
    <x v="8"/>
    <x v="19"/>
    <x v="1"/>
    <x v="1"/>
    <s v="CL00042ORA"/>
    <x v="1700"/>
  </r>
  <r>
    <x v="25"/>
    <x v="8"/>
    <x v="17"/>
    <x v="3"/>
    <x v="4"/>
    <x v="1"/>
    <x v="1"/>
    <s v="CL00041ORA"/>
    <x v="1701"/>
  </r>
  <r>
    <x v="25"/>
    <x v="4"/>
    <x v="18"/>
    <x v="3"/>
    <x v="4"/>
    <x v="1"/>
    <x v="1"/>
    <s v="CL00040ORA"/>
    <x v="1702"/>
  </r>
  <r>
    <x v="25"/>
    <x v="4"/>
    <x v="19"/>
    <x v="3"/>
    <x v="4"/>
    <x v="1"/>
    <x v="1"/>
    <s v="CL00039ORA"/>
    <x v="1703"/>
  </r>
  <r>
    <x v="25"/>
    <x v="17"/>
    <x v="1"/>
    <x v="8"/>
    <x v="19"/>
    <x v="1"/>
    <x v="1"/>
    <s v="CL00038ORA"/>
    <x v="1704"/>
  </r>
  <r>
    <x v="25"/>
    <x v="4"/>
    <x v="1"/>
    <x v="3"/>
    <x v="4"/>
    <x v="1"/>
    <x v="1"/>
    <s v="CL00037ORA"/>
    <x v="1705"/>
  </r>
  <r>
    <x v="25"/>
    <x v="6"/>
    <x v="3"/>
    <x v="3"/>
    <x v="4"/>
    <x v="1"/>
    <x v="1"/>
    <s v="CL00036ORA"/>
    <x v="1706"/>
  </r>
  <r>
    <x v="25"/>
    <x v="173"/>
    <x v="58"/>
    <x v="8"/>
    <x v="19"/>
    <x v="1"/>
    <x v="1"/>
    <s v="CL00030ORA"/>
    <x v="1707"/>
  </r>
  <r>
    <x v="25"/>
    <x v="6"/>
    <x v="20"/>
    <x v="3"/>
    <x v="4"/>
    <x v="1"/>
    <x v="1"/>
    <s v="CL00029ORA"/>
    <x v="1708"/>
  </r>
  <r>
    <x v="25"/>
    <x v="6"/>
    <x v="21"/>
    <x v="3"/>
    <x v="4"/>
    <x v="1"/>
    <x v="1"/>
    <s v="CL00028ORA"/>
    <x v="1709"/>
  </r>
  <r>
    <x v="25"/>
    <x v="4"/>
    <x v="22"/>
    <x v="3"/>
    <x v="4"/>
    <x v="1"/>
    <x v="1"/>
    <s v="CL00027ORA"/>
    <x v="1710"/>
  </r>
  <r>
    <x v="25"/>
    <x v="6"/>
    <x v="23"/>
    <x v="3"/>
    <x v="4"/>
    <x v="1"/>
    <x v="1"/>
    <s v="CL00026ORA"/>
    <x v="1711"/>
  </r>
  <r>
    <x v="25"/>
    <x v="10"/>
    <x v="46"/>
    <x v="8"/>
    <x v="19"/>
    <x v="1"/>
    <x v="1"/>
    <s v="CL00019ORA"/>
    <x v="1712"/>
  </r>
  <r>
    <x v="25"/>
    <x v="5"/>
    <x v="24"/>
    <x v="3"/>
    <x v="4"/>
    <x v="1"/>
    <x v="1"/>
    <s v="CL00018ORA"/>
    <x v="1713"/>
  </r>
  <r>
    <x v="25"/>
    <x v="173"/>
    <x v="47"/>
    <x v="8"/>
    <x v="19"/>
    <x v="1"/>
    <x v="1"/>
    <s v="CL00015ORA"/>
    <x v="1714"/>
  </r>
  <r>
    <x v="25"/>
    <x v="5"/>
    <x v="25"/>
    <x v="3"/>
    <x v="4"/>
    <x v="1"/>
    <x v="1"/>
    <s v="CL00014ORA"/>
    <x v="1715"/>
  </r>
  <r>
    <x v="25"/>
    <x v="4"/>
    <x v="27"/>
    <x v="3"/>
    <x v="4"/>
    <x v="1"/>
    <x v="1"/>
    <s v="CL00008ORA"/>
    <x v="1716"/>
  </r>
  <r>
    <x v="25"/>
    <x v="173"/>
    <x v="59"/>
    <x v="8"/>
    <x v="19"/>
    <x v="1"/>
    <x v="1"/>
    <s v="CL00007ORA"/>
    <x v="1717"/>
  </r>
  <r>
    <x v="25"/>
    <x v="4"/>
    <x v="28"/>
    <x v="3"/>
    <x v="4"/>
    <x v="1"/>
    <x v="1"/>
    <s v="CL00005ORA"/>
    <x v="1718"/>
  </r>
  <r>
    <x v="25"/>
    <x v="6"/>
    <x v="5"/>
    <x v="3"/>
    <x v="4"/>
    <x v="1"/>
    <x v="1"/>
    <s v="CL00004ORA"/>
    <x v="1719"/>
  </r>
  <r>
    <x v="25"/>
    <x v="4"/>
    <x v="29"/>
    <x v="3"/>
    <x v="4"/>
    <x v="1"/>
    <x v="1"/>
    <s v="CL00002ORA"/>
    <x v="1720"/>
  </r>
  <r>
    <x v="25"/>
    <x v="6"/>
    <x v="8"/>
    <x v="3"/>
    <x v="4"/>
    <x v="1"/>
    <x v="1"/>
    <s v="CL00001ORA"/>
    <x v="1721"/>
  </r>
  <r>
    <x v="25"/>
    <x v="257"/>
    <x v="2"/>
    <x v="0"/>
    <x v="67"/>
    <x v="0"/>
    <x v="0"/>
    <s v="CB00133ORA"/>
    <x v="1722"/>
  </r>
  <r>
    <x v="25"/>
    <x v="258"/>
    <x v="47"/>
    <x v="0"/>
    <x v="23"/>
    <x v="0"/>
    <x v="0"/>
    <s v="CB00132ORA"/>
    <x v="1723"/>
  </r>
  <r>
    <x v="25"/>
    <x v="259"/>
    <x v="47"/>
    <x v="0"/>
    <x v="23"/>
    <x v="0"/>
    <x v="0"/>
    <s v="CB00131ORA"/>
    <x v="1724"/>
  </r>
  <r>
    <x v="25"/>
    <x v="173"/>
    <x v="55"/>
    <x v="0"/>
    <x v="8"/>
    <x v="0"/>
    <x v="0"/>
    <s v="CB00130ORA"/>
    <x v="1725"/>
  </r>
  <r>
    <x v="25"/>
    <x v="173"/>
    <x v="56"/>
    <x v="0"/>
    <x v="8"/>
    <x v="0"/>
    <x v="0"/>
    <s v="CB00129ORA"/>
    <x v="1726"/>
  </r>
  <r>
    <x v="25"/>
    <x v="173"/>
    <x v="32"/>
    <x v="0"/>
    <x v="8"/>
    <x v="0"/>
    <x v="0"/>
    <s v="CB00128ORA"/>
    <x v="1727"/>
  </r>
  <r>
    <x v="25"/>
    <x v="173"/>
    <x v="14"/>
    <x v="0"/>
    <x v="8"/>
    <x v="0"/>
    <x v="0"/>
    <s v="CB00127ORA"/>
    <x v="1728"/>
  </r>
  <r>
    <x v="25"/>
    <x v="173"/>
    <x v="57"/>
    <x v="0"/>
    <x v="8"/>
    <x v="0"/>
    <x v="0"/>
    <s v="CB00126ORA"/>
    <x v="1729"/>
  </r>
  <r>
    <x v="25"/>
    <x v="173"/>
    <x v="58"/>
    <x v="0"/>
    <x v="8"/>
    <x v="0"/>
    <x v="0"/>
    <s v="CB00125ORA"/>
    <x v="1730"/>
  </r>
  <r>
    <x v="25"/>
    <x v="173"/>
    <x v="47"/>
    <x v="0"/>
    <x v="8"/>
    <x v="0"/>
    <x v="0"/>
    <s v="CB00124ORA"/>
    <x v="1731"/>
  </r>
  <r>
    <x v="25"/>
    <x v="173"/>
    <x v="59"/>
    <x v="0"/>
    <x v="8"/>
    <x v="0"/>
    <x v="0"/>
    <s v="CB00123ORA"/>
    <x v="1732"/>
  </r>
  <r>
    <x v="25"/>
    <x v="260"/>
    <x v="38"/>
    <x v="22"/>
    <x v="23"/>
    <x v="0"/>
    <x v="0"/>
    <s v="CB00122ORA"/>
    <x v="1733"/>
  </r>
  <r>
    <x v="25"/>
    <x v="261"/>
    <x v="3"/>
    <x v="22"/>
    <x v="23"/>
    <x v="0"/>
    <x v="0"/>
    <s v="CB00121ORA"/>
    <x v="1734"/>
  </r>
  <r>
    <x v="25"/>
    <x v="262"/>
    <x v="20"/>
    <x v="18"/>
    <x v="67"/>
    <x v="0"/>
    <x v="0"/>
    <s v="CB00120ORA"/>
    <x v="1735"/>
  </r>
  <r>
    <x v="25"/>
    <x v="263"/>
    <x v="32"/>
    <x v="18"/>
    <x v="23"/>
    <x v="0"/>
    <x v="0"/>
    <s v="CB00119ORA"/>
    <x v="1736"/>
  </r>
  <r>
    <x v="25"/>
    <x v="264"/>
    <x v="2"/>
    <x v="18"/>
    <x v="67"/>
    <x v="0"/>
    <x v="0"/>
    <s v="CB00118ORA"/>
    <x v="1737"/>
  </r>
  <r>
    <x v="25"/>
    <x v="265"/>
    <x v="2"/>
    <x v="18"/>
    <x v="67"/>
    <x v="0"/>
    <x v="0"/>
    <s v="CB00117ORA"/>
    <x v="1738"/>
  </r>
  <r>
    <x v="25"/>
    <x v="266"/>
    <x v="2"/>
    <x v="18"/>
    <x v="67"/>
    <x v="0"/>
    <x v="0"/>
    <s v="CB00116ORA"/>
    <x v="1739"/>
  </r>
  <r>
    <x v="25"/>
    <x v="73"/>
    <x v="17"/>
    <x v="19"/>
    <x v="27"/>
    <x v="0"/>
    <x v="0"/>
    <s v="CB00115ORA"/>
    <x v="1740"/>
  </r>
  <r>
    <x v="25"/>
    <x v="267"/>
    <x v="47"/>
    <x v="19"/>
    <x v="85"/>
    <x v="0"/>
    <x v="0"/>
    <s v="CB00114ORA"/>
    <x v="1741"/>
  </r>
  <r>
    <x v="25"/>
    <x v="268"/>
    <x v="32"/>
    <x v="41"/>
    <x v="25"/>
    <x v="0"/>
    <x v="0"/>
    <s v="CB00113ORA"/>
    <x v="1742"/>
  </r>
  <r>
    <x v="25"/>
    <x v="269"/>
    <x v="47"/>
    <x v="42"/>
    <x v="83"/>
    <x v="0"/>
    <x v="0"/>
    <s v="CB00112ORA"/>
    <x v="1743"/>
  </r>
  <r>
    <x v="25"/>
    <x v="270"/>
    <x v="35"/>
    <x v="42"/>
    <x v="83"/>
    <x v="0"/>
    <x v="0"/>
    <s v="CB00111ORA"/>
    <x v="1744"/>
  </r>
  <r>
    <x v="25"/>
    <x v="271"/>
    <x v="47"/>
    <x v="36"/>
    <x v="105"/>
    <x v="0"/>
    <x v="0"/>
    <s v="CB00110ORA"/>
    <x v="1745"/>
  </r>
  <r>
    <x v="25"/>
    <x v="272"/>
    <x v="47"/>
    <x v="36"/>
    <x v="105"/>
    <x v="0"/>
    <x v="0"/>
    <s v="CB00109ORA"/>
    <x v="1746"/>
  </r>
  <r>
    <x v="25"/>
    <x v="273"/>
    <x v="35"/>
    <x v="36"/>
    <x v="105"/>
    <x v="0"/>
    <x v="0"/>
    <s v="CB00108ORA"/>
    <x v="1747"/>
  </r>
  <r>
    <x v="25"/>
    <x v="274"/>
    <x v="47"/>
    <x v="26"/>
    <x v="76"/>
    <x v="0"/>
    <x v="0"/>
    <s v="CB00107ORA"/>
    <x v="1748"/>
  </r>
  <r>
    <x v="25"/>
    <x v="275"/>
    <x v="47"/>
    <x v="37"/>
    <x v="67"/>
    <x v="0"/>
    <x v="0"/>
    <s v="CB00106ORA"/>
    <x v="1749"/>
  </r>
  <r>
    <x v="25"/>
    <x v="276"/>
    <x v="32"/>
    <x v="37"/>
    <x v="106"/>
    <x v="0"/>
    <x v="0"/>
    <s v="CB00105ORA"/>
    <x v="1750"/>
  </r>
  <r>
    <x v="25"/>
    <x v="277"/>
    <x v="66"/>
    <x v="80"/>
    <x v="67"/>
    <x v="0"/>
    <x v="0"/>
    <s v="CB00104ORA"/>
    <x v="1751"/>
  </r>
  <r>
    <x v="25"/>
    <x v="277"/>
    <x v="35"/>
    <x v="80"/>
    <x v="67"/>
    <x v="0"/>
    <x v="0"/>
    <s v="CB00103ORA"/>
    <x v="1752"/>
  </r>
  <r>
    <x v="25"/>
    <x v="277"/>
    <x v="24"/>
    <x v="80"/>
    <x v="67"/>
    <x v="0"/>
    <x v="0"/>
    <s v="CB00102ORA"/>
    <x v="1753"/>
  </r>
  <r>
    <x v="25"/>
    <x v="278"/>
    <x v="32"/>
    <x v="80"/>
    <x v="67"/>
    <x v="0"/>
    <x v="0"/>
    <s v="CB00101ORA"/>
    <x v="1754"/>
  </r>
  <r>
    <x v="25"/>
    <x v="279"/>
    <x v="47"/>
    <x v="30"/>
    <x v="23"/>
    <x v="0"/>
    <x v="0"/>
    <s v="CB00100ORA"/>
    <x v="1755"/>
  </r>
  <r>
    <x v="25"/>
    <x v="280"/>
    <x v="42"/>
    <x v="30"/>
    <x v="23"/>
    <x v="0"/>
    <x v="0"/>
    <s v="CB00099ORA"/>
    <x v="1756"/>
  </r>
  <r>
    <x v="25"/>
    <x v="281"/>
    <x v="2"/>
    <x v="30"/>
    <x v="23"/>
    <x v="0"/>
    <x v="0"/>
    <s v="CB00098EGN"/>
    <x v="1757"/>
  </r>
  <r>
    <x v="25"/>
    <x v="282"/>
    <x v="35"/>
    <x v="5"/>
    <x v="107"/>
    <x v="0"/>
    <x v="0"/>
    <s v="CB00097ORA"/>
    <x v="1758"/>
  </r>
  <r>
    <x v="25"/>
    <x v="283"/>
    <x v="35"/>
    <x v="5"/>
    <x v="25"/>
    <x v="0"/>
    <x v="0"/>
    <s v="CB00096ORA"/>
    <x v="1759"/>
  </r>
  <r>
    <x v="25"/>
    <x v="6"/>
    <x v="3"/>
    <x v="3"/>
    <x v="4"/>
    <x v="0"/>
    <x v="1"/>
    <s v="CB00061ORA"/>
    <x v="1760"/>
  </r>
  <r>
    <x v="25"/>
    <x v="284"/>
    <x v="10"/>
    <x v="15"/>
    <x v="27"/>
    <x v="0"/>
    <x v="0"/>
    <s v="CB00055ORA"/>
    <x v="1761"/>
  </r>
  <r>
    <x v="25"/>
    <x v="285"/>
    <x v="3"/>
    <x v="15"/>
    <x v="27"/>
    <x v="0"/>
    <x v="0"/>
    <s v="CB00035ORA"/>
    <x v="1762"/>
  </r>
  <r>
    <x v="25"/>
    <x v="286"/>
    <x v="47"/>
    <x v="97"/>
    <x v="27"/>
    <x v="0"/>
    <x v="1"/>
    <s v="CB00016ORA"/>
    <x v="1763"/>
  </r>
  <r>
    <x v="26"/>
    <x v="25"/>
    <x v="57"/>
    <x v="8"/>
    <x v="19"/>
    <x v="1"/>
    <x v="1"/>
    <s v="CL"/>
    <x v="1764"/>
  </r>
  <r>
    <x v="26"/>
    <x v="10"/>
    <x v="68"/>
    <x v="21"/>
    <x v="19"/>
    <x v="1"/>
    <x v="1"/>
    <s v="Absorción de EDECAÑETE por LUZ DEL SUR"/>
    <x v="1765"/>
  </r>
  <r>
    <x v="26"/>
    <x v="10"/>
    <x v="31"/>
    <x v="8"/>
    <x v="19"/>
    <x v="1"/>
    <x v="1"/>
    <s v="LUZ DEL SUR"/>
    <x v="1766"/>
  </r>
  <r>
    <x v="26"/>
    <x v="25"/>
    <x v="56"/>
    <x v="8"/>
    <x v="19"/>
    <x v="1"/>
    <x v="1"/>
    <s v="EDELNOR"/>
    <x v="1767"/>
  </r>
  <r>
    <x v="26"/>
    <x v="32"/>
    <x v="74"/>
    <x v="98"/>
    <x v="23"/>
    <x v="1"/>
    <x v="1"/>
    <s v="ELECTRO ORIENTE"/>
    <x v="1768"/>
  </r>
  <r>
    <x v="26"/>
    <x v="25"/>
    <x v="32"/>
    <x v="8"/>
    <x v="19"/>
    <x v="1"/>
    <x v="1"/>
    <s v="EDELNOR"/>
    <x v="1769"/>
  </r>
  <r>
    <x v="26"/>
    <x v="10"/>
    <x v="32"/>
    <x v="8"/>
    <x v="19"/>
    <x v="1"/>
    <x v="1"/>
    <s v="LUZ DEL SUR"/>
    <x v="1770"/>
  </r>
  <r>
    <x v="26"/>
    <x v="10"/>
    <x v="35"/>
    <x v="8"/>
    <x v="19"/>
    <x v="1"/>
    <x v="1"/>
    <s v="LUZ DEL SUR"/>
    <x v="1771"/>
  </r>
  <r>
    <x v="26"/>
    <x v="25"/>
    <x v="14"/>
    <x v="8"/>
    <x v="19"/>
    <x v="1"/>
    <x v="1"/>
    <s v="EDELNOR"/>
    <x v="1772"/>
  </r>
  <r>
    <x v="26"/>
    <x v="10"/>
    <x v="41"/>
    <x v="8"/>
    <x v="19"/>
    <x v="1"/>
    <x v="1"/>
    <s v="LUZ DEL SUR"/>
    <x v="1773"/>
  </r>
  <r>
    <x v="26"/>
    <x v="17"/>
    <x v="1"/>
    <x v="8"/>
    <x v="19"/>
    <x v="1"/>
    <x v="1"/>
    <s v="ELECTRO DUNAS"/>
    <x v="1774"/>
  </r>
  <r>
    <x v="26"/>
    <x v="25"/>
    <x v="58"/>
    <x v="8"/>
    <x v="19"/>
    <x v="1"/>
    <x v="1"/>
    <s v="EDELNOR"/>
    <x v="1775"/>
  </r>
  <r>
    <x v="26"/>
    <x v="10"/>
    <x v="46"/>
    <x v="8"/>
    <x v="19"/>
    <x v="1"/>
    <x v="1"/>
    <s v="LUZ DEL SUR"/>
    <x v="1776"/>
  </r>
  <r>
    <x v="26"/>
    <x v="25"/>
    <x v="47"/>
    <x v="8"/>
    <x v="19"/>
    <x v="1"/>
    <x v="1"/>
    <s v="EDELNOR"/>
    <x v="1777"/>
  </r>
  <r>
    <x v="26"/>
    <x v="25"/>
    <x v="59"/>
    <x v="8"/>
    <x v="19"/>
    <x v="1"/>
    <x v="1"/>
    <s v="EDELNOR"/>
    <x v="1778"/>
  </r>
  <r>
    <x v="26"/>
    <x v="35"/>
    <x v="68"/>
    <x v="8"/>
    <x v="20"/>
    <x v="1"/>
    <x v="1"/>
    <s v="EDE CAÑETE"/>
    <x v="1779"/>
  </r>
  <r>
    <x v="26"/>
    <x v="25"/>
    <x v="55"/>
    <x v="8"/>
    <x v="19"/>
    <x v="1"/>
    <x v="1"/>
    <s v="EDELNOR"/>
    <x v="1780"/>
  </r>
  <r>
    <x v="26"/>
    <x v="287"/>
    <x v="10"/>
    <x v="0"/>
    <x v="85"/>
    <x v="0"/>
    <x v="0"/>
    <s v="Tecnológica de Alimento S.A. Planta Malabrigo 10 kV"/>
    <x v="1781"/>
  </r>
  <r>
    <x v="26"/>
    <x v="287"/>
    <x v="58"/>
    <x v="19"/>
    <x v="85"/>
    <x v="0"/>
    <x v="0"/>
    <s v="TECNOLÓGICA DE ALIMENTOS - TASA, Planta Vegueta."/>
    <x v="1782"/>
  </r>
  <r>
    <x v="26"/>
    <x v="287"/>
    <x v="47"/>
    <x v="36"/>
    <x v="85"/>
    <x v="0"/>
    <x v="0"/>
    <s v="Anterior administrador Edelnor."/>
    <x v="1783"/>
  </r>
  <r>
    <x v="26"/>
    <x v="45"/>
    <x v="4"/>
    <x v="37"/>
    <x v="101"/>
    <x v="0"/>
    <x v="1"/>
    <s v="Pangoa 22.9 kV. Anterior suministrador es Electrocentro"/>
    <x v="1784"/>
  </r>
  <r>
    <x v="26"/>
    <x v="45"/>
    <x v="4"/>
    <x v="30"/>
    <x v="23"/>
    <x v="0"/>
    <x v="0"/>
    <s v="Cliente Libre Electropangoa"/>
    <x v="1785"/>
  </r>
  <r>
    <x v="26"/>
    <x v="288"/>
    <x v="16"/>
    <x v="5"/>
    <x v="32"/>
    <x v="0"/>
    <x v="0"/>
    <s v="Minera IRL S.A. Antes ELECTROTOCACHE"/>
    <x v="1786"/>
  </r>
  <r>
    <x v="26"/>
    <x v="17"/>
    <x v="38"/>
    <x v="8"/>
    <x v="19"/>
    <x v="0"/>
    <x v="1"/>
    <s v="MARCONA 220_x0009__x000a_ELECTRODUNAS_x0009__x000a_CB00038SGB_x000a_"/>
    <x v="1787"/>
  </r>
  <r>
    <x v="26"/>
    <x v="17"/>
    <x v="42"/>
    <x v="8"/>
    <x v="19"/>
    <x v="0"/>
    <x v="1"/>
    <s v="ICA 220_x0009__x000a_ELECTRODUNAS_x0009__x000a_CB00037SGB_x000a_"/>
    <x v="1788"/>
  </r>
  <r>
    <x v="26"/>
    <x v="17"/>
    <x v="17"/>
    <x v="8"/>
    <x v="19"/>
    <x v="0"/>
    <x v="1"/>
    <s v="INDEPENDENCIA 220_x0009__x000a_ELECTRODUNAS_x0009__x000a_CB00036SGB_x000a_"/>
    <x v="1789"/>
  </r>
  <r>
    <x v="26"/>
    <x v="287"/>
    <x v="17"/>
    <x v="23"/>
    <x v="27"/>
    <x v="0"/>
    <x v="0"/>
    <s v="INDEPENDENCIA 220_x0009__x000a_TECNOLOGÍA DE ALIMENTOS_x0009__x000a_CB00035SGB_x000a_"/>
    <x v="1790"/>
  </r>
  <r>
    <x v="26"/>
    <x v="287"/>
    <x v="17"/>
    <x v="23"/>
    <x v="27"/>
    <x v="0"/>
    <x v="0"/>
    <s v="INDEPENDENCIA 220_x0009__x000a_TECNOLOGÍA DE ALIMENTOS_x0009__x000a_CB00034SGB_x000a_"/>
    <x v="1791"/>
  </r>
  <r>
    <x v="26"/>
    <x v="289"/>
    <x v="74"/>
    <x v="10"/>
    <x v="7"/>
    <x v="0"/>
    <x v="1"/>
    <s v="ELECTRO TOCACHE"/>
    <x v="1792"/>
  </r>
  <r>
    <x v="26"/>
    <x v="32"/>
    <x v="74"/>
    <x v="98"/>
    <x v="23"/>
    <x v="0"/>
    <x v="1"/>
    <s v="ELECTRO ORIENTE"/>
    <x v="1793"/>
  </r>
  <r>
    <x v="26"/>
    <x v="27"/>
    <x v="50"/>
    <x v="99"/>
    <x v="7"/>
    <x v="0"/>
    <x v="1"/>
    <s v="ELECTRO PUNO"/>
    <x v="1794"/>
  </r>
  <r>
    <x v="26"/>
    <x v="129"/>
    <x v="50"/>
    <x v="100"/>
    <x v="108"/>
    <x v="0"/>
    <x v="1"/>
    <s v="MINSUR"/>
    <x v="1795"/>
  </r>
  <r>
    <x v="26"/>
    <x v="27"/>
    <x v="62"/>
    <x v="99"/>
    <x v="7"/>
    <x v="0"/>
    <x v="1"/>
    <s v="ELECTRO PUNO"/>
    <x v="1796"/>
  </r>
  <r>
    <x v="26"/>
    <x v="76"/>
    <x v="15"/>
    <x v="101"/>
    <x v="86"/>
    <x v="0"/>
    <x v="0"/>
    <s v="M. EL BROCAL"/>
    <x v="1797"/>
  </r>
  <r>
    <x v="26"/>
    <x v="289"/>
    <x v="16"/>
    <x v="10"/>
    <x v="46"/>
    <x v="0"/>
    <x v="1"/>
    <s v="ELECTRO TOCACHE (MINERA IRL)"/>
    <x v="1798"/>
  </r>
  <r>
    <x v="26"/>
    <x v="287"/>
    <x v="37"/>
    <x v="102"/>
    <x v="0"/>
    <x v="0"/>
    <x v="0"/>
    <s v="TECNOLOGIA DE ALIMENTOS"/>
    <x v="1799"/>
  </r>
  <r>
    <x v="26"/>
    <x v="129"/>
    <x v="71"/>
    <x v="100"/>
    <x v="108"/>
    <x v="0"/>
    <x v="1"/>
    <s v="MINSUR"/>
    <x v="1800"/>
  </r>
  <r>
    <x v="26"/>
    <x v="27"/>
    <x v="63"/>
    <x v="99"/>
    <x v="7"/>
    <x v="0"/>
    <x v="1"/>
    <s v="ELECTRO PUNO"/>
    <x v="1801"/>
  </r>
  <r>
    <x v="26"/>
    <x v="32"/>
    <x v="67"/>
    <x v="98"/>
    <x v="7"/>
    <x v="0"/>
    <x v="1"/>
    <s v="ELECTRO ORIENTE"/>
    <x v="1802"/>
  </r>
  <r>
    <x v="26"/>
    <x v="76"/>
    <x v="27"/>
    <x v="101"/>
    <x v="86"/>
    <x v="0"/>
    <x v="0"/>
    <s v="EL BROCAL"/>
    <x v="1803"/>
  </r>
  <r>
    <x v="26"/>
    <x v="27"/>
    <x v="64"/>
    <x v="99"/>
    <x v="7"/>
    <x v="0"/>
    <x v="1"/>
    <s v="ELECTRO PUNO"/>
    <x v="1804"/>
  </r>
  <r>
    <x v="26"/>
    <x v="129"/>
    <x v="64"/>
    <x v="100"/>
    <x v="108"/>
    <x v="0"/>
    <x v="1"/>
    <s v="MINSUR"/>
    <x v="1805"/>
  </r>
  <r>
    <x v="26"/>
    <x v="27"/>
    <x v="65"/>
    <x v="99"/>
    <x v="7"/>
    <x v="0"/>
    <x v="1"/>
    <s v="ELECTRO PUNO"/>
    <x v="1806"/>
  </r>
  <r>
    <x v="27"/>
    <x v="17"/>
    <x v="38"/>
    <x v="1"/>
    <x v="22"/>
    <x v="0"/>
    <x v="1"/>
    <s v="MARCONA 220_x0009_SDE PIURA_x0009_ELECTRODUNAS_x0009_CB00003SDE_x000a_"/>
    <x v="1807"/>
  </r>
  <r>
    <x v="27"/>
    <x v="17"/>
    <x v="42"/>
    <x v="1"/>
    <x v="22"/>
    <x v="0"/>
    <x v="1"/>
    <s v="ICA 220_x0009__x000a_ELECTRODUNAS_x0009__x000a_CB00002SDE_x000a_"/>
    <x v="1808"/>
  </r>
  <r>
    <x v="27"/>
    <x v="17"/>
    <x v="17"/>
    <x v="1"/>
    <x v="22"/>
    <x v="0"/>
    <x v="1"/>
    <s v="INDEPENDENCIA 220_x0009__x000a_ELECTRODUNAS_x0009__x000a_CB00001SDE_x000a_"/>
    <x v="1809"/>
  </r>
  <r>
    <x v="28"/>
    <x v="4"/>
    <x v="4"/>
    <x v="23"/>
    <x v="4"/>
    <x v="1"/>
    <x v="1"/>
    <s v="YAUPI 138_x0009__x000a_ELECTROCENTRO_x0009__x000a_CL00103SDF_x000a_"/>
    <x v="1810"/>
  </r>
  <r>
    <x v="28"/>
    <x v="5"/>
    <x v="5"/>
    <x v="23"/>
    <x v="4"/>
    <x v="1"/>
    <x v="1"/>
    <s v="CAJAMARCA 220_x0009__x000a_ELECTRONORTE_x0009__x000a_CL00101SDF_x000a_"/>
    <x v="1811"/>
  </r>
  <r>
    <x v="28"/>
    <x v="4"/>
    <x v="6"/>
    <x v="23"/>
    <x v="4"/>
    <x v="1"/>
    <x v="1"/>
    <s v="VIZCARRA 220_x0009__x000a_ELECTROCENTRO_x0009__x000a_CL00100SDF_x000a_"/>
    <x v="1812"/>
  </r>
  <r>
    <x v="28"/>
    <x v="4"/>
    <x v="7"/>
    <x v="23"/>
    <x v="4"/>
    <x v="1"/>
    <x v="1"/>
    <s v="PACHACHACA 220_x0009__x000a_ELECTROCENTRO_x0009__x000a_CL00097SDF_x000a_"/>
    <x v="1813"/>
  </r>
  <r>
    <x v="28"/>
    <x v="7"/>
    <x v="9"/>
    <x v="3"/>
    <x v="4"/>
    <x v="1"/>
    <x v="1"/>
    <s v="ELECTRO NOR OESTE"/>
    <x v="1814"/>
  </r>
  <r>
    <x v="28"/>
    <x v="6"/>
    <x v="10"/>
    <x v="3"/>
    <x v="4"/>
    <x v="1"/>
    <x v="1"/>
    <s v="HIDRANDINA"/>
    <x v="1815"/>
  </r>
  <r>
    <x v="28"/>
    <x v="4"/>
    <x v="11"/>
    <x v="3"/>
    <x v="4"/>
    <x v="1"/>
    <x v="1"/>
    <s v="ELECTRO CENTRO"/>
    <x v="1816"/>
  </r>
  <r>
    <x v="28"/>
    <x v="7"/>
    <x v="12"/>
    <x v="3"/>
    <x v="4"/>
    <x v="1"/>
    <x v="1"/>
    <s v="ELECTRO NOR OESTE"/>
    <x v="1817"/>
  </r>
  <r>
    <x v="28"/>
    <x v="4"/>
    <x v="13"/>
    <x v="3"/>
    <x v="4"/>
    <x v="1"/>
    <x v="1"/>
    <s v="ELECTRO CENTRO"/>
    <x v="1818"/>
  </r>
  <r>
    <x v="28"/>
    <x v="7"/>
    <x v="2"/>
    <x v="3"/>
    <x v="4"/>
    <x v="1"/>
    <x v="1"/>
    <s v="ELECTRO NOR OESTE"/>
    <x v="1819"/>
  </r>
  <r>
    <x v="28"/>
    <x v="6"/>
    <x v="14"/>
    <x v="3"/>
    <x v="4"/>
    <x v="1"/>
    <x v="1"/>
    <s v="HIDRANDINA"/>
    <x v="1820"/>
  </r>
  <r>
    <x v="28"/>
    <x v="4"/>
    <x v="15"/>
    <x v="3"/>
    <x v="4"/>
    <x v="1"/>
    <x v="1"/>
    <s v="ELECTRO CENTRO"/>
    <x v="1821"/>
  </r>
  <r>
    <x v="28"/>
    <x v="4"/>
    <x v="16"/>
    <x v="3"/>
    <x v="4"/>
    <x v="1"/>
    <x v="1"/>
    <s v="ELECTRO CENTRO"/>
    <x v="1822"/>
  </r>
  <r>
    <x v="28"/>
    <x v="8"/>
    <x v="17"/>
    <x v="3"/>
    <x v="4"/>
    <x v="1"/>
    <x v="1"/>
    <s v="COELVISAC"/>
    <x v="1823"/>
  </r>
  <r>
    <x v="28"/>
    <x v="4"/>
    <x v="18"/>
    <x v="3"/>
    <x v="4"/>
    <x v="1"/>
    <x v="1"/>
    <s v="ELECTRO CENTRO"/>
    <x v="1824"/>
  </r>
  <r>
    <x v="28"/>
    <x v="4"/>
    <x v="19"/>
    <x v="3"/>
    <x v="4"/>
    <x v="1"/>
    <x v="1"/>
    <s v="ELECTRO CENTRO"/>
    <x v="1825"/>
  </r>
  <r>
    <x v="28"/>
    <x v="4"/>
    <x v="1"/>
    <x v="3"/>
    <x v="4"/>
    <x v="1"/>
    <x v="1"/>
    <s v="ELECTRO CENTRO"/>
    <x v="1826"/>
  </r>
  <r>
    <x v="28"/>
    <x v="6"/>
    <x v="3"/>
    <x v="3"/>
    <x v="4"/>
    <x v="1"/>
    <x v="1"/>
    <s v="HIDRANDINA"/>
    <x v="1827"/>
  </r>
  <r>
    <x v="28"/>
    <x v="6"/>
    <x v="20"/>
    <x v="3"/>
    <x v="4"/>
    <x v="1"/>
    <x v="1"/>
    <s v="HIDRANDINA"/>
    <x v="1828"/>
  </r>
  <r>
    <x v="28"/>
    <x v="6"/>
    <x v="21"/>
    <x v="3"/>
    <x v="4"/>
    <x v="1"/>
    <x v="1"/>
    <s v="HIDRANDINA"/>
    <x v="1829"/>
  </r>
  <r>
    <x v="28"/>
    <x v="4"/>
    <x v="22"/>
    <x v="3"/>
    <x v="4"/>
    <x v="1"/>
    <x v="1"/>
    <s v="ELECTRO CENTRO"/>
    <x v="1830"/>
  </r>
  <r>
    <x v="28"/>
    <x v="6"/>
    <x v="23"/>
    <x v="3"/>
    <x v="4"/>
    <x v="1"/>
    <x v="1"/>
    <s v="HIDRANDINA"/>
    <x v="1831"/>
  </r>
  <r>
    <x v="28"/>
    <x v="5"/>
    <x v="24"/>
    <x v="3"/>
    <x v="4"/>
    <x v="1"/>
    <x v="1"/>
    <s v="ELECTRO NORTE"/>
    <x v="1832"/>
  </r>
  <r>
    <x v="28"/>
    <x v="5"/>
    <x v="25"/>
    <x v="3"/>
    <x v="4"/>
    <x v="1"/>
    <x v="1"/>
    <s v="ELECTRO NORTE"/>
    <x v="1833"/>
  </r>
  <r>
    <x v="28"/>
    <x v="4"/>
    <x v="26"/>
    <x v="3"/>
    <x v="5"/>
    <x v="1"/>
    <x v="1"/>
    <s v="ELECTRO CENTRO"/>
    <x v="1834"/>
  </r>
  <r>
    <x v="28"/>
    <x v="4"/>
    <x v="27"/>
    <x v="3"/>
    <x v="4"/>
    <x v="1"/>
    <x v="1"/>
    <s v="ELECTRO CENTRO"/>
    <x v="1835"/>
  </r>
  <r>
    <x v="28"/>
    <x v="4"/>
    <x v="28"/>
    <x v="3"/>
    <x v="4"/>
    <x v="1"/>
    <x v="1"/>
    <s v="ELECTRO CENTRO"/>
    <x v="1836"/>
  </r>
  <r>
    <x v="28"/>
    <x v="6"/>
    <x v="5"/>
    <x v="3"/>
    <x v="4"/>
    <x v="1"/>
    <x v="1"/>
    <s v="HIDRANDINA"/>
    <x v="1837"/>
  </r>
  <r>
    <x v="28"/>
    <x v="4"/>
    <x v="29"/>
    <x v="3"/>
    <x v="4"/>
    <x v="1"/>
    <x v="1"/>
    <s v="ELECTRO CENTRO"/>
    <x v="1838"/>
  </r>
  <r>
    <x v="28"/>
    <x v="6"/>
    <x v="8"/>
    <x v="3"/>
    <x v="4"/>
    <x v="1"/>
    <x v="1"/>
    <s v="HIDRANDINA"/>
    <x v="1839"/>
  </r>
  <r>
    <x v="28"/>
    <x v="13"/>
    <x v="35"/>
    <x v="17"/>
    <x v="5"/>
    <x v="0"/>
    <x v="1"/>
    <s v="CELEPSA"/>
    <x v="1840"/>
  </r>
  <r>
    <x v="28"/>
    <x v="290"/>
    <x v="46"/>
    <x v="65"/>
    <x v="109"/>
    <x v="0"/>
    <x v="0"/>
    <s v="ACEROS CHILCA"/>
    <x v="1841"/>
  </r>
  <r>
    <x v="28"/>
    <x v="11"/>
    <x v="32"/>
    <x v="1"/>
    <x v="28"/>
    <x v="0"/>
    <x v="0"/>
    <s v="SANTA ROSA 220_x0009__x000a_MEPSA_x0009__x000a_CB00015SDF_x000a_"/>
    <x v="1842"/>
  </r>
  <r>
    <x v="28"/>
    <x v="20"/>
    <x v="43"/>
    <x v="86"/>
    <x v="12"/>
    <x v="0"/>
    <x v="0"/>
    <s v="MINERA ARES"/>
    <x v="1843"/>
  </r>
  <r>
    <x v="28"/>
    <x v="13"/>
    <x v="47"/>
    <x v="17"/>
    <x v="5"/>
    <x v="0"/>
    <x v="1"/>
    <s v="CELEPSA"/>
    <x v="1844"/>
  </r>
  <r>
    <x v="28"/>
    <x v="291"/>
    <x v="47"/>
    <x v="17"/>
    <x v="23"/>
    <x v="0"/>
    <x v="0"/>
    <s v="PLANTA SDF ENERGIA"/>
    <x v="1845"/>
  </r>
  <r>
    <x v="28"/>
    <x v="20"/>
    <x v="48"/>
    <x v="86"/>
    <x v="45"/>
    <x v="0"/>
    <x v="0"/>
    <s v="MINERA ARES"/>
    <x v="1846"/>
  </r>
  <r>
    <x v="29"/>
    <x v="292"/>
    <x v="38"/>
    <x v="33"/>
    <x v="68"/>
    <x v="0"/>
    <x v="0"/>
    <s v="MARCONA 220_x0009_SHOUGESA_x0009_CONSORCIO EMPRESARIAL AGNAV S.A._x0009_CB00040SHO_x000a_"/>
    <x v="1847"/>
  </r>
  <r>
    <x v="29"/>
    <x v="107"/>
    <x v="38"/>
    <x v="33"/>
    <x v="27"/>
    <x v="0"/>
    <x v="0"/>
    <s v="MARCONA 220_x0009__x000a_MINERA SHOUXIN_x0009__x000a_CB00005SHO_x000a_"/>
    <x v="1848"/>
  </r>
  <r>
    <x v="29"/>
    <x v="293"/>
    <x v="38"/>
    <x v="103"/>
    <x v="7"/>
    <x v="0"/>
    <x v="1"/>
    <s v="REP"/>
    <x v="1849"/>
  </r>
  <r>
    <x v="29"/>
    <x v="294"/>
    <x v="38"/>
    <x v="43"/>
    <x v="95"/>
    <x v="0"/>
    <x v="0"/>
    <s v="SHOUGANG HIERRO PERU"/>
    <x v="1850"/>
  </r>
  <r>
    <x v="29"/>
    <x v="295"/>
    <x v="38"/>
    <x v="9"/>
    <x v="27"/>
    <x v="0"/>
    <x v="0"/>
    <s v="SHOUGANG HIERRO PERU"/>
    <x v="1851"/>
  </r>
  <r>
    <x v="30"/>
    <x v="14"/>
    <x v="48"/>
    <x v="21"/>
    <x v="110"/>
    <x v="1"/>
    <x v="1"/>
    <s v="Cambio titularidad de EGECHEVES por STATKRAFT."/>
    <x v="1852"/>
  </r>
  <r>
    <x v="30"/>
    <x v="14"/>
    <x v="45"/>
    <x v="21"/>
    <x v="110"/>
    <x v="1"/>
    <x v="1"/>
    <s v="Cambio titularidad de EGECHEVES por STATKRAFT."/>
    <x v="1853"/>
  </r>
  <r>
    <x v="30"/>
    <x v="14"/>
    <x v="38"/>
    <x v="21"/>
    <x v="110"/>
    <x v="1"/>
    <x v="1"/>
    <s v="Cambio titularidad de EGECHEVES por STATKRAFT."/>
    <x v="1854"/>
  </r>
  <r>
    <x v="30"/>
    <x v="14"/>
    <x v="37"/>
    <x v="21"/>
    <x v="110"/>
    <x v="1"/>
    <x v="1"/>
    <s v="Cambio titularidad de EGECHEVES por STATKRAFT."/>
    <x v="1855"/>
  </r>
  <r>
    <x v="30"/>
    <x v="14"/>
    <x v="36"/>
    <x v="21"/>
    <x v="110"/>
    <x v="1"/>
    <x v="1"/>
    <s v="Cambio titularidad de EGECHEVES por STATKRAFT."/>
    <x v="1856"/>
  </r>
  <r>
    <x v="30"/>
    <x v="14"/>
    <x v="34"/>
    <x v="21"/>
    <x v="110"/>
    <x v="1"/>
    <x v="1"/>
    <s v="Cambio titularidad de EGECHEVES por STATKRAFT."/>
    <x v="1857"/>
  </r>
  <r>
    <x v="30"/>
    <x v="14"/>
    <x v="33"/>
    <x v="21"/>
    <x v="110"/>
    <x v="1"/>
    <x v="1"/>
    <s v="Cambio titularidad de EGECHEVES por STATKRAFT."/>
    <x v="1858"/>
  </r>
  <r>
    <x v="30"/>
    <x v="63"/>
    <x v="77"/>
    <x v="21"/>
    <x v="27"/>
    <x v="0"/>
    <x v="0"/>
    <s v="Cambio titularidad de EGECHEVES por STATKRAFT."/>
    <x v="1859"/>
  </r>
  <r>
    <x v="30"/>
    <x v="6"/>
    <x v="8"/>
    <x v="21"/>
    <x v="4"/>
    <x v="1"/>
    <x v="1"/>
    <s v="Cambio titularidad de EGECHEVES por STATKRAFT."/>
    <x v="1860"/>
  </r>
  <r>
    <x v="30"/>
    <x v="6"/>
    <x v="5"/>
    <x v="21"/>
    <x v="4"/>
    <x v="1"/>
    <x v="1"/>
    <s v="Cambio titularidad de EGECHEVES por STATKRAFT."/>
    <x v="1861"/>
  </r>
  <r>
    <x v="30"/>
    <x v="6"/>
    <x v="23"/>
    <x v="21"/>
    <x v="4"/>
    <x v="1"/>
    <x v="1"/>
    <s v="Cambio titularidad de EGECHEVES por STATKRAFT."/>
    <x v="1862"/>
  </r>
  <r>
    <x v="30"/>
    <x v="6"/>
    <x v="21"/>
    <x v="21"/>
    <x v="4"/>
    <x v="1"/>
    <x v="1"/>
    <s v="Cambio titularidad de EGECHEVES por STATKRAFT."/>
    <x v="1863"/>
  </r>
  <r>
    <x v="30"/>
    <x v="6"/>
    <x v="20"/>
    <x v="21"/>
    <x v="4"/>
    <x v="1"/>
    <x v="1"/>
    <s v="Cambio titularidad de EGECHEVES por STATKRAFT."/>
    <x v="1864"/>
  </r>
  <r>
    <x v="30"/>
    <x v="6"/>
    <x v="3"/>
    <x v="21"/>
    <x v="4"/>
    <x v="1"/>
    <x v="1"/>
    <s v="Cambio titularidad de EGECHEVES por STATKRAFT."/>
    <x v="1865"/>
  </r>
  <r>
    <x v="30"/>
    <x v="6"/>
    <x v="14"/>
    <x v="21"/>
    <x v="4"/>
    <x v="1"/>
    <x v="1"/>
    <s v="Cambio titularidad de EGECHEVES por STATKRAFT."/>
    <x v="1866"/>
  </r>
  <r>
    <x v="30"/>
    <x v="6"/>
    <x v="10"/>
    <x v="21"/>
    <x v="4"/>
    <x v="1"/>
    <x v="1"/>
    <s v="Cambio titularidad de EGECHEVES por STATKRAFT."/>
    <x v="1867"/>
  </r>
  <r>
    <x v="30"/>
    <x v="6"/>
    <x v="5"/>
    <x v="21"/>
    <x v="110"/>
    <x v="1"/>
    <x v="1"/>
    <s v="Cambio titularidad de EGECHEVES por STATKRAFT."/>
    <x v="1868"/>
  </r>
  <r>
    <x v="30"/>
    <x v="6"/>
    <x v="23"/>
    <x v="21"/>
    <x v="110"/>
    <x v="1"/>
    <x v="1"/>
    <s v="Cambio titularidad de EGECHEVES por STATKRAFT."/>
    <x v="1869"/>
  </r>
  <r>
    <x v="30"/>
    <x v="6"/>
    <x v="8"/>
    <x v="21"/>
    <x v="110"/>
    <x v="1"/>
    <x v="1"/>
    <s v="Cambio titularidad de EGECHEVES por STATKRAFT."/>
    <x v="1870"/>
  </r>
  <r>
    <x v="30"/>
    <x v="6"/>
    <x v="21"/>
    <x v="21"/>
    <x v="110"/>
    <x v="1"/>
    <x v="1"/>
    <s v="Cambio titularidad de EGECHEVES por STATKRAFT."/>
    <x v="1871"/>
  </r>
  <r>
    <x v="30"/>
    <x v="6"/>
    <x v="20"/>
    <x v="21"/>
    <x v="110"/>
    <x v="1"/>
    <x v="1"/>
    <s v="Cambio titularidad de EGECHEVES por STATKRAFT."/>
    <x v="1872"/>
  </r>
  <r>
    <x v="30"/>
    <x v="6"/>
    <x v="3"/>
    <x v="21"/>
    <x v="110"/>
    <x v="1"/>
    <x v="1"/>
    <s v="Cambio titularidad de EGECHEVES por STATKRAFT."/>
    <x v="1873"/>
  </r>
  <r>
    <x v="30"/>
    <x v="6"/>
    <x v="14"/>
    <x v="21"/>
    <x v="110"/>
    <x v="1"/>
    <x v="1"/>
    <s v="Cambio titularidad de EGECHEVES por STATKRAFT."/>
    <x v="1874"/>
  </r>
  <r>
    <x v="30"/>
    <x v="6"/>
    <x v="10"/>
    <x v="21"/>
    <x v="110"/>
    <x v="1"/>
    <x v="1"/>
    <s v="Cambio titularidad de EGECHEVES por STATKRAFT."/>
    <x v="1875"/>
  </r>
  <r>
    <x v="30"/>
    <x v="64"/>
    <x v="77"/>
    <x v="21"/>
    <x v="27"/>
    <x v="0"/>
    <x v="1"/>
    <s v="Cambio titularidad de EGECHEVES por STATKRAFT."/>
    <x v="1876"/>
  </r>
  <r>
    <x v="30"/>
    <x v="24"/>
    <x v="54"/>
    <x v="21"/>
    <x v="110"/>
    <x v="1"/>
    <x v="1"/>
    <s v="Cambio titularidad de EGECHEVES por STATKRAFT."/>
    <x v="1877"/>
  </r>
  <r>
    <x v="30"/>
    <x v="24"/>
    <x v="53"/>
    <x v="21"/>
    <x v="110"/>
    <x v="1"/>
    <x v="1"/>
    <s v="Cambio titularidad de EGECHEVES por STATKRAFT."/>
    <x v="1878"/>
  </r>
  <r>
    <x v="30"/>
    <x v="24"/>
    <x v="52"/>
    <x v="21"/>
    <x v="110"/>
    <x v="1"/>
    <x v="1"/>
    <s v="Cambio titularidad de EGECHEVES por STATKRAFT."/>
    <x v="1879"/>
  </r>
  <r>
    <x v="30"/>
    <x v="24"/>
    <x v="39"/>
    <x v="21"/>
    <x v="110"/>
    <x v="1"/>
    <x v="1"/>
    <s v="Cambio titularidad de EGECHEVES por STATKRAFT."/>
    <x v="1880"/>
  </r>
  <r>
    <x v="30"/>
    <x v="24"/>
    <x v="51"/>
    <x v="21"/>
    <x v="110"/>
    <x v="1"/>
    <x v="1"/>
    <s v="Cambio titularidad de EGECHEVES por STATKRAFT."/>
    <x v="1881"/>
  </r>
  <r>
    <x v="30"/>
    <x v="24"/>
    <x v="50"/>
    <x v="21"/>
    <x v="110"/>
    <x v="1"/>
    <x v="1"/>
    <s v="Cambio titularidad de EGECHEVES por STATKRAFT."/>
    <x v="1882"/>
  </r>
  <r>
    <x v="30"/>
    <x v="24"/>
    <x v="49"/>
    <x v="21"/>
    <x v="110"/>
    <x v="1"/>
    <x v="1"/>
    <s v="Cambio titularidad de EGECHEVES por STATKRAFT."/>
    <x v="1883"/>
  </r>
  <r>
    <x v="30"/>
    <x v="34"/>
    <x v="73"/>
    <x v="21"/>
    <x v="110"/>
    <x v="1"/>
    <x v="1"/>
    <s v="Cambio titularidad de EGECHEVES por STATKRAFT."/>
    <x v="1884"/>
  </r>
  <r>
    <x v="30"/>
    <x v="34"/>
    <x v="72"/>
    <x v="21"/>
    <x v="110"/>
    <x v="1"/>
    <x v="1"/>
    <s v="Cambio titularidad de EGECHEVES por STATKRAFT."/>
    <x v="1885"/>
  </r>
  <r>
    <x v="30"/>
    <x v="34"/>
    <x v="71"/>
    <x v="21"/>
    <x v="110"/>
    <x v="1"/>
    <x v="1"/>
    <s v="Cambio titularidad de EGECHEVES por STATKRAFT."/>
    <x v="1886"/>
  </r>
  <r>
    <x v="30"/>
    <x v="34"/>
    <x v="70"/>
    <x v="21"/>
    <x v="110"/>
    <x v="1"/>
    <x v="1"/>
    <s v="Cambio titularidad de EGECHEVES por STATKRAFT."/>
    <x v="1887"/>
  </r>
  <r>
    <x v="30"/>
    <x v="34"/>
    <x v="33"/>
    <x v="21"/>
    <x v="110"/>
    <x v="1"/>
    <x v="1"/>
    <s v="Cambio titularidad de EGECHEVES por STATKRAFT."/>
    <x v="1888"/>
  </r>
  <r>
    <x v="30"/>
    <x v="34"/>
    <x v="69"/>
    <x v="21"/>
    <x v="110"/>
    <x v="1"/>
    <x v="1"/>
    <s v="Cambio titularidad de EGECHEVES por STATKRAFT."/>
    <x v="1889"/>
  </r>
  <r>
    <x v="30"/>
    <x v="27"/>
    <x v="65"/>
    <x v="21"/>
    <x v="110"/>
    <x v="1"/>
    <x v="1"/>
    <s v="Cambio titularidad de EGECHEVES por STATKRAFT."/>
    <x v="1890"/>
  </r>
  <r>
    <x v="30"/>
    <x v="27"/>
    <x v="64"/>
    <x v="21"/>
    <x v="110"/>
    <x v="1"/>
    <x v="1"/>
    <s v="Cambio titularidad de EGECHEVES por STATKRAFT."/>
    <x v="1891"/>
  </r>
  <r>
    <x v="30"/>
    <x v="27"/>
    <x v="63"/>
    <x v="21"/>
    <x v="110"/>
    <x v="1"/>
    <x v="1"/>
    <s v="Cambio titularidad de EGECHEVES por STATKRAFT."/>
    <x v="1892"/>
  </r>
  <r>
    <x v="30"/>
    <x v="27"/>
    <x v="62"/>
    <x v="21"/>
    <x v="110"/>
    <x v="1"/>
    <x v="1"/>
    <s v="Cambio titularidad de EGECHEVES por STATKRAFT."/>
    <x v="1893"/>
  </r>
  <r>
    <x v="30"/>
    <x v="27"/>
    <x v="50"/>
    <x v="21"/>
    <x v="110"/>
    <x v="1"/>
    <x v="1"/>
    <s v="Cambio titularidad de EGECHEVES por STATKRAFT."/>
    <x v="1894"/>
  </r>
  <r>
    <x v="30"/>
    <x v="5"/>
    <x v="25"/>
    <x v="21"/>
    <x v="4"/>
    <x v="1"/>
    <x v="1"/>
    <s v="Cambio titularidad de EGECHEVES por STATKRAFT."/>
    <x v="1895"/>
  </r>
  <r>
    <x v="30"/>
    <x v="5"/>
    <x v="24"/>
    <x v="21"/>
    <x v="4"/>
    <x v="1"/>
    <x v="1"/>
    <s v="Cambio titularidad de EGECHEVES por STATKRAFT."/>
    <x v="1896"/>
  </r>
  <r>
    <x v="30"/>
    <x v="5"/>
    <x v="5"/>
    <x v="21"/>
    <x v="4"/>
    <x v="1"/>
    <x v="1"/>
    <s v="Cambio titularidad de EGECHEVES por STATKRAFT."/>
    <x v="1897"/>
  </r>
  <r>
    <x v="30"/>
    <x v="5"/>
    <x v="25"/>
    <x v="21"/>
    <x v="110"/>
    <x v="1"/>
    <x v="1"/>
    <s v="Cambio titularidad de EGECHEVES por STATKRAFT."/>
    <x v="1898"/>
  </r>
  <r>
    <x v="30"/>
    <x v="5"/>
    <x v="5"/>
    <x v="21"/>
    <x v="110"/>
    <x v="1"/>
    <x v="1"/>
    <s v="Cambio titularidad de EGECHEVES por STATKRAFT."/>
    <x v="1899"/>
  </r>
  <r>
    <x v="30"/>
    <x v="5"/>
    <x v="24"/>
    <x v="21"/>
    <x v="110"/>
    <x v="1"/>
    <x v="1"/>
    <s v="Cambio titularidad de EGECHEVES por STATKRAFT."/>
    <x v="1900"/>
  </r>
  <r>
    <x v="30"/>
    <x v="7"/>
    <x v="2"/>
    <x v="21"/>
    <x v="4"/>
    <x v="1"/>
    <x v="1"/>
    <s v="Cambio titularidad de EGECHEVES por STATKRAFT."/>
    <x v="1901"/>
  </r>
  <r>
    <x v="30"/>
    <x v="7"/>
    <x v="12"/>
    <x v="21"/>
    <x v="4"/>
    <x v="1"/>
    <x v="1"/>
    <s v="Cambio titularidad de EGECHEVES por STATKRAFT."/>
    <x v="1902"/>
  </r>
  <r>
    <x v="30"/>
    <x v="7"/>
    <x v="9"/>
    <x v="21"/>
    <x v="4"/>
    <x v="1"/>
    <x v="1"/>
    <s v="Cambio titularidad de EGECHEVES por STATKRAFT."/>
    <x v="1903"/>
  </r>
  <r>
    <x v="30"/>
    <x v="7"/>
    <x v="40"/>
    <x v="21"/>
    <x v="110"/>
    <x v="1"/>
    <x v="1"/>
    <s v="Cambio titularidad de EGECHEVES por STATKRAFT."/>
    <x v="1904"/>
  </r>
  <r>
    <x v="30"/>
    <x v="7"/>
    <x v="2"/>
    <x v="21"/>
    <x v="110"/>
    <x v="1"/>
    <x v="1"/>
    <s v="Cambio titularidad de EGECHEVES por STATKRAFT."/>
    <x v="1905"/>
  </r>
  <r>
    <x v="30"/>
    <x v="7"/>
    <x v="12"/>
    <x v="21"/>
    <x v="110"/>
    <x v="1"/>
    <x v="1"/>
    <s v="Cambio titularidad de EGECHEVES por STATKRAFT."/>
    <x v="1906"/>
  </r>
  <r>
    <x v="30"/>
    <x v="7"/>
    <x v="9"/>
    <x v="21"/>
    <x v="110"/>
    <x v="1"/>
    <x v="1"/>
    <s v="Cambio titularidad de EGECHEVES por STATKRAFT."/>
    <x v="1907"/>
  </r>
  <r>
    <x v="30"/>
    <x v="4"/>
    <x v="29"/>
    <x v="21"/>
    <x v="4"/>
    <x v="1"/>
    <x v="1"/>
    <s v="Cambio titularidad de EGECHEVES por STATKRAFT."/>
    <x v="1908"/>
  </r>
  <r>
    <x v="30"/>
    <x v="4"/>
    <x v="28"/>
    <x v="21"/>
    <x v="4"/>
    <x v="1"/>
    <x v="1"/>
    <s v="Cambio titularidad de EGECHEVES por STATKRAFT."/>
    <x v="1909"/>
  </r>
  <r>
    <x v="30"/>
    <x v="4"/>
    <x v="27"/>
    <x v="21"/>
    <x v="4"/>
    <x v="1"/>
    <x v="1"/>
    <s v="Cambio titularidad de EGECHEVES por STATKRAFT."/>
    <x v="1910"/>
  </r>
  <r>
    <x v="30"/>
    <x v="4"/>
    <x v="22"/>
    <x v="21"/>
    <x v="4"/>
    <x v="1"/>
    <x v="1"/>
    <s v="Cambio titularidad de EGECHEVES por STATKRAFT."/>
    <x v="1911"/>
  </r>
  <r>
    <x v="30"/>
    <x v="4"/>
    <x v="1"/>
    <x v="21"/>
    <x v="4"/>
    <x v="1"/>
    <x v="1"/>
    <s v="Cambio titularidad de EGECHEVES por STATKRAFT."/>
    <x v="1912"/>
  </r>
  <r>
    <x v="30"/>
    <x v="4"/>
    <x v="19"/>
    <x v="21"/>
    <x v="4"/>
    <x v="1"/>
    <x v="1"/>
    <s v="Cambio titularidad de EGECHEVES por STATKRAFT."/>
    <x v="1913"/>
  </r>
  <r>
    <x v="30"/>
    <x v="4"/>
    <x v="18"/>
    <x v="21"/>
    <x v="4"/>
    <x v="1"/>
    <x v="1"/>
    <s v="Cambio titularidad de EGECHEVES por STATKRAFT."/>
    <x v="1914"/>
  </r>
  <r>
    <x v="30"/>
    <x v="4"/>
    <x v="16"/>
    <x v="21"/>
    <x v="4"/>
    <x v="1"/>
    <x v="1"/>
    <s v="Cambio titularidad de EGECHEVES por STATKRAFT."/>
    <x v="1915"/>
  </r>
  <r>
    <x v="30"/>
    <x v="4"/>
    <x v="15"/>
    <x v="21"/>
    <x v="4"/>
    <x v="1"/>
    <x v="1"/>
    <s v="Cambio titularidad de EGECHEVES por STATKRAFT."/>
    <x v="1916"/>
  </r>
  <r>
    <x v="30"/>
    <x v="4"/>
    <x v="13"/>
    <x v="21"/>
    <x v="4"/>
    <x v="1"/>
    <x v="1"/>
    <s v="Cambio titularidad de EGECHEVES por STATKRAFT."/>
    <x v="1917"/>
  </r>
  <r>
    <x v="30"/>
    <x v="4"/>
    <x v="11"/>
    <x v="21"/>
    <x v="4"/>
    <x v="1"/>
    <x v="1"/>
    <s v="Cambio titularidad de EGECHEVES por STATKRAFT."/>
    <x v="1918"/>
  </r>
  <r>
    <x v="30"/>
    <x v="4"/>
    <x v="7"/>
    <x v="21"/>
    <x v="4"/>
    <x v="1"/>
    <x v="1"/>
    <s v="Cambio titularidad de EGECHEVES por STATKRAFT."/>
    <x v="1919"/>
  </r>
  <r>
    <x v="30"/>
    <x v="4"/>
    <x v="6"/>
    <x v="21"/>
    <x v="4"/>
    <x v="1"/>
    <x v="1"/>
    <s v="Cambio titularidad de EGECHEVES por STATKRAFT."/>
    <x v="1920"/>
  </r>
  <r>
    <x v="30"/>
    <x v="4"/>
    <x v="4"/>
    <x v="21"/>
    <x v="4"/>
    <x v="1"/>
    <x v="1"/>
    <s v="Cambio titularidad de EGECHEVES por STATKRAFT."/>
    <x v="1921"/>
  </r>
  <r>
    <x v="30"/>
    <x v="4"/>
    <x v="29"/>
    <x v="21"/>
    <x v="110"/>
    <x v="1"/>
    <x v="1"/>
    <s v="Cambio titularidad de EGECHEVES por STATKRAFT."/>
    <x v="1922"/>
  </r>
  <r>
    <x v="30"/>
    <x v="4"/>
    <x v="28"/>
    <x v="21"/>
    <x v="110"/>
    <x v="1"/>
    <x v="1"/>
    <s v="Cambio titularidad de EGECHEVES por STATKRAFT."/>
    <x v="1923"/>
  </r>
  <r>
    <x v="30"/>
    <x v="4"/>
    <x v="27"/>
    <x v="21"/>
    <x v="110"/>
    <x v="1"/>
    <x v="1"/>
    <s v="Cambio titularidad de EGECHEVES por STATKRAFT."/>
    <x v="1924"/>
  </r>
  <r>
    <x v="30"/>
    <x v="4"/>
    <x v="22"/>
    <x v="21"/>
    <x v="110"/>
    <x v="1"/>
    <x v="1"/>
    <s v="Cambio titularidad de EGECHEVES por STATKRAFT."/>
    <x v="1925"/>
  </r>
  <r>
    <x v="30"/>
    <x v="4"/>
    <x v="1"/>
    <x v="21"/>
    <x v="110"/>
    <x v="1"/>
    <x v="1"/>
    <s v="Cambio titularidad de EGECHEVES por STATKRAFT."/>
    <x v="1926"/>
  </r>
  <r>
    <x v="30"/>
    <x v="4"/>
    <x v="19"/>
    <x v="21"/>
    <x v="111"/>
    <x v="1"/>
    <x v="1"/>
    <s v="Cambio titularidad de EGECHEVES por STATKRAFT."/>
    <x v="1927"/>
  </r>
  <r>
    <x v="30"/>
    <x v="4"/>
    <x v="18"/>
    <x v="21"/>
    <x v="110"/>
    <x v="1"/>
    <x v="1"/>
    <s v="Cambio titularidad de EGECHEVES por STATKRAFT."/>
    <x v="1928"/>
  </r>
  <r>
    <x v="30"/>
    <x v="4"/>
    <x v="16"/>
    <x v="21"/>
    <x v="110"/>
    <x v="1"/>
    <x v="1"/>
    <s v="Cambio titularidad de EGECHEVES por STATKRAFT."/>
    <x v="1929"/>
  </r>
  <r>
    <x v="30"/>
    <x v="4"/>
    <x v="7"/>
    <x v="21"/>
    <x v="110"/>
    <x v="1"/>
    <x v="1"/>
    <s v="Cambio titularidad de EGECHEVES por STATKRAFT."/>
    <x v="1930"/>
  </r>
  <r>
    <x v="30"/>
    <x v="4"/>
    <x v="15"/>
    <x v="21"/>
    <x v="110"/>
    <x v="1"/>
    <x v="1"/>
    <s v="Cambio titularidad de EGECHEVES por STATKRAFT."/>
    <x v="1931"/>
  </r>
  <r>
    <x v="30"/>
    <x v="4"/>
    <x v="13"/>
    <x v="21"/>
    <x v="110"/>
    <x v="1"/>
    <x v="1"/>
    <s v="Cambio titularidad de EGECHEVES por STATKRAFT."/>
    <x v="1932"/>
  </r>
  <r>
    <x v="30"/>
    <x v="4"/>
    <x v="11"/>
    <x v="21"/>
    <x v="110"/>
    <x v="1"/>
    <x v="1"/>
    <s v="Cambio titularidad de EGECHEVES por STATKRAFT."/>
    <x v="1933"/>
  </r>
  <r>
    <x v="30"/>
    <x v="4"/>
    <x v="6"/>
    <x v="21"/>
    <x v="110"/>
    <x v="1"/>
    <x v="1"/>
    <s v="Cambio titularidad de EGECHEVES por STATKRAFT."/>
    <x v="1934"/>
  </r>
  <r>
    <x v="30"/>
    <x v="4"/>
    <x v="4"/>
    <x v="21"/>
    <x v="110"/>
    <x v="1"/>
    <x v="1"/>
    <s v="Cambio titularidad de EGECHEVES por STATKRAFT."/>
    <x v="1935"/>
  </r>
  <r>
    <x v="30"/>
    <x v="8"/>
    <x v="17"/>
    <x v="21"/>
    <x v="4"/>
    <x v="1"/>
    <x v="1"/>
    <s v="Cambio titularidad de EGECHEVES por STATKRAFT."/>
    <x v="1936"/>
  </r>
  <r>
    <x v="30"/>
    <x v="7"/>
    <x v="9"/>
    <x v="3"/>
    <x v="5"/>
    <x v="1"/>
    <x v="1"/>
    <s v="Electronoroeste"/>
    <x v="1937"/>
  </r>
  <r>
    <x v="30"/>
    <x v="6"/>
    <x v="10"/>
    <x v="3"/>
    <x v="5"/>
    <x v="1"/>
    <x v="1"/>
    <s v="Hidrandina"/>
    <x v="1938"/>
  </r>
  <r>
    <x v="30"/>
    <x v="4"/>
    <x v="11"/>
    <x v="3"/>
    <x v="5"/>
    <x v="1"/>
    <x v="1"/>
    <s v="Electrocentro"/>
    <x v="1939"/>
  </r>
  <r>
    <x v="30"/>
    <x v="7"/>
    <x v="12"/>
    <x v="3"/>
    <x v="5"/>
    <x v="1"/>
    <x v="1"/>
    <s v="Electronoroeste"/>
    <x v="1940"/>
  </r>
  <r>
    <x v="30"/>
    <x v="4"/>
    <x v="13"/>
    <x v="3"/>
    <x v="11"/>
    <x v="1"/>
    <x v="1"/>
    <s v="Electrocentro"/>
    <x v="1941"/>
  </r>
  <r>
    <x v="30"/>
    <x v="7"/>
    <x v="2"/>
    <x v="3"/>
    <x v="5"/>
    <x v="1"/>
    <x v="1"/>
    <s v="Electronoroeste"/>
    <x v="1942"/>
  </r>
  <r>
    <x v="30"/>
    <x v="6"/>
    <x v="14"/>
    <x v="3"/>
    <x v="5"/>
    <x v="1"/>
    <x v="1"/>
    <s v="Hidrandina"/>
    <x v="1943"/>
  </r>
  <r>
    <x v="30"/>
    <x v="4"/>
    <x v="15"/>
    <x v="3"/>
    <x v="11"/>
    <x v="1"/>
    <x v="1"/>
    <s v="Electrocentro"/>
    <x v="1944"/>
  </r>
  <r>
    <x v="30"/>
    <x v="4"/>
    <x v="16"/>
    <x v="3"/>
    <x v="11"/>
    <x v="1"/>
    <x v="1"/>
    <s v="Electrocentro"/>
    <x v="1945"/>
  </r>
  <r>
    <x v="30"/>
    <x v="8"/>
    <x v="17"/>
    <x v="3"/>
    <x v="11"/>
    <x v="1"/>
    <x v="1"/>
    <s v="Coelvisac"/>
    <x v="1946"/>
  </r>
  <r>
    <x v="30"/>
    <x v="4"/>
    <x v="18"/>
    <x v="3"/>
    <x v="5"/>
    <x v="1"/>
    <x v="1"/>
    <s v="Electrocentro"/>
    <x v="1947"/>
  </r>
  <r>
    <x v="30"/>
    <x v="4"/>
    <x v="19"/>
    <x v="3"/>
    <x v="5"/>
    <x v="1"/>
    <x v="1"/>
    <s v="Electrocentro"/>
    <x v="1948"/>
  </r>
  <r>
    <x v="30"/>
    <x v="4"/>
    <x v="1"/>
    <x v="3"/>
    <x v="5"/>
    <x v="1"/>
    <x v="1"/>
    <s v="Electrocentro"/>
    <x v="1949"/>
  </r>
  <r>
    <x v="30"/>
    <x v="6"/>
    <x v="3"/>
    <x v="3"/>
    <x v="5"/>
    <x v="1"/>
    <x v="1"/>
    <s v="Hidrandina"/>
    <x v="1950"/>
  </r>
  <r>
    <x v="30"/>
    <x v="6"/>
    <x v="20"/>
    <x v="3"/>
    <x v="112"/>
    <x v="1"/>
    <x v="1"/>
    <s v="Hidrandina"/>
    <x v="1951"/>
  </r>
  <r>
    <x v="30"/>
    <x v="6"/>
    <x v="21"/>
    <x v="3"/>
    <x v="5"/>
    <x v="1"/>
    <x v="1"/>
    <s v="Hidrandina"/>
    <x v="1952"/>
  </r>
  <r>
    <x v="30"/>
    <x v="4"/>
    <x v="22"/>
    <x v="3"/>
    <x v="11"/>
    <x v="1"/>
    <x v="1"/>
    <s v="Electrocentro"/>
    <x v="1953"/>
  </r>
  <r>
    <x v="30"/>
    <x v="6"/>
    <x v="23"/>
    <x v="3"/>
    <x v="5"/>
    <x v="1"/>
    <x v="1"/>
    <s v="Hidrandina"/>
    <x v="1954"/>
  </r>
  <r>
    <x v="30"/>
    <x v="5"/>
    <x v="24"/>
    <x v="3"/>
    <x v="11"/>
    <x v="1"/>
    <x v="1"/>
    <s v="ELECTRONORTE"/>
    <x v="1955"/>
  </r>
  <r>
    <x v="30"/>
    <x v="5"/>
    <x v="25"/>
    <x v="3"/>
    <x v="11"/>
    <x v="1"/>
    <x v="1"/>
    <s v="ELECTRONORTE"/>
    <x v="1956"/>
  </r>
  <r>
    <x v="30"/>
    <x v="4"/>
    <x v="26"/>
    <x v="3"/>
    <x v="5"/>
    <x v="1"/>
    <x v="1"/>
    <s v="Electrocentro"/>
    <x v="1957"/>
  </r>
  <r>
    <x v="30"/>
    <x v="4"/>
    <x v="27"/>
    <x v="3"/>
    <x v="11"/>
    <x v="1"/>
    <x v="1"/>
    <s v="Electrocentro"/>
    <x v="1958"/>
  </r>
  <r>
    <x v="30"/>
    <x v="4"/>
    <x v="28"/>
    <x v="3"/>
    <x v="11"/>
    <x v="1"/>
    <x v="1"/>
    <s v="Electrocentro"/>
    <x v="1959"/>
  </r>
  <r>
    <x v="30"/>
    <x v="6"/>
    <x v="5"/>
    <x v="3"/>
    <x v="5"/>
    <x v="1"/>
    <x v="1"/>
    <s v="Hidrandina"/>
    <x v="1960"/>
  </r>
  <r>
    <x v="30"/>
    <x v="4"/>
    <x v="29"/>
    <x v="3"/>
    <x v="11"/>
    <x v="1"/>
    <x v="1"/>
    <s v="Electrocentro"/>
    <x v="1961"/>
  </r>
  <r>
    <x v="30"/>
    <x v="6"/>
    <x v="8"/>
    <x v="3"/>
    <x v="5"/>
    <x v="1"/>
    <x v="1"/>
    <s v="Hidrandina"/>
    <x v="1962"/>
  </r>
  <r>
    <x v="30"/>
    <x v="4"/>
    <x v="19"/>
    <x v="79"/>
    <x v="34"/>
    <x v="0"/>
    <x v="1"/>
    <s v="Contrato de opción asociado a la demanda libre del distribuidor."/>
    <x v="1963"/>
  </r>
  <r>
    <x v="30"/>
    <x v="7"/>
    <x v="2"/>
    <x v="65"/>
    <x v="25"/>
    <x v="0"/>
    <x v="1"/>
    <s v="Contrato de opción asociado a la demanda libre del distribuidor."/>
    <x v="1964"/>
  </r>
  <r>
    <x v="30"/>
    <x v="4"/>
    <x v="27"/>
    <x v="0"/>
    <x v="113"/>
    <x v="0"/>
    <x v="1"/>
    <s v="ELECTRO CENTRO (Mercado Libre)"/>
    <x v="1965"/>
  </r>
  <r>
    <x v="30"/>
    <x v="6"/>
    <x v="10"/>
    <x v="0"/>
    <x v="27"/>
    <x v="0"/>
    <x v="1"/>
    <s v="HIDRANDINA (Mercado Libre)"/>
    <x v="1966"/>
  </r>
  <r>
    <x v="30"/>
    <x v="6"/>
    <x v="14"/>
    <x v="0"/>
    <x v="27"/>
    <x v="0"/>
    <x v="1"/>
    <s v="HIDRANDINA (Mercado Libre)"/>
    <x v="1967"/>
  </r>
  <r>
    <x v="30"/>
    <x v="6"/>
    <x v="3"/>
    <x v="0"/>
    <x v="27"/>
    <x v="0"/>
    <x v="1"/>
    <s v="HIDRANDINA (Mercado Libre)"/>
    <x v="1968"/>
  </r>
  <r>
    <x v="30"/>
    <x v="6"/>
    <x v="20"/>
    <x v="0"/>
    <x v="27"/>
    <x v="0"/>
    <x v="1"/>
    <s v="HIDRANDINA (Mercado Libre)"/>
    <x v="1969"/>
  </r>
  <r>
    <x v="30"/>
    <x v="6"/>
    <x v="21"/>
    <x v="0"/>
    <x v="27"/>
    <x v="0"/>
    <x v="1"/>
    <s v="HIDRANDINA (Mercado Libre)"/>
    <x v="1970"/>
  </r>
  <r>
    <x v="30"/>
    <x v="6"/>
    <x v="8"/>
    <x v="0"/>
    <x v="27"/>
    <x v="0"/>
    <x v="1"/>
    <s v="HIDRANDINA (Mercado Libre)"/>
    <x v="1971"/>
  </r>
  <r>
    <x v="30"/>
    <x v="6"/>
    <x v="23"/>
    <x v="0"/>
    <x v="27"/>
    <x v="0"/>
    <x v="1"/>
    <s v="HIDRANDINA (Mercado Libre)"/>
    <x v="1972"/>
  </r>
  <r>
    <x v="30"/>
    <x v="6"/>
    <x v="5"/>
    <x v="0"/>
    <x v="27"/>
    <x v="0"/>
    <x v="1"/>
    <s v="HIDRANDINA (Mercado Libre)"/>
    <x v="1973"/>
  </r>
  <r>
    <x v="30"/>
    <x v="296"/>
    <x v="32"/>
    <x v="22"/>
    <x v="18"/>
    <x v="0"/>
    <x v="0"/>
    <s v="S.E. 1788914 (EDN)"/>
    <x v="1974"/>
  </r>
  <r>
    <x v="30"/>
    <x v="297"/>
    <x v="14"/>
    <x v="42"/>
    <x v="100"/>
    <x v="0"/>
    <x v="0"/>
    <s v="Cambió de denominación de Cinco Robles a Cencosud"/>
    <x v="1975"/>
  </r>
  <r>
    <x v="30"/>
    <x v="297"/>
    <x v="8"/>
    <x v="42"/>
    <x v="100"/>
    <x v="0"/>
    <x v="0"/>
    <s v="Cambió de razón social: de Cinco Robles a Cencosud."/>
    <x v="1976"/>
  </r>
  <r>
    <x v="30"/>
    <x v="298"/>
    <x v="66"/>
    <x v="36"/>
    <x v="100"/>
    <x v="0"/>
    <x v="0"/>
    <s v="SEDs de Luz del Sur, Edelnor, Hidrandina, Electronoroeste, Electronorte, Seal y Electrodunas"/>
    <x v="1977"/>
  </r>
  <r>
    <x v="30"/>
    <x v="298"/>
    <x v="32"/>
    <x v="36"/>
    <x v="100"/>
    <x v="0"/>
    <x v="0"/>
    <s v="SEDs de Luz del Sur, Edelnor, Hidrandina, Electronoroeste, Electronorte, Seal y Electrodunas"/>
    <x v="1978"/>
  </r>
  <r>
    <x v="30"/>
    <x v="298"/>
    <x v="35"/>
    <x v="36"/>
    <x v="100"/>
    <x v="0"/>
    <x v="0"/>
    <s v="SEDs de Luz del Sur, Edelnor, Hidrandina, Electronoroeste, Electronorte, Seal y Electrodunas"/>
    <x v="1979"/>
  </r>
  <r>
    <x v="30"/>
    <x v="298"/>
    <x v="41"/>
    <x v="36"/>
    <x v="100"/>
    <x v="0"/>
    <x v="0"/>
    <s v="SEDs de Luz del Sur, Edelnor, Hidrandina, Electronoroeste, Electronorte, Seal y Electrodunas"/>
    <x v="1980"/>
  </r>
  <r>
    <x v="30"/>
    <x v="298"/>
    <x v="41"/>
    <x v="36"/>
    <x v="100"/>
    <x v="0"/>
    <x v="0"/>
    <s v="SEDs de Luz del Sur, Edelnor, Hidrandina, Electronoroeste, Electronorte, Seal y Electrodunas"/>
    <x v="1981"/>
  </r>
  <r>
    <x v="30"/>
    <x v="298"/>
    <x v="8"/>
    <x v="36"/>
    <x v="100"/>
    <x v="0"/>
    <x v="0"/>
    <s v="SEDs de Luz del Sur, Edelnor, Hidrandina, Electronoroeste, Electronorte, Seal y Electrodunas"/>
    <x v="1982"/>
  </r>
  <r>
    <x v="30"/>
    <x v="299"/>
    <x v="32"/>
    <x v="36"/>
    <x v="100"/>
    <x v="0"/>
    <x v="0"/>
    <s v="SEDs de Luz del Sur, Edelnor, Hidrandina, Electronoroeste, Electronorte, Seal y Electrodunas"/>
    <x v="1983"/>
  </r>
  <r>
    <x v="30"/>
    <x v="300"/>
    <x v="32"/>
    <x v="36"/>
    <x v="100"/>
    <x v="0"/>
    <x v="0"/>
    <s v="SEDs de Luz del Sur, Edelnor, Hidrandina, Electronoroeste, Electronorte, Seal y Electrodunas"/>
    <x v="1984"/>
  </r>
  <r>
    <x v="30"/>
    <x v="300"/>
    <x v="35"/>
    <x v="36"/>
    <x v="100"/>
    <x v="0"/>
    <x v="0"/>
    <s v="SEDs de Luz del Sur, Edelnor, Hidrandina, Electronoroeste, Electronorte, Seal y Electrodunas"/>
    <x v="1985"/>
  </r>
  <r>
    <x v="30"/>
    <x v="300"/>
    <x v="14"/>
    <x v="36"/>
    <x v="100"/>
    <x v="0"/>
    <x v="0"/>
    <s v="SEDs de Luz del Sur, Edelnor, Hidrandina, Electronoroeste, Electronorte, Seal y Electrodunas"/>
    <x v="1986"/>
  </r>
  <r>
    <x v="30"/>
    <x v="300"/>
    <x v="47"/>
    <x v="36"/>
    <x v="100"/>
    <x v="0"/>
    <x v="0"/>
    <s v="SEDs de Luz del Sur, Edelnor, Hidrandina, Electronoroeste, Electronorte, Seal y Electrodunas"/>
    <x v="1987"/>
  </r>
  <r>
    <x v="30"/>
    <x v="297"/>
    <x v="10"/>
    <x v="36"/>
    <x v="100"/>
    <x v="0"/>
    <x v="0"/>
    <s v="SEDs de Luz del Sur, Edelnor, Hidrandina, Electronoroeste, Electronorte, Seal y Electrodunas"/>
    <x v="1988"/>
  </r>
  <r>
    <x v="30"/>
    <x v="297"/>
    <x v="66"/>
    <x v="36"/>
    <x v="100"/>
    <x v="0"/>
    <x v="0"/>
    <s v="SEDs de Luz del Sur, Edelnor, Hidrandina, Electronoroeste, Electronorte, Seal y Electrodunas"/>
    <x v="1989"/>
  </r>
  <r>
    <x v="30"/>
    <x v="297"/>
    <x v="32"/>
    <x v="36"/>
    <x v="100"/>
    <x v="0"/>
    <x v="0"/>
    <s v="SEDs de Luz del Sur, Edelnor, Hidrandina, Electronoroeste, Electronorte, Seal y Electrodunas"/>
    <x v="1990"/>
  </r>
  <r>
    <x v="30"/>
    <x v="297"/>
    <x v="35"/>
    <x v="36"/>
    <x v="100"/>
    <x v="0"/>
    <x v="0"/>
    <s v="SEDs de Luz del Sur, Edelnor, Hidrandina, Electronoroeste, Electronorte, Seal y Electrodunas"/>
    <x v="1991"/>
  </r>
  <r>
    <x v="30"/>
    <x v="297"/>
    <x v="2"/>
    <x v="36"/>
    <x v="100"/>
    <x v="0"/>
    <x v="0"/>
    <s v="SEDs de Luz del Sur, Edelnor, Hidrandina, Electronoroeste, Electronorte, Seal y Electrodunas"/>
    <x v="1992"/>
  </r>
  <r>
    <x v="30"/>
    <x v="297"/>
    <x v="41"/>
    <x v="36"/>
    <x v="100"/>
    <x v="0"/>
    <x v="0"/>
    <s v="SEDs de Luz del Sur, Edelnor, Hidrandina, Electronoroeste, Electronorte, Seal y Electrodunas"/>
    <x v="1993"/>
  </r>
  <r>
    <x v="30"/>
    <x v="297"/>
    <x v="42"/>
    <x v="36"/>
    <x v="100"/>
    <x v="0"/>
    <x v="0"/>
    <s v="SEDs de Luz del Sur, Edelnor, Hidrandina, Electronoroeste, Electronorte, Seal y Electrodunas"/>
    <x v="1994"/>
  </r>
  <r>
    <x v="30"/>
    <x v="297"/>
    <x v="46"/>
    <x v="36"/>
    <x v="100"/>
    <x v="0"/>
    <x v="0"/>
    <s v="SEDs de Luz del Sur, Edelnor, Hidrandina, Electronoroeste, Electronorte, Seal y Electrodunas"/>
    <x v="1995"/>
  </r>
  <r>
    <x v="30"/>
    <x v="297"/>
    <x v="24"/>
    <x v="36"/>
    <x v="100"/>
    <x v="0"/>
    <x v="0"/>
    <s v="SEDs de Luz del Sur, Edelnor, Hidrandina, Electronoroeste, Electronorte, Seal y Electrodunas"/>
    <x v="1996"/>
  </r>
  <r>
    <x v="30"/>
    <x v="297"/>
    <x v="47"/>
    <x v="36"/>
    <x v="100"/>
    <x v="0"/>
    <x v="0"/>
    <s v="SEDs de Luz del Sur, Edelnor, Hidrandina, Electronoroeste, Electronorte, Seal y Electrodunas"/>
    <x v="1997"/>
  </r>
  <r>
    <x v="30"/>
    <x v="297"/>
    <x v="79"/>
    <x v="36"/>
    <x v="100"/>
    <x v="0"/>
    <x v="0"/>
    <s v="SEDs de Luz del Sur, Edelnor, Hidrandina, Electronoroeste, Electronorte, Seal y Electrodunas"/>
    <x v="1998"/>
  </r>
  <r>
    <x v="30"/>
    <x v="301"/>
    <x v="32"/>
    <x v="21"/>
    <x v="114"/>
    <x v="0"/>
    <x v="0"/>
    <s v="Nuevo Cliente Libre Poder Panadero (Antes LDS)"/>
    <x v="1999"/>
  </r>
  <r>
    <x v="30"/>
    <x v="21"/>
    <x v="77"/>
    <x v="17"/>
    <x v="14"/>
    <x v="0"/>
    <x v="1"/>
    <s v="ADINELSA"/>
    <x v="2000"/>
  </r>
  <r>
    <x v="30"/>
    <x v="62"/>
    <x v="35"/>
    <x v="38"/>
    <x v="5"/>
    <x v="0"/>
    <x v="1"/>
    <s v="BANCO CONTINENTAL"/>
    <x v="2001"/>
  </r>
  <r>
    <x v="30"/>
    <x v="63"/>
    <x v="77"/>
    <x v="57"/>
    <x v="14"/>
    <x v="0"/>
    <x v="0"/>
    <s v="Cochas Huanchay"/>
    <x v="2002"/>
  </r>
  <r>
    <x v="30"/>
    <x v="64"/>
    <x v="77"/>
    <x v="57"/>
    <x v="5"/>
    <x v="0"/>
    <x v="1"/>
    <s v="CB00070SKP"/>
    <x v="2003"/>
  </r>
  <r>
    <x v="30"/>
    <x v="65"/>
    <x v="15"/>
    <x v="46"/>
    <x v="5"/>
    <x v="0"/>
    <x v="0"/>
    <s v="Compañía Minera Milpo"/>
    <x v="2004"/>
  </r>
  <r>
    <x v="30"/>
    <x v="66"/>
    <x v="15"/>
    <x v="3"/>
    <x v="5"/>
    <x v="0"/>
    <x v="0"/>
    <s v="M. QUENUALES"/>
    <x v="2005"/>
  </r>
  <r>
    <x v="30"/>
    <x v="67"/>
    <x v="16"/>
    <x v="59"/>
    <x v="5"/>
    <x v="0"/>
    <x v="0"/>
    <s v="Sociedad Minera Corona"/>
    <x v="2006"/>
  </r>
  <r>
    <x v="30"/>
    <x v="302"/>
    <x v="16"/>
    <x v="45"/>
    <x v="5"/>
    <x v="0"/>
    <x v="0"/>
    <s v="Azulcochamining S.A."/>
    <x v="2007"/>
  </r>
  <r>
    <x v="30"/>
    <x v="68"/>
    <x v="16"/>
    <x v="104"/>
    <x v="14"/>
    <x v="0"/>
    <x v="0"/>
    <s v="Minera Chinalco Perú"/>
    <x v="2008"/>
  </r>
  <r>
    <x v="30"/>
    <x v="66"/>
    <x v="16"/>
    <x v="3"/>
    <x v="5"/>
    <x v="0"/>
    <x v="1"/>
    <s v="Empresa Minera Los Quenuales"/>
    <x v="2009"/>
  </r>
  <r>
    <x v="30"/>
    <x v="66"/>
    <x v="16"/>
    <x v="3"/>
    <x v="5"/>
    <x v="0"/>
    <x v="0"/>
    <s v="Empresa Minera Los Quenuales"/>
    <x v="2010"/>
  </r>
  <r>
    <x v="30"/>
    <x v="65"/>
    <x v="78"/>
    <x v="46"/>
    <x v="5"/>
    <x v="0"/>
    <x v="0"/>
    <s v="Compañía Minera Milpo"/>
    <x v="2011"/>
  </r>
  <r>
    <x v="30"/>
    <x v="70"/>
    <x v="27"/>
    <x v="21"/>
    <x v="23"/>
    <x v="0"/>
    <x v="0"/>
    <s v="Cambio titularidad de EGECHEVES por STATKRAFT."/>
    <x v="2012"/>
  </r>
  <r>
    <x v="30"/>
    <x v="69"/>
    <x v="46"/>
    <x v="61"/>
    <x v="5"/>
    <x v="0"/>
    <x v="0"/>
    <s v="Compañía Minera Condestable"/>
    <x v="2013"/>
  </r>
  <r>
    <x v="30"/>
    <x v="65"/>
    <x v="78"/>
    <x v="21"/>
    <x v="27"/>
    <x v="0"/>
    <x v="0"/>
    <s v="Cambio titularidad de EGECHEVES por STATKRAFT."/>
    <x v="2014"/>
  </r>
  <r>
    <x v="30"/>
    <x v="66"/>
    <x v="15"/>
    <x v="21"/>
    <x v="27"/>
    <x v="0"/>
    <x v="0"/>
    <s v="Cambio titularidad de EGECHEVES por STATKRAFT."/>
    <x v="2015"/>
  </r>
  <r>
    <x v="30"/>
    <x v="66"/>
    <x v="16"/>
    <x v="21"/>
    <x v="27"/>
    <x v="0"/>
    <x v="0"/>
    <s v="Cambio titularidad de EGECHEVES por STATKRAFT."/>
    <x v="2016"/>
  </r>
  <r>
    <x v="30"/>
    <x v="66"/>
    <x v="16"/>
    <x v="21"/>
    <x v="27"/>
    <x v="0"/>
    <x v="0"/>
    <s v="Cambio titularidad de EGECHEVES por STATKRAFT."/>
    <x v="2017"/>
  </r>
  <r>
    <x v="30"/>
    <x v="65"/>
    <x v="15"/>
    <x v="21"/>
    <x v="27"/>
    <x v="0"/>
    <x v="0"/>
    <s v="Cambio titularidad de EGECHEVES por STATKRAFT."/>
    <x v="2018"/>
  </r>
  <r>
    <x v="30"/>
    <x v="67"/>
    <x v="16"/>
    <x v="21"/>
    <x v="115"/>
    <x v="0"/>
    <x v="0"/>
    <s v="Cambio titularidad de EGECHEVES por STATKRAFT."/>
    <x v="2019"/>
  </r>
  <r>
    <x v="30"/>
    <x v="68"/>
    <x v="16"/>
    <x v="21"/>
    <x v="25"/>
    <x v="0"/>
    <x v="0"/>
    <s v="Cambio titularidad de EGECHEVES por STATKRAFT."/>
    <x v="2020"/>
  </r>
  <r>
    <x v="30"/>
    <x v="71"/>
    <x v="15"/>
    <x v="21"/>
    <x v="27"/>
    <x v="0"/>
    <x v="0"/>
    <s v="Cambio titularidad de EGECHEVES por STATKRAFT."/>
    <x v="2021"/>
  </r>
  <r>
    <x v="30"/>
    <x v="7"/>
    <x v="2"/>
    <x v="21"/>
    <x v="4"/>
    <x v="0"/>
    <x v="1"/>
    <s v="Cambio titularidad de EGECHEVES por STATKRAFT."/>
    <x v="2022"/>
  </r>
  <r>
    <x v="30"/>
    <x v="70"/>
    <x v="27"/>
    <x v="62"/>
    <x v="5"/>
    <x v="0"/>
    <x v="0"/>
    <s v="Trevali Perú"/>
    <x v="2023"/>
  </r>
  <r>
    <x v="30"/>
    <x v="71"/>
    <x v="15"/>
    <x v="2"/>
    <x v="5"/>
    <x v="0"/>
    <x v="0"/>
    <s v="Compañía Minera Atacocha"/>
    <x v="2024"/>
  </r>
  <r>
    <x v="30"/>
    <x v="72"/>
    <x v="28"/>
    <x v="63"/>
    <x v="5"/>
    <x v="0"/>
    <x v="0"/>
    <s v="Doe Run Perú (Cobriza)"/>
    <x v="2025"/>
  </r>
  <r>
    <x v="30"/>
    <x v="7"/>
    <x v="40"/>
    <x v="21"/>
    <x v="4"/>
    <x v="1"/>
    <x v="1"/>
    <s v="Cambio titularidad de EGECHEVES por STATKRAFT."/>
    <x v="2026"/>
  </r>
  <r>
    <x v="30"/>
    <x v="7"/>
    <x v="9"/>
    <x v="21"/>
    <x v="4"/>
    <x v="0"/>
    <x v="1"/>
    <s v="Cambio titularidad de EGECHEVES por STATKRAFT."/>
    <x v="2027"/>
  </r>
  <r>
    <x v="30"/>
    <x v="7"/>
    <x v="12"/>
    <x v="21"/>
    <x v="4"/>
    <x v="0"/>
    <x v="1"/>
    <s v="Cambio titularidad de EGECHEVES por STATKRAFT."/>
    <x v="2028"/>
  </r>
  <r>
    <x v="30"/>
    <x v="72"/>
    <x v="28"/>
    <x v="21"/>
    <x v="36"/>
    <x v="0"/>
    <x v="0"/>
    <s v="Cambio titularidad de EGECHEVES por STATKRAFT."/>
    <x v="2029"/>
  </r>
  <r>
    <x v="30"/>
    <x v="69"/>
    <x v="46"/>
    <x v="21"/>
    <x v="102"/>
    <x v="0"/>
    <x v="0"/>
    <s v="Cambio titularidad de EGECHEVES por STATKRAFT."/>
    <x v="2030"/>
  </r>
  <r>
    <x v="30"/>
    <x v="62"/>
    <x v="35"/>
    <x v="21"/>
    <x v="7"/>
    <x v="0"/>
    <x v="0"/>
    <s v="Cambio titularidad de EGECHEVES por STATKRAFT."/>
    <x v="2031"/>
  </r>
  <r>
    <x v="30"/>
    <x v="21"/>
    <x v="77"/>
    <x v="21"/>
    <x v="27"/>
    <x v="0"/>
    <x v="1"/>
    <s v="Cambio titularidad de EGECHEVES por STATKRAFT."/>
    <x v="2032"/>
  </r>
  <r>
    <x v="31"/>
    <x v="25"/>
    <x v="57"/>
    <x v="8"/>
    <x v="18"/>
    <x v="1"/>
    <x v="1"/>
    <s v="CL"/>
    <x v="2033"/>
  </r>
  <r>
    <x v="31"/>
    <x v="10"/>
    <x v="68"/>
    <x v="21"/>
    <x v="18"/>
    <x v="1"/>
    <x v="1"/>
    <s v="Absorción de EDECAÑETE por LUZ DEL SUR"/>
    <x v="2034"/>
  </r>
  <r>
    <x v="31"/>
    <x v="10"/>
    <x v="31"/>
    <x v="8"/>
    <x v="18"/>
    <x v="1"/>
    <x v="1"/>
    <s v="LUZ DEL SUR"/>
    <x v="2035"/>
  </r>
  <r>
    <x v="31"/>
    <x v="6"/>
    <x v="10"/>
    <x v="23"/>
    <x v="22"/>
    <x v="1"/>
    <x v="1"/>
    <s v="TRUJILLO 220_x0009__x000a_HIDRANDINA_x0009__x000a_CL00049TCH_x000a_"/>
    <x v="2036"/>
  </r>
  <r>
    <x v="31"/>
    <x v="6"/>
    <x v="14"/>
    <x v="23"/>
    <x v="22"/>
    <x v="1"/>
    <x v="1"/>
    <s v="PARAMONGA NUEVA 220_x0009__x000a_HIDRANDINA_x0009__x000a_CL00048TCH_x000a_"/>
    <x v="2037"/>
  </r>
  <r>
    <x v="31"/>
    <x v="6"/>
    <x v="3"/>
    <x v="23"/>
    <x v="22"/>
    <x v="1"/>
    <x v="1"/>
    <s v="HUALLANCA 138_x0009__x000a_HIDRANDINA_x0009__x000a_CL00046TCH_x000a_"/>
    <x v="2038"/>
  </r>
  <r>
    <x v="31"/>
    <x v="6"/>
    <x v="20"/>
    <x v="23"/>
    <x v="22"/>
    <x v="1"/>
    <x v="1"/>
    <s v="GUADALUPE 60_x0009__x000a_HIDRANDINA_x0009__x000a_CL00045TCH_x000a_"/>
    <x v="2039"/>
  </r>
  <r>
    <x v="31"/>
    <x v="6"/>
    <x v="21"/>
    <x v="23"/>
    <x v="22"/>
    <x v="1"/>
    <x v="1"/>
    <s v="GUADALUPE 220_x0009__x000a_HIDRANDINA_x0009__x000a_CL00044TCH_x000a_"/>
    <x v="2040"/>
  </r>
  <r>
    <x v="31"/>
    <x v="6"/>
    <x v="8"/>
    <x v="23"/>
    <x v="22"/>
    <x v="1"/>
    <x v="1"/>
    <s v="CHIMBOTE1 220_x0009__x000a_HIDRANDINA_x0009__x000a_CL00043TCH_x000a_"/>
    <x v="2041"/>
  </r>
  <r>
    <x v="31"/>
    <x v="6"/>
    <x v="23"/>
    <x v="23"/>
    <x v="22"/>
    <x v="1"/>
    <x v="1"/>
    <s v="CHIMBOTE1 138_x0009__x000a_HIDRANDINA_x0009__x000a_CL00042TCH_x000a_"/>
    <x v="2042"/>
  </r>
  <r>
    <x v="31"/>
    <x v="6"/>
    <x v="5"/>
    <x v="23"/>
    <x v="22"/>
    <x v="1"/>
    <x v="1"/>
    <s v="CAJAMARCA 220_x0009__x000a_HIDRANDINA_x0009__x000a_CL00040TCH_x000a_"/>
    <x v="2043"/>
  </r>
  <r>
    <x v="31"/>
    <x v="25"/>
    <x v="56"/>
    <x v="8"/>
    <x v="18"/>
    <x v="1"/>
    <x v="1"/>
    <s v="Edelnor"/>
    <x v="2044"/>
  </r>
  <r>
    <x v="31"/>
    <x v="34"/>
    <x v="69"/>
    <x v="8"/>
    <x v="18"/>
    <x v="1"/>
    <x v="1"/>
    <s v="ELECTRO SUR"/>
    <x v="2045"/>
  </r>
  <r>
    <x v="31"/>
    <x v="24"/>
    <x v="49"/>
    <x v="8"/>
    <x v="18"/>
    <x v="1"/>
    <x v="1"/>
    <s v="ELECTRO SUR ESTE"/>
    <x v="2046"/>
  </r>
  <r>
    <x v="31"/>
    <x v="14"/>
    <x v="33"/>
    <x v="8"/>
    <x v="18"/>
    <x v="1"/>
    <x v="1"/>
    <s v="SEAL"/>
    <x v="2047"/>
  </r>
  <r>
    <x v="31"/>
    <x v="34"/>
    <x v="33"/>
    <x v="8"/>
    <x v="18"/>
    <x v="1"/>
    <x v="1"/>
    <s v="ELECTRO SUR"/>
    <x v="2048"/>
  </r>
  <r>
    <x v="31"/>
    <x v="14"/>
    <x v="34"/>
    <x v="8"/>
    <x v="18"/>
    <x v="1"/>
    <x v="1"/>
    <s v="SEAL"/>
    <x v="2049"/>
  </r>
  <r>
    <x v="31"/>
    <x v="25"/>
    <x v="32"/>
    <x v="8"/>
    <x v="18"/>
    <x v="1"/>
    <x v="1"/>
    <s v="Edelnor"/>
    <x v="2050"/>
  </r>
  <r>
    <x v="31"/>
    <x v="10"/>
    <x v="32"/>
    <x v="8"/>
    <x v="18"/>
    <x v="1"/>
    <x v="1"/>
    <s v="LUZ DEL SUR"/>
    <x v="2051"/>
  </r>
  <r>
    <x v="31"/>
    <x v="10"/>
    <x v="35"/>
    <x v="8"/>
    <x v="18"/>
    <x v="1"/>
    <x v="1"/>
    <s v="LUZ DEL SUR"/>
    <x v="2052"/>
  </r>
  <r>
    <x v="31"/>
    <x v="24"/>
    <x v="50"/>
    <x v="8"/>
    <x v="18"/>
    <x v="1"/>
    <x v="1"/>
    <s v="ELECTRO SUR ESTE"/>
    <x v="2053"/>
  </r>
  <r>
    <x v="31"/>
    <x v="27"/>
    <x v="50"/>
    <x v="8"/>
    <x v="18"/>
    <x v="1"/>
    <x v="1"/>
    <s v="ELECTRO PUNO"/>
    <x v="2054"/>
  </r>
  <r>
    <x v="31"/>
    <x v="14"/>
    <x v="36"/>
    <x v="8"/>
    <x v="18"/>
    <x v="1"/>
    <x v="1"/>
    <s v="SEAL"/>
    <x v="2055"/>
  </r>
  <r>
    <x v="31"/>
    <x v="24"/>
    <x v="51"/>
    <x v="8"/>
    <x v="18"/>
    <x v="1"/>
    <x v="1"/>
    <s v="ELECTRO SUR ESTE"/>
    <x v="2056"/>
  </r>
  <r>
    <x v="31"/>
    <x v="27"/>
    <x v="62"/>
    <x v="8"/>
    <x v="18"/>
    <x v="1"/>
    <x v="1"/>
    <s v="ELECTRO PUNO"/>
    <x v="2057"/>
  </r>
  <r>
    <x v="31"/>
    <x v="25"/>
    <x v="14"/>
    <x v="8"/>
    <x v="18"/>
    <x v="1"/>
    <x v="1"/>
    <s v="Edelnor"/>
    <x v="2058"/>
  </r>
  <r>
    <x v="31"/>
    <x v="34"/>
    <x v="70"/>
    <x v="8"/>
    <x v="18"/>
    <x v="1"/>
    <x v="1"/>
    <s v="ELECTRO SUR"/>
    <x v="2059"/>
  </r>
  <r>
    <x v="31"/>
    <x v="14"/>
    <x v="37"/>
    <x v="8"/>
    <x v="18"/>
    <x v="1"/>
    <x v="1"/>
    <s v="SEAL"/>
    <x v="2060"/>
  </r>
  <r>
    <x v="31"/>
    <x v="14"/>
    <x v="38"/>
    <x v="8"/>
    <x v="18"/>
    <x v="1"/>
    <x v="1"/>
    <s v="SEAL"/>
    <x v="2061"/>
  </r>
  <r>
    <x v="31"/>
    <x v="24"/>
    <x v="39"/>
    <x v="8"/>
    <x v="18"/>
    <x v="1"/>
    <x v="1"/>
    <s v="ELECTRO SUR ESTE"/>
    <x v="2062"/>
  </r>
  <r>
    <x v="31"/>
    <x v="34"/>
    <x v="71"/>
    <x v="8"/>
    <x v="18"/>
    <x v="1"/>
    <x v="1"/>
    <s v="ELECTRO SUR"/>
    <x v="2063"/>
  </r>
  <r>
    <x v="31"/>
    <x v="27"/>
    <x v="63"/>
    <x v="8"/>
    <x v="18"/>
    <x v="1"/>
    <x v="1"/>
    <s v="ELECTRO PUNO"/>
    <x v="2064"/>
  </r>
  <r>
    <x v="31"/>
    <x v="10"/>
    <x v="41"/>
    <x v="8"/>
    <x v="18"/>
    <x v="1"/>
    <x v="1"/>
    <s v="LUZ DEL SUR"/>
    <x v="2065"/>
  </r>
  <r>
    <x v="31"/>
    <x v="34"/>
    <x v="72"/>
    <x v="8"/>
    <x v="18"/>
    <x v="1"/>
    <x v="1"/>
    <s v="ELECTRO SUR"/>
    <x v="2066"/>
  </r>
  <r>
    <x v="31"/>
    <x v="25"/>
    <x v="58"/>
    <x v="8"/>
    <x v="18"/>
    <x v="1"/>
    <x v="1"/>
    <s v="Edelnor"/>
    <x v="2067"/>
  </r>
  <r>
    <x v="31"/>
    <x v="24"/>
    <x v="52"/>
    <x v="8"/>
    <x v="18"/>
    <x v="1"/>
    <x v="1"/>
    <s v="ELECTRO SUR ESTE"/>
    <x v="2068"/>
  </r>
  <r>
    <x v="31"/>
    <x v="24"/>
    <x v="53"/>
    <x v="8"/>
    <x v="18"/>
    <x v="1"/>
    <x v="1"/>
    <s v="ELECTRO SUR ESTE"/>
    <x v="2069"/>
  </r>
  <r>
    <x v="31"/>
    <x v="14"/>
    <x v="45"/>
    <x v="8"/>
    <x v="18"/>
    <x v="1"/>
    <x v="1"/>
    <s v="SEAL"/>
    <x v="2070"/>
  </r>
  <r>
    <x v="31"/>
    <x v="10"/>
    <x v="46"/>
    <x v="8"/>
    <x v="18"/>
    <x v="1"/>
    <x v="1"/>
    <s v="LUZ DEL SUR"/>
    <x v="2071"/>
  </r>
  <r>
    <x v="31"/>
    <x v="25"/>
    <x v="47"/>
    <x v="8"/>
    <x v="18"/>
    <x v="1"/>
    <x v="1"/>
    <s v="Edelnor"/>
    <x v="2072"/>
  </r>
  <r>
    <x v="31"/>
    <x v="25"/>
    <x v="59"/>
    <x v="8"/>
    <x v="18"/>
    <x v="1"/>
    <x v="1"/>
    <s v="Edelnor"/>
    <x v="2073"/>
  </r>
  <r>
    <x v="31"/>
    <x v="35"/>
    <x v="68"/>
    <x v="8"/>
    <x v="20"/>
    <x v="1"/>
    <x v="1"/>
    <s v="Edecañete"/>
    <x v="2074"/>
  </r>
  <r>
    <x v="31"/>
    <x v="14"/>
    <x v="48"/>
    <x v="8"/>
    <x v="18"/>
    <x v="1"/>
    <x v="1"/>
    <s v="SEAL"/>
    <x v="2075"/>
  </r>
  <r>
    <x v="31"/>
    <x v="24"/>
    <x v="54"/>
    <x v="8"/>
    <x v="18"/>
    <x v="1"/>
    <x v="1"/>
    <s v="ELECTRO SUR ESTE"/>
    <x v="2076"/>
  </r>
  <r>
    <x v="31"/>
    <x v="27"/>
    <x v="64"/>
    <x v="8"/>
    <x v="18"/>
    <x v="1"/>
    <x v="1"/>
    <s v="ELECTRO PUNO"/>
    <x v="2077"/>
  </r>
  <r>
    <x v="31"/>
    <x v="27"/>
    <x v="65"/>
    <x v="8"/>
    <x v="18"/>
    <x v="1"/>
    <x v="1"/>
    <s v="ELECTRO PUNO"/>
    <x v="2078"/>
  </r>
  <r>
    <x v="31"/>
    <x v="34"/>
    <x v="73"/>
    <x v="8"/>
    <x v="18"/>
    <x v="1"/>
    <x v="1"/>
    <s v="ELECTRO SUR"/>
    <x v="2079"/>
  </r>
  <r>
    <x v="31"/>
    <x v="25"/>
    <x v="55"/>
    <x v="8"/>
    <x v="18"/>
    <x v="1"/>
    <x v="1"/>
    <s v="EDELNOR"/>
    <x v="2080"/>
  </r>
  <r>
    <x v="31"/>
    <x v="72"/>
    <x v="16"/>
    <x v="0"/>
    <x v="23"/>
    <x v="0"/>
    <x v="0"/>
    <s v="Anterior suministrador Statkraft"/>
    <x v="2081"/>
  </r>
  <r>
    <x v="31"/>
    <x v="72"/>
    <x v="28"/>
    <x v="0"/>
    <x v="23"/>
    <x v="0"/>
    <x v="0"/>
    <s v="Anterior suministrador Statkraft"/>
    <x v="2082"/>
  </r>
  <r>
    <x v="31"/>
    <x v="303"/>
    <x v="32"/>
    <x v="18"/>
    <x v="4"/>
    <x v="0"/>
    <x v="0"/>
    <s v="."/>
    <x v="2083"/>
  </r>
  <r>
    <x v="31"/>
    <x v="257"/>
    <x v="42"/>
    <x v="18"/>
    <x v="116"/>
    <x v="0"/>
    <x v="0"/>
    <s v="."/>
    <x v="2084"/>
  </r>
  <r>
    <x v="31"/>
    <x v="304"/>
    <x v="32"/>
    <x v="18"/>
    <x v="4"/>
    <x v="0"/>
    <x v="0"/>
    <s v="."/>
    <x v="2085"/>
  </r>
  <r>
    <x v="31"/>
    <x v="257"/>
    <x v="10"/>
    <x v="42"/>
    <x v="116"/>
    <x v="0"/>
    <x v="0"/>
    <s v="Anterior suministrador Hidrandina."/>
    <x v="2086"/>
  </r>
  <r>
    <x v="31"/>
    <x v="305"/>
    <x v="77"/>
    <x v="41"/>
    <x v="7"/>
    <x v="0"/>
    <x v="1"/>
    <s v="Buenas Tardes,_x000a_Agradeceré crear el código solicitado._x000a_Saludos,_x000a_Luis Farfan "/>
    <x v="2087"/>
  </r>
  <r>
    <x v="31"/>
    <x v="306"/>
    <x v="47"/>
    <x v="36"/>
    <x v="56"/>
    <x v="0"/>
    <x v="0"/>
    <s v="Anterior suministrador Edelnor"/>
    <x v="2088"/>
  </r>
  <r>
    <x v="31"/>
    <x v="8"/>
    <x v="16"/>
    <x v="27"/>
    <x v="9"/>
    <x v="0"/>
    <x v="0"/>
    <s v="Acuerdo de suministro entre Termochilca y COELVISAC."/>
    <x v="2089"/>
  </r>
  <r>
    <x v="31"/>
    <x v="307"/>
    <x v="47"/>
    <x v="37"/>
    <x v="117"/>
    <x v="0"/>
    <x v="0"/>
    <s v="Contrato por suministro de electricidad entre Termochilca y PRODAC, vigente desde el 01.04.2016 al 31.07.2026."/>
    <x v="2090"/>
  </r>
  <r>
    <x v="31"/>
    <x v="308"/>
    <x v="32"/>
    <x v="37"/>
    <x v="101"/>
    <x v="0"/>
    <x v="0"/>
    <s v="Contrato por suministro de electricidad entre Termochilca y Medifarma, vigente desde el 01.04.2016 al 31.03.2019"/>
    <x v="2091"/>
  </r>
  <r>
    <x v="31"/>
    <x v="124"/>
    <x v="12"/>
    <x v="80"/>
    <x v="68"/>
    <x v="0"/>
    <x v="0"/>
    <s v="Contrato bilateral entre Termochilca y Petroperu."/>
    <x v="2092"/>
  </r>
  <r>
    <x v="31"/>
    <x v="239"/>
    <x v="32"/>
    <x v="29"/>
    <x v="4"/>
    <x v="0"/>
    <x v="0"/>
    <s v="Contrato de suministro Entre Termochilca e inversiones San Borja."/>
    <x v="2093"/>
  </r>
  <r>
    <x v="31"/>
    <x v="239"/>
    <x v="32"/>
    <x v="29"/>
    <x v="4"/>
    <x v="0"/>
    <x v="0"/>
    <s v="Contrato de suministro Entre Termochilca e inversiones San Borja."/>
    <x v="2094"/>
  </r>
  <r>
    <x v="31"/>
    <x v="309"/>
    <x v="87"/>
    <x v="29"/>
    <x v="25"/>
    <x v="0"/>
    <x v="0"/>
    <s v="Contrato de suministro con Ladrillera MAXX, vigente desde el 01-02-2016 al 31-12-2020"/>
    <x v="2095"/>
  </r>
  <r>
    <x v="31"/>
    <x v="194"/>
    <x v="15"/>
    <x v="29"/>
    <x v="4"/>
    <x v="0"/>
    <x v="0"/>
    <s v="Contrato de Suministro de Electricidad entre Minera Raura y Termochilca vigente desde el 01/02/2016 al 31/12/2016."/>
    <x v="2096"/>
  </r>
  <r>
    <x v="31"/>
    <x v="310"/>
    <x v="39"/>
    <x v="30"/>
    <x v="4"/>
    <x v="0"/>
    <x v="0"/>
    <s v="Contrato de Suministro de electricidad vigente desde el 01-01-2016 al 31-12-2022."/>
    <x v="2097"/>
  </r>
  <r>
    <x v="31"/>
    <x v="310"/>
    <x v="54"/>
    <x v="30"/>
    <x v="4"/>
    <x v="0"/>
    <x v="0"/>
    <s v="En virtud al contrato de suministro con Catalina Huanca Sociedad Minera SAC, vigente a partir del 01.01.2016 al 31.12.2022."/>
    <x v="2098"/>
  </r>
  <r>
    <x v="31"/>
    <x v="311"/>
    <x v="77"/>
    <x v="30"/>
    <x v="23"/>
    <x v="0"/>
    <x v="0"/>
    <s v="En virtud al contrato de suministro de electricidad con AIPSA, vigente desde el 01/01/2016 al 31/12/2018."/>
    <x v="2099"/>
  </r>
  <r>
    <x v="31"/>
    <x v="312"/>
    <x v="32"/>
    <x v="5"/>
    <x v="118"/>
    <x v="0"/>
    <x v="0"/>
    <s v="Nuevo cliente libre de Termochilca. Su anterior suministrador fué Edelnor."/>
    <x v="2100"/>
  </r>
  <r>
    <x v="31"/>
    <x v="51"/>
    <x v="1"/>
    <x v="5"/>
    <x v="27"/>
    <x v="0"/>
    <x v="0"/>
    <s v="Contrato de suministro de electricidad a Minera CastroVirreyna en la barra Huancavelica 220. "/>
    <x v="2101"/>
  </r>
  <r>
    <x v="31"/>
    <x v="313"/>
    <x v="35"/>
    <x v="21"/>
    <x v="4"/>
    <x v="0"/>
    <x v="0"/>
    <s v="Cliente Libre EXSA"/>
    <x v="2102"/>
  </r>
  <r>
    <x v="31"/>
    <x v="305"/>
    <x v="77"/>
    <x v="32"/>
    <x v="79"/>
    <x v="0"/>
    <x v="1"/>
    <s v="Contrato de suministro de electricidad entre Termochilca SAC y EMSEMSA, punto de suministro Paramonga Existente 13.8 kV. "/>
    <x v="2103"/>
  </r>
  <r>
    <x v="32"/>
    <x v="25"/>
    <x v="57"/>
    <x v="8"/>
    <x v="19"/>
    <x v="1"/>
    <x v="1"/>
    <s v="CL"/>
    <x v="2104"/>
  </r>
  <r>
    <x v="32"/>
    <x v="10"/>
    <x v="68"/>
    <x v="21"/>
    <x v="19"/>
    <x v="1"/>
    <x v="1"/>
    <s v="Absorción de EDECAÑETE por LUZ DEL SUR"/>
    <x v="2105"/>
  </r>
  <r>
    <x v="32"/>
    <x v="4"/>
    <x v="4"/>
    <x v="3"/>
    <x v="4"/>
    <x v="1"/>
    <x v="1"/>
    <s v="YAUPI 138_x0009__x000a_ELECTROCENTRO_x0009__x000a_CL00144TER_x000a_"/>
    <x v="2106"/>
  </r>
  <r>
    <x v="32"/>
    <x v="4"/>
    <x v="7"/>
    <x v="3"/>
    <x v="4"/>
    <x v="1"/>
    <x v="1"/>
    <s v="PACHACHACA 220_x0009__x000a_ELECTROCENTRO_x0009__x000a_CL00142TER_x000a_"/>
    <x v="2107"/>
  </r>
  <r>
    <x v="32"/>
    <x v="4"/>
    <x v="6"/>
    <x v="3"/>
    <x v="4"/>
    <x v="1"/>
    <x v="1"/>
    <s v="VIZCARRA 220_x0009__x000a_ELECTROCENTRO_x0009__x000a_CL00141TER_x000a_"/>
    <x v="2108"/>
  </r>
  <r>
    <x v="32"/>
    <x v="5"/>
    <x v="5"/>
    <x v="3"/>
    <x v="4"/>
    <x v="1"/>
    <x v="1"/>
    <s v="CAJAMARCA 220_x0009__x000a_ELECTRONORTE_x0009__x000a_CL00140TER_x000a_"/>
    <x v="2109"/>
  </r>
  <r>
    <x v="32"/>
    <x v="10"/>
    <x v="31"/>
    <x v="8"/>
    <x v="19"/>
    <x v="1"/>
    <x v="1"/>
    <s v="Luz del Sur S.A.A."/>
    <x v="2110"/>
  </r>
  <r>
    <x v="32"/>
    <x v="7"/>
    <x v="9"/>
    <x v="3"/>
    <x v="4"/>
    <x v="1"/>
    <x v="1"/>
    <s v="Electronoroeste S.A."/>
    <x v="2111"/>
  </r>
  <r>
    <x v="32"/>
    <x v="25"/>
    <x v="55"/>
    <x v="8"/>
    <x v="19"/>
    <x v="1"/>
    <x v="1"/>
    <s v="Edelnor S.A.A."/>
    <x v="2112"/>
  </r>
  <r>
    <x v="32"/>
    <x v="25"/>
    <x v="56"/>
    <x v="8"/>
    <x v="19"/>
    <x v="1"/>
    <x v="1"/>
    <s v="Edelnor S.A.A."/>
    <x v="2113"/>
  </r>
  <r>
    <x v="32"/>
    <x v="6"/>
    <x v="10"/>
    <x v="3"/>
    <x v="4"/>
    <x v="1"/>
    <x v="1"/>
    <s v="Hidrandina S.A."/>
    <x v="2114"/>
  </r>
  <r>
    <x v="32"/>
    <x v="32"/>
    <x v="74"/>
    <x v="8"/>
    <x v="19"/>
    <x v="1"/>
    <x v="1"/>
    <s v="Electro Oriente S.A."/>
    <x v="2115"/>
  </r>
  <r>
    <x v="32"/>
    <x v="4"/>
    <x v="11"/>
    <x v="3"/>
    <x v="4"/>
    <x v="1"/>
    <x v="1"/>
    <s v="Electrocentro S.A."/>
    <x v="2116"/>
  </r>
  <r>
    <x v="32"/>
    <x v="7"/>
    <x v="12"/>
    <x v="3"/>
    <x v="4"/>
    <x v="1"/>
    <x v="1"/>
    <s v="Electronoroeste S.A."/>
    <x v="2117"/>
  </r>
  <r>
    <x v="32"/>
    <x v="25"/>
    <x v="32"/>
    <x v="8"/>
    <x v="19"/>
    <x v="1"/>
    <x v="1"/>
    <s v="Edelnor S.A.A."/>
    <x v="2118"/>
  </r>
  <r>
    <x v="32"/>
    <x v="10"/>
    <x v="32"/>
    <x v="8"/>
    <x v="19"/>
    <x v="1"/>
    <x v="1"/>
    <s v="Luz del Sur S.A.A."/>
    <x v="2119"/>
  </r>
  <r>
    <x v="32"/>
    <x v="10"/>
    <x v="35"/>
    <x v="8"/>
    <x v="4"/>
    <x v="1"/>
    <x v="1"/>
    <s v="Luz del Sur S.A.A."/>
    <x v="2120"/>
  </r>
  <r>
    <x v="32"/>
    <x v="4"/>
    <x v="13"/>
    <x v="3"/>
    <x v="4"/>
    <x v="1"/>
    <x v="1"/>
    <s v="Electrocentro S.A."/>
    <x v="2121"/>
  </r>
  <r>
    <x v="32"/>
    <x v="7"/>
    <x v="2"/>
    <x v="3"/>
    <x v="4"/>
    <x v="1"/>
    <x v="1"/>
    <s v="Electronoroeste S.A."/>
    <x v="2122"/>
  </r>
  <r>
    <x v="32"/>
    <x v="6"/>
    <x v="14"/>
    <x v="3"/>
    <x v="4"/>
    <x v="1"/>
    <x v="1"/>
    <s v="Hidrandina S.A."/>
    <x v="2123"/>
  </r>
  <r>
    <x v="32"/>
    <x v="25"/>
    <x v="14"/>
    <x v="8"/>
    <x v="19"/>
    <x v="1"/>
    <x v="1"/>
    <s v="Edelnor S.A.A."/>
    <x v="2124"/>
  </r>
  <r>
    <x v="32"/>
    <x v="4"/>
    <x v="15"/>
    <x v="3"/>
    <x v="4"/>
    <x v="1"/>
    <x v="1"/>
    <s v="Electrocentro S.A."/>
    <x v="2125"/>
  </r>
  <r>
    <x v="32"/>
    <x v="4"/>
    <x v="16"/>
    <x v="3"/>
    <x v="4"/>
    <x v="1"/>
    <x v="1"/>
    <s v="Electrocentro S.A."/>
    <x v="2126"/>
  </r>
  <r>
    <x v="32"/>
    <x v="10"/>
    <x v="41"/>
    <x v="8"/>
    <x v="19"/>
    <x v="1"/>
    <x v="1"/>
    <s v="Luz del Sur S.A.A."/>
    <x v="2127"/>
  </r>
  <r>
    <x v="32"/>
    <x v="8"/>
    <x v="17"/>
    <x v="3"/>
    <x v="4"/>
    <x v="1"/>
    <x v="1"/>
    <s v="COELVISAC"/>
    <x v="2128"/>
  </r>
  <r>
    <x v="32"/>
    <x v="4"/>
    <x v="18"/>
    <x v="3"/>
    <x v="4"/>
    <x v="1"/>
    <x v="1"/>
    <s v="Electrocentro S.A."/>
    <x v="2129"/>
  </r>
  <r>
    <x v="32"/>
    <x v="4"/>
    <x v="19"/>
    <x v="3"/>
    <x v="4"/>
    <x v="1"/>
    <x v="1"/>
    <s v="Electrocentro S.A."/>
    <x v="2130"/>
  </r>
  <r>
    <x v="32"/>
    <x v="36"/>
    <x v="1"/>
    <x v="8"/>
    <x v="19"/>
    <x v="1"/>
    <x v="1"/>
    <s v="Electro Dunas S.A.A."/>
    <x v="2131"/>
  </r>
  <r>
    <x v="32"/>
    <x v="4"/>
    <x v="1"/>
    <x v="3"/>
    <x v="4"/>
    <x v="1"/>
    <x v="1"/>
    <s v="Electrocentro S.A."/>
    <x v="2132"/>
  </r>
  <r>
    <x v="32"/>
    <x v="6"/>
    <x v="3"/>
    <x v="3"/>
    <x v="4"/>
    <x v="1"/>
    <x v="1"/>
    <s v="Hidrandina S.A."/>
    <x v="2133"/>
  </r>
  <r>
    <x v="32"/>
    <x v="25"/>
    <x v="58"/>
    <x v="8"/>
    <x v="19"/>
    <x v="1"/>
    <x v="1"/>
    <s v="Edelnor S.A.A."/>
    <x v="2134"/>
  </r>
  <r>
    <x v="32"/>
    <x v="6"/>
    <x v="20"/>
    <x v="3"/>
    <x v="4"/>
    <x v="1"/>
    <x v="1"/>
    <s v="Hidrandina S.A."/>
    <x v="2135"/>
  </r>
  <r>
    <x v="32"/>
    <x v="6"/>
    <x v="21"/>
    <x v="3"/>
    <x v="4"/>
    <x v="1"/>
    <x v="1"/>
    <s v="Hidrandina S.A."/>
    <x v="2136"/>
  </r>
  <r>
    <x v="32"/>
    <x v="4"/>
    <x v="22"/>
    <x v="3"/>
    <x v="4"/>
    <x v="1"/>
    <x v="1"/>
    <s v="Electrocentro S.A."/>
    <x v="2137"/>
  </r>
  <r>
    <x v="32"/>
    <x v="6"/>
    <x v="23"/>
    <x v="3"/>
    <x v="4"/>
    <x v="1"/>
    <x v="1"/>
    <s v="Hidrandina S.A."/>
    <x v="2138"/>
  </r>
  <r>
    <x v="32"/>
    <x v="10"/>
    <x v="46"/>
    <x v="8"/>
    <x v="19"/>
    <x v="1"/>
    <x v="1"/>
    <s v="Luz del Sur S.A.A."/>
    <x v="2139"/>
  </r>
  <r>
    <x v="32"/>
    <x v="5"/>
    <x v="24"/>
    <x v="3"/>
    <x v="4"/>
    <x v="1"/>
    <x v="1"/>
    <s v="Electronorte S.A."/>
    <x v="2140"/>
  </r>
  <r>
    <x v="32"/>
    <x v="25"/>
    <x v="47"/>
    <x v="8"/>
    <x v="19"/>
    <x v="1"/>
    <x v="1"/>
    <s v="Edelnor S.A.A."/>
    <x v="2141"/>
  </r>
  <r>
    <x v="32"/>
    <x v="5"/>
    <x v="25"/>
    <x v="3"/>
    <x v="4"/>
    <x v="1"/>
    <x v="1"/>
    <s v="Electronorte S.A."/>
    <x v="2142"/>
  </r>
  <r>
    <x v="32"/>
    <x v="4"/>
    <x v="26"/>
    <x v="3"/>
    <x v="5"/>
    <x v="1"/>
    <x v="1"/>
    <s v="Electrocentro S.A."/>
    <x v="2143"/>
  </r>
  <r>
    <x v="32"/>
    <x v="4"/>
    <x v="27"/>
    <x v="3"/>
    <x v="4"/>
    <x v="1"/>
    <x v="1"/>
    <s v="Electrocentro S.A."/>
    <x v="2144"/>
  </r>
  <r>
    <x v="32"/>
    <x v="25"/>
    <x v="59"/>
    <x v="8"/>
    <x v="19"/>
    <x v="1"/>
    <x v="1"/>
    <s v="Edelnor S.A.A."/>
    <x v="2145"/>
  </r>
  <r>
    <x v="32"/>
    <x v="35"/>
    <x v="68"/>
    <x v="8"/>
    <x v="20"/>
    <x v="1"/>
    <x v="1"/>
    <s v="Edecañete S.A."/>
    <x v="2146"/>
  </r>
  <r>
    <x v="32"/>
    <x v="4"/>
    <x v="28"/>
    <x v="3"/>
    <x v="4"/>
    <x v="1"/>
    <x v="1"/>
    <s v="Electrocentro S.A."/>
    <x v="2147"/>
  </r>
  <r>
    <x v="32"/>
    <x v="6"/>
    <x v="5"/>
    <x v="3"/>
    <x v="4"/>
    <x v="1"/>
    <x v="1"/>
    <s v="Hidrandina S.A."/>
    <x v="2148"/>
  </r>
  <r>
    <x v="32"/>
    <x v="4"/>
    <x v="29"/>
    <x v="3"/>
    <x v="4"/>
    <x v="1"/>
    <x v="1"/>
    <s v="Electrocentro S.A."/>
    <x v="2149"/>
  </r>
  <r>
    <x v="32"/>
    <x v="6"/>
    <x v="8"/>
    <x v="3"/>
    <x v="4"/>
    <x v="1"/>
    <x v="1"/>
    <s v="Hidrandina S.A."/>
    <x v="2150"/>
  </r>
  <r>
    <x v="32"/>
    <x v="314"/>
    <x v="74"/>
    <x v="89"/>
    <x v="27"/>
    <x v="0"/>
    <x v="0"/>
    <s v="Industria del Espino"/>
    <x v="2151"/>
  </r>
  <r>
    <x v="32"/>
    <x v="315"/>
    <x v="11"/>
    <x v="43"/>
    <x v="30"/>
    <x v="0"/>
    <x v="0"/>
    <s v="ETESELVA"/>
    <x v="2152"/>
  </r>
  <r>
    <x v="32"/>
    <x v="62"/>
    <x v="35"/>
    <x v="6"/>
    <x v="119"/>
    <x v="0"/>
    <x v="0"/>
    <s v="Banco Continental"/>
    <x v="2153"/>
  </r>
  <r>
    <x v="32"/>
    <x v="316"/>
    <x v="2"/>
    <x v="89"/>
    <x v="27"/>
    <x v="0"/>
    <x v="0"/>
    <s v="Industria Textil Piura"/>
    <x v="2154"/>
  </r>
  <r>
    <x v="32"/>
    <x v="281"/>
    <x v="2"/>
    <x v="3"/>
    <x v="22"/>
    <x v="0"/>
    <x v="0"/>
    <s v="Agricola Chira"/>
    <x v="2155"/>
  </r>
  <r>
    <x v="32"/>
    <x v="311"/>
    <x v="77"/>
    <x v="3"/>
    <x v="22"/>
    <x v="0"/>
    <x v="0"/>
    <s v="Agro Industrial Paramonga"/>
    <x v="2156"/>
  </r>
  <r>
    <x v="32"/>
    <x v="317"/>
    <x v="16"/>
    <x v="3"/>
    <x v="8"/>
    <x v="0"/>
    <x v="0"/>
    <s v="Sociedad Minera Austria Duvaz"/>
    <x v="2157"/>
  </r>
  <r>
    <x v="32"/>
    <x v="318"/>
    <x v="47"/>
    <x v="89"/>
    <x v="27"/>
    <x v="0"/>
    <x v="0"/>
    <s v="Compañía Universal Textil"/>
    <x v="2158"/>
  </r>
  <r>
    <x v="32"/>
    <x v="106"/>
    <x v="47"/>
    <x v="89"/>
    <x v="27"/>
    <x v="0"/>
    <x v="0"/>
    <s v="Alicorp"/>
    <x v="2159"/>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 dinámica5" cacheId="26"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B3:B1313" firstHeaderRow="1" firstDataRow="1" firstDataCol="1" rowPageCount="1" colPageCount="1"/>
  <pivotFields count="9">
    <pivotField axis="axisPage" showAll="0">
      <items count="38">
        <item x="0"/>
        <item x="1"/>
        <item x="2"/>
        <item x="3"/>
        <item x="4"/>
        <item x="5"/>
        <item m="1" x="34"/>
        <item m="1" x="35"/>
        <item x="6"/>
        <item x="7"/>
        <item m="1" x="36"/>
        <item x="8"/>
        <item x="9"/>
        <item x="10"/>
        <item x="11"/>
        <item x="12"/>
        <item x="13"/>
        <item x="14"/>
        <item x="15"/>
        <item x="16"/>
        <item x="17"/>
        <item x="18"/>
        <item x="19"/>
        <item x="20"/>
        <item x="21"/>
        <item x="22"/>
        <item x="23"/>
        <item x="24"/>
        <item x="26"/>
        <item x="27"/>
        <item x="28"/>
        <item x="29"/>
        <item x="30"/>
        <item x="31"/>
        <item x="32"/>
        <item x="25"/>
        <item x="33"/>
        <item t="default"/>
      </items>
    </pivotField>
    <pivotField axis="axisRow" showAll="0">
      <items count="326">
        <item m="1" x="324"/>
        <item x="255"/>
        <item x="54"/>
        <item x="21"/>
        <item x="281"/>
        <item x="311"/>
        <item x="2"/>
        <item x="306"/>
        <item x="43"/>
        <item x="165"/>
        <item x="158"/>
        <item x="106"/>
        <item x="188"/>
        <item m="1" x="321"/>
        <item x="112"/>
        <item x="235"/>
        <item x="22"/>
        <item x="234"/>
        <item x="145"/>
        <item x="157"/>
        <item x="233"/>
        <item x="302"/>
        <item x="220"/>
        <item x="186"/>
        <item x="62"/>
        <item x="134"/>
        <item x="103"/>
        <item x="232"/>
        <item x="206"/>
        <item x="102"/>
        <item x="115"/>
        <item x="53"/>
        <item x="310"/>
        <item x="132"/>
        <item x="13"/>
        <item x="196"/>
        <item x="49"/>
        <item x="297"/>
        <item x="78"/>
        <item x="191"/>
        <item x="133"/>
        <item x="193"/>
        <item x="182"/>
        <item x="266"/>
        <item x="194"/>
        <item x="300"/>
        <item x="181"/>
        <item x="8"/>
        <item x="217"/>
        <item x="244"/>
        <item x="57"/>
        <item x="260"/>
        <item x="1"/>
        <item x="12"/>
        <item x="156"/>
        <item x="69"/>
        <item x="261"/>
        <item x="243"/>
        <item x="318"/>
        <item x="205"/>
        <item x="224"/>
        <item x="100"/>
        <item x="292"/>
        <item x="61"/>
        <item x="312"/>
        <item x="116"/>
        <item x="55"/>
        <item x="216"/>
        <item x="101"/>
        <item x="254"/>
        <item x="270"/>
        <item x="117"/>
        <item x="219"/>
        <item x="265"/>
        <item x="72"/>
        <item x="280"/>
        <item x="180"/>
        <item x="35"/>
        <item x="25"/>
        <item x="42"/>
        <item m="1" x="323"/>
        <item x="48"/>
        <item x="76"/>
        <item x="4"/>
        <item x="17"/>
        <item x="7"/>
        <item x="5"/>
        <item x="32"/>
        <item x="45"/>
        <item x="27"/>
        <item x="34"/>
        <item x="24"/>
        <item x="289"/>
        <item x="26"/>
        <item x="36"/>
        <item x="40"/>
        <item x="305"/>
        <item x="31"/>
        <item x="30"/>
        <item x="109"/>
        <item x="80"/>
        <item x="173"/>
        <item x="259"/>
        <item x="223"/>
        <item x="276"/>
        <item x="64"/>
        <item x="135"/>
        <item x="315"/>
        <item x="313"/>
        <item x="59"/>
        <item x="273"/>
        <item x="275"/>
        <item x="242"/>
        <item x="56"/>
        <item x="169"/>
        <item x="264"/>
        <item x="168"/>
        <item x="23"/>
        <item x="231"/>
        <item x="197"/>
        <item x="94"/>
        <item x="192"/>
        <item x="126"/>
        <item x="274"/>
        <item x="46"/>
        <item x="6"/>
        <item x="175"/>
        <item x="174"/>
        <item x="240"/>
        <item x="238"/>
        <item x="218"/>
        <item x="63"/>
        <item x="114"/>
        <item x="142"/>
        <item x="252"/>
        <item x="204"/>
        <item x="230"/>
        <item x="190"/>
        <item x="125"/>
        <item x="39"/>
        <item x="314"/>
        <item x="251"/>
        <item x="108"/>
        <item x="250"/>
        <item x="144"/>
        <item x="299"/>
        <item x="155"/>
        <item x="249"/>
        <item x="279"/>
        <item x="105"/>
        <item x="237"/>
        <item x="203"/>
        <item x="111"/>
        <item x="93"/>
        <item x="304"/>
        <item x="120"/>
        <item x="215"/>
        <item x="172"/>
        <item x="222"/>
        <item x="239"/>
        <item x="229"/>
        <item x="263"/>
        <item x="187"/>
        <item x="214"/>
        <item x="309"/>
        <item x="248"/>
        <item x="213"/>
        <item x="212"/>
        <item x="150"/>
        <item x="247"/>
        <item x="10"/>
        <item x="113"/>
        <item x="256"/>
        <item x="99"/>
        <item x="211"/>
        <item x="308"/>
        <item x="98"/>
        <item x="11"/>
        <item m="1" x="320"/>
        <item x="202"/>
        <item x="84"/>
        <item x="37"/>
        <item x="130"/>
        <item x="140"/>
        <item x="148"/>
        <item x="20"/>
        <item x="171"/>
        <item x="71"/>
        <item x="184"/>
        <item x="284"/>
        <item x="151"/>
        <item x="77"/>
        <item x="121"/>
        <item x="51"/>
        <item x="28"/>
        <item x="68"/>
        <item x="79"/>
        <item x="67"/>
        <item x="198"/>
        <item x="3"/>
        <item x="288"/>
        <item x="74"/>
        <item x="136"/>
        <item x="66"/>
        <item x="19"/>
        <item x="65"/>
        <item x="195"/>
        <item x="285"/>
        <item x="127"/>
        <item x="60"/>
        <item x="141"/>
        <item x="138"/>
        <item x="107"/>
        <item x="33"/>
        <item x="179"/>
        <item x="159"/>
        <item x="129"/>
        <item x="201"/>
        <item x="228"/>
        <item x="278"/>
        <item x="200"/>
        <item x="154"/>
        <item x="185"/>
        <item x="258"/>
        <item x="118"/>
        <item x="227"/>
        <item x="294"/>
        <item x="47"/>
        <item x="277"/>
        <item x="163"/>
        <item x="210"/>
        <item x="92"/>
        <item x="16"/>
        <item x="160"/>
        <item x="131"/>
        <item x="29"/>
        <item x="9"/>
        <item x="149"/>
        <item x="147"/>
        <item x="170"/>
        <item x="253"/>
        <item x="296"/>
        <item x="226"/>
        <item x="95"/>
        <item x="301"/>
        <item x="52"/>
        <item x="268"/>
        <item x="75"/>
        <item x="307"/>
        <item x="110"/>
        <item x="41"/>
        <item x="221"/>
        <item x="146"/>
        <item x="178"/>
        <item x="293"/>
        <item x="183"/>
        <item x="124"/>
        <item x="123"/>
        <item x="167"/>
        <item x="18"/>
        <item x="89"/>
        <item x="91"/>
        <item x="267"/>
        <item x="189"/>
        <item x="291"/>
        <item x="14"/>
        <item x="44"/>
        <item x="272"/>
        <item x="295"/>
        <item x="122"/>
        <item x="257"/>
        <item x="317"/>
        <item x="90"/>
        <item x="88"/>
        <item x="137"/>
        <item x="271"/>
        <item m="1" x="322"/>
        <item x="283"/>
        <item x="0"/>
        <item x="241"/>
        <item x="262"/>
        <item x="209"/>
        <item x="286"/>
        <item x="287"/>
        <item x="199"/>
        <item x="119"/>
        <item x="38"/>
        <item x="73"/>
        <item x="316"/>
        <item x="236"/>
        <item x="177"/>
        <item x="97"/>
        <item x="282"/>
        <item x="208"/>
        <item x="269"/>
        <item x="128"/>
        <item x="246"/>
        <item x="298"/>
        <item x="70"/>
        <item x="50"/>
        <item x="15"/>
        <item x="143"/>
        <item x="245"/>
        <item x="303"/>
        <item x="85"/>
        <item x="58"/>
        <item x="96"/>
        <item x="162"/>
        <item x="104"/>
        <item x="139"/>
        <item x="161"/>
        <item x="153"/>
        <item x="81"/>
        <item x="82"/>
        <item x="83"/>
        <item x="86"/>
        <item x="87"/>
        <item x="164"/>
        <item x="166"/>
        <item x="290"/>
        <item x="152"/>
        <item x="176"/>
        <item x="207"/>
        <item x="225"/>
        <item x="319"/>
        <item t="default"/>
      </items>
    </pivotField>
    <pivotField axis="axisRow" showAll="0">
      <items count="90">
        <item x="80"/>
        <item x="61"/>
        <item x="86"/>
        <item x="73"/>
        <item x="79"/>
        <item x="29"/>
        <item x="65"/>
        <item x="64"/>
        <item x="84"/>
        <item x="54"/>
        <item x="5"/>
        <item x="83"/>
        <item x="31"/>
        <item x="48"/>
        <item x="28"/>
        <item x="68"/>
        <item x="59"/>
        <item x="27"/>
        <item x="26"/>
        <item x="25"/>
        <item x="75"/>
        <item x="47"/>
        <item x="24"/>
        <item x="46"/>
        <item x="45"/>
        <item x="23"/>
        <item x="8"/>
        <item x="53"/>
        <item x="44"/>
        <item x="22"/>
        <item x="43"/>
        <item x="67"/>
        <item x="78"/>
        <item x="52"/>
        <item x="21"/>
        <item x="20"/>
        <item x="58"/>
        <item x="3"/>
        <item x="1"/>
        <item x="19"/>
        <item x="18"/>
        <item x="42"/>
        <item x="72"/>
        <item x="17"/>
        <item x="41"/>
        <item x="63"/>
        <item x="40"/>
        <item x="81"/>
        <item x="57"/>
        <item x="87"/>
        <item x="71"/>
        <item x="39"/>
        <item x="38"/>
        <item x="76"/>
        <item x="37"/>
        <item x="70"/>
        <item x="16"/>
        <item x="7"/>
        <item x="15"/>
        <item x="30"/>
        <item x="77"/>
        <item x="14"/>
        <item x="2"/>
        <item x="13"/>
        <item x="60"/>
        <item x="62"/>
        <item x="51"/>
        <item x="36"/>
        <item x="50"/>
        <item x="35"/>
        <item x="32"/>
        <item x="34"/>
        <item x="33"/>
        <item x="66"/>
        <item x="85"/>
        <item x="12"/>
        <item x="11"/>
        <item x="49"/>
        <item x="82"/>
        <item x="74"/>
        <item x="69"/>
        <item x="10"/>
        <item x="0"/>
        <item x="56"/>
        <item x="6"/>
        <item x="4"/>
        <item x="55"/>
        <item x="9"/>
        <item x="88"/>
        <item t="default"/>
      </items>
    </pivotField>
    <pivotField axis="axisRow" showAll="0">
      <items count="120">
        <item m="1" x="117"/>
        <item x="103"/>
        <item x="85"/>
        <item x="6"/>
        <item x="45"/>
        <item x="50"/>
        <item x="3"/>
        <item x="8"/>
        <item x="23"/>
        <item x="30"/>
        <item x="0"/>
        <item x="78"/>
        <item x="49"/>
        <item x="2"/>
        <item x="62"/>
        <item x="58"/>
        <item x="83"/>
        <item x="29"/>
        <item x="94"/>
        <item m="1" x="116"/>
        <item m="1" x="112"/>
        <item x="75"/>
        <item x="102"/>
        <item x="40"/>
        <item x="80"/>
        <item m="1" x="114"/>
        <item x="71"/>
        <item x="86"/>
        <item m="1" x="108"/>
        <item x="10"/>
        <item x="89"/>
        <item x="99"/>
        <item x="37"/>
        <item x="52"/>
        <item x="16"/>
        <item x="11"/>
        <item x="51"/>
        <item x="13"/>
        <item x="1"/>
        <item x="27"/>
        <item m="1" x="118"/>
        <item x="74"/>
        <item x="54"/>
        <item x="12"/>
        <item x="76"/>
        <item x="53"/>
        <item x="34"/>
        <item x="26"/>
        <item x="73"/>
        <item x="63"/>
        <item x="72"/>
        <item x="90"/>
        <item x="7"/>
        <item x="9"/>
        <item x="33"/>
        <item x="36"/>
        <item m="1" x="107"/>
        <item x="96"/>
        <item x="55"/>
        <item x="15"/>
        <item x="32"/>
        <item x="41"/>
        <item x="57"/>
        <item x="46"/>
        <item x="84"/>
        <item x="91"/>
        <item x="44"/>
        <item x="56"/>
        <item x="42"/>
        <item m="1" x="109"/>
        <item x="92"/>
        <item x="95"/>
        <item x="47"/>
        <item x="43"/>
        <item x="31"/>
        <item x="19"/>
        <item x="88"/>
        <item x="101"/>
        <item x="98"/>
        <item m="1" x="115"/>
        <item x="59"/>
        <item x="17"/>
        <item x="21"/>
        <item x="18"/>
        <item x="77"/>
        <item x="93"/>
        <item x="38"/>
        <item x="5"/>
        <item x="22"/>
        <item x="20"/>
        <item x="4"/>
        <item m="1" x="113"/>
        <item x="48"/>
        <item x="87"/>
        <item x="60"/>
        <item x="61"/>
        <item x="97"/>
        <item x="104"/>
        <item x="14"/>
        <item x="24"/>
        <item m="1" x="110"/>
        <item m="1" x="111"/>
        <item x="70"/>
        <item x="28"/>
        <item x="100"/>
        <item m="1" x="106"/>
        <item x="35"/>
        <item x="25"/>
        <item x="39"/>
        <item x="69"/>
        <item x="81"/>
        <item x="82"/>
        <item x="64"/>
        <item x="65"/>
        <item x="66"/>
        <item x="67"/>
        <item x="68"/>
        <item x="79"/>
        <item x="105"/>
        <item t="default"/>
      </items>
    </pivotField>
    <pivotField axis="axisRow" showAll="0">
      <items count="124">
        <item x="60"/>
        <item x="29"/>
        <item x="106"/>
        <item x="62"/>
        <item x="59"/>
        <item x="17"/>
        <item x="104"/>
        <item x="40"/>
        <item x="113"/>
        <item x="57"/>
        <item x="72"/>
        <item x="103"/>
        <item x="108"/>
        <item x="112"/>
        <item x="10"/>
        <item x="0"/>
        <item x="93"/>
        <item x="102"/>
        <item x="71"/>
        <item x="64"/>
        <item x="86"/>
        <item x="47"/>
        <item x="8"/>
        <item x="42"/>
        <item x="84"/>
        <item x="28"/>
        <item x="58"/>
        <item x="92"/>
        <item x="5"/>
        <item x="79"/>
        <item x="67"/>
        <item x="100"/>
        <item x="75"/>
        <item x="105"/>
        <item x="41"/>
        <item x="56"/>
        <item x="44"/>
        <item x="31"/>
        <item x="95"/>
        <item x="85"/>
        <item x="52"/>
        <item x="91"/>
        <item x="35"/>
        <item x="81"/>
        <item x="119"/>
        <item x="37"/>
        <item x="46"/>
        <item x="107"/>
        <item x="32"/>
        <item x="21"/>
        <item x="61"/>
        <item x="51"/>
        <item x="118"/>
        <item x="89"/>
        <item x="33"/>
        <item x="1"/>
        <item x="90"/>
        <item x="3"/>
        <item x="39"/>
        <item x="63"/>
        <item x="101"/>
        <item x="34"/>
        <item x="26"/>
        <item x="88"/>
        <item x="9"/>
        <item x="76"/>
        <item x="80"/>
        <item x="73"/>
        <item x="24"/>
        <item x="15"/>
        <item x="99"/>
        <item x="82"/>
        <item x="98"/>
        <item x="117"/>
        <item x="11"/>
        <item x="68"/>
        <item x="94"/>
        <item x="55"/>
        <item x="38"/>
        <item x="83"/>
        <item x="116"/>
        <item x="43"/>
        <item x="110"/>
        <item m="1" x="121"/>
        <item x="20"/>
        <item x="45"/>
        <item x="87"/>
        <item x="114"/>
        <item x="96"/>
        <item x="69"/>
        <item x="97"/>
        <item x="115"/>
        <item x="70"/>
        <item x="16"/>
        <item x="14"/>
        <item x="22"/>
        <item x="36"/>
        <item x="27"/>
        <item x="23"/>
        <item x="7"/>
        <item x="25"/>
        <item x="18"/>
        <item x="4"/>
        <item x="19"/>
        <item x="6"/>
        <item x="12"/>
        <item x="78"/>
        <item x="66"/>
        <item x="74"/>
        <item x="111"/>
        <item x="48"/>
        <item x="13"/>
        <item x="30"/>
        <item m="1" x="122"/>
        <item x="49"/>
        <item x="50"/>
        <item x="53"/>
        <item x="54"/>
        <item x="77"/>
        <item x="109"/>
        <item x="2"/>
        <item x="65"/>
        <item x="120"/>
        <item t="default"/>
      </items>
    </pivotField>
    <pivotField axis="axisRow" showAll="0">
      <items count="4">
        <item x="0"/>
        <item x="1"/>
        <item x="2"/>
        <item t="default"/>
      </items>
    </pivotField>
    <pivotField axis="axisRow" showAll="0">
      <items count="4">
        <item x="0"/>
        <item x="1"/>
        <item x="2"/>
        <item t="default"/>
      </items>
    </pivotField>
    <pivotField showAll="0"/>
    <pivotField axis="axisRow" showAll="0">
      <items count="2443">
        <item x="2"/>
        <item x="160"/>
        <item x="88"/>
        <item m="1" x="2357"/>
        <item x="608"/>
        <item x="1364"/>
        <item x="1670"/>
        <item x="681"/>
        <item x="1394"/>
        <item x="1809"/>
        <item x="2032"/>
        <item x="2103"/>
        <item x="3"/>
        <item x="159"/>
        <item m="1" x="2358"/>
        <item x="693"/>
        <item x="607"/>
        <item x="497"/>
        <item x="1230"/>
        <item x="1043"/>
        <item x="1363"/>
        <item x="1669"/>
        <item x="1671"/>
        <item x="680"/>
        <item x="1393"/>
        <item x="1808"/>
        <item x="1806"/>
        <item x="1851"/>
        <item x="2031"/>
        <item x="2102"/>
        <item x="158"/>
        <item x="87"/>
        <item m="1" x="2166"/>
        <item m="1" x="2359"/>
        <item x="692"/>
        <item x="606"/>
        <item m="1" x="2335"/>
        <item x="1362"/>
        <item x="1576"/>
        <item x="1668"/>
        <item x="679"/>
        <item x="1392"/>
        <item x="1807"/>
        <item x="1850"/>
        <item x="2030"/>
        <item x="2101"/>
        <item x="157"/>
        <item x="86"/>
        <item x="691"/>
        <item x="605"/>
        <item x="1361"/>
        <item x="1385"/>
        <item x="1667"/>
        <item x="678"/>
        <item x="1391"/>
        <item x="1846"/>
        <item x="1849"/>
        <item x="2029"/>
        <item x="2100"/>
        <item x="156"/>
        <item x="690"/>
        <item x="604"/>
        <item x="1360"/>
        <item x="1575"/>
        <item x="1666"/>
        <item x="677"/>
        <item x="1390"/>
        <item x="1805"/>
        <item x="1848"/>
        <item x="2028"/>
        <item x="2099"/>
        <item x="155"/>
        <item x="85"/>
        <item x="689"/>
        <item x="603"/>
        <item x="1359"/>
        <item x="1574"/>
        <item x="1665"/>
        <item x="676"/>
        <item x="1389"/>
        <item x="1804"/>
        <item x="2027"/>
        <item x="2098"/>
        <item x="154"/>
        <item m="1" x="2167"/>
        <item x="602"/>
        <item x="1358"/>
        <item x="1664"/>
        <item x="675"/>
        <item x="1388"/>
        <item x="2026"/>
        <item x="2097"/>
        <item x="153"/>
        <item x="84"/>
        <item x="599"/>
        <item m="1" x="2168"/>
        <item x="688"/>
        <item x="601"/>
        <item x="1357"/>
        <item x="1384"/>
        <item x="1663"/>
        <item x="674"/>
        <item x="1387"/>
        <item x="2025"/>
        <item x="2096"/>
        <item x="152"/>
        <item m="1" x="2169"/>
        <item x="253"/>
        <item x="687"/>
        <item x="600"/>
        <item x="1229"/>
        <item x="1042"/>
        <item x="835"/>
        <item x="1573"/>
        <item x="1662"/>
        <item x="673"/>
        <item x="1386"/>
        <item x="1845"/>
        <item x="1803"/>
        <item x="2095"/>
        <item x="83"/>
        <item x="598"/>
        <item m="1" x="2342"/>
        <item x="686"/>
        <item x="905"/>
        <item x="1661"/>
        <item x="672"/>
        <item x="1844"/>
        <item x="2024"/>
        <item x="2094"/>
        <item x="82"/>
        <item x="597"/>
        <item m="1" x="2161"/>
        <item m="1" x="2343"/>
        <item x="496"/>
        <item x="1228"/>
        <item x="1041"/>
        <item x="834"/>
        <item x="904"/>
        <item x="1660"/>
        <item x="2023"/>
        <item x="2093"/>
        <item m="1" x="2162"/>
        <item m="1" x="2344"/>
        <item x="685"/>
        <item x="349"/>
        <item x="495"/>
        <item x="833"/>
        <item x="903"/>
        <item x="1383"/>
        <item x="1659"/>
        <item x="1802"/>
        <item x="2022"/>
        <item x="2092"/>
        <item x="2159"/>
        <item x="81"/>
        <item m="1" x="2345"/>
        <item x="684"/>
        <item x="683"/>
        <item x="902"/>
        <item x="1382"/>
        <item x="1572"/>
        <item x="1658"/>
        <item x="2021"/>
        <item x="2091"/>
        <item x="2158"/>
        <item m="1" x="2346"/>
        <item x="348"/>
        <item x="1227"/>
        <item x="1040"/>
        <item x="901"/>
        <item x="1571"/>
        <item x="1657"/>
        <item x="1843"/>
        <item x="2020"/>
        <item x="2090"/>
        <item x="80"/>
        <item m="1" x="2347"/>
        <item x="1226"/>
        <item x="1039"/>
        <item x="900"/>
        <item x="1656"/>
        <item x="1842"/>
        <item x="2019"/>
        <item x="79"/>
        <item m="1" x="2348"/>
        <item m="1" x="2323"/>
        <item x="899"/>
        <item x="1655"/>
        <item x="1801"/>
        <item x="2018"/>
        <item m="1" x="2349"/>
        <item x="391"/>
        <item x="494"/>
        <item x="898"/>
        <item x="1570"/>
        <item x="1654"/>
        <item x="1800"/>
        <item x="2017"/>
        <item x="78"/>
        <item m="1" x="2350"/>
        <item x="390"/>
        <item x="897"/>
        <item x="1569"/>
        <item x="1653"/>
        <item x="1799"/>
        <item x="2016"/>
        <item x="77"/>
        <item m="1" x="2351"/>
        <item x="389"/>
        <item x="896"/>
        <item x="1652"/>
        <item x="1798"/>
        <item x="2015"/>
        <item m="1" x="2326"/>
        <item x="388"/>
        <item x="895"/>
        <item x="1568"/>
        <item x="1651"/>
        <item x="1797"/>
        <item x="2014"/>
        <item x="76"/>
        <item x="596"/>
        <item m="1" x="2327"/>
        <item x="387"/>
        <item x="493"/>
        <item x="1225"/>
        <item x="1038"/>
        <item x="894"/>
        <item x="1567"/>
        <item x="1650"/>
        <item x="2013"/>
        <item x="75"/>
        <item m="1" x="2328"/>
        <item x="386"/>
        <item x="492"/>
        <item x="1224"/>
        <item x="1037"/>
        <item x="893"/>
        <item x="1649"/>
        <item x="1796"/>
        <item x="2012"/>
        <item m="1" x="2329"/>
        <item x="347"/>
        <item x="892"/>
        <item x="1648"/>
        <item x="74"/>
        <item m="1" x="2330"/>
        <item x="1223"/>
        <item x="1036"/>
        <item x="891"/>
        <item x="1647"/>
        <item m="1" x="2331"/>
        <item m="1" x="2309"/>
        <item x="385"/>
        <item x="491"/>
        <item x="1035"/>
        <item x="890"/>
        <item x="1356"/>
        <item x="1566"/>
        <item x="1646"/>
        <item x="73"/>
        <item x="595"/>
        <item x="384"/>
        <item x="1222"/>
        <item x="1034"/>
        <item x="1355"/>
        <item x="1645"/>
        <item x="1795"/>
        <item x="2011"/>
        <item x="72"/>
        <item m="1" x="2437"/>
        <item m="1" x="2332"/>
        <item x="383"/>
        <item x="1221"/>
        <item x="1033"/>
        <item x="889"/>
        <item x="1565"/>
        <item x="1644"/>
        <item x="1794"/>
        <item m="1" x="2333"/>
        <item x="382"/>
        <item x="888"/>
        <item x="1643"/>
        <item x="2157"/>
        <item x="71"/>
        <item m="1" x="2334"/>
        <item x="887"/>
        <item x="1354"/>
        <item x="1642"/>
        <item x="1840"/>
        <item m="1" x="2431"/>
        <item m="1" x="2314"/>
        <item x="346"/>
        <item x="490"/>
        <item x="886"/>
        <item x="1353"/>
        <item x="1564"/>
        <item x="1641"/>
        <item x="70"/>
        <item m="1" x="2432"/>
        <item m="1" x="2315"/>
        <item x="345"/>
        <item x="885"/>
        <item x="1352"/>
        <item x="1563"/>
        <item x="1640"/>
        <item x="2156"/>
        <item m="1" x="2316"/>
        <item x="1032"/>
        <item x="884"/>
        <item x="1351"/>
        <item x="1639"/>
        <item x="1793"/>
        <item x="69"/>
        <item m="1" x="2433"/>
        <item m="1" x="2317"/>
        <item x="344"/>
        <item x="489"/>
        <item x="883"/>
        <item x="1350"/>
        <item x="1562"/>
        <item x="1638"/>
        <item x="1792"/>
        <item x="68"/>
        <item m="1" x="2318"/>
        <item x="381"/>
        <item x="1220"/>
        <item x="1031"/>
        <item x="882"/>
        <item x="1349"/>
        <item x="1637"/>
        <item x="1791"/>
        <item x="2155"/>
        <item m="1" x="2319"/>
        <item m="1" x="2295"/>
        <item x="380"/>
        <item x="881"/>
        <item x="1348"/>
        <item x="1561"/>
        <item x="1636"/>
        <item x="1790"/>
        <item x="2154"/>
        <item m="1" x="2320"/>
        <item x="1347"/>
        <item x="1635"/>
        <item x="1789"/>
        <item x="67"/>
        <item m="1" x="2321"/>
        <item x="343"/>
        <item x="1560"/>
        <item x="1634"/>
        <item x="1788"/>
        <item m="1" x="2434"/>
        <item m="1" x="2322"/>
        <item x="342"/>
        <item x="488"/>
        <item x="832"/>
        <item x="880"/>
        <item x="1346"/>
        <item x="1559"/>
        <item x="1633"/>
        <item x="1787"/>
        <item x="2153"/>
        <item m="1" x="2435"/>
        <item x="341"/>
        <item x="487"/>
        <item x="831"/>
        <item x="1345"/>
        <item x="1558"/>
        <item x="1632"/>
        <item x="1786"/>
        <item x="66"/>
        <item m="1" x="2305"/>
        <item x="379"/>
        <item x="879"/>
        <item x="1344"/>
        <item x="1631"/>
        <item x="1785"/>
        <item x="1847"/>
        <item x="65"/>
        <item m="1" x="2306"/>
        <item x="878"/>
        <item x="1343"/>
        <item x="1630"/>
        <item x="1784"/>
        <item x="64"/>
        <item m="1" x="2426"/>
        <item m="1" x="2307"/>
        <item x="1219"/>
        <item x="1030"/>
        <item x="877"/>
        <item x="1342"/>
        <item x="1629"/>
        <item x="1783"/>
        <item m="1" x="2308"/>
        <item x="486"/>
        <item x="876"/>
        <item x="1341"/>
        <item x="1628"/>
        <item x="1782"/>
        <item x="63"/>
        <item m="1" x="2427"/>
        <item x="485"/>
        <item x="830"/>
        <item x="875"/>
        <item x="1340"/>
        <item x="1627"/>
        <item x="1781"/>
        <item x="2152"/>
        <item x="62"/>
        <item x="378"/>
        <item x="1339"/>
        <item x="1557"/>
        <item x="1626"/>
        <item x="61"/>
        <item m="1" x="2428"/>
        <item x="340"/>
        <item x="377"/>
        <item x="829"/>
        <item x="1338"/>
        <item x="1625"/>
        <item x="2151"/>
        <item x="60"/>
        <item x="339"/>
        <item x="376"/>
        <item x="1029"/>
        <item x="1337"/>
        <item x="1556"/>
        <item x="1624"/>
        <item x="59"/>
        <item x="338"/>
        <item x="375"/>
        <item x="1336"/>
        <item x="1623"/>
        <item x="58"/>
        <item m="1" x="2429"/>
        <item x="337"/>
        <item x="374"/>
        <item x="828"/>
        <item x="1335"/>
        <item x="1555"/>
        <item x="1622"/>
        <item x="57"/>
        <item x="252"/>
        <item x="336"/>
        <item x="373"/>
        <item x="1334"/>
        <item x="1554"/>
        <item x="1621"/>
        <item x="2089"/>
        <item x="594"/>
        <item x="251"/>
        <item x="335"/>
        <item x="372"/>
        <item x="1333"/>
        <item x="1620"/>
        <item x="2010"/>
        <item x="2088"/>
        <item x="56"/>
        <item x="593"/>
        <item x="334"/>
        <item x="371"/>
        <item x="1218"/>
        <item x="1028"/>
        <item x="1332"/>
        <item x="1553"/>
        <item x="1619"/>
        <item x="2009"/>
        <item x="2087"/>
        <item x="592"/>
        <item x="333"/>
        <item x="370"/>
        <item x="1331"/>
        <item x="1618"/>
        <item x="2008"/>
        <item x="2086"/>
        <item x="55"/>
        <item m="1" x="2418"/>
        <item x="332"/>
        <item x="369"/>
        <item x="1330"/>
        <item x="1552"/>
        <item x="1617"/>
        <item x="2085"/>
        <item x="54"/>
        <item m="1" x="2420"/>
        <item x="331"/>
        <item m="1" x="2264"/>
        <item x="368"/>
        <item x="1329"/>
        <item x="1551"/>
        <item x="1616"/>
        <item x="2084"/>
        <item m="1" x="2422"/>
        <item x="367"/>
        <item x="484"/>
        <item x="1328"/>
        <item x="1615"/>
        <item x="2083"/>
        <item x="53"/>
        <item x="1327"/>
        <item x="1614"/>
        <item x="2082"/>
        <item x="483"/>
        <item x="1326"/>
        <item x="1550"/>
        <item x="1613"/>
        <item x="2081"/>
        <item x="482"/>
        <item x="1325"/>
        <item x="1612"/>
        <item x="330"/>
        <item x="1027"/>
        <item x="1324"/>
        <item x="1549"/>
        <item x="1611"/>
        <item m="1" x="2414"/>
        <item x="329"/>
        <item m="1" x="2244"/>
        <item x="481"/>
        <item x="827"/>
        <item x="1323"/>
        <item x="1548"/>
        <item x="1610"/>
        <item m="1" x="2245"/>
        <item x="480"/>
        <item x="1217"/>
        <item x="1026"/>
        <item x="1322"/>
        <item x="1609"/>
        <item m="1" x="2246"/>
        <item x="1321"/>
        <item x="1547"/>
        <item x="1608"/>
        <item x="52"/>
        <item m="1" x="2415"/>
        <item x="1320"/>
        <item x="1607"/>
        <item x="51"/>
        <item x="479"/>
        <item x="1319"/>
        <item x="1606"/>
        <item x="2007"/>
        <item x="50"/>
        <item x="591"/>
        <item x="1318"/>
        <item x="1546"/>
        <item x="1605"/>
        <item x="2006"/>
        <item x="49"/>
        <item x="478"/>
        <item x="1216"/>
        <item x="1025"/>
        <item x="1317"/>
        <item x="1545"/>
        <item x="1604"/>
        <item x="48"/>
        <item x="590"/>
        <item x="1316"/>
        <item x="1544"/>
        <item x="1603"/>
        <item x="2005"/>
        <item x="47"/>
        <item x="589"/>
        <item x="477"/>
        <item x="1024"/>
        <item x="1315"/>
        <item x="1543"/>
        <item x="1602"/>
        <item x="2004"/>
        <item x="46"/>
        <item x="588"/>
        <item x="328"/>
        <item x="1215"/>
        <item x="1023"/>
        <item x="1314"/>
        <item x="1542"/>
        <item x="1601"/>
        <item x="2003"/>
        <item x="45"/>
        <item x="587"/>
        <item x="327"/>
        <item x="1313"/>
        <item x="1541"/>
        <item x="1600"/>
        <item x="2002"/>
        <item x="44"/>
        <item x="326"/>
        <item x="1214"/>
        <item x="1022"/>
        <item x="1312"/>
        <item x="1599"/>
        <item x="325"/>
        <item x="1311"/>
        <item x="1540"/>
        <item x="1598"/>
        <item x="324"/>
        <item x="1310"/>
        <item x="1597"/>
        <item x="43"/>
        <item x="323"/>
        <item x="1309"/>
        <item x="1596"/>
        <item x="42"/>
        <item x="322"/>
        <item x="1213"/>
        <item x="1021"/>
        <item x="1308"/>
        <item x="1539"/>
        <item x="1595"/>
        <item x="321"/>
        <item x="1307"/>
        <item x="1538"/>
        <item x="1594"/>
        <item x="41"/>
        <item x="320"/>
        <item x="1212"/>
        <item x="1020"/>
        <item x="1306"/>
        <item x="1537"/>
        <item x="1593"/>
        <item x="40"/>
        <item m="1" x="2411"/>
        <item x="319"/>
        <item x="826"/>
        <item x="1305"/>
        <item x="1536"/>
        <item x="1592"/>
        <item m="1" x="2389"/>
        <item x="318"/>
        <item x="476"/>
        <item x="1304"/>
        <item x="1591"/>
        <item x="39"/>
        <item m="1" x="2390"/>
        <item x="317"/>
        <item x="475"/>
        <item x="1211"/>
        <item x="1019"/>
        <item x="1303"/>
        <item x="1590"/>
        <item x="316"/>
        <item x="1210"/>
        <item x="1018"/>
        <item x="1302"/>
        <item x="1535"/>
        <item x="1589"/>
        <item x="38"/>
        <item m="1" x="2392"/>
        <item x="315"/>
        <item x="474"/>
        <item x="1209"/>
        <item x="1017"/>
        <item x="1301"/>
        <item x="1534"/>
        <item x="1588"/>
        <item x="37"/>
        <item m="1" x="2393"/>
        <item x="314"/>
        <item x="1208"/>
        <item x="1016"/>
        <item x="825"/>
        <item x="1300"/>
        <item x="1587"/>
        <item x="313"/>
        <item x="1299"/>
        <item x="1586"/>
        <item m="1" x="2394"/>
        <item x="312"/>
        <item x="1207"/>
        <item x="1015"/>
        <item x="1298"/>
        <item x="1585"/>
        <item m="1" x="2396"/>
        <item x="311"/>
        <item x="473"/>
        <item x="824"/>
        <item x="1297"/>
        <item x="1533"/>
        <item x="1584"/>
        <item m="1" x="2398"/>
        <item x="310"/>
        <item x="823"/>
        <item x="1296"/>
        <item x="1532"/>
        <item x="1583"/>
        <item x="309"/>
        <item x="1206"/>
        <item x="1014"/>
        <item x="1295"/>
        <item x="1582"/>
        <item x="308"/>
        <item x="1013"/>
        <item x="1294"/>
        <item x="1581"/>
        <item x="307"/>
        <item x="472"/>
        <item x="1293"/>
        <item x="1580"/>
        <item x="306"/>
        <item x="1292"/>
        <item x="1579"/>
        <item x="305"/>
        <item x="1291"/>
        <item x="1531"/>
        <item x="1578"/>
        <item m="1" x="2373"/>
        <item x="304"/>
        <item x="1205"/>
        <item x="1012"/>
        <item x="1290"/>
        <item x="1530"/>
        <item x="1577"/>
        <item m="1" x="2374"/>
        <item x="303"/>
        <item m="1" x="2207"/>
        <item x="822"/>
        <item x="1289"/>
        <item x="1529"/>
        <item m="1" x="2376"/>
        <item x="302"/>
        <item m="1" x="2209"/>
        <item x="821"/>
        <item x="1288"/>
        <item x="301"/>
        <item m="1" x="2211"/>
        <item x="1287"/>
        <item x="1528"/>
        <item x="300"/>
        <item m="1" x="2213"/>
        <item x="471"/>
        <item x="1286"/>
        <item x="1527"/>
        <item x="299"/>
        <item m="1" x="2215"/>
        <item x="470"/>
        <item x="1285"/>
        <item x="1526"/>
        <item x="586"/>
        <item m="1" x="2227"/>
        <item x="298"/>
        <item m="1" x="2399"/>
        <item x="469"/>
        <item x="820"/>
        <item x="1284"/>
        <item x="1525"/>
        <item x="2001"/>
        <item x="585"/>
        <item m="1" x="2228"/>
        <item x="297"/>
        <item m="1" x="2400"/>
        <item x="819"/>
        <item x="1283"/>
        <item x="1524"/>
        <item x="2000"/>
        <item x="584"/>
        <item x="296"/>
        <item m="1" x="2401"/>
        <item x="1204"/>
        <item x="1011"/>
        <item x="1282"/>
        <item x="1523"/>
        <item x="1999"/>
        <item x="583"/>
        <item x="295"/>
        <item m="1" x="2402"/>
        <item x="1203"/>
        <item x="1010"/>
        <item x="1281"/>
        <item x="1522"/>
        <item x="1998"/>
        <item x="582"/>
        <item x="294"/>
        <item m="1" x="2403"/>
        <item x="1521"/>
        <item x="1997"/>
        <item x="581"/>
        <item x="293"/>
        <item m="1" x="2404"/>
        <item x="1202"/>
        <item x="1009"/>
        <item x="1520"/>
        <item x="1996"/>
        <item m="1" x="2229"/>
        <item x="292"/>
        <item m="1" x="2405"/>
        <item x="1008"/>
        <item x="818"/>
        <item x="1519"/>
        <item x="1995"/>
        <item m="1" x="2406"/>
        <item x="1201"/>
        <item x="1007"/>
        <item x="1518"/>
        <item x="1994"/>
        <item m="1" x="2407"/>
        <item x="1200"/>
        <item x="1006"/>
        <item x="1517"/>
        <item x="1993"/>
        <item m="1" x="2230"/>
        <item m="1" x="2408"/>
        <item x="1199"/>
        <item x="1005"/>
        <item x="1516"/>
        <item x="1992"/>
        <item m="1" x="2217"/>
        <item m="1" x="2379"/>
        <item x="1004"/>
        <item x="1991"/>
        <item m="1" x="2218"/>
        <item m="1" x="2380"/>
        <item x="1515"/>
        <item x="1990"/>
        <item m="1" x="2381"/>
        <item x="1198"/>
        <item x="1003"/>
        <item x="1514"/>
        <item x="1989"/>
        <item m="1" x="2382"/>
        <item x="1513"/>
        <item x="1988"/>
        <item m="1" x="2219"/>
        <item m="1" x="2383"/>
        <item x="817"/>
        <item x="1512"/>
        <item x="1987"/>
        <item m="1" x="2220"/>
        <item m="1" x="2384"/>
        <item x="1197"/>
        <item x="1002"/>
        <item x="816"/>
        <item x="1511"/>
        <item x="1986"/>
        <item m="1" x="2385"/>
        <item x="1001"/>
        <item x="1510"/>
        <item x="1985"/>
        <item m="1" x="2386"/>
        <item x="1196"/>
        <item x="1000"/>
        <item x="1509"/>
        <item x="1984"/>
        <item m="1" x="2387"/>
        <item x="1508"/>
        <item x="1983"/>
        <item m="1" x="2221"/>
        <item m="1" x="2388"/>
        <item x="1195"/>
        <item x="999"/>
        <item x="1507"/>
        <item x="1982"/>
        <item m="1" x="2360"/>
        <item x="1194"/>
        <item x="998"/>
        <item x="1506"/>
        <item x="1981"/>
        <item m="1" x="2193"/>
        <item m="1" x="2361"/>
        <item x="1505"/>
        <item x="1980"/>
        <item m="1" x="2194"/>
        <item m="1" x="2362"/>
        <item x="1193"/>
        <item x="997"/>
        <item x="815"/>
        <item x="1504"/>
        <item x="1979"/>
        <item m="1" x="2195"/>
        <item m="1" x="2363"/>
        <item x="1503"/>
        <item x="1978"/>
        <item m="1" x="2196"/>
        <item m="1" x="2364"/>
        <item x="1502"/>
        <item x="1977"/>
        <item m="1" x="2197"/>
        <item m="1" x="2365"/>
        <item x="1192"/>
        <item x="996"/>
        <item x="1501"/>
        <item x="1976"/>
        <item m="1" x="2198"/>
        <item m="1" x="2366"/>
        <item x="1191"/>
        <item x="995"/>
        <item x="814"/>
        <item x="1500"/>
        <item x="1975"/>
        <item m="1" x="2199"/>
        <item m="1" x="2367"/>
        <item x="813"/>
        <item x="1499"/>
        <item x="1974"/>
        <item m="1" x="2200"/>
        <item m="1" x="2368"/>
        <item x="1190"/>
        <item x="994"/>
        <item x="812"/>
        <item x="1498"/>
        <item x="1973"/>
        <item m="1" x="2201"/>
        <item m="1" x="2369"/>
        <item x="811"/>
        <item x="1497"/>
        <item x="1972"/>
        <item m="1" x="2174"/>
        <item m="1" x="2352"/>
        <item x="1189"/>
        <item x="993"/>
        <item x="810"/>
        <item x="1496"/>
        <item x="1971"/>
        <item m="1" x="2175"/>
        <item m="1" x="2353"/>
        <item x="1188"/>
        <item x="992"/>
        <item x="809"/>
        <item x="1495"/>
        <item x="1970"/>
        <item m="1" x="2176"/>
        <item m="1" x="2354"/>
        <item x="808"/>
        <item x="1494"/>
        <item x="1969"/>
        <item m="1" x="2177"/>
        <item m="1" x="2355"/>
        <item x="1187"/>
        <item x="991"/>
        <item x="807"/>
        <item x="1493"/>
        <item x="1968"/>
        <item m="1" x="2178"/>
        <item x="806"/>
        <item x="1492"/>
        <item x="1967"/>
        <item m="1" x="2179"/>
        <item x="1186"/>
        <item x="990"/>
        <item x="805"/>
        <item x="1491"/>
        <item x="1966"/>
        <item m="1" x="2180"/>
        <item x="1185"/>
        <item x="989"/>
        <item x="804"/>
        <item x="1490"/>
        <item x="1965"/>
        <item m="1" x="2181"/>
        <item x="1184"/>
        <item x="988"/>
        <item x="803"/>
        <item x="1489"/>
        <item m="1" x="2182"/>
        <item x="802"/>
        <item x="1488"/>
        <item x="36"/>
        <item m="1" x="2183"/>
        <item x="801"/>
        <item x="1487"/>
        <item x="35"/>
        <item m="1" x="2170"/>
        <item x="468"/>
        <item x="800"/>
        <item x="1486"/>
        <item x="34"/>
        <item m="1" x="2171"/>
        <item x="467"/>
        <item x="987"/>
        <item x="799"/>
        <item x="1485"/>
        <item m="1" x="2172"/>
        <item x="1183"/>
        <item x="986"/>
        <item x="798"/>
        <item x="1484"/>
        <item m="1" x="2173"/>
        <item x="466"/>
        <item x="1182"/>
        <item x="985"/>
        <item x="797"/>
        <item x="1483"/>
        <item x="465"/>
        <item x="1181"/>
        <item x="984"/>
        <item x="796"/>
        <item x="1482"/>
        <item x="464"/>
        <item x="1180"/>
        <item x="983"/>
        <item x="795"/>
        <item x="1481"/>
        <item x="463"/>
        <item x="1179"/>
        <item x="982"/>
        <item x="794"/>
        <item x="1480"/>
        <item x="462"/>
        <item x="1178"/>
        <item x="981"/>
        <item x="793"/>
        <item x="1479"/>
        <item x="1177"/>
        <item x="980"/>
        <item x="792"/>
        <item x="1478"/>
        <item x="979"/>
        <item x="791"/>
        <item x="1477"/>
        <item x="1176"/>
        <item x="978"/>
        <item x="790"/>
        <item x="1476"/>
        <item x="1175"/>
        <item x="977"/>
        <item x="789"/>
        <item x="1475"/>
        <item x="1174"/>
        <item x="976"/>
        <item x="788"/>
        <item x="1474"/>
        <item x="1173"/>
        <item x="787"/>
        <item x="1473"/>
        <item x="1172"/>
        <item x="786"/>
        <item x="1472"/>
        <item x="1171"/>
        <item x="785"/>
        <item x="1471"/>
        <item x="1170"/>
        <item x="784"/>
        <item x="1470"/>
        <item x="1169"/>
        <item x="783"/>
        <item x="1469"/>
        <item x="1168"/>
        <item x="782"/>
        <item x="1468"/>
        <item x="1167"/>
        <item x="781"/>
        <item x="1467"/>
        <item x="1166"/>
        <item x="780"/>
        <item x="1466"/>
        <item x="1165"/>
        <item x="779"/>
        <item x="1465"/>
        <item x="1164"/>
        <item x="778"/>
        <item x="1464"/>
        <item x="1163"/>
        <item x="777"/>
        <item x="1463"/>
        <item x="1162"/>
        <item x="776"/>
        <item x="1462"/>
        <item x="1161"/>
        <item x="775"/>
        <item x="1461"/>
        <item x="1160"/>
        <item x="774"/>
        <item x="1460"/>
        <item x="1159"/>
        <item x="773"/>
        <item x="1459"/>
        <item x="1158"/>
        <item x="772"/>
        <item x="1458"/>
        <item x="1157"/>
        <item x="771"/>
        <item x="1457"/>
        <item x="1156"/>
        <item x="770"/>
        <item x="1456"/>
        <item x="1155"/>
        <item x="769"/>
        <item x="1455"/>
        <item x="1154"/>
        <item x="768"/>
        <item x="1454"/>
        <item x="1153"/>
        <item x="767"/>
        <item x="1453"/>
        <item x="1152"/>
        <item x="766"/>
        <item x="1452"/>
        <item x="1151"/>
        <item x="765"/>
        <item x="1451"/>
        <item x="1150"/>
        <item x="764"/>
        <item x="1450"/>
        <item x="1149"/>
        <item x="763"/>
        <item x="1449"/>
        <item x="1148"/>
        <item x="762"/>
        <item x="1448"/>
        <item x="1147"/>
        <item x="761"/>
        <item x="1447"/>
        <item x="1146"/>
        <item x="760"/>
        <item x="1446"/>
        <item x="1145"/>
        <item x="759"/>
        <item x="1445"/>
        <item x="1144"/>
        <item x="758"/>
        <item x="1444"/>
        <item x="1143"/>
        <item x="1443"/>
        <item x="1142"/>
        <item x="757"/>
        <item x="1442"/>
        <item x="1141"/>
        <item x="756"/>
        <item x="1441"/>
        <item x="1140"/>
        <item x="755"/>
        <item x="1440"/>
        <item x="1139"/>
        <item x="1439"/>
        <item x="1138"/>
        <item x="1438"/>
        <item x="1137"/>
        <item x="1136"/>
        <item x="1135"/>
        <item x="1134"/>
        <item x="1133"/>
        <item x="1132"/>
        <item x="1131"/>
        <item x="1130"/>
        <item x="1129"/>
        <item x="1128"/>
        <item x="1127"/>
        <item x="1126"/>
        <item x="1125"/>
        <item x="1124"/>
        <item x="1123"/>
        <item x="1122"/>
        <item x="1121"/>
        <item x="1120"/>
        <item x="1119"/>
        <item x="1118"/>
        <item x="151"/>
        <item x="208"/>
        <item x="580"/>
        <item m="1" x="2416"/>
        <item m="1" x="2286"/>
        <item x="250"/>
        <item x="682"/>
        <item x="291"/>
        <item m="1" x="2261"/>
        <item x="366"/>
        <item x="461"/>
        <item x="1113"/>
        <item x="975"/>
        <item x="740"/>
        <item x="874"/>
        <item x="1277"/>
        <item x="1381"/>
        <item x="1437"/>
        <item x="671"/>
        <item x="1839"/>
        <item x="1780"/>
        <item x="1962"/>
        <item x="2080"/>
        <item x="2150"/>
        <item x="150"/>
        <item x="207"/>
        <item x="33"/>
        <item x="579"/>
        <item m="1" x="2417"/>
        <item m="1" x="2287"/>
        <item x="249"/>
        <item x="290"/>
        <item m="1" x="2262"/>
        <item x="739"/>
        <item x="873"/>
        <item x="1276"/>
        <item x="1380"/>
        <item x="1436"/>
        <item x="670"/>
        <item x="1838"/>
        <item x="1961"/>
        <item x="2079"/>
        <item x="149"/>
        <item x="206"/>
        <item m="1" x="2288"/>
        <item x="248"/>
        <item x="460"/>
        <item x="1112"/>
        <item x="974"/>
        <item x="872"/>
        <item x="1275"/>
        <item x="1379"/>
        <item x="669"/>
        <item x="1837"/>
        <item x="2078"/>
        <item x="2149"/>
        <item x="148"/>
        <item x="205"/>
        <item m="1" x="2419"/>
        <item m="1" x="2289"/>
        <item x="247"/>
        <item m="1" x="2263"/>
        <item x="459"/>
        <item x="1111"/>
        <item x="973"/>
        <item x="738"/>
        <item x="871"/>
        <item x="1274"/>
        <item x="1435"/>
        <item x="668"/>
        <item x="2077"/>
        <item x="2148"/>
        <item x="147"/>
        <item x="204"/>
        <item x="32"/>
        <item x="578"/>
        <item m="1" x="2421"/>
        <item m="1" x="2290"/>
        <item x="246"/>
        <item m="1" x="2265"/>
        <item x="458"/>
        <item x="1110"/>
        <item x="972"/>
        <item x="737"/>
        <item x="870"/>
        <item x="1273"/>
        <item x="1378"/>
        <item x="667"/>
        <item x="1836"/>
        <item x="1960"/>
        <item x="2076"/>
        <item x="2147"/>
        <item x="146"/>
        <item x="203"/>
        <item m="1" x="2423"/>
        <item m="1" x="2291"/>
        <item x="245"/>
        <item x="289"/>
        <item m="1" x="2266"/>
        <item x="457"/>
        <item x="1109"/>
        <item x="971"/>
        <item x="736"/>
        <item x="869"/>
        <item x="1272"/>
        <item x="1377"/>
        <item x="666"/>
        <item x="1835"/>
        <item x="2075"/>
        <item x="2146"/>
        <item x="145"/>
        <item x="202"/>
        <item x="31"/>
        <item x="577"/>
        <item m="1" x="2292"/>
        <item x="244"/>
        <item x="288"/>
        <item m="1" x="2267"/>
        <item x="456"/>
        <item x="1108"/>
        <item x="970"/>
        <item x="1271"/>
        <item x="1376"/>
        <item x="1434"/>
        <item x="665"/>
        <item x="1834"/>
        <item x="1779"/>
        <item x="1959"/>
        <item x="2074"/>
        <item x="2145"/>
        <item x="144"/>
        <item x="201"/>
        <item m="1" x="2293"/>
        <item x="243"/>
        <item x="287"/>
        <item m="1" x="2268"/>
        <item x="455"/>
        <item x="1107"/>
        <item x="969"/>
        <item x="868"/>
        <item x="1270"/>
        <item x="1433"/>
        <item x="664"/>
        <item x="1833"/>
        <item x="1778"/>
        <item x="2073"/>
        <item x="2144"/>
        <item x="143"/>
        <item x="200"/>
        <item x="30"/>
        <item m="1" x="2294"/>
        <item x="286"/>
        <item m="1" x="2269"/>
        <item x="365"/>
        <item x="454"/>
        <item x="867"/>
        <item x="1269"/>
        <item x="663"/>
        <item x="2072"/>
        <item x="2143"/>
        <item x="142"/>
        <item x="199"/>
        <item x="576"/>
        <item m="1" x="2413"/>
        <item x="285"/>
        <item x="364"/>
        <item x="453"/>
        <item x="1106"/>
        <item x="968"/>
        <item x="735"/>
        <item x="1268"/>
        <item x="1432"/>
        <item x="662"/>
        <item x="1777"/>
        <item x="1958"/>
        <item x="2071"/>
        <item x="2142"/>
        <item x="141"/>
        <item x="198"/>
        <item m="1" x="2276"/>
        <item x="284"/>
        <item x="363"/>
        <item x="866"/>
        <item x="1267"/>
        <item x="1375"/>
        <item x="1431"/>
        <item x="661"/>
        <item x="1832"/>
        <item x="1776"/>
        <item x="2070"/>
        <item x="2141"/>
        <item x="140"/>
        <item x="197"/>
        <item x="29"/>
        <item m="1" x="2277"/>
        <item x="362"/>
        <item x="1105"/>
        <item x="967"/>
        <item x="865"/>
        <item x="1266"/>
        <item x="1430"/>
        <item x="660"/>
        <item x="1831"/>
        <item x="2069"/>
        <item x="139"/>
        <item m="1" x="2278"/>
        <item x="283"/>
        <item x="966"/>
        <item x="864"/>
        <item x="1265"/>
        <item x="1374"/>
        <item x="659"/>
        <item x="1830"/>
        <item x="1775"/>
        <item x="2068"/>
        <item x="138"/>
        <item x="28"/>
        <item m="1" x="2279"/>
        <item m="1" x="2247"/>
        <item x="452"/>
        <item x="863"/>
        <item x="1264"/>
        <item x="1373"/>
        <item x="658"/>
        <item x="1774"/>
        <item x="2067"/>
        <item x="2140"/>
        <item x="137"/>
        <item x="196"/>
        <item m="1" x="2280"/>
        <item x="282"/>
        <item m="1" x="2248"/>
        <item x="361"/>
        <item x="451"/>
        <item x="862"/>
        <item x="1372"/>
        <item x="657"/>
        <item x="1829"/>
        <item x="1773"/>
        <item x="1957"/>
        <item x="2066"/>
        <item x="2139"/>
        <item x="136"/>
        <item x="195"/>
        <item m="1" x="2281"/>
        <item x="281"/>
        <item x="360"/>
        <item x="450"/>
        <item x="1104"/>
        <item x="965"/>
        <item x="861"/>
        <item x="1371"/>
        <item x="1429"/>
        <item x="656"/>
        <item x="1828"/>
        <item x="2065"/>
        <item x="2138"/>
        <item x="135"/>
        <item x="194"/>
        <item x="27"/>
        <item x="575"/>
        <item m="1" x="2282"/>
        <item x="1103"/>
        <item x="964"/>
        <item x="860"/>
        <item x="1263"/>
        <item x="1370"/>
        <item x="655"/>
        <item x="1827"/>
        <item x="1956"/>
        <item x="2064"/>
        <item x="2137"/>
        <item x="134"/>
        <item x="193"/>
        <item m="1" x="2283"/>
        <item m="1" x="2249"/>
        <item x="449"/>
        <item x="859"/>
        <item x="1262"/>
        <item x="1369"/>
        <item x="654"/>
        <item x="1826"/>
        <item x="2063"/>
        <item x="2136"/>
        <item x="133"/>
        <item x="192"/>
        <item x="574"/>
        <item m="1" x="2284"/>
        <item x="242"/>
        <item m="1" x="2250"/>
        <item x="448"/>
        <item x="1102"/>
        <item x="963"/>
        <item x="858"/>
        <item x="1261"/>
        <item x="1368"/>
        <item x="1428"/>
        <item x="653"/>
        <item x="1825"/>
        <item x="1955"/>
        <item x="2062"/>
        <item x="2135"/>
        <item x="132"/>
        <item x="191"/>
        <item m="1" x="2251"/>
        <item x="241"/>
        <item x="447"/>
        <item x="1101"/>
        <item x="962"/>
        <item x="857"/>
        <item x="1260"/>
        <item x="652"/>
        <item x="1824"/>
        <item x="2061"/>
        <item x="2134"/>
        <item x="131"/>
        <item x="190"/>
        <item m="1" x="2252"/>
        <item x="856"/>
        <item x="1259"/>
        <item x="651"/>
        <item x="1823"/>
        <item x="1772"/>
        <item x="2060"/>
        <item x="2133"/>
        <item x="130"/>
        <item x="189"/>
        <item m="1" x="2253"/>
        <item x="240"/>
        <item x="855"/>
        <item x="1258"/>
        <item x="1427"/>
        <item x="650"/>
        <item x="2059"/>
        <item x="2132"/>
        <item x="129"/>
        <item x="188"/>
        <item x="26"/>
        <item x="573"/>
        <item m="1" x="2254"/>
        <item x="359"/>
        <item x="446"/>
        <item x="1100"/>
        <item x="961"/>
        <item x="854"/>
        <item x="1257"/>
        <item x="1426"/>
        <item x="649"/>
        <item x="1954"/>
        <item x="2131"/>
        <item x="128"/>
        <item x="187"/>
        <item m="1" x="2255"/>
        <item x="280"/>
        <item x="445"/>
        <item x="853"/>
        <item x="1256"/>
        <item x="1425"/>
        <item x="648"/>
        <item x="1822"/>
        <item x="2130"/>
        <item x="127"/>
        <item x="186"/>
        <item x="25"/>
        <item x="572"/>
        <item m="1" x="2256"/>
        <item x="279"/>
        <item x="852"/>
        <item x="647"/>
        <item x="1821"/>
        <item x="1953"/>
        <item x="2058"/>
        <item x="2129"/>
        <item x="126"/>
        <item x="185"/>
        <item m="1" x="2409"/>
        <item m="1" x="2257"/>
        <item x="278"/>
        <item m="1" x="2232"/>
        <item x="444"/>
        <item x="734"/>
        <item x="851"/>
        <item x="1424"/>
        <item x="646"/>
        <item x="1820"/>
        <item x="2057"/>
        <item x="2128"/>
        <item x="125"/>
        <item x="184"/>
        <item m="1" x="2258"/>
        <item x="277"/>
        <item m="1" x="2233"/>
        <item x="443"/>
        <item x="850"/>
        <item x="1255"/>
        <item x="645"/>
        <item x="1819"/>
        <item x="2056"/>
        <item x="2127"/>
        <item x="124"/>
        <item x="183"/>
        <item m="1" x="2410"/>
        <item m="1" x="2259"/>
        <item x="239"/>
        <item x="276"/>
        <item m="1" x="2234"/>
        <item x="358"/>
        <item x="442"/>
        <item x="1099"/>
        <item x="960"/>
        <item x="849"/>
        <item x="1254"/>
        <item x="1423"/>
        <item x="644"/>
        <item x="1818"/>
        <item x="1771"/>
        <item x="2055"/>
        <item x="123"/>
        <item x="182"/>
        <item m="1" x="2412"/>
        <item m="1" x="2260"/>
        <item x="275"/>
        <item m="1" x="2235"/>
        <item x="357"/>
        <item x="441"/>
        <item x="1098"/>
        <item x="959"/>
        <item x="733"/>
        <item x="848"/>
        <item x="1422"/>
        <item x="643"/>
        <item x="1770"/>
        <item x="2054"/>
        <item x="2126"/>
        <item x="122"/>
        <item x="181"/>
        <item x="24"/>
        <item m="1" x="2236"/>
        <item m="1" x="2222"/>
        <item x="356"/>
        <item x="847"/>
        <item x="1253"/>
        <item x="642"/>
        <item x="1817"/>
        <item x="1769"/>
        <item x="2053"/>
        <item x="2125"/>
        <item x="121"/>
        <item x="180"/>
        <item m="1" x="2237"/>
        <item x="238"/>
        <item x="355"/>
        <item x="440"/>
        <item x="846"/>
        <item x="1252"/>
        <item x="641"/>
        <item x="1816"/>
        <item x="1768"/>
        <item x="2052"/>
        <item x="120"/>
        <item x="179"/>
        <item x="23"/>
        <item x="571"/>
        <item m="1" x="2391"/>
        <item m="1" x="2238"/>
        <item x="237"/>
        <item x="274"/>
        <item x="354"/>
        <item x="439"/>
        <item x="732"/>
        <item x="845"/>
        <item x="1251"/>
        <item x="1421"/>
        <item x="640"/>
        <item x="1815"/>
        <item x="1952"/>
        <item x="2051"/>
        <item x="2124"/>
        <item x="119"/>
        <item x="178"/>
        <item m="1" x="2239"/>
        <item x="236"/>
        <item x="353"/>
        <item x="1097"/>
        <item x="958"/>
        <item x="844"/>
        <item x="1250"/>
        <item x="639"/>
        <item x="1814"/>
        <item x="2050"/>
        <item x="2123"/>
        <item x="118"/>
        <item x="177"/>
        <item m="1" x="2240"/>
        <item x="235"/>
        <item x="438"/>
        <item x="843"/>
        <item x="1249"/>
        <item x="1420"/>
        <item x="638"/>
        <item x="1767"/>
        <item x="2049"/>
        <item x="117"/>
        <item x="176"/>
        <item x="22"/>
        <item x="570"/>
        <item m="1" x="2241"/>
        <item x="234"/>
        <item x="437"/>
        <item x="1096"/>
        <item x="957"/>
        <item x="842"/>
        <item x="1248"/>
        <item x="637"/>
        <item x="1951"/>
        <item x="2048"/>
        <item x="116"/>
        <item x="175"/>
        <item x="21"/>
        <item m="1" x="2395"/>
        <item x="233"/>
        <item m="1" x="2223"/>
        <item x="436"/>
        <item x="1095"/>
        <item x="956"/>
        <item x="731"/>
        <item x="1247"/>
        <item x="1419"/>
        <item x="636"/>
        <item x="2047"/>
        <item x="2122"/>
        <item x="115"/>
        <item x="174"/>
        <item x="569"/>
        <item m="1" x="2397"/>
        <item x="232"/>
        <item m="1" x="2224"/>
        <item x="435"/>
        <item x="1094"/>
        <item x="955"/>
        <item x="730"/>
        <item x="1246"/>
        <item x="635"/>
        <item x="1950"/>
        <item x="2046"/>
        <item x="2121"/>
        <item x="114"/>
        <item x="173"/>
        <item x="20"/>
        <item x="568"/>
        <item m="1" x="2242"/>
        <item x="231"/>
        <item m="1" x="2225"/>
        <item x="1093"/>
        <item x="954"/>
        <item x="841"/>
        <item x="1245"/>
        <item x="634"/>
        <item x="1949"/>
        <item x="2045"/>
        <item x="113"/>
        <item x="172"/>
        <item x="19"/>
        <item x="567"/>
        <item m="1" x="2243"/>
        <item x="230"/>
        <item m="1" x="2226"/>
        <item x="434"/>
        <item x="1092"/>
        <item x="953"/>
        <item x="840"/>
        <item x="1244"/>
        <item x="633"/>
        <item x="1948"/>
        <item x="2044"/>
        <item x="2120"/>
        <item x="112"/>
        <item x="171"/>
        <item m="1" x="2370"/>
        <item x="273"/>
        <item m="1" x="2202"/>
        <item x="433"/>
        <item x="1091"/>
        <item x="952"/>
        <item x="729"/>
        <item x="1243"/>
        <item x="632"/>
        <item x="2043"/>
        <item x="2119"/>
        <item x="111"/>
        <item x="170"/>
        <item m="1" x="2371"/>
        <item m="1" x="2231"/>
        <item x="272"/>
        <item m="1" x="2203"/>
        <item x="432"/>
        <item x="1090"/>
        <item x="951"/>
        <item x="728"/>
        <item x="839"/>
        <item x="1242"/>
        <item x="631"/>
        <item x="2118"/>
        <item x="110"/>
        <item x="169"/>
        <item x="566"/>
        <item x="229"/>
        <item x="271"/>
        <item m="1" x="2204"/>
        <item x="431"/>
        <item x="1241"/>
        <item x="1418"/>
        <item x="630"/>
        <item x="1947"/>
        <item x="2042"/>
        <item x="2117"/>
        <item x="109"/>
        <item x="168"/>
        <item x="18"/>
        <item m="1" x="2372"/>
        <item x="228"/>
        <item x="270"/>
        <item m="1" x="2205"/>
        <item x="1089"/>
        <item x="950"/>
        <item x="727"/>
        <item x="1240"/>
        <item x="1417"/>
        <item x="629"/>
        <item x="2041"/>
        <item x="2116"/>
        <item x="108"/>
        <item x="167"/>
        <item x="227"/>
        <item x="269"/>
        <item m="1" x="2206"/>
        <item x="1088"/>
        <item x="949"/>
        <item x="1239"/>
        <item x="1416"/>
        <item x="628"/>
        <item x="2040"/>
        <item x="107"/>
        <item x="166"/>
        <item x="565"/>
        <item m="1" x="2375"/>
        <item x="226"/>
        <item m="1" x="2208"/>
        <item x="430"/>
        <item x="1087"/>
        <item x="948"/>
        <item x="726"/>
        <item x="1238"/>
        <item x="627"/>
        <item x="1946"/>
        <item x="2039"/>
        <item x="2115"/>
        <item x="106"/>
        <item x="165"/>
        <item x="225"/>
        <item m="1" x="2210"/>
        <item x="429"/>
        <item x="1086"/>
        <item x="947"/>
        <item x="1415"/>
        <item x="626"/>
        <item x="2038"/>
        <item x="105"/>
        <item m="1" x="2377"/>
        <item x="224"/>
        <item m="1" x="2212"/>
        <item x="428"/>
        <item x="725"/>
        <item x="625"/>
        <item x="2114"/>
        <item x="104"/>
        <item m="1" x="2378"/>
        <item x="223"/>
        <item m="1" x="2214"/>
        <item x="427"/>
        <item x="724"/>
        <item x="1414"/>
        <item x="624"/>
        <item x="2037"/>
        <item x="2113"/>
        <item x="103"/>
        <item x="164"/>
        <item x="222"/>
        <item x="268"/>
        <item m="1" x="2216"/>
        <item x="623"/>
        <item x="2036"/>
        <item x="2112"/>
        <item x="102"/>
        <item m="1" x="2356"/>
        <item x="221"/>
        <item x="267"/>
        <item m="1" x="2184"/>
        <item x="723"/>
        <item x="622"/>
        <item x="2111"/>
        <item x="101"/>
        <item x="17"/>
        <item x="220"/>
        <item x="266"/>
        <item m="1" x="2185"/>
        <item x="1413"/>
        <item x="621"/>
        <item x="100"/>
        <item x="219"/>
        <item x="265"/>
        <item m="1" x="2186"/>
        <item x="620"/>
        <item x="99"/>
        <item x="16"/>
        <item m="1" x="2187"/>
        <item x="426"/>
        <item x="1085"/>
        <item x="946"/>
        <item x="1412"/>
        <item x="619"/>
        <item x="98"/>
        <item x="564"/>
        <item m="1" x="2188"/>
        <item x="425"/>
        <item x="618"/>
        <item x="1945"/>
        <item x="97"/>
        <item x="424"/>
        <item x="617"/>
        <item x="96"/>
        <item x="15"/>
        <item x="218"/>
        <item m="1" x="2189"/>
        <item x="1411"/>
        <item x="616"/>
        <item x="95"/>
        <item x="217"/>
        <item m="1" x="2190"/>
        <item x="423"/>
        <item x="1410"/>
        <item x="615"/>
        <item x="94"/>
        <item x="14"/>
        <item x="216"/>
        <item m="1" x="2191"/>
        <item x="614"/>
        <item x="93"/>
        <item x="215"/>
        <item m="1" x="2192"/>
        <item x="1409"/>
        <item x="613"/>
        <item x="92"/>
        <item m="1" x="2336"/>
        <item x="214"/>
        <item x="422"/>
        <item x="722"/>
        <item x="612"/>
        <item x="91"/>
        <item x="213"/>
        <item x="1084"/>
        <item x="945"/>
        <item x="611"/>
        <item x="90"/>
        <item m="1" x="2337"/>
        <item x="212"/>
        <item x="721"/>
        <item x="1408"/>
        <item x="610"/>
        <item x="89"/>
        <item x="13"/>
        <item m="1" x="2338"/>
        <item x="421"/>
        <item x="1083"/>
        <item x="944"/>
        <item x="720"/>
        <item x="609"/>
        <item x="420"/>
        <item x="1082"/>
        <item x="943"/>
        <item x="1407"/>
        <item m="1" x="2339"/>
        <item x="1081"/>
        <item x="942"/>
        <item x="719"/>
        <item x="1406"/>
        <item m="1" x="2340"/>
        <item x="419"/>
        <item x="1080"/>
        <item x="941"/>
        <item x="718"/>
        <item x="563"/>
        <item m="1" x="2341"/>
        <item x="717"/>
        <item x="1944"/>
        <item x="418"/>
        <item x="1079"/>
        <item x="940"/>
        <item x="417"/>
        <item m="1" x="2324"/>
        <item x="416"/>
        <item x="716"/>
        <item m="1" x="2325"/>
        <item x="415"/>
        <item x="1078"/>
        <item x="939"/>
        <item x="715"/>
        <item x="414"/>
        <item x="1405"/>
        <item x="12"/>
        <item x="11"/>
        <item x="1404"/>
        <item x="413"/>
        <item x="1403"/>
        <item x="562"/>
        <item x="412"/>
        <item x="1943"/>
        <item x="10"/>
        <item x="411"/>
        <item x="1077"/>
        <item x="938"/>
        <item x="410"/>
        <item x="561"/>
        <item x="409"/>
        <item x="1076"/>
        <item x="937"/>
        <item x="1942"/>
        <item x="9"/>
        <item x="560"/>
        <item x="1075"/>
        <item x="936"/>
        <item x="1402"/>
        <item x="1941"/>
        <item x="8"/>
        <item x="1401"/>
        <item m="1" x="2311"/>
        <item x="408"/>
        <item x="714"/>
        <item x="1074"/>
        <item x="935"/>
        <item x="407"/>
        <item x="1400"/>
        <item m="1" x="2312"/>
        <item x="406"/>
        <item x="1073"/>
        <item x="934"/>
        <item x="713"/>
        <item x="1399"/>
        <item x="405"/>
        <item x="1398"/>
        <item x="1072"/>
        <item x="933"/>
        <item x="404"/>
        <item x="1071"/>
        <item x="932"/>
        <item m="1" x="2313"/>
        <item x="403"/>
        <item x="712"/>
        <item x="559"/>
        <item m="1" x="2298"/>
        <item x="402"/>
        <item x="711"/>
        <item x="1940"/>
        <item x="558"/>
        <item m="1" x="2299"/>
        <item x="1070"/>
        <item x="931"/>
        <item x="710"/>
        <item x="1939"/>
        <item x="557"/>
        <item m="1" x="2300"/>
        <item x="401"/>
        <item x="1069"/>
        <item x="930"/>
        <item x="709"/>
        <item x="1938"/>
        <item m="1" x="2301"/>
        <item x="1068"/>
        <item x="929"/>
        <item x="708"/>
        <item x="400"/>
        <item x="1067"/>
        <item x="928"/>
        <item x="399"/>
        <item x="1066"/>
        <item x="927"/>
        <item x="7"/>
        <item x="556"/>
        <item m="1" x="2302"/>
        <item x="264"/>
        <item x="398"/>
        <item x="1065"/>
        <item x="926"/>
        <item x="707"/>
        <item x="1237"/>
        <item x="1813"/>
        <item m="1" x="2303"/>
        <item x="706"/>
        <item x="555"/>
        <item m="1" x="2304"/>
        <item x="397"/>
        <item x="705"/>
        <item x="1937"/>
        <item x="6"/>
        <item x="554"/>
        <item x="263"/>
        <item x="396"/>
        <item x="1064"/>
        <item x="925"/>
        <item x="1236"/>
        <item x="1812"/>
        <item x="1936"/>
        <item x="5"/>
        <item x="553"/>
        <item x="262"/>
        <item x="1063"/>
        <item x="924"/>
        <item x="1235"/>
        <item x="1811"/>
        <item x="1935"/>
        <item x="1934"/>
        <item x="4"/>
        <item x="552"/>
        <item x="261"/>
        <item x="1810"/>
        <item x="1933"/>
        <item x="260"/>
        <item x="1062"/>
        <item x="923"/>
        <item x="1932"/>
        <item x="551"/>
        <item m="1" x="2163"/>
        <item x="259"/>
        <item x="1061"/>
        <item x="922"/>
        <item x="704"/>
        <item x="1931"/>
        <item x="550"/>
        <item x="258"/>
        <item x="1930"/>
        <item x="549"/>
        <item m="1" x="2164"/>
        <item x="257"/>
        <item x="703"/>
        <item x="1929"/>
        <item x="548"/>
        <item m="1" x="2165"/>
        <item x="256"/>
        <item x="702"/>
        <item x="1928"/>
        <item x="547"/>
        <item x="255"/>
        <item x="1927"/>
        <item x="546"/>
        <item x="254"/>
        <item x="1926"/>
        <item x="545"/>
        <item x="1060"/>
        <item x="921"/>
        <item x="1925"/>
        <item x="544"/>
        <item m="1" x="2438"/>
        <item x="701"/>
        <item x="1924"/>
        <item x="543"/>
        <item m="1" x="2439"/>
        <item x="1059"/>
        <item x="920"/>
        <item x="700"/>
        <item x="1923"/>
        <item x="542"/>
        <item x="1058"/>
        <item x="919"/>
        <item x="1922"/>
        <item x="541"/>
        <item x="1921"/>
        <item x="540"/>
        <item m="1" x="2440"/>
        <item x="699"/>
        <item x="1920"/>
        <item x="539"/>
        <item x="1919"/>
        <item x="538"/>
        <item m="1" x="2441"/>
        <item x="1057"/>
        <item x="918"/>
        <item x="698"/>
        <item x="1918"/>
        <item x="537"/>
        <item x="1056"/>
        <item x="917"/>
        <item x="1917"/>
        <item x="536"/>
        <item m="1" x="2436"/>
        <item x="697"/>
        <item x="1916"/>
        <item x="535"/>
        <item x="1055"/>
        <item x="916"/>
        <item x="1915"/>
        <item x="534"/>
        <item x="1914"/>
        <item x="533"/>
        <item x="1054"/>
        <item x="915"/>
        <item x="1913"/>
        <item x="532"/>
        <item x="1053"/>
        <item x="914"/>
        <item x="1912"/>
        <item x="531"/>
        <item x="1911"/>
        <item x="530"/>
        <item x="1910"/>
        <item x="529"/>
        <item x="1052"/>
        <item x="913"/>
        <item x="1909"/>
        <item x="528"/>
        <item x="1908"/>
        <item x="527"/>
        <item x="912"/>
        <item x="1907"/>
        <item x="526"/>
        <item x="1906"/>
        <item x="525"/>
        <item x="1905"/>
        <item x="524"/>
        <item x="1051"/>
        <item x="911"/>
        <item x="1904"/>
        <item x="523"/>
        <item x="1903"/>
        <item x="522"/>
        <item x="1050"/>
        <item x="910"/>
        <item x="1902"/>
        <item x="521"/>
        <item x="1901"/>
        <item x="520"/>
        <item x="1900"/>
        <item x="519"/>
        <item x="1899"/>
        <item x="518"/>
        <item x="1898"/>
        <item x="163"/>
        <item x="517"/>
        <item m="1" x="2430"/>
        <item m="1" x="2310"/>
        <item x="211"/>
        <item m="1" x="2285"/>
        <item x="352"/>
        <item x="395"/>
        <item x="1049"/>
        <item x="909"/>
        <item x="696"/>
        <item x="838"/>
        <item x="1234"/>
        <item x="1367"/>
        <item x="1397"/>
        <item x="1766"/>
        <item x="1897"/>
        <item x="2035"/>
        <item x="2110"/>
        <item x="162"/>
        <item x="516"/>
        <item m="1" x="2424"/>
        <item m="1" x="2296"/>
        <item x="210"/>
        <item m="1" x="2270"/>
        <item x="351"/>
        <item x="394"/>
        <item x="1048"/>
        <item x="908"/>
        <item x="695"/>
        <item x="837"/>
        <item x="1233"/>
        <item x="1366"/>
        <item x="1396"/>
        <item x="1765"/>
        <item x="1896"/>
        <item x="2034"/>
        <item x="2109"/>
        <item x="161"/>
        <item x="515"/>
        <item m="1" x="2425"/>
        <item m="1" x="2297"/>
        <item x="209"/>
        <item m="1" x="2271"/>
        <item x="350"/>
        <item x="393"/>
        <item x="1047"/>
        <item x="907"/>
        <item x="694"/>
        <item x="836"/>
        <item x="1232"/>
        <item x="1365"/>
        <item x="1395"/>
        <item x="1764"/>
        <item x="1895"/>
        <item x="2033"/>
        <item x="2108"/>
        <item x="514"/>
        <item m="1" x="2272"/>
        <item x="392"/>
        <item x="1046"/>
        <item x="906"/>
        <item x="1231"/>
        <item x="1894"/>
        <item x="2107"/>
        <item x="513"/>
        <item x="1045"/>
        <item x="1893"/>
        <item x="512"/>
        <item m="1" x="2273"/>
        <item x="1892"/>
        <item x="2106"/>
        <item x="511"/>
        <item m="1" x="2274"/>
        <item x="1891"/>
        <item x="2105"/>
        <item x="510"/>
        <item m="1" x="2275"/>
        <item x="1890"/>
        <item x="2104"/>
        <item x="509"/>
        <item x="1889"/>
        <item x="508"/>
        <item x="1888"/>
        <item x="507"/>
        <item x="1887"/>
        <item x="506"/>
        <item x="1886"/>
        <item x="505"/>
        <item x="1885"/>
        <item x="504"/>
        <item x="1884"/>
        <item x="503"/>
        <item x="1883"/>
        <item x="502"/>
        <item x="1882"/>
        <item x="501"/>
        <item x="1881"/>
        <item x="500"/>
        <item x="1880"/>
        <item x="499"/>
        <item x="1879"/>
        <item x="498"/>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676"/>
        <item x="1675"/>
        <item x="1674"/>
        <item x="1673"/>
        <item x="1672"/>
        <item x="1"/>
        <item x="0"/>
        <item x="1114"/>
        <item x="1115"/>
        <item x="1116"/>
        <item x="1117"/>
        <item x="741"/>
        <item x="742"/>
        <item x="743"/>
        <item x="744"/>
        <item x="745"/>
        <item x="746"/>
        <item x="747"/>
        <item x="748"/>
        <item x="749"/>
        <item x="750"/>
        <item x="751"/>
        <item x="752"/>
        <item x="753"/>
        <item x="754"/>
        <item x="1964"/>
        <item x="1278"/>
        <item x="1279"/>
        <item x="1280"/>
        <item x="1841"/>
        <item x="1044"/>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963"/>
        <item x="2160"/>
        <item t="default"/>
      </items>
    </pivotField>
  </pivotFields>
  <rowFields count="7">
    <field x="8"/>
    <field x="2"/>
    <field x="1"/>
    <field x="4"/>
    <field x="3"/>
    <field x="5"/>
    <field x="6"/>
  </rowFields>
  <rowItems count="1310">
    <i>
      <x v="18"/>
    </i>
    <i r="1">
      <x v="1"/>
    </i>
    <i r="2">
      <x v="93"/>
    </i>
    <i r="3">
      <x v="105"/>
    </i>
    <i r="4">
      <x v="24"/>
    </i>
    <i r="5">
      <x/>
    </i>
    <i r="6">
      <x v="1"/>
    </i>
    <i>
      <x v="110"/>
    </i>
    <i r="1">
      <x v="13"/>
    </i>
    <i r="2">
      <x v="190"/>
    </i>
    <i r="3">
      <x v="57"/>
    </i>
    <i r="4">
      <x v="24"/>
    </i>
    <i r="5">
      <x/>
    </i>
    <i r="6">
      <x/>
    </i>
    <i>
      <x v="135"/>
    </i>
    <i r="1">
      <x v="13"/>
    </i>
    <i r="2">
      <x v="265"/>
    </i>
    <i r="3">
      <x v="105"/>
    </i>
    <i r="4">
      <x v="24"/>
    </i>
    <i r="5">
      <x/>
    </i>
    <i r="6">
      <x v="1"/>
    </i>
    <i>
      <x v="168"/>
    </i>
    <i r="1">
      <x v="16"/>
    </i>
    <i r="2">
      <x v="78"/>
    </i>
    <i r="3">
      <x v="107"/>
    </i>
    <i r="4">
      <x v="24"/>
    </i>
    <i r="5">
      <x/>
    </i>
    <i r="6">
      <x v="1"/>
    </i>
    <i>
      <x v="178"/>
    </i>
    <i r="1">
      <x v="16"/>
    </i>
    <i r="2">
      <x v="78"/>
    </i>
    <i r="3">
      <x v="107"/>
    </i>
    <i r="4">
      <x v="24"/>
    </i>
    <i r="5">
      <x/>
    </i>
    <i r="6">
      <x v="1"/>
    </i>
    <i>
      <x v="226"/>
    </i>
    <i r="1">
      <x v="21"/>
    </i>
    <i r="2">
      <x v="78"/>
    </i>
    <i r="3">
      <x v="107"/>
    </i>
    <i r="4">
      <x v="24"/>
    </i>
    <i r="5">
      <x/>
    </i>
    <i r="6">
      <x v="1"/>
    </i>
    <i>
      <x v="236"/>
    </i>
    <i r="1">
      <x v="21"/>
    </i>
    <i r="2">
      <x v="78"/>
    </i>
    <i r="3">
      <x v="107"/>
    </i>
    <i r="4">
      <x v="24"/>
    </i>
    <i r="5">
      <x/>
    </i>
    <i r="6">
      <x v="1"/>
    </i>
    <i>
      <x v="248"/>
    </i>
    <i r="1">
      <x v="21"/>
    </i>
    <i r="2">
      <x v="234"/>
    </i>
    <i r="3">
      <x v="102"/>
    </i>
    <i r="4">
      <x v="24"/>
    </i>
    <i r="5">
      <x/>
    </i>
    <i r="6">
      <x/>
    </i>
    <i>
      <x v="264"/>
    </i>
    <i r="1">
      <x v="21"/>
    </i>
    <i r="2">
      <x v="168"/>
    </i>
    <i r="3">
      <x v="65"/>
    </i>
    <i r="4">
      <x v="24"/>
    </i>
    <i r="5">
      <x/>
    </i>
    <i r="6">
      <x/>
    </i>
    <i>
      <x v="274"/>
    </i>
    <i r="1">
      <x v="21"/>
    </i>
    <i r="2">
      <x v="252"/>
    </i>
    <i r="3">
      <x v="32"/>
    </i>
    <i r="4">
      <x v="24"/>
    </i>
    <i r="5">
      <x/>
    </i>
    <i r="6">
      <x/>
    </i>
    <i>
      <x v="327"/>
    </i>
    <i r="1">
      <x v="24"/>
    </i>
    <i r="2">
      <x v="265"/>
    </i>
    <i r="3">
      <x v="105"/>
    </i>
    <i r="4">
      <x v="24"/>
    </i>
    <i r="5">
      <x/>
    </i>
    <i r="6">
      <x v="1"/>
    </i>
    <i>
      <x v="389"/>
    </i>
    <i r="1">
      <x v="36"/>
    </i>
    <i r="2">
      <x v="78"/>
    </i>
    <i r="3">
      <x v="107"/>
    </i>
    <i r="4">
      <x v="24"/>
    </i>
    <i r="5">
      <x/>
    </i>
    <i r="6">
      <x v="1"/>
    </i>
    <i>
      <x v="463"/>
    </i>
    <i r="1">
      <x v="42"/>
    </i>
    <i r="2">
      <x v="274"/>
    </i>
    <i r="3">
      <x v="10"/>
    </i>
    <i r="4">
      <x v="24"/>
    </i>
    <i r="5">
      <x/>
    </i>
    <i r="6">
      <x/>
    </i>
    <i>
      <x v="527"/>
    </i>
    <i r="1">
      <x v="43"/>
    </i>
    <i r="2">
      <x v="237"/>
    </i>
    <i r="3">
      <x v="15"/>
    </i>
    <i r="4">
      <x v="24"/>
    </i>
    <i r="5">
      <x/>
    </i>
    <i r="6">
      <x/>
    </i>
    <i>
      <x v="552"/>
    </i>
    <i r="1">
      <x v="52"/>
    </i>
    <i r="2">
      <x v="265"/>
    </i>
    <i r="3">
      <x v="105"/>
    </i>
    <i r="4">
      <x v="24"/>
    </i>
    <i r="5">
      <x/>
    </i>
    <i r="6">
      <x v="1"/>
    </i>
    <i>
      <x v="574"/>
    </i>
    <i r="1">
      <x v="52"/>
    </i>
    <i r="2">
      <x v="184"/>
    </i>
    <i r="3">
      <x v="97"/>
    </i>
    <i r="4">
      <x v="24"/>
    </i>
    <i r="5">
      <x/>
    </i>
    <i r="6">
      <x/>
    </i>
    <i>
      <x v="589"/>
    </i>
    <i r="1">
      <x v="54"/>
    </i>
    <i r="2">
      <x v="265"/>
    </i>
    <i r="3">
      <x v="105"/>
    </i>
    <i r="4">
      <x v="24"/>
    </i>
    <i r="5">
      <x/>
    </i>
    <i r="6">
      <x v="1"/>
    </i>
    <i>
      <x v="606"/>
    </i>
    <i r="1">
      <x v="55"/>
    </i>
    <i r="2">
      <x v="274"/>
    </i>
    <i r="3">
      <x v="10"/>
    </i>
    <i r="4">
      <x v="24"/>
    </i>
    <i r="5">
      <x/>
    </i>
    <i r="6">
      <x/>
    </i>
    <i>
      <x v="617"/>
    </i>
    <i r="1">
      <x v="56"/>
    </i>
    <i r="2">
      <x v="229"/>
    </i>
    <i r="3">
      <x v="59"/>
    </i>
    <i r="4">
      <x v="24"/>
    </i>
    <i r="5">
      <x/>
    </i>
    <i r="6">
      <x/>
    </i>
    <i>
      <x v="638"/>
    </i>
    <i r="1">
      <x v="60"/>
    </i>
    <i r="2">
      <x v="238"/>
    </i>
    <i r="3">
      <x v="32"/>
    </i>
    <i r="4">
      <x v="24"/>
    </i>
    <i r="5">
      <x/>
    </i>
    <i r="6">
      <x/>
    </i>
    <i>
      <x v="643"/>
    </i>
    <i r="1">
      <x v="60"/>
    </i>
    <i r="2">
      <x v="252"/>
    </i>
    <i r="3">
      <x v="32"/>
    </i>
    <i r="4">
      <x v="24"/>
    </i>
    <i r="5">
      <x/>
    </i>
    <i r="6">
      <x/>
    </i>
    <i>
      <x v="652"/>
    </i>
    <i r="1">
      <x v="61"/>
    </i>
    <i r="2">
      <x v="183"/>
    </i>
    <i r="3">
      <x v="108"/>
    </i>
    <i r="4">
      <x v="24"/>
    </i>
    <i r="5">
      <x/>
    </i>
    <i r="6">
      <x/>
    </i>
    <i>
      <x v="660"/>
    </i>
    <i r="1">
      <x v="61"/>
    </i>
    <i r="2">
      <x v="78"/>
    </i>
    <i r="3">
      <x v="107"/>
    </i>
    <i r="4">
      <x v="24"/>
    </i>
    <i r="5">
      <x/>
    </i>
    <i r="6">
      <x v="1"/>
    </i>
    <i>
      <x v="670"/>
    </i>
    <i r="1">
      <x v="62"/>
    </i>
    <i r="2">
      <x v="85"/>
    </i>
    <i r="3">
      <x v="103"/>
    </i>
    <i r="4">
      <x v="24"/>
    </i>
    <i r="5">
      <x/>
    </i>
    <i r="6">
      <x v="1"/>
    </i>
    <i>
      <x v="688"/>
    </i>
    <i r="1">
      <x v="64"/>
    </i>
    <i r="2">
      <x v="93"/>
    </i>
    <i r="3">
      <x v="105"/>
    </i>
    <i r="4">
      <x v="24"/>
    </i>
    <i r="5">
      <x/>
    </i>
    <i r="6">
      <x v="1"/>
    </i>
    <i>
      <x v="709"/>
    </i>
    <i r="1">
      <x v="67"/>
    </i>
    <i r="2">
      <x v="265"/>
    </i>
    <i r="3">
      <x v="105"/>
    </i>
    <i r="4">
      <x v="24"/>
    </i>
    <i r="5">
      <x/>
    </i>
    <i r="6">
      <x v="1"/>
    </i>
    <i>
      <x v="759"/>
    </i>
    <i r="1">
      <x v="70"/>
    </i>
    <i r="2">
      <x v="78"/>
    </i>
    <i r="3">
      <x v="107"/>
    </i>
    <i r="4">
      <x v="24"/>
    </i>
    <i r="5">
      <x/>
    </i>
    <i r="6">
      <x v="1"/>
    </i>
    <i>
      <x v="767"/>
    </i>
    <i r="1">
      <x v="70"/>
    </i>
    <i r="2">
      <x v="78"/>
    </i>
    <i r="3">
      <x v="107"/>
    </i>
    <i r="4">
      <x v="24"/>
    </i>
    <i r="5">
      <x/>
    </i>
    <i r="6">
      <x v="1"/>
    </i>
    <i>
      <x v="780"/>
    </i>
    <i r="1">
      <x v="70"/>
    </i>
    <i r="2">
      <x v="144"/>
    </i>
    <i r="3">
      <x v="97"/>
    </i>
    <i r="4">
      <x v="24"/>
    </i>
    <i r="5">
      <x/>
    </i>
    <i r="6">
      <x/>
    </i>
    <i>
      <x v="792"/>
    </i>
    <i r="1">
      <x v="70"/>
    </i>
    <i r="2">
      <x v="301"/>
    </i>
    <i r="3">
      <x v="98"/>
    </i>
    <i r="4">
      <x v="24"/>
    </i>
    <i r="5">
      <x/>
    </i>
    <i r="6">
      <x/>
    </i>
    <i>
      <x v="797"/>
    </i>
    <i r="1">
      <x v="70"/>
    </i>
    <i r="2">
      <x v="133"/>
    </i>
    <i r="3">
      <x v="98"/>
    </i>
    <i r="4">
      <x v="24"/>
    </i>
    <i r="5">
      <x/>
    </i>
    <i r="6">
      <x/>
    </i>
    <i>
      <x v="803"/>
    </i>
    <i r="1">
      <x v="70"/>
    </i>
    <i r="2">
      <x v="229"/>
    </i>
    <i r="3">
      <x v="59"/>
    </i>
    <i r="4">
      <x v="24"/>
    </i>
    <i r="5">
      <x/>
    </i>
    <i r="6">
      <x/>
    </i>
    <i>
      <x v="816"/>
    </i>
    <i r="1">
      <x v="71"/>
    </i>
    <i r="2">
      <x v="265"/>
    </i>
    <i r="3">
      <x v="105"/>
    </i>
    <i r="4">
      <x v="24"/>
    </i>
    <i r="5">
      <x/>
    </i>
    <i r="6">
      <x v="1"/>
    </i>
    <i>
      <x v="830"/>
    </i>
    <i r="1">
      <x v="72"/>
    </i>
    <i r="2">
      <x v="265"/>
    </i>
    <i r="3">
      <x v="105"/>
    </i>
    <i r="4">
      <x v="24"/>
    </i>
    <i r="5">
      <x/>
    </i>
    <i r="6">
      <x v="1"/>
    </i>
    <i>
      <x v="840"/>
    </i>
    <i r="1">
      <x v="75"/>
    </i>
    <i r="2">
      <x v="85"/>
    </i>
    <i r="3">
      <x v="103"/>
    </i>
    <i r="4">
      <x v="24"/>
    </i>
    <i r="5">
      <x/>
    </i>
    <i r="6">
      <x v="1"/>
    </i>
    <i>
      <x v="849"/>
    </i>
    <i r="1">
      <x v="84"/>
    </i>
    <i r="2">
      <x v="183"/>
    </i>
    <i r="3">
      <x v="108"/>
    </i>
    <i r="4">
      <x v="24"/>
    </i>
    <i r="5">
      <x/>
    </i>
    <i r="6">
      <x/>
    </i>
    <i>
      <x v="854"/>
    </i>
    <i r="1">
      <x v="77"/>
    </i>
    <i r="2">
      <x v="309"/>
    </i>
    <i r="3">
      <x v="23"/>
    </i>
    <i r="4">
      <x v="24"/>
    </i>
    <i r="5">
      <x/>
    </i>
    <i r="6">
      <x/>
    </i>
    <i>
      <x v="864"/>
    </i>
    <i r="1">
      <x v="80"/>
    </i>
    <i r="2">
      <x v="274"/>
    </i>
    <i r="3">
      <x v="10"/>
    </i>
    <i r="4">
      <x v="24"/>
    </i>
    <i r="5">
      <x/>
    </i>
    <i r="6">
      <x/>
    </i>
    <i>
      <x v="879"/>
    </i>
    <i r="1">
      <x v="83"/>
    </i>
    <i r="2">
      <x v="78"/>
    </i>
    <i r="3">
      <x v="107"/>
    </i>
    <i r="4">
      <x v="24"/>
    </i>
    <i r="5">
      <x/>
    </i>
    <i r="6">
      <x v="1"/>
    </i>
    <i>
      <x v="885"/>
    </i>
    <i r="1">
      <x v="83"/>
    </i>
    <i r="2">
      <x v="78"/>
    </i>
    <i r="3">
      <x v="107"/>
    </i>
    <i r="4">
      <x v="24"/>
    </i>
    <i r="5">
      <x/>
    </i>
    <i r="6">
      <x v="1"/>
    </i>
    <i>
      <x v="897"/>
    </i>
    <i r="1">
      <x v="84"/>
    </i>
    <i r="2">
      <x v="211"/>
    </i>
    <i r="3">
      <x v="67"/>
    </i>
    <i r="4">
      <x v="24"/>
    </i>
    <i r="5">
      <x/>
    </i>
    <i r="6">
      <x/>
    </i>
    <i>
      <x v="909"/>
    </i>
    <i r="1">
      <x v="86"/>
    </i>
    <i r="2">
      <x v="78"/>
    </i>
    <i r="3">
      <x v="107"/>
    </i>
    <i r="4">
      <x v="24"/>
    </i>
    <i r="5">
      <x/>
    </i>
    <i r="6">
      <x v="1"/>
    </i>
    <i>
      <x v="916"/>
    </i>
    <i r="1">
      <x v="86"/>
    </i>
    <i r="2">
      <x v="78"/>
    </i>
    <i r="3">
      <x v="107"/>
    </i>
    <i r="4">
      <x v="24"/>
    </i>
    <i r="5">
      <x/>
    </i>
    <i r="6">
      <x v="1"/>
    </i>
    <i>
      <x v="928"/>
    </i>
    <i r="1">
      <x v="87"/>
    </i>
    <i r="2">
      <x v="85"/>
    </i>
    <i r="3">
      <x v="103"/>
    </i>
    <i r="4">
      <x v="24"/>
    </i>
    <i r="5">
      <x/>
    </i>
    <i r="6">
      <x v="1"/>
    </i>
    <i>
      <x v="938"/>
    </i>
    <i r="1">
      <x v="8"/>
    </i>
    <i r="2">
      <x v="274"/>
    </i>
    <i r="3">
      <x v="10"/>
    </i>
    <i r="4">
      <x v="24"/>
    </i>
    <i r="5">
      <x/>
    </i>
    <i r="6">
      <x/>
    </i>
    <i>
      <x v="944"/>
    </i>
    <i r="1">
      <x v="36"/>
    </i>
    <i r="2">
      <x v="78"/>
    </i>
    <i r="3">
      <x v="107"/>
    </i>
    <i r="4">
      <x v="24"/>
    </i>
    <i r="5">
      <x/>
    </i>
    <i r="6">
      <x v="1"/>
    </i>
    <i>
      <x v="950"/>
    </i>
    <i r="1">
      <x v="61"/>
    </i>
    <i r="2">
      <x v="78"/>
    </i>
    <i r="3">
      <x v="107"/>
    </i>
    <i r="4">
      <x v="24"/>
    </i>
    <i r="5">
      <x/>
    </i>
    <i r="6">
      <x v="1"/>
    </i>
    <i>
      <x v="973"/>
    </i>
    <i r="1">
      <x v="10"/>
    </i>
    <i r="2">
      <x v="125"/>
    </i>
    <i r="3">
      <x v="102"/>
    </i>
    <i r="4">
      <x v="24"/>
    </i>
    <i r="5">
      <x/>
    </i>
    <i r="6">
      <x v="1"/>
    </i>
    <i>
      <x v="979"/>
    </i>
    <i r="1">
      <x v="30"/>
    </i>
    <i r="2">
      <x v="202"/>
    </i>
    <i r="3">
      <x v="18"/>
    </i>
    <i r="4">
      <x v="24"/>
    </i>
    <i r="5">
      <x/>
    </i>
    <i r="6">
      <x/>
    </i>
    <i>
      <x v="984"/>
    </i>
    <i r="1">
      <x v="69"/>
    </i>
    <i r="2">
      <x v="106"/>
    </i>
    <i r="3">
      <x v="105"/>
    </i>
    <i r="4">
      <x v="24"/>
    </i>
    <i r="5">
      <x/>
    </i>
    <i r="6">
      <x/>
    </i>
    <i>
      <x v="989"/>
    </i>
    <i r="1">
      <x v="70"/>
    </i>
    <i r="2">
      <x v="25"/>
    </i>
    <i r="3">
      <x v="92"/>
    </i>
    <i r="4">
      <x v="24"/>
    </i>
    <i r="5">
      <x/>
    </i>
    <i r="6">
      <x/>
    </i>
    <i>
      <x v="994"/>
    </i>
    <i r="1">
      <x v="23"/>
    </i>
    <i r="2">
      <x v="40"/>
    </i>
    <i r="3">
      <x v="89"/>
    </i>
    <i r="4">
      <x v="24"/>
    </i>
    <i r="5">
      <x/>
    </i>
    <i r="6">
      <x/>
    </i>
    <i>
      <x v="999"/>
    </i>
    <i r="1">
      <x v="87"/>
    </i>
    <i r="2">
      <x v="33"/>
    </i>
    <i r="3">
      <x v="58"/>
    </i>
    <i r="4">
      <x v="24"/>
    </i>
    <i r="5">
      <x/>
    </i>
    <i r="6">
      <x/>
    </i>
    <i>
      <x v="1003"/>
    </i>
    <i r="1">
      <x v="69"/>
    </i>
    <i r="2">
      <x v="234"/>
    </i>
    <i r="3">
      <x v="102"/>
    </i>
    <i r="4">
      <x v="24"/>
    </i>
    <i r="5">
      <x/>
    </i>
    <i r="6">
      <x/>
    </i>
    <i>
      <x v="1010"/>
    </i>
    <i r="1">
      <x v="27"/>
    </i>
    <i r="2">
      <x v="182"/>
    </i>
    <i r="3">
      <x v="98"/>
    </i>
    <i r="4">
      <x v="24"/>
    </i>
    <i r="5">
      <x/>
    </i>
    <i r="6">
      <x/>
    </i>
    <i>
      <x v="1014"/>
    </i>
    <i r="1">
      <x v="20"/>
    </i>
    <i r="2">
      <x v="194"/>
    </i>
    <i r="3">
      <x v="101"/>
    </i>
    <i r="4">
      <x v="24"/>
    </i>
    <i r="5">
      <x/>
    </i>
    <i r="6">
      <x/>
    </i>
    <i>
      <x v="1018"/>
    </i>
    <i r="1">
      <x v="43"/>
    </i>
    <i r="2">
      <x v="216"/>
    </i>
    <i r="3">
      <x v="101"/>
    </i>
    <i r="4">
      <x v="24"/>
    </i>
    <i r="5">
      <x/>
    </i>
    <i r="6">
      <x/>
    </i>
    <i>
      <x v="1022"/>
    </i>
    <i r="1">
      <x v="11"/>
    </i>
    <i r="2">
      <x v="307"/>
    </i>
    <i r="3">
      <x v="15"/>
    </i>
    <i r="4">
      <x v="87"/>
    </i>
    <i r="5">
      <x/>
    </i>
    <i r="6">
      <x/>
    </i>
    <i>
      <x v="1025"/>
    </i>
    <i r="1">
      <x v="48"/>
    </i>
    <i r="2">
      <x v="78"/>
    </i>
    <i r="3">
      <x v="107"/>
    </i>
    <i r="4">
      <x v="24"/>
    </i>
    <i r="5">
      <x/>
    </i>
    <i r="6">
      <x v="1"/>
    </i>
    <i>
      <x v="1028"/>
    </i>
    <i r="1">
      <x v="48"/>
    </i>
    <i r="2">
      <x v="78"/>
    </i>
    <i r="3">
      <x v="107"/>
    </i>
    <i r="4">
      <x v="24"/>
    </i>
    <i r="5">
      <x/>
    </i>
    <i r="6">
      <x v="1"/>
    </i>
    <i>
      <x v="1031"/>
    </i>
    <i r="1">
      <x v="87"/>
    </i>
    <i r="2">
      <x v="33"/>
    </i>
    <i r="3">
      <x v="98"/>
    </i>
    <i r="4">
      <x v="47"/>
    </i>
    <i r="5">
      <x/>
    </i>
    <i r="6">
      <x/>
    </i>
    <i>
      <x v="1034"/>
    </i>
    <i r="1">
      <x v="5"/>
    </i>
    <i r="2">
      <x v="83"/>
    </i>
    <i r="3">
      <x v="75"/>
    </i>
    <i r="4">
      <x v="55"/>
    </i>
    <i r="5">
      <x/>
    </i>
    <i r="6">
      <x v="1"/>
    </i>
    <i>
      <x v="1037"/>
    </i>
    <i r="1">
      <x v="14"/>
    </i>
    <i r="2">
      <x v="83"/>
    </i>
    <i r="3">
      <x v="75"/>
    </i>
    <i r="4">
      <x v="55"/>
    </i>
    <i r="5">
      <x/>
    </i>
    <i r="6">
      <x v="1"/>
    </i>
    <i>
      <x v="1040"/>
    </i>
    <i r="1">
      <x v="17"/>
    </i>
    <i r="2">
      <x v="83"/>
    </i>
    <i r="3">
      <x v="75"/>
    </i>
    <i r="4">
      <x v="55"/>
    </i>
    <i r="5">
      <x/>
    </i>
    <i r="6">
      <x v="1"/>
    </i>
    <i>
      <x v="1043"/>
    </i>
    <i r="1">
      <x v="29"/>
    </i>
    <i r="2">
      <x v="83"/>
    </i>
    <i r="3">
      <x v="75"/>
    </i>
    <i r="4">
      <x v="55"/>
    </i>
    <i r="5">
      <x/>
    </i>
    <i r="6">
      <x v="1"/>
    </i>
    <i>
      <x v="1046"/>
    </i>
    <i r="1">
      <x v="38"/>
    </i>
    <i r="2">
      <x v="83"/>
    </i>
    <i r="3">
      <x v="75"/>
    </i>
    <i r="4">
      <x v="55"/>
    </i>
    <i r="5">
      <x/>
    </i>
    <i r="6">
      <x v="1"/>
    </i>
    <i>
      <x v="1049"/>
    </i>
    <i r="1">
      <x v="39"/>
    </i>
    <i r="2">
      <x v="83"/>
    </i>
    <i r="3">
      <x v="75"/>
    </i>
    <i r="4">
      <x v="55"/>
    </i>
    <i r="5">
      <x/>
    </i>
    <i r="6">
      <x v="1"/>
    </i>
    <i>
      <x v="1052"/>
    </i>
    <i r="1">
      <x v="40"/>
    </i>
    <i r="2">
      <x v="83"/>
    </i>
    <i r="3">
      <x v="75"/>
    </i>
    <i r="4">
      <x v="55"/>
    </i>
    <i r="5">
      <x/>
    </i>
    <i r="6">
      <x v="1"/>
    </i>
    <i>
      <x v="1055"/>
    </i>
    <i r="1">
      <x v="40"/>
    </i>
    <i r="2">
      <x v="83"/>
    </i>
    <i r="3">
      <x v="75"/>
    </i>
    <i r="4">
      <x v="55"/>
    </i>
    <i r="5">
      <x/>
    </i>
    <i r="6">
      <x v="1"/>
    </i>
    <i>
      <x v="1058"/>
    </i>
    <i r="1">
      <x v="56"/>
    </i>
    <i r="2">
      <x v="83"/>
    </i>
    <i r="3">
      <x v="75"/>
    </i>
    <i r="4">
      <x v="55"/>
    </i>
    <i r="5">
      <x/>
    </i>
    <i r="6">
      <x v="1"/>
    </i>
    <i>
      <x v="1061"/>
    </i>
    <i r="1">
      <x v="57"/>
    </i>
    <i r="2">
      <x v="83"/>
    </i>
    <i r="3">
      <x v="75"/>
    </i>
    <i r="4">
      <x v="55"/>
    </i>
    <i r="5">
      <x/>
    </i>
    <i r="6">
      <x v="1"/>
    </i>
    <i>
      <x v="1064"/>
    </i>
    <i r="1">
      <x v="58"/>
    </i>
    <i r="2">
      <x v="83"/>
    </i>
    <i r="3">
      <x v="75"/>
    </i>
    <i r="4">
      <x v="55"/>
    </i>
    <i r="5">
      <x/>
    </i>
    <i r="6">
      <x v="1"/>
    </i>
    <i>
      <x v="1067"/>
    </i>
    <i r="1">
      <x v="63"/>
    </i>
    <i r="2">
      <x v="83"/>
    </i>
    <i r="3">
      <x v="75"/>
    </i>
    <i r="4">
      <x v="55"/>
    </i>
    <i r="5">
      <x/>
    </i>
    <i r="6">
      <x v="1"/>
    </i>
    <i>
      <x v="1070"/>
    </i>
    <i r="1">
      <x v="76"/>
    </i>
    <i r="2">
      <x v="83"/>
    </i>
    <i r="3">
      <x v="75"/>
    </i>
    <i r="4">
      <x v="55"/>
    </i>
    <i r="5">
      <x/>
    </i>
    <i r="6">
      <x v="1"/>
    </i>
    <i>
      <x v="1073"/>
    </i>
    <i r="1">
      <x v="84"/>
    </i>
    <i r="2">
      <x v="83"/>
    </i>
    <i r="3">
      <x v="75"/>
    </i>
    <i r="4">
      <x v="55"/>
    </i>
    <i r="5">
      <x/>
    </i>
    <i r="6">
      <x v="1"/>
    </i>
    <i>
      <x v="1076"/>
    </i>
    <i r="1">
      <x v="85"/>
    </i>
    <i r="2">
      <x v="83"/>
    </i>
    <i r="3">
      <x v="75"/>
    </i>
    <i r="4">
      <x v="55"/>
    </i>
    <i r="5">
      <x/>
    </i>
    <i r="6">
      <x v="1"/>
    </i>
    <i>
      <x v="1079"/>
    </i>
    <i r="1">
      <x v="46"/>
    </i>
    <i r="2">
      <x v="85"/>
    </i>
    <i r="3">
      <x v="75"/>
    </i>
    <i r="4">
      <x v="55"/>
    </i>
    <i r="5">
      <x/>
    </i>
    <i r="6">
      <x v="1"/>
    </i>
    <i>
      <x v="1082"/>
    </i>
    <i r="1">
      <x v="62"/>
    </i>
    <i r="2">
      <x v="85"/>
    </i>
    <i r="3">
      <x v="75"/>
    </i>
    <i r="4">
      <x v="55"/>
    </i>
    <i r="5">
      <x/>
    </i>
    <i r="6">
      <x v="1"/>
    </i>
    <i>
      <x v="1085"/>
    </i>
    <i r="1">
      <x v="75"/>
    </i>
    <i r="2">
      <x v="85"/>
    </i>
    <i r="3">
      <x v="75"/>
    </i>
    <i r="4">
      <x v="55"/>
    </i>
    <i r="5">
      <x/>
    </i>
    <i r="6">
      <x v="1"/>
    </i>
    <i>
      <x v="1088"/>
    </i>
    <i r="1">
      <x v="87"/>
    </i>
    <i r="2">
      <x v="85"/>
    </i>
    <i r="3">
      <x v="75"/>
    </i>
    <i r="4">
      <x v="55"/>
    </i>
    <i r="5">
      <x/>
    </i>
    <i r="6">
      <x v="1"/>
    </i>
    <i>
      <x v="1091"/>
    </i>
    <i r="1">
      <x v="6"/>
    </i>
    <i r="2">
      <x v="89"/>
    </i>
    <i r="3">
      <x v="75"/>
    </i>
    <i r="4">
      <x v="55"/>
    </i>
    <i r="5">
      <x/>
    </i>
    <i r="6">
      <x v="1"/>
    </i>
    <i>
      <x v="1094"/>
    </i>
    <i r="1">
      <x v="7"/>
    </i>
    <i r="2">
      <x v="89"/>
    </i>
    <i r="3">
      <x v="75"/>
    </i>
    <i r="4">
      <x v="55"/>
    </i>
    <i r="5">
      <x/>
    </i>
    <i r="6">
      <x v="1"/>
    </i>
    <i>
      <x v="1097"/>
    </i>
    <i r="1">
      <x v="45"/>
    </i>
    <i r="2">
      <x v="89"/>
    </i>
    <i r="3">
      <x v="75"/>
    </i>
    <i r="4">
      <x v="55"/>
    </i>
    <i r="5">
      <x/>
    </i>
    <i r="6">
      <x v="1"/>
    </i>
    <i>
      <x v="1100"/>
    </i>
    <i r="1">
      <x v="65"/>
    </i>
    <i r="2">
      <x v="89"/>
    </i>
    <i r="3">
      <x v="75"/>
    </i>
    <i r="4">
      <x v="55"/>
    </i>
    <i r="5">
      <x/>
    </i>
    <i r="6">
      <x v="1"/>
    </i>
    <i>
      <x v="1103"/>
    </i>
    <i r="1">
      <x v="68"/>
    </i>
    <i r="2">
      <x v="89"/>
    </i>
    <i r="3">
      <x v="75"/>
    </i>
    <i r="4">
      <x v="55"/>
    </i>
    <i r="5">
      <x/>
    </i>
    <i r="6">
      <x v="1"/>
    </i>
    <i>
      <x v="1106"/>
    </i>
    <i r="1">
      <x v="1"/>
    </i>
    <i r="2">
      <x v="93"/>
    </i>
    <i r="3">
      <x v="75"/>
    </i>
    <i r="4">
      <x v="55"/>
    </i>
    <i r="5">
      <x/>
    </i>
    <i r="6">
      <x v="1"/>
    </i>
    <i>
      <x v="1109"/>
    </i>
    <i r="1">
      <x v="64"/>
    </i>
    <i r="2">
      <x v="93"/>
    </i>
    <i r="3">
      <x v="75"/>
    </i>
    <i r="4">
      <x v="55"/>
    </i>
    <i r="5">
      <x/>
    </i>
    <i r="6">
      <x v="1"/>
    </i>
    <i>
      <x v="1112"/>
    </i>
    <i r="1">
      <x v="10"/>
    </i>
    <i r="2">
      <x v="125"/>
    </i>
    <i r="3">
      <x v="75"/>
    </i>
    <i r="4">
      <x v="55"/>
    </i>
    <i r="5">
      <x/>
    </i>
    <i r="6">
      <x v="1"/>
    </i>
    <i>
      <x v="1114"/>
    </i>
    <i r="1">
      <x v="25"/>
    </i>
    <i r="2">
      <x v="125"/>
    </i>
    <i r="3">
      <x v="75"/>
    </i>
    <i r="4">
      <x v="55"/>
    </i>
    <i r="5">
      <x/>
    </i>
    <i r="6">
      <x v="1"/>
    </i>
    <i>
      <x v="1117"/>
    </i>
    <i r="1">
      <x v="26"/>
    </i>
    <i r="2">
      <x v="125"/>
    </i>
    <i r="3">
      <x v="75"/>
    </i>
    <i r="4">
      <x v="55"/>
    </i>
    <i r="5">
      <x/>
    </i>
    <i r="6">
      <x v="1"/>
    </i>
    <i>
      <x v="1120"/>
    </i>
    <i r="1">
      <x v="34"/>
    </i>
    <i r="2">
      <x v="125"/>
    </i>
    <i r="3">
      <x v="75"/>
    </i>
    <i r="4">
      <x v="55"/>
    </i>
    <i r="5">
      <x/>
    </i>
    <i r="6">
      <x v="1"/>
    </i>
    <i>
      <x v="1123"/>
    </i>
    <i r="1">
      <x v="35"/>
    </i>
    <i r="2">
      <x v="125"/>
    </i>
    <i r="3">
      <x v="75"/>
    </i>
    <i r="4">
      <x v="55"/>
    </i>
    <i r="5">
      <x/>
    </i>
    <i r="6">
      <x v="1"/>
    </i>
    <i>
      <x v="1125"/>
    </i>
    <i r="1">
      <x v="37"/>
    </i>
    <i r="2">
      <x v="125"/>
    </i>
    <i r="3">
      <x v="75"/>
    </i>
    <i r="4">
      <x v="55"/>
    </i>
    <i r="5">
      <x/>
    </i>
    <i r="6">
      <x v="1"/>
    </i>
    <i>
      <x v="1127"/>
    </i>
    <i r="1">
      <x v="61"/>
    </i>
    <i r="2">
      <x v="125"/>
    </i>
    <i r="3">
      <x v="75"/>
    </i>
    <i r="4">
      <x v="55"/>
    </i>
    <i r="5">
      <x/>
    </i>
    <i r="6">
      <x v="1"/>
    </i>
    <i>
      <x v="1128"/>
    </i>
    <i r="1">
      <x v="81"/>
    </i>
    <i r="2">
      <x v="125"/>
    </i>
    <i r="3">
      <x v="75"/>
    </i>
    <i r="4">
      <x v="55"/>
    </i>
    <i r="5">
      <x/>
    </i>
    <i r="6">
      <x v="1"/>
    </i>
    <i>
      <x v="1129"/>
    </i>
    <i r="1">
      <x v="13"/>
    </i>
    <i r="2">
      <x v="265"/>
    </i>
    <i r="3">
      <x v="75"/>
    </i>
    <i r="4">
      <x v="55"/>
    </i>
    <i r="5">
      <x/>
    </i>
    <i r="6">
      <x v="1"/>
    </i>
    <i>
      <x v="1130"/>
    </i>
    <i r="1">
      <x v="24"/>
    </i>
    <i r="2">
      <x v="265"/>
    </i>
    <i r="3">
      <x v="75"/>
    </i>
    <i r="4">
      <x v="55"/>
    </i>
    <i r="5">
      <x/>
    </i>
    <i r="6">
      <x v="1"/>
    </i>
    <i>
      <x v="1131"/>
    </i>
    <i r="1">
      <x v="52"/>
    </i>
    <i r="2">
      <x v="265"/>
    </i>
    <i r="3">
      <x v="75"/>
    </i>
    <i r="4">
      <x v="55"/>
    </i>
    <i r="5">
      <x/>
    </i>
    <i r="6">
      <x v="1"/>
    </i>
    <i>
      <x v="1132"/>
    </i>
    <i r="1">
      <x v="54"/>
    </i>
    <i r="2">
      <x v="265"/>
    </i>
    <i r="3">
      <x v="75"/>
    </i>
    <i r="4">
      <x v="55"/>
    </i>
    <i r="5">
      <x/>
    </i>
    <i r="6">
      <x v="1"/>
    </i>
    <i>
      <x v="1133"/>
    </i>
    <i r="1">
      <x v="67"/>
    </i>
    <i r="2">
      <x v="265"/>
    </i>
    <i r="3">
      <x v="75"/>
    </i>
    <i r="4">
      <x v="55"/>
    </i>
    <i r="5">
      <x/>
    </i>
    <i r="6">
      <x v="1"/>
    </i>
    <i>
      <x v="1134"/>
    </i>
    <i r="1">
      <x v="71"/>
    </i>
    <i r="2">
      <x v="265"/>
    </i>
    <i r="3">
      <x v="75"/>
    </i>
    <i r="4">
      <x v="55"/>
    </i>
    <i r="5">
      <x/>
    </i>
    <i r="6">
      <x v="1"/>
    </i>
    <i>
      <x v="1135"/>
    </i>
    <i r="1">
      <x v="72"/>
    </i>
    <i r="2">
      <x v="265"/>
    </i>
    <i r="3">
      <x v="75"/>
    </i>
    <i r="4">
      <x v="55"/>
    </i>
    <i r="5">
      <x/>
    </i>
    <i r="6">
      <x v="1"/>
    </i>
    <i>
      <x v="1136"/>
    </i>
    <i r="1">
      <x v="24"/>
    </i>
    <i r="2">
      <x v="310"/>
    </i>
    <i r="3">
      <x v="105"/>
    </i>
    <i r="4">
      <x v="61"/>
    </i>
    <i r="5">
      <x/>
    </i>
    <i r="6">
      <x/>
    </i>
    <i>
      <x v="1137"/>
    </i>
    <i r="1">
      <x v="71"/>
    </i>
    <i r="2">
      <x v="310"/>
    </i>
    <i r="3">
      <x v="105"/>
    </i>
    <i r="4">
      <x v="61"/>
    </i>
    <i r="5">
      <x/>
    </i>
    <i r="6">
      <x/>
    </i>
    <i>
      <x v="1138"/>
    </i>
    <i r="1">
      <x v="70"/>
    </i>
    <i r="2">
      <x v="233"/>
    </i>
    <i r="3">
      <x v="105"/>
    </i>
    <i r="4">
      <x v="75"/>
    </i>
    <i r="5">
      <x/>
    </i>
    <i r="6">
      <x/>
    </i>
    <i>
      <x v="1139"/>
    </i>
    <i r="1">
      <x v="10"/>
    </i>
    <i r="2">
      <x v="215"/>
    </i>
    <i r="3">
      <x v="101"/>
    </i>
    <i r="4">
      <x v="83"/>
    </i>
    <i r="5">
      <x/>
    </i>
    <i r="6">
      <x/>
    </i>
    <i>
      <x v="1140"/>
    </i>
    <i r="1">
      <x v="70"/>
    </i>
    <i r="2">
      <x v="10"/>
    </i>
    <i r="3">
      <x v="101"/>
    </i>
    <i r="4">
      <x v="88"/>
    </i>
    <i r="5">
      <x/>
    </i>
    <i r="6">
      <x/>
    </i>
    <i>
      <x v="1141"/>
    </i>
    <i r="1">
      <x v="43"/>
    </i>
    <i r="2">
      <x v="19"/>
    </i>
    <i r="3">
      <x v="98"/>
    </i>
    <i r="4">
      <x v="10"/>
    </i>
    <i r="5">
      <x/>
    </i>
    <i r="6">
      <x/>
    </i>
    <i>
      <x v="1142"/>
    </i>
    <i r="1">
      <x v="81"/>
    </i>
    <i r="2">
      <x v="31"/>
    </i>
    <i r="3">
      <x v="105"/>
    </i>
    <i r="4">
      <x v="10"/>
    </i>
    <i r="5">
      <x/>
    </i>
    <i r="6">
      <x/>
    </i>
    <i>
      <x v="1143"/>
    </i>
    <i r="1">
      <x v="59"/>
    </i>
    <i r="2">
      <x v="54"/>
    </i>
    <i r="3">
      <x v="103"/>
    </i>
    <i r="4">
      <x v="10"/>
    </i>
    <i r="5">
      <x/>
    </i>
    <i r="6">
      <x/>
    </i>
    <i>
      <x v="1144"/>
    </i>
    <i r="1">
      <x v="23"/>
    </i>
    <i r="2">
      <x v="146"/>
    </i>
    <i r="3">
      <x v="105"/>
    </i>
    <i r="4">
      <x v="10"/>
    </i>
    <i r="5">
      <x/>
    </i>
    <i r="6">
      <x/>
    </i>
    <i>
      <x v="1145"/>
    </i>
    <i r="1">
      <x v="39"/>
    </i>
    <i r="2">
      <x v="221"/>
    </i>
    <i r="3">
      <x v="30"/>
    </i>
    <i r="4">
      <x v="10"/>
    </i>
    <i r="5">
      <x/>
    </i>
    <i r="6">
      <x/>
    </i>
    <i>
      <x v="1146"/>
    </i>
    <i r="1">
      <x v="70"/>
    </i>
    <i r="2">
      <x v="299"/>
    </i>
    <i r="3">
      <x v="105"/>
    </i>
    <i r="4">
      <x v="10"/>
    </i>
    <i r="5">
      <x/>
    </i>
    <i r="6">
      <x/>
    </i>
    <i>
      <x v="1158"/>
    </i>
    <i r="1">
      <x v="26"/>
    </i>
    <i r="2">
      <x v="125"/>
    </i>
    <i r="3">
      <x v="102"/>
    </i>
    <i r="4">
      <x v="24"/>
    </i>
    <i r="5">
      <x v="1"/>
    </i>
    <i r="6">
      <x v="1"/>
    </i>
    <i>
      <x v="1194"/>
    </i>
    <i r="1">
      <x v="3"/>
    </i>
    <i r="2">
      <x v="90"/>
    </i>
    <i r="3">
      <x v="105"/>
    </i>
    <i r="4">
      <x v="24"/>
    </i>
    <i r="5">
      <x v="1"/>
    </i>
    <i r="6">
      <x v="1"/>
    </i>
    <i>
      <x v="1210"/>
    </i>
    <i r="1">
      <x v="5"/>
    </i>
    <i r="2">
      <x v="83"/>
    </i>
    <i r="3">
      <x v="102"/>
    </i>
    <i r="4">
      <x v="24"/>
    </i>
    <i r="5">
      <x v="1"/>
    </i>
    <i r="6">
      <x v="1"/>
    </i>
    <i>
      <x v="1228"/>
    </i>
    <i r="1">
      <x v="6"/>
    </i>
    <i r="2">
      <x v="89"/>
    </i>
    <i r="3">
      <x v="105"/>
    </i>
    <i r="4">
      <x v="24"/>
    </i>
    <i r="5">
      <x v="1"/>
    </i>
    <i r="6">
      <x v="1"/>
    </i>
    <i>
      <x v="1247"/>
    </i>
    <i r="1">
      <x v="7"/>
    </i>
    <i r="2">
      <x v="89"/>
    </i>
    <i r="3">
      <x v="105"/>
    </i>
    <i r="4">
      <x v="24"/>
    </i>
    <i r="5">
      <x v="1"/>
    </i>
    <i r="6">
      <x v="1"/>
    </i>
    <i>
      <x v="1266"/>
    </i>
    <i r="1">
      <x v="9"/>
    </i>
    <i r="2">
      <x v="91"/>
    </i>
    <i r="3">
      <x v="105"/>
    </i>
    <i r="4">
      <x v="24"/>
    </i>
    <i r="5">
      <x v="1"/>
    </i>
    <i r="6">
      <x v="1"/>
    </i>
    <i>
      <x v="1284"/>
    </i>
    <i r="1">
      <x v="10"/>
    </i>
    <i r="2">
      <x v="125"/>
    </i>
    <i r="3">
      <x v="102"/>
    </i>
    <i r="4">
      <x v="24"/>
    </i>
    <i r="5">
      <x v="1"/>
    </i>
    <i r="6">
      <x v="1"/>
    </i>
    <i>
      <x v="1314"/>
    </i>
    <i r="1">
      <x v="13"/>
    </i>
    <i r="2">
      <x v="265"/>
    </i>
    <i r="3">
      <x v="105"/>
    </i>
    <i r="4">
      <x v="24"/>
    </i>
    <i r="5">
      <x v="1"/>
    </i>
    <i r="6">
      <x v="1"/>
    </i>
    <i>
      <x v="1343"/>
    </i>
    <i r="1">
      <x v="14"/>
    </i>
    <i r="2">
      <x v="83"/>
    </i>
    <i r="3">
      <x v="102"/>
    </i>
    <i r="4">
      <x v="24"/>
    </i>
    <i r="5">
      <x v="1"/>
    </i>
    <i r="6">
      <x v="1"/>
    </i>
    <i>
      <x v="1395"/>
    </i>
    <i r="1">
      <x v="16"/>
    </i>
    <i r="2">
      <x v="78"/>
    </i>
    <i r="3">
      <x v="107"/>
    </i>
    <i r="4">
      <x v="24"/>
    </i>
    <i r="5">
      <x v="1"/>
    </i>
    <i r="6">
      <x v="1"/>
    </i>
    <i>
      <x v="1409"/>
    </i>
    <i r="1">
      <x v="17"/>
    </i>
    <i r="2">
      <x v="83"/>
    </i>
    <i r="3">
      <x v="102"/>
    </i>
    <i r="4">
      <x v="24"/>
    </i>
    <i r="5">
      <x v="1"/>
    </i>
    <i r="6">
      <x v="1"/>
    </i>
    <i>
      <x v="1438"/>
    </i>
    <i r="1">
      <x v="18"/>
    </i>
    <i r="2">
      <x v="83"/>
    </i>
    <i r="3">
      <x v="58"/>
    </i>
    <i r="4">
      <x v="24"/>
    </i>
    <i r="5">
      <x v="1"/>
    </i>
    <i r="6">
      <x v="1"/>
    </i>
    <i>
      <x v="1454"/>
    </i>
    <i r="1">
      <x v="19"/>
    </i>
    <i r="2">
      <x v="86"/>
    </i>
    <i r="3">
      <x v="102"/>
    </i>
    <i r="4">
      <x v="24"/>
    </i>
    <i r="5">
      <x v="1"/>
    </i>
    <i r="6">
      <x v="1"/>
    </i>
    <i>
      <x v="1489"/>
    </i>
    <i r="1">
      <x v="21"/>
    </i>
    <i r="2">
      <x v="78"/>
    </i>
    <i r="3">
      <x v="107"/>
    </i>
    <i r="4">
      <x v="24"/>
    </i>
    <i r="5">
      <x v="1"/>
    </i>
    <i r="6">
      <x v="1"/>
    </i>
    <i>
      <x v="1555"/>
    </i>
    <i r="1">
      <x v="22"/>
    </i>
    <i r="2">
      <x v="86"/>
    </i>
    <i r="3">
      <x v="102"/>
    </i>
    <i r="4">
      <x v="24"/>
    </i>
    <i r="5">
      <x v="1"/>
    </i>
    <i r="6">
      <x v="1"/>
    </i>
    <i>
      <x v="1572"/>
    </i>
    <i r="1">
      <x v="23"/>
    </i>
    <i r="2">
      <x v="170"/>
    </i>
    <i r="3">
      <x v="107"/>
    </i>
    <i r="4">
      <x v="24"/>
    </i>
    <i r="5">
      <x v="1"/>
    </i>
    <i r="6">
      <x v="1"/>
    </i>
    <i>
      <x v="1630"/>
    </i>
    <i r="1">
      <x v="24"/>
    </i>
    <i r="2">
      <x v="265"/>
    </i>
    <i r="3">
      <x v="105"/>
    </i>
    <i r="4">
      <x v="24"/>
    </i>
    <i r="5">
      <x v="1"/>
    </i>
    <i r="6">
      <x v="1"/>
    </i>
    <i>
      <x v="1656"/>
    </i>
    <i r="1">
      <x v="25"/>
    </i>
    <i r="2">
      <x v="125"/>
    </i>
    <i r="3">
      <x v="102"/>
    </i>
    <i r="4">
      <x v="24"/>
    </i>
    <i r="5">
      <x v="1"/>
    </i>
    <i r="6">
      <x v="1"/>
    </i>
    <i>
      <x v="1670"/>
    </i>
    <i r="1">
      <x v="27"/>
    </i>
    <i r="2">
      <x v="91"/>
    </i>
    <i r="3">
      <x v="105"/>
    </i>
    <i r="4">
      <x v="24"/>
    </i>
    <i r="5">
      <x v="1"/>
    </i>
    <i r="6">
      <x v="1"/>
    </i>
    <i>
      <x v="1685"/>
    </i>
    <i r="1">
      <x v="29"/>
    </i>
    <i r="2">
      <x v="83"/>
    </i>
    <i r="3">
      <x v="102"/>
    </i>
    <i r="4">
      <x v="24"/>
    </i>
    <i r="5">
      <x v="1"/>
    </i>
    <i r="6">
      <x v="1"/>
    </i>
    <i>
      <x v="1700"/>
    </i>
    <i r="1">
      <x v="33"/>
    </i>
    <i r="2">
      <x v="91"/>
    </i>
    <i r="3">
      <x v="105"/>
    </i>
    <i r="4">
      <x v="24"/>
    </i>
    <i r="5">
      <x v="1"/>
    </i>
    <i r="6">
      <x v="1"/>
    </i>
    <i>
      <x v="1715"/>
    </i>
    <i r="1">
      <x v="34"/>
    </i>
    <i r="2">
      <x v="125"/>
    </i>
    <i r="3">
      <x v="102"/>
    </i>
    <i r="4">
      <x v="24"/>
    </i>
    <i r="5">
      <x v="1"/>
    </i>
    <i r="6">
      <x v="1"/>
    </i>
    <i>
      <x v="1729"/>
    </i>
    <i r="1">
      <x v="35"/>
    </i>
    <i r="2">
      <x v="125"/>
    </i>
    <i r="3">
      <x v="102"/>
    </i>
    <i r="4">
      <x v="24"/>
    </i>
    <i r="5">
      <x v="1"/>
    </i>
    <i r="6">
      <x v="1"/>
    </i>
    <i>
      <x v="1743"/>
    </i>
    <i r="1">
      <x v="36"/>
    </i>
    <i r="2">
      <x v="78"/>
    </i>
    <i r="3">
      <x v="107"/>
    </i>
    <i r="4">
      <x v="24"/>
    </i>
    <i r="5">
      <x v="1"/>
    </i>
    <i r="6">
      <x v="1"/>
    </i>
    <i>
      <x v="1770"/>
    </i>
    <i r="1">
      <x v="37"/>
    </i>
    <i r="2">
      <x v="125"/>
    </i>
    <i r="3">
      <x v="102"/>
    </i>
    <i r="4">
      <x v="24"/>
    </i>
    <i r="5">
      <x v="1"/>
    </i>
    <i r="6">
      <x v="1"/>
    </i>
    <i>
      <x v="1783"/>
    </i>
    <i r="1">
      <x v="38"/>
    </i>
    <i r="2">
      <x v="83"/>
    </i>
    <i r="3">
      <x v="102"/>
    </i>
    <i r="4">
      <x v="24"/>
    </i>
    <i r="5">
      <x v="1"/>
    </i>
    <i r="6">
      <x v="1"/>
    </i>
    <i>
      <x v="1796"/>
    </i>
    <i r="1">
      <x v="39"/>
    </i>
    <i r="2">
      <x v="83"/>
    </i>
    <i r="3">
      <x v="102"/>
    </i>
    <i r="4">
      <x v="24"/>
    </i>
    <i r="5">
      <x v="1"/>
    </i>
    <i r="6">
      <x v="1"/>
    </i>
    <i>
      <x v="1809"/>
    </i>
    <i r="1">
      <x v="40"/>
    </i>
    <i r="2">
      <x v="83"/>
    </i>
    <i r="3">
      <x v="102"/>
    </i>
    <i r="4">
      <x v="24"/>
    </i>
    <i r="5">
      <x v="1"/>
    </i>
    <i r="6">
      <x v="1"/>
    </i>
    <i>
      <x v="1864"/>
    </i>
    <i r="1">
      <x v="42"/>
    </i>
    <i r="2">
      <x v="90"/>
    </i>
    <i r="3">
      <x v="105"/>
    </i>
    <i r="4">
      <x v="24"/>
    </i>
    <i r="5">
      <x v="1"/>
    </i>
    <i r="6">
      <x v="1"/>
    </i>
    <i>
      <x v="1907"/>
    </i>
    <i r="1">
      <x v="43"/>
    </i>
    <i r="2">
      <x v="47"/>
    </i>
    <i r="3">
      <x v="102"/>
    </i>
    <i r="4">
      <x v="24"/>
    </i>
    <i r="5">
      <x v="1"/>
    </i>
    <i r="6">
      <x v="1"/>
    </i>
    <i>
      <x v="1920"/>
    </i>
    <i r="1">
      <x v="44"/>
    </i>
    <i r="2">
      <x v="170"/>
    </i>
    <i r="3">
      <x v="107"/>
    </i>
    <i r="4">
      <x v="24"/>
    </i>
    <i r="5">
      <x v="1"/>
    </i>
    <i r="6">
      <x v="1"/>
    </i>
    <i>
      <x v="1925"/>
    </i>
    <i r="1">
      <x v="45"/>
    </i>
    <i r="2">
      <x v="95"/>
    </i>
    <i r="3">
      <x v="105"/>
    </i>
    <i r="4">
      <x v="24"/>
    </i>
    <i r="5">
      <x v="1"/>
    </i>
    <i r="6">
      <x v="1"/>
    </i>
    <i>
      <x v="1929"/>
    </i>
    <i r="1">
      <x v="50"/>
    </i>
    <i r="2">
      <x v="90"/>
    </i>
    <i r="3">
      <x v="105"/>
    </i>
    <i r="4">
      <x v="24"/>
    </i>
    <i r="5">
      <x v="1"/>
    </i>
    <i r="6">
      <x v="1"/>
    </i>
    <i>
      <x v="1935"/>
    </i>
    <i r="1">
      <x v="51"/>
    </i>
    <i r="2">
      <x v="91"/>
    </i>
    <i r="3">
      <x v="105"/>
    </i>
    <i r="4">
      <x v="24"/>
    </i>
    <i r="5">
      <x v="1"/>
    </i>
    <i r="6">
      <x v="1"/>
    </i>
    <i>
      <x v="1943"/>
    </i>
    <i r="1">
      <x v="52"/>
    </i>
    <i r="2">
      <x v="265"/>
    </i>
    <i r="3">
      <x v="105"/>
    </i>
    <i r="4">
      <x v="24"/>
    </i>
    <i r="5">
      <x v="1"/>
    </i>
    <i r="6">
      <x v="1"/>
    </i>
    <i>
      <x v="1951"/>
    </i>
    <i r="1">
      <x v="54"/>
    </i>
    <i r="2">
      <x v="265"/>
    </i>
    <i r="3">
      <x v="105"/>
    </i>
    <i r="4">
      <x v="24"/>
    </i>
    <i r="5">
      <x v="1"/>
    </i>
    <i r="6">
      <x v="1"/>
    </i>
    <i>
      <x v="1966"/>
    </i>
    <i r="1">
      <x v="55"/>
    </i>
    <i r="2">
      <x v="90"/>
    </i>
    <i r="3">
      <x v="105"/>
    </i>
    <i r="4">
      <x v="24"/>
    </i>
    <i r="5">
      <x v="1"/>
    </i>
    <i r="6">
      <x v="1"/>
    </i>
    <i>
      <x v="1971"/>
    </i>
    <i r="1">
      <x v="56"/>
    </i>
    <i r="2">
      <x v="83"/>
    </i>
    <i r="3">
      <x v="102"/>
    </i>
    <i r="4">
      <x v="24"/>
    </i>
    <i r="5">
      <x v="1"/>
    </i>
    <i r="6">
      <x v="1"/>
    </i>
    <i>
      <x v="1976"/>
    </i>
    <i r="1">
      <x v="58"/>
    </i>
    <i r="2">
      <x v="83"/>
    </i>
    <i r="3">
      <x v="102"/>
    </i>
    <i r="4">
      <x v="24"/>
    </i>
    <i r="5">
      <x v="1"/>
    </i>
    <i r="6">
      <x v="1"/>
    </i>
    <i>
      <x v="1985"/>
    </i>
    <i r="1">
      <x v="61"/>
    </i>
    <i r="2">
      <x v="78"/>
    </i>
    <i r="3">
      <x v="107"/>
    </i>
    <i r="4">
      <x v="24"/>
    </i>
    <i r="5">
      <x v="1"/>
    </i>
    <i r="6">
      <x v="1"/>
    </i>
    <i>
      <x v="1991"/>
    </i>
    <i r="1">
      <x v="61"/>
    </i>
    <i r="2">
      <x v="125"/>
    </i>
    <i r="3">
      <x v="102"/>
    </i>
    <i r="4">
      <x v="24"/>
    </i>
    <i r="5">
      <x v="1"/>
    </i>
    <i r="6">
      <x v="1"/>
    </i>
    <i>
      <x v="1997"/>
    </i>
    <i r="1">
      <x v="62"/>
    </i>
    <i r="2">
      <x v="85"/>
    </i>
    <i r="3">
      <x v="103"/>
    </i>
    <i r="4">
      <x v="24"/>
    </i>
    <i r="5">
      <x v="1"/>
    </i>
    <i r="6">
      <x v="1"/>
    </i>
    <i>
      <x v="2000"/>
    </i>
    <i r="1">
      <x v="63"/>
    </i>
    <i r="2">
      <x v="83"/>
    </i>
    <i r="3">
      <x v="102"/>
    </i>
    <i r="4">
      <x v="24"/>
    </i>
    <i r="5">
      <x v="1"/>
    </i>
    <i r="6">
      <x v="1"/>
    </i>
    <i>
      <x v="2012"/>
    </i>
    <i r="1">
      <x v="65"/>
    </i>
    <i r="2">
      <x v="95"/>
    </i>
    <i r="3">
      <x v="105"/>
    </i>
    <i r="4">
      <x v="24"/>
    </i>
    <i r="5">
      <x v="1"/>
    </i>
    <i r="6">
      <x v="1"/>
    </i>
    <i>
      <x v="2019"/>
    </i>
    <i r="1">
      <x v="66"/>
    </i>
    <i r="2">
      <x v="91"/>
    </i>
    <i r="3">
      <x v="105"/>
    </i>
    <i r="4">
      <x v="24"/>
    </i>
    <i r="5">
      <x v="1"/>
    </i>
    <i r="6">
      <x v="1"/>
    </i>
    <i>
      <x v="2024"/>
    </i>
    <i r="1">
      <x v="67"/>
    </i>
    <i r="2">
      <x v="265"/>
    </i>
    <i r="3">
      <x v="105"/>
    </i>
    <i r="4">
      <x v="24"/>
    </i>
    <i r="5">
      <x v="1"/>
    </i>
    <i r="6">
      <x v="1"/>
    </i>
    <i>
      <x v="2028"/>
    </i>
    <i r="1">
      <x v="68"/>
    </i>
    <i r="2">
      <x v="95"/>
    </i>
    <i r="3">
      <x v="105"/>
    </i>
    <i r="4">
      <x v="24"/>
    </i>
    <i r="5">
      <x v="1"/>
    </i>
    <i r="6">
      <x v="1"/>
    </i>
    <i>
      <x v="2031"/>
    </i>
    <i r="1">
      <x v="68"/>
    </i>
    <i r="2">
      <x v="91"/>
    </i>
    <i r="3">
      <x v="105"/>
    </i>
    <i r="4">
      <x v="24"/>
    </i>
    <i r="5">
      <x v="1"/>
    </i>
    <i r="6">
      <x v="1"/>
    </i>
    <i>
      <x v="2038"/>
    </i>
    <i r="1">
      <x v="69"/>
    </i>
    <i r="2">
      <x v="170"/>
    </i>
    <i r="3">
      <x v="107"/>
    </i>
    <i r="4">
      <x v="24"/>
    </i>
    <i r="5">
      <x v="1"/>
    </i>
    <i r="6">
      <x v="1"/>
    </i>
    <i>
      <x v="2054"/>
    </i>
    <i r="1">
      <x v="84"/>
    </i>
    <i r="2">
      <x v="83"/>
    </i>
    <i r="3">
      <x v="102"/>
    </i>
    <i r="4">
      <x v="24"/>
    </i>
    <i r="5">
      <x v="1"/>
    </i>
    <i r="6">
      <x v="1"/>
    </i>
    <i>
      <x v="2062"/>
    </i>
    <i r="1">
      <x v="70"/>
    </i>
    <i r="2">
      <x v="170"/>
    </i>
    <i r="3">
      <x v="107"/>
    </i>
    <i r="4">
      <x v="24"/>
    </i>
    <i r="5">
      <x v="1"/>
    </i>
    <i r="6">
      <x v="1"/>
    </i>
    <i>
      <x v="2074"/>
    </i>
    <i r="1">
      <x v="70"/>
    </i>
    <i r="2">
      <x v="78"/>
    </i>
    <i r="3">
      <x v="107"/>
    </i>
    <i r="4">
      <x v="24"/>
    </i>
    <i r="5">
      <x v="1"/>
    </i>
    <i r="6">
      <x v="1"/>
    </i>
    <i>
      <x v="2080"/>
    </i>
    <i r="1">
      <x v="57"/>
    </i>
    <i r="2">
      <x v="83"/>
    </i>
    <i r="3">
      <x v="102"/>
    </i>
    <i r="4">
      <x v="24"/>
    </i>
    <i r="5">
      <x v="1"/>
    </i>
    <i r="6">
      <x v="1"/>
    </i>
    <i>
      <x v="2104"/>
    </i>
    <i r="1">
      <x v="71"/>
    </i>
    <i r="2">
      <x v="265"/>
    </i>
    <i r="3">
      <x v="105"/>
    </i>
    <i r="4">
      <x v="24"/>
    </i>
    <i r="5">
      <x v="1"/>
    </i>
    <i r="6">
      <x v="1"/>
    </i>
    <i>
      <x v="2113"/>
    </i>
    <i r="1">
      <x v="72"/>
    </i>
    <i r="2">
      <x v="90"/>
    </i>
    <i r="3">
      <x v="105"/>
    </i>
    <i r="4">
      <x v="24"/>
    </i>
    <i r="5">
      <x v="1"/>
    </i>
    <i r="6">
      <x v="1"/>
    </i>
    <i>
      <x v="2118"/>
    </i>
    <i r="1">
      <x v="72"/>
    </i>
    <i r="2">
      <x v="265"/>
    </i>
    <i r="3">
      <x v="105"/>
    </i>
    <i r="4">
      <x v="24"/>
    </i>
    <i r="5">
      <x v="1"/>
    </i>
    <i r="6">
      <x v="1"/>
    </i>
    <i>
      <x v="2131"/>
    </i>
    <i r="1">
      <x v="75"/>
    </i>
    <i r="2">
      <x v="85"/>
    </i>
    <i r="3">
      <x v="103"/>
    </i>
    <i r="4">
      <x v="24"/>
    </i>
    <i r="5">
      <x v="1"/>
    </i>
    <i r="6">
      <x v="1"/>
    </i>
    <i>
      <x v="2136"/>
    </i>
    <i r="1">
      <x v="76"/>
    </i>
    <i r="2">
      <x v="83"/>
    </i>
    <i r="3">
      <x v="102"/>
    </i>
    <i r="4">
      <x v="24"/>
    </i>
    <i r="5">
      <x v="1"/>
    </i>
    <i r="6">
      <x v="1"/>
    </i>
    <i>
      <x v="2144"/>
    </i>
    <i r="1">
      <x v="77"/>
    </i>
    <i r="2">
      <x v="91"/>
    </i>
    <i r="3">
      <x v="105"/>
    </i>
    <i r="4">
      <x v="24"/>
    </i>
    <i r="5">
      <x v="1"/>
    </i>
    <i r="6">
      <x v="1"/>
    </i>
    <i>
      <x v="2150"/>
    </i>
    <i r="1">
      <x v="80"/>
    </i>
    <i r="2">
      <x v="90"/>
    </i>
    <i r="3">
      <x v="105"/>
    </i>
    <i r="4">
      <x v="24"/>
    </i>
    <i r="5">
      <x v="1"/>
    </i>
    <i r="6">
      <x v="1"/>
    </i>
    <i>
      <x v="2154"/>
    </i>
    <i r="1">
      <x v="81"/>
    </i>
    <i r="2">
      <x v="125"/>
    </i>
    <i r="3">
      <x v="102"/>
    </i>
    <i r="4">
      <x v="24"/>
    </i>
    <i r="5">
      <x v="1"/>
    </i>
    <i r="6">
      <x v="1"/>
    </i>
    <i>
      <x v="2162"/>
    </i>
    <i r="1">
      <x v="83"/>
    </i>
    <i r="2">
      <x v="78"/>
    </i>
    <i r="3">
      <x v="107"/>
    </i>
    <i r="4">
      <x v="24"/>
    </i>
    <i r="5">
      <x v="1"/>
    </i>
    <i r="6">
      <x v="1"/>
    </i>
    <i>
      <x v="2175"/>
    </i>
    <i r="1">
      <x v="86"/>
    </i>
    <i r="2">
      <x v="78"/>
    </i>
    <i r="3">
      <x v="107"/>
    </i>
    <i r="4">
      <x v="24"/>
    </i>
    <i r="5">
      <x v="1"/>
    </i>
    <i r="6">
      <x v="1"/>
    </i>
    <i>
      <x v="2181"/>
    </i>
    <i r="1">
      <x v="87"/>
    </i>
    <i r="2">
      <x v="85"/>
    </i>
    <i r="3">
      <x v="103"/>
    </i>
    <i r="4">
      <x v="24"/>
    </i>
    <i r="5">
      <x v="1"/>
    </i>
    <i r="6">
      <x v="1"/>
    </i>
    <i>
      <x v="2200"/>
    </i>
    <i r="1">
      <x v="12"/>
    </i>
    <i r="2">
      <x v="170"/>
    </i>
    <i r="3">
      <x v="107"/>
    </i>
    <i r="4">
      <x v="24"/>
    </i>
    <i r="5">
      <x v="1"/>
    </i>
    <i r="6">
      <x v="1"/>
    </i>
    <i>
      <x v="2219"/>
    </i>
    <i r="1">
      <x v="10"/>
    </i>
    <i r="2">
      <x v="86"/>
    </i>
    <i r="3">
      <x v="102"/>
    </i>
    <i r="4">
      <x v="24"/>
    </i>
    <i r="5">
      <x v="1"/>
    </i>
    <i r="6">
      <x v="1"/>
    </i>
    <i>
      <x v="2238"/>
    </i>
    <i r="1">
      <x v="85"/>
    </i>
    <i r="2">
      <x v="83"/>
    </i>
    <i r="3">
      <x v="102"/>
    </i>
    <i r="4">
      <x v="24"/>
    </i>
    <i r="5">
      <x v="1"/>
    </i>
    <i r="6">
      <x v="1"/>
    </i>
    <i>
      <x v="2252"/>
    </i>
    <i r="1">
      <x v="15"/>
    </i>
    <i r="2">
      <x v="170"/>
    </i>
    <i r="3">
      <x v="107"/>
    </i>
    <i r="4">
      <x v="24"/>
    </i>
    <i r="5">
      <x v="1"/>
    </i>
    <i r="6">
      <x v="1"/>
    </i>
    <i>
      <x v="2258"/>
    </i>
    <i r="1">
      <x v="48"/>
    </i>
    <i r="2">
      <x v="78"/>
    </i>
    <i r="3">
      <x v="107"/>
    </i>
    <i r="4">
      <x v="24"/>
    </i>
    <i r="5">
      <x v="1"/>
    </i>
    <i r="6">
      <x v="1"/>
    </i>
    <i>
      <x v="2329"/>
    </i>
    <i r="1">
      <x v="69"/>
    </i>
    <i r="2">
      <x v="311"/>
    </i>
    <i r="3">
      <x v="101"/>
    </i>
    <i r="4">
      <x v="110"/>
    </i>
    <i r="5">
      <x/>
    </i>
    <i r="6">
      <x/>
    </i>
    <i>
      <x v="2330"/>
    </i>
    <i r="1">
      <x v="43"/>
    </i>
    <i r="2">
      <x v="311"/>
    </i>
    <i r="3">
      <x v="101"/>
    </i>
    <i r="4">
      <x v="111"/>
    </i>
    <i r="5">
      <x/>
    </i>
    <i r="6">
      <x/>
    </i>
    <i>
      <x v="2331"/>
    </i>
    <i r="1">
      <x v="9"/>
    </i>
    <i r="2">
      <x v="311"/>
    </i>
    <i r="3">
      <x v="101"/>
    </i>
    <i r="4">
      <x v="111"/>
    </i>
    <i r="5">
      <x/>
    </i>
    <i r="6">
      <x/>
    </i>
    <i>
      <x v="2332"/>
    </i>
    <i r="1">
      <x v="33"/>
    </i>
    <i r="2">
      <x v="311"/>
    </i>
    <i r="3">
      <x v="101"/>
    </i>
    <i r="4">
      <x v="111"/>
    </i>
    <i r="5">
      <x/>
    </i>
    <i r="6">
      <x/>
    </i>
    <i>
      <x v="2352"/>
    </i>
    <i r="1">
      <x v="61"/>
    </i>
    <i r="2">
      <x v="320"/>
    </i>
    <i r="3">
      <x v="121"/>
    </i>
    <i r="4">
      <x v="117"/>
    </i>
    <i r="5">
      <x/>
    </i>
    <i r="6">
      <x/>
    </i>
    <i t="grand">
      <x/>
    </i>
  </rowItems>
  <colItems count="1">
    <i/>
  </colItems>
  <pageFields count="1">
    <pageField fld="0" item="20" hier="-1"/>
  </pageFields>
  <formats count="4">
    <format dxfId="13">
      <pivotArea field="8" type="button" dataOnly="0" labelOnly="1" outline="0" axis="axisRow" fieldPosition="0"/>
    </format>
    <format dxfId="12">
      <pivotArea dataOnly="0" labelOnly="1" fieldPosition="0">
        <references count="1">
          <reference field="8" count="1">
            <x v="2327"/>
          </reference>
        </references>
      </pivotArea>
    </format>
    <format dxfId="11">
      <pivotArea dataOnly="0" labelOnly="1" grandRow="1" outline="0" fieldPosition="0"/>
    </format>
    <format dxfId="10">
      <pivotArea field="8"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I2024"/>
  <sheetViews>
    <sheetView zoomScale="51" zoomScaleNormal="51" workbookViewId="0">
      <selection activeCell="F3" sqref="F3:AH1290"/>
    </sheetView>
  </sheetViews>
  <sheetFormatPr baseColWidth="10" defaultColWidth="11" defaultRowHeight="15" x14ac:dyDescent="0.25"/>
  <cols>
    <col min="1" max="1" width="7.42578125" customWidth="1"/>
    <col min="2" max="2" width="45.5703125" customWidth="1"/>
    <col min="3" max="3" width="29" customWidth="1"/>
    <col min="4" max="4" width="10.140625" customWidth="1"/>
    <col min="5" max="5" width="5.85546875" customWidth="1"/>
    <col min="6" max="6" width="14.42578125" style="166" customWidth="1"/>
    <col min="7" max="34" width="15.28515625" style="127" customWidth="1"/>
    <col min="35" max="35" width="19.5703125" style="2" customWidth="1"/>
    <col min="36" max="84" width="19.5703125" customWidth="1"/>
    <col min="85" max="85" width="11" customWidth="1"/>
    <col min="86" max="86" width="12.7109375" customWidth="1"/>
    <col min="87" max="87" width="14.85546875" customWidth="1"/>
    <col min="88" max="88" width="12.28515625" customWidth="1"/>
    <col min="89" max="89" width="14.85546875" customWidth="1"/>
    <col min="90" max="90" width="15.140625" customWidth="1"/>
    <col min="91" max="91" width="14.85546875" customWidth="1"/>
    <col min="92" max="92" width="12.28515625" customWidth="1"/>
    <col min="93" max="93" width="14.85546875" customWidth="1"/>
    <col min="94" max="94" width="12.28515625" customWidth="1"/>
    <col min="95" max="95" width="14.85546875" customWidth="1"/>
    <col min="96" max="96" width="12.28515625" customWidth="1"/>
    <col min="97" max="97" width="14.85546875" customWidth="1"/>
    <col min="98" max="98" width="14.28515625" customWidth="1"/>
    <col min="99" max="99" width="14.85546875" customWidth="1"/>
    <col min="100" max="100" width="16.5703125" customWidth="1"/>
    <col min="101" max="101" width="14.85546875" customWidth="1"/>
    <col min="102" max="102" width="14.140625" customWidth="1"/>
    <col min="103" max="103" width="14.85546875" customWidth="1"/>
    <col min="104" max="104" width="22.28515625" customWidth="1"/>
    <col min="105" max="105" width="14.85546875" customWidth="1"/>
    <col min="106" max="106" width="13.7109375" customWidth="1"/>
    <col min="107" max="107" width="14.85546875" customWidth="1"/>
    <col min="108" max="108" width="13.85546875" customWidth="1"/>
    <col min="109" max="109" width="14.85546875" customWidth="1"/>
    <col min="110" max="110" width="13.140625" customWidth="1"/>
    <col min="111" max="111" width="14.5703125" customWidth="1"/>
    <col min="112" max="112" width="14" customWidth="1"/>
    <col min="113" max="113" width="14.5703125" customWidth="1"/>
    <col min="114" max="114" width="17.42578125" customWidth="1"/>
    <col min="115" max="115" width="14.5703125" customWidth="1"/>
    <col min="116" max="116" width="16" customWidth="1"/>
    <col min="117" max="117" width="14.5703125" customWidth="1"/>
    <col min="118" max="118" width="22.140625" customWidth="1"/>
    <col min="119" max="119" width="14.5703125" customWidth="1"/>
    <col min="120" max="120" width="16.5703125" customWidth="1"/>
    <col min="121" max="121" width="14.5703125" customWidth="1"/>
    <col min="122" max="122" width="12" customWidth="1"/>
    <col min="123" max="123" width="14.5703125" customWidth="1"/>
    <col min="124" max="124" width="13.42578125" customWidth="1"/>
    <col min="125" max="125" width="14.5703125" customWidth="1"/>
    <col min="126" max="126" width="15.5703125" customWidth="1"/>
    <col min="127" max="127" width="14.5703125" customWidth="1"/>
    <col min="128" max="128" width="14" customWidth="1"/>
    <col min="129" max="129" width="14.5703125" customWidth="1"/>
    <col min="130" max="130" width="13" customWidth="1"/>
    <col min="131" max="131" width="14.5703125" customWidth="1"/>
    <col min="132" max="132" width="13.7109375" customWidth="1"/>
    <col min="133" max="133" width="14.5703125" customWidth="1"/>
    <col min="134" max="134" width="16.5703125" customWidth="1"/>
    <col min="135" max="135" width="14.5703125" customWidth="1"/>
    <col min="136" max="136" width="12.42578125" customWidth="1"/>
    <col min="137" max="137" width="14.5703125" customWidth="1"/>
    <col min="138" max="138" width="14.7109375" customWidth="1"/>
    <col min="139" max="139" width="14.5703125" customWidth="1"/>
    <col min="140" max="140" width="17.140625" customWidth="1"/>
    <col min="141" max="141" width="14.5703125" customWidth="1"/>
    <col min="142" max="142" width="14.85546875" customWidth="1"/>
    <col min="143" max="143" width="14.5703125" customWidth="1"/>
    <col min="144" max="144" width="13.85546875" customWidth="1"/>
    <col min="145" max="145" width="14.5703125" customWidth="1"/>
    <col min="146" max="146" width="21.28515625" customWidth="1"/>
    <col min="147" max="147" width="14.5703125" customWidth="1"/>
    <col min="148" max="148" width="14.28515625" customWidth="1"/>
    <col min="149" max="149" width="14.5703125" customWidth="1"/>
    <col min="150" max="150" width="14.7109375" customWidth="1"/>
    <col min="151" max="151" width="14.5703125" customWidth="1"/>
    <col min="152" max="152" width="12" customWidth="1"/>
    <col min="153" max="153" width="14.5703125" customWidth="1"/>
    <col min="154" max="154" width="15.140625" customWidth="1"/>
    <col min="155" max="155" width="14.5703125" customWidth="1"/>
    <col min="156" max="156" width="12" customWidth="1"/>
    <col min="157" max="157" width="14.5703125" customWidth="1"/>
    <col min="158" max="158" width="12" customWidth="1"/>
    <col min="159" max="159" width="14.5703125" customWidth="1"/>
    <col min="160" max="160" width="13.42578125" customWidth="1"/>
    <col min="161" max="161" width="14.5703125" customWidth="1"/>
    <col min="162" max="162" width="15" customWidth="1"/>
    <col min="163" max="163" width="14.5703125" customWidth="1"/>
    <col min="164" max="164" width="12" customWidth="1"/>
    <col min="165" max="165" width="14.5703125" customWidth="1"/>
    <col min="166" max="166" width="14" customWidth="1"/>
    <col min="167" max="167" width="14.5703125" customWidth="1"/>
    <col min="168" max="168" width="12" customWidth="1"/>
    <col min="169" max="169" width="14.5703125" customWidth="1"/>
    <col min="170" max="170" width="11" customWidth="1"/>
    <col min="171" max="171" width="14.85546875" customWidth="1"/>
    <col min="172" max="172" width="15.28515625" customWidth="1"/>
    <col min="173" max="173" width="14.85546875" customWidth="1"/>
    <col min="174" max="174" width="18.85546875" customWidth="1"/>
    <col min="175" max="175" width="14.85546875" customWidth="1"/>
    <col min="176" max="176" width="12.28515625" customWidth="1"/>
    <col min="177" max="177" width="14.85546875" customWidth="1"/>
    <col min="178" max="178" width="12.28515625" customWidth="1"/>
    <col min="179" max="179" width="14.85546875" customWidth="1"/>
    <col min="180" max="180" width="14.140625" customWidth="1"/>
    <col min="181" max="181" width="14.85546875" customWidth="1"/>
    <col min="182" max="182" width="12.28515625" customWidth="1"/>
    <col min="183" max="183" width="14.85546875" customWidth="1"/>
    <col min="184" max="184" width="15.28515625" customWidth="1"/>
    <col min="185" max="185" width="14.85546875" customWidth="1"/>
    <col min="186" max="186" width="14.140625" customWidth="1"/>
    <col min="187" max="187" width="14.85546875" customWidth="1"/>
    <col min="188" max="188" width="11" customWidth="1"/>
    <col min="189" max="189" width="19.5703125" customWidth="1"/>
    <col min="190" max="190" width="19.5703125" bestFit="1" customWidth="1"/>
    <col min="191" max="197" width="19.5703125" customWidth="1"/>
    <col min="198" max="198" width="19.5703125" bestFit="1" customWidth="1"/>
    <col min="199" max="205" width="19.5703125" customWidth="1"/>
    <col min="206" max="206" width="19.5703125" bestFit="1" customWidth="1"/>
    <col min="207" max="212" width="19.5703125" customWidth="1"/>
    <col min="213" max="213" width="19.5703125" bestFit="1" customWidth="1"/>
    <col min="214" max="219" width="19.5703125" customWidth="1"/>
    <col min="220" max="220" width="19.5703125" bestFit="1" customWidth="1"/>
    <col min="221" max="240" width="19.5703125" customWidth="1"/>
    <col min="241" max="241" width="19.5703125" bestFit="1" customWidth="1"/>
    <col min="242" max="268" width="19.5703125" customWidth="1"/>
    <col min="269" max="269" width="19.5703125" bestFit="1" customWidth="1"/>
    <col min="270" max="271" width="19.5703125" customWidth="1"/>
    <col min="272" max="272" width="19.5703125" bestFit="1" customWidth="1"/>
    <col min="273" max="279" width="19.5703125" customWidth="1"/>
    <col min="280" max="280" width="19.5703125" bestFit="1" customWidth="1"/>
    <col min="281" max="291" width="19.5703125" customWidth="1"/>
    <col min="292" max="292" width="19.5703125" bestFit="1" customWidth="1"/>
    <col min="293" max="300" width="19.5703125" customWidth="1"/>
    <col min="301" max="301" width="19.5703125" bestFit="1" customWidth="1"/>
    <col min="302" max="313" width="19.5703125" customWidth="1"/>
    <col min="314" max="314" width="19.5703125" bestFit="1" customWidth="1"/>
    <col min="315" max="315" width="19.5703125" customWidth="1"/>
    <col min="316" max="316" width="19.5703125" bestFit="1" customWidth="1"/>
    <col min="317" max="323" width="19.5703125" customWidth="1"/>
    <col min="324" max="324" width="19.5703125" bestFit="1" customWidth="1"/>
    <col min="325" max="408" width="19.5703125" customWidth="1"/>
    <col min="409" max="409" width="19.5703125" bestFit="1" customWidth="1"/>
    <col min="410" max="416" width="19.5703125" customWidth="1"/>
    <col min="417" max="417" width="19.5703125" bestFit="1" customWidth="1"/>
    <col min="418" max="436" width="19.5703125" customWidth="1"/>
    <col min="437" max="437" width="19.5703125" bestFit="1" customWidth="1"/>
    <col min="438" max="444" width="19.5703125" customWidth="1"/>
    <col min="445" max="445" width="19.5703125" bestFit="1" customWidth="1"/>
    <col min="446" max="452" width="19.5703125" customWidth="1"/>
    <col min="453" max="454" width="19.5703125" bestFit="1" customWidth="1"/>
    <col min="455" max="461" width="19.5703125" customWidth="1"/>
    <col min="462" max="462" width="19.5703125" bestFit="1" customWidth="1"/>
    <col min="463" max="463" width="19.5703125" customWidth="1"/>
    <col min="464" max="464" width="19.5703125" bestFit="1" customWidth="1"/>
    <col min="465" max="471" width="19.5703125" customWidth="1"/>
    <col min="472" max="472" width="19.5703125" bestFit="1" customWidth="1"/>
    <col min="473" max="478" width="19.5703125" customWidth="1"/>
    <col min="479" max="480" width="19.5703125" bestFit="1" customWidth="1"/>
    <col min="481" max="486" width="19.5703125" customWidth="1"/>
    <col min="487" max="489" width="19.5703125" bestFit="1" customWidth="1"/>
    <col min="490" max="494" width="19.5703125" customWidth="1"/>
    <col min="495" max="495" width="19.5703125" bestFit="1" customWidth="1"/>
    <col min="496" max="512" width="19.5703125" customWidth="1"/>
    <col min="513" max="513" width="19.5703125" bestFit="1" customWidth="1"/>
    <col min="514" max="517" width="19.5703125" customWidth="1"/>
    <col min="518" max="520" width="19.5703125" bestFit="1" customWidth="1"/>
    <col min="521" max="525" width="19.5703125" customWidth="1"/>
    <col min="526" max="526" width="19.5703125" bestFit="1" customWidth="1"/>
    <col min="527" max="527" width="19.5703125" customWidth="1"/>
    <col min="528" max="528" width="19.5703125" bestFit="1" customWidth="1"/>
    <col min="529" max="531" width="19.5703125" customWidth="1"/>
    <col min="532" max="532" width="19.5703125" bestFit="1" customWidth="1"/>
    <col min="533" max="536" width="19.5703125" customWidth="1"/>
    <col min="537" max="537" width="19.5703125" bestFit="1" customWidth="1"/>
    <col min="538" max="552" width="19.5703125" customWidth="1"/>
    <col min="553" max="553" width="19.5703125" bestFit="1" customWidth="1"/>
    <col min="554" max="574" width="19.5703125" customWidth="1"/>
    <col min="575" max="575" width="19.5703125" bestFit="1" customWidth="1"/>
    <col min="576" max="589" width="19.5703125" customWidth="1"/>
    <col min="590" max="590" width="19.5703125" bestFit="1" customWidth="1"/>
    <col min="591" max="606" width="19.5703125" customWidth="1"/>
    <col min="607" max="607" width="19.5703125" bestFit="1" customWidth="1"/>
    <col min="608" max="617" width="19.5703125" customWidth="1"/>
    <col min="618" max="618" width="19.5703125" bestFit="1" customWidth="1"/>
    <col min="619" max="623" width="19.5703125" customWidth="1"/>
    <col min="624" max="624" width="19.5703125" bestFit="1" customWidth="1"/>
    <col min="625" max="629" width="19.5703125" customWidth="1"/>
    <col min="630" max="630" width="19.5703125" bestFit="1" customWidth="1"/>
    <col min="631" max="635" width="19.5703125" customWidth="1"/>
    <col min="636" max="636" width="19.5703125" bestFit="1" customWidth="1"/>
    <col min="637" max="638" width="19.5703125" customWidth="1"/>
    <col min="639" max="639" width="19.5703125" bestFit="1" customWidth="1"/>
    <col min="640" max="687" width="19.5703125" customWidth="1"/>
    <col min="688" max="689" width="19.5703125" bestFit="1" customWidth="1"/>
    <col min="690" max="692" width="19.5703125" customWidth="1"/>
    <col min="693" max="693" width="19.5703125" bestFit="1" customWidth="1"/>
    <col min="694" max="696" width="19.5703125" customWidth="1"/>
    <col min="697" max="697" width="19.5703125" bestFit="1" customWidth="1"/>
    <col min="698" max="700" width="19.5703125" customWidth="1"/>
    <col min="701" max="701" width="19.5703125" bestFit="1" customWidth="1"/>
    <col min="702" max="703" width="19.5703125" customWidth="1"/>
    <col min="704" max="704" width="19.5703125" bestFit="1" customWidth="1"/>
    <col min="705" max="707" width="19.5703125" customWidth="1"/>
    <col min="708" max="710" width="19.5703125" bestFit="1" customWidth="1"/>
    <col min="711" max="714" width="19.5703125" customWidth="1"/>
    <col min="715" max="717" width="19.5703125" bestFit="1" customWidth="1"/>
    <col min="718" max="720" width="19.5703125" customWidth="1"/>
    <col min="721" max="723" width="19.5703125" bestFit="1" customWidth="1"/>
    <col min="724" max="725" width="19.5703125" customWidth="1"/>
    <col min="726" max="727" width="19.5703125" bestFit="1" customWidth="1"/>
    <col min="728" max="729" width="19.5703125" customWidth="1"/>
    <col min="730" max="731" width="19.5703125" bestFit="1" customWidth="1"/>
    <col min="732" max="734" width="19.5703125" customWidth="1"/>
    <col min="735" max="736" width="19.5703125" bestFit="1" customWidth="1"/>
    <col min="737" max="740" width="19.5703125" customWidth="1"/>
    <col min="741" max="743" width="19.5703125" bestFit="1" customWidth="1"/>
    <col min="744" max="749" width="19.5703125" customWidth="1"/>
    <col min="750" max="752" width="19.5703125" bestFit="1" customWidth="1"/>
    <col min="753" max="757" width="19.5703125" customWidth="1"/>
    <col min="758" max="760" width="19.5703125" bestFit="1" customWidth="1"/>
    <col min="761" max="765" width="19.5703125" customWidth="1"/>
    <col min="766" max="768" width="19.5703125" bestFit="1" customWidth="1"/>
    <col min="769" max="773" width="19.5703125" customWidth="1"/>
    <col min="774" max="775" width="19.5703125" bestFit="1" customWidth="1"/>
    <col min="776" max="778" width="19.5703125" customWidth="1"/>
    <col min="779" max="781" width="19.5703125" bestFit="1" customWidth="1"/>
    <col min="782" max="784" width="19.5703125" customWidth="1"/>
    <col min="785" max="787" width="19.5703125" bestFit="1" customWidth="1"/>
    <col min="788" max="1331" width="19.5703125" customWidth="1"/>
    <col min="1332" max="1332" width="19.5703125" bestFit="1" customWidth="1"/>
    <col min="1333" max="1343" width="19.5703125" customWidth="1"/>
    <col min="1344" max="1344" width="19.5703125" bestFit="1" customWidth="1"/>
    <col min="1345" max="1357" width="19.5703125" customWidth="1"/>
    <col min="1358" max="1358" width="19.5703125" bestFit="1" customWidth="1"/>
    <col min="1359" max="1365" width="19.5703125" customWidth="1"/>
    <col min="1366" max="1366" width="19.5703125" bestFit="1" customWidth="1"/>
    <col min="1367" max="1369" width="19.5703125" customWidth="1"/>
    <col min="1370" max="1370" width="19.5703125" bestFit="1" customWidth="1"/>
    <col min="1371" max="1378" width="19.5703125" customWidth="1"/>
    <col min="1379" max="1379" width="19.5703125" bestFit="1" customWidth="1"/>
    <col min="1380" max="1382" width="19.5703125" customWidth="1"/>
    <col min="1383" max="1383" width="19.5703125" bestFit="1" customWidth="1"/>
    <col min="1384" max="1395" width="19.5703125" customWidth="1"/>
    <col min="1396" max="1396" width="19.5703125" bestFit="1" customWidth="1"/>
    <col min="1397" max="1398" width="19.5703125" customWidth="1"/>
    <col min="1399" max="1399" width="19.5703125" bestFit="1" customWidth="1"/>
    <col min="1400" max="1409" width="19.5703125" customWidth="1"/>
    <col min="1410" max="1410" width="19.5703125" bestFit="1" customWidth="1"/>
    <col min="1411" max="1413" width="19.5703125" customWidth="1"/>
    <col min="1414" max="1414" width="19.5703125" bestFit="1" customWidth="1"/>
    <col min="1415" max="1422" width="19.5703125" customWidth="1"/>
    <col min="1423" max="1423" width="19.5703125" bestFit="1" customWidth="1"/>
    <col min="1424" max="1426" width="19.5703125" customWidth="1"/>
    <col min="1427" max="1427" width="19.5703125" bestFit="1" customWidth="1"/>
    <col min="1428" max="1436" width="19.5703125" customWidth="1"/>
    <col min="1437" max="1437" width="19.5703125" bestFit="1" customWidth="1"/>
    <col min="1438" max="1438" width="19.5703125" customWidth="1"/>
    <col min="1439" max="1439" width="19.5703125" bestFit="1" customWidth="1"/>
    <col min="1440" max="1442" width="19.5703125" customWidth="1"/>
    <col min="1443" max="1443" width="19.5703125" bestFit="1" customWidth="1"/>
    <col min="1444" max="1454" width="19.5703125" customWidth="1"/>
    <col min="1455" max="1455" width="19.5703125" bestFit="1" customWidth="1"/>
    <col min="1456" max="1489" width="19.5703125" customWidth="1"/>
    <col min="1490" max="1490" width="19.5703125" bestFit="1" customWidth="1"/>
    <col min="1491" max="1513" width="19.5703125" customWidth="1"/>
    <col min="1514" max="1514" width="19.5703125" bestFit="1" customWidth="1"/>
    <col min="1515" max="1524" width="19.5703125" customWidth="1"/>
    <col min="1525" max="1526" width="19.5703125" bestFit="1" customWidth="1"/>
    <col min="1527" max="1537" width="19.5703125" customWidth="1"/>
    <col min="1538" max="1539" width="19.5703125" bestFit="1" customWidth="1"/>
    <col min="1540" max="1551" width="19.5703125" customWidth="1"/>
    <col min="1552" max="1553" width="19.5703125" bestFit="1" customWidth="1"/>
    <col min="1554" max="1555" width="19.5703125" customWidth="1"/>
    <col min="1556" max="1556" width="19.5703125" bestFit="1" customWidth="1"/>
    <col min="1557" max="1568" width="19.5703125" customWidth="1"/>
    <col min="1569" max="1570" width="19.5703125" bestFit="1" customWidth="1"/>
    <col min="1571" max="1572" width="19.5703125" customWidth="1"/>
    <col min="1573" max="1573" width="19.5703125" bestFit="1" customWidth="1"/>
    <col min="1574" max="1585" width="19.5703125" customWidth="1"/>
    <col min="1586" max="1586" width="19.5703125" bestFit="1" customWidth="1"/>
    <col min="1587" max="1613" width="19.5703125" customWidth="1"/>
    <col min="1614" max="1614" width="19.5703125" bestFit="1" customWidth="1"/>
    <col min="1615" max="1630" width="19.5703125" customWidth="1"/>
    <col min="1631" max="1631" width="19.5703125" bestFit="1" customWidth="1"/>
    <col min="1632" max="1683" width="19.5703125" customWidth="1"/>
    <col min="1684" max="1684" width="19.5703125" bestFit="1" customWidth="1"/>
    <col min="1685" max="1685" width="19.5703125" customWidth="1"/>
    <col min="1686" max="1686" width="19.5703125" bestFit="1" customWidth="1"/>
    <col min="1687" max="1699" width="19.5703125" customWidth="1"/>
    <col min="1700" max="1701" width="19.5703125" bestFit="1" customWidth="1"/>
    <col min="1702" max="1713" width="19.5703125" customWidth="1"/>
    <col min="1714" max="1714" width="19.5703125" bestFit="1" customWidth="1"/>
    <col min="1715" max="1715" width="19.5703125" customWidth="1"/>
    <col min="1716" max="1716" width="19.5703125" bestFit="1" customWidth="1"/>
    <col min="1717" max="1726" width="19.5703125" customWidth="1"/>
    <col min="1727" max="1728" width="19.5703125" bestFit="1" customWidth="1"/>
    <col min="1729" max="1729" width="19.5703125" customWidth="1"/>
    <col min="1730" max="1730" width="19.5703125" bestFit="1" customWidth="1"/>
    <col min="1731" max="1740" width="19.5703125" customWidth="1"/>
    <col min="1741" max="1742" width="19.5703125" bestFit="1" customWidth="1"/>
    <col min="1743" max="1743" width="19.5703125" customWidth="1"/>
    <col min="1744" max="1744" width="19.5703125" bestFit="1" customWidth="1"/>
    <col min="1745" max="1754" width="19.5703125" customWidth="1"/>
    <col min="1755" max="1756" width="19.5703125" bestFit="1" customWidth="1"/>
    <col min="1757" max="1768" width="19.5703125" customWidth="1"/>
    <col min="1769" max="1771" width="19.5703125" bestFit="1" customWidth="1"/>
    <col min="1772" max="1781" width="19.5703125" customWidth="1"/>
    <col min="1782" max="1784" width="19.5703125" bestFit="1" customWidth="1"/>
    <col min="1785" max="1794" width="19.5703125" customWidth="1"/>
    <col min="1795" max="1795" width="19.5703125" bestFit="1" customWidth="1"/>
    <col min="1796" max="1796" width="19.5703125" customWidth="1"/>
    <col min="1797" max="1797" width="19.5703125" bestFit="1" customWidth="1"/>
    <col min="1798" max="1807" width="19.5703125" customWidth="1"/>
    <col min="1808" max="1808" width="19.5703125" bestFit="1" customWidth="1"/>
    <col min="1809" max="1809" width="19.5703125" customWidth="1"/>
    <col min="1810" max="1810" width="19.5703125" bestFit="1" customWidth="1"/>
    <col min="1811" max="1817" width="19.5703125" customWidth="1"/>
    <col min="1818" max="1818" width="19.5703125" bestFit="1" customWidth="1"/>
    <col min="1819" max="1825" width="19.5703125" customWidth="1"/>
    <col min="1826" max="1826" width="19.5703125" bestFit="1" customWidth="1"/>
    <col min="1827" max="1835" width="19.5703125" customWidth="1"/>
    <col min="1836" max="1837" width="19.5703125" bestFit="1" customWidth="1"/>
    <col min="1838" max="1843" width="19.5703125" customWidth="1"/>
    <col min="1844" max="1845" width="19.5703125" bestFit="1" customWidth="1"/>
    <col min="1846" max="1851" width="19.5703125" customWidth="1"/>
    <col min="1852" max="1853" width="19.5703125" bestFit="1" customWidth="1"/>
    <col min="1854" max="1857" width="19.5703125" customWidth="1"/>
    <col min="1858" max="1859" width="19.5703125" bestFit="1" customWidth="1"/>
    <col min="1860" max="1862" width="19.5703125" customWidth="1"/>
    <col min="1863" max="1863" width="19.5703125" bestFit="1" customWidth="1"/>
    <col min="1864" max="1864" width="19.5703125" customWidth="1"/>
    <col min="1865" max="1865" width="19.5703125" bestFit="1" customWidth="1"/>
    <col min="1866" max="1870" width="19.5703125" customWidth="1"/>
    <col min="1871" max="1871" width="19.5703125" bestFit="1" customWidth="1"/>
    <col min="1872" max="1880" width="19.5703125" customWidth="1"/>
    <col min="1881" max="1881" width="19.5703125" bestFit="1" customWidth="1"/>
    <col min="1882" max="1885" width="19.5703125" customWidth="1"/>
    <col min="1886" max="1886" width="19.5703125" bestFit="1" customWidth="1"/>
    <col min="1887" max="1892" width="19.5703125" customWidth="1"/>
    <col min="1893" max="1893" width="19.5703125" bestFit="1" customWidth="1"/>
    <col min="1894" max="1896" width="19.5703125" customWidth="1"/>
    <col min="1897" max="1897" width="19.5703125" bestFit="1" customWidth="1"/>
    <col min="1898" max="1907" width="19.5703125" customWidth="1"/>
    <col min="1908" max="1908" width="19.5703125" bestFit="1" customWidth="1"/>
    <col min="1909" max="1920" width="19.5703125" customWidth="1"/>
    <col min="1921" max="1921" width="19.5703125" bestFit="1" customWidth="1"/>
    <col min="1922" max="1925" width="19.5703125" customWidth="1"/>
    <col min="1926" max="1926" width="19.5703125" bestFit="1" customWidth="1"/>
    <col min="1927" max="1929" width="19.5703125" customWidth="1"/>
    <col min="1930" max="1930" width="19.5703125" bestFit="1" customWidth="1"/>
    <col min="1931" max="1935" width="19.5703125" customWidth="1"/>
    <col min="1936" max="1936" width="19.5703125" bestFit="1" customWidth="1"/>
    <col min="1937" max="1943" width="19.5703125" customWidth="1"/>
    <col min="1944" max="1944" width="19.5703125" bestFit="1" customWidth="1"/>
    <col min="1945" max="1951" width="19.5703125" customWidth="1"/>
    <col min="1952" max="1952" width="19.5703125" bestFit="1" customWidth="1"/>
    <col min="1953" max="1966" width="19.5703125" customWidth="1"/>
    <col min="1967" max="1967" width="19.5703125" bestFit="1" customWidth="1"/>
    <col min="1968" max="1971" width="19.5703125" customWidth="1"/>
    <col min="1972" max="1972" width="19.5703125" bestFit="1" customWidth="1"/>
    <col min="1973" max="1976" width="19.5703125" customWidth="1"/>
    <col min="1977" max="1977" width="19.5703125" bestFit="1" customWidth="1"/>
    <col min="1978" max="1985" width="19.5703125" customWidth="1"/>
    <col min="1986" max="1986" width="19.5703125" bestFit="1" customWidth="1"/>
    <col min="1987" max="1991" width="19.5703125" customWidth="1"/>
    <col min="1992" max="1992" width="19.5703125" bestFit="1" customWidth="1"/>
    <col min="1993" max="1997" width="19.5703125" customWidth="1"/>
    <col min="1998" max="1998" width="19.5703125" bestFit="1" customWidth="1"/>
    <col min="1999" max="2000" width="19.5703125" customWidth="1"/>
    <col min="2001" max="2001" width="19.5703125" bestFit="1" customWidth="1"/>
    <col min="2002" max="2012" width="19.5703125" customWidth="1"/>
    <col min="2013" max="2013" width="19.5703125" bestFit="1" customWidth="1"/>
    <col min="2014" max="2019" width="19.5703125" customWidth="1"/>
    <col min="2020" max="2020" width="19.5703125" bestFit="1" customWidth="1"/>
    <col min="2021" max="2024" width="19.5703125" customWidth="1"/>
    <col min="2025" max="2025" width="19.5703125" bestFit="1" customWidth="1"/>
    <col min="2026" max="2028" width="19.5703125" customWidth="1"/>
    <col min="2029" max="2029" width="19.5703125" bestFit="1" customWidth="1"/>
    <col min="2030" max="2031" width="19.5703125" customWidth="1"/>
    <col min="2032" max="2032" width="19.5703125" bestFit="1" customWidth="1"/>
    <col min="2033" max="2036" width="19.5703125" customWidth="1"/>
    <col min="2037" max="2037" width="19.5703125" bestFit="1" customWidth="1"/>
    <col min="2038" max="2038" width="19.5703125" customWidth="1"/>
    <col min="2039" max="2039" width="19.5703125" bestFit="1" customWidth="1"/>
    <col min="2040" max="2054" width="19.5703125" customWidth="1"/>
    <col min="2055" max="2055" width="19.5703125" bestFit="1" customWidth="1"/>
    <col min="2056" max="2062" width="19.5703125" customWidth="1"/>
    <col min="2063" max="2063" width="19.5703125" bestFit="1" customWidth="1"/>
    <col min="2064" max="2074" width="19.5703125" customWidth="1"/>
    <col min="2075" max="2075" width="19.5703125" bestFit="1" customWidth="1"/>
    <col min="2076" max="2080" width="19.5703125" customWidth="1"/>
    <col min="2081" max="2081" width="19.5703125" bestFit="1" customWidth="1"/>
    <col min="2082" max="2104" width="19.5703125" customWidth="1"/>
    <col min="2105" max="2105" width="19.5703125" bestFit="1" customWidth="1"/>
    <col min="2106" max="2113" width="19.5703125" customWidth="1"/>
    <col min="2114" max="2114" width="19.5703125" bestFit="1" customWidth="1"/>
    <col min="2115" max="2118" width="19.5703125" customWidth="1"/>
    <col min="2119" max="2119" width="19.5703125" bestFit="1" customWidth="1"/>
    <col min="2120" max="2131" width="19.5703125" customWidth="1"/>
    <col min="2132" max="2132" width="19.5703125" bestFit="1" customWidth="1"/>
    <col min="2133" max="2136" width="19.5703125" customWidth="1"/>
    <col min="2137" max="2137" width="19.5703125" bestFit="1" customWidth="1"/>
    <col min="2138" max="2144" width="19.5703125" customWidth="1"/>
    <col min="2145" max="2145" width="19.5703125" bestFit="1" customWidth="1"/>
    <col min="2146" max="2150" width="19.5703125" customWidth="1"/>
    <col min="2151" max="2151" width="19.5703125" bestFit="1" customWidth="1"/>
    <col min="2152" max="2154" width="19.5703125" customWidth="1"/>
    <col min="2155" max="2155" width="19.5703125" bestFit="1" customWidth="1"/>
    <col min="2156" max="2162" width="19.5703125" customWidth="1"/>
    <col min="2163" max="2163" width="19.5703125" bestFit="1" customWidth="1"/>
    <col min="2164" max="2175" width="19.5703125" customWidth="1"/>
    <col min="2176" max="2176" width="19.5703125" bestFit="1" customWidth="1"/>
    <col min="2177" max="2181" width="19.5703125" customWidth="1"/>
    <col min="2182" max="2182" width="19.5703125" bestFit="1" customWidth="1"/>
    <col min="2183" max="2197" width="19.5703125" customWidth="1"/>
    <col min="2198" max="2198" width="19.5703125" bestFit="1" customWidth="1"/>
    <col min="2199" max="2200" width="19.5703125" customWidth="1"/>
    <col min="2201" max="2201" width="19.5703125" bestFit="1" customWidth="1"/>
    <col min="2202" max="2205" width="19.5703125" customWidth="1"/>
    <col min="2206" max="2206" width="19.5703125" bestFit="1" customWidth="1"/>
    <col min="2207" max="2216" width="19.5703125" customWidth="1"/>
    <col min="2217" max="2217" width="19.5703125" bestFit="1" customWidth="1"/>
    <col min="2218" max="2219" width="19.5703125" customWidth="1"/>
    <col min="2220" max="2220" width="19.5703125" bestFit="1" customWidth="1"/>
    <col min="2221" max="2224" width="19.5703125" customWidth="1"/>
    <col min="2225" max="2225" width="19.5703125" bestFit="1" customWidth="1"/>
    <col min="2226" max="2235" width="19.5703125" customWidth="1"/>
    <col min="2236" max="2236" width="19.5703125" bestFit="1" customWidth="1"/>
    <col min="2237" max="2238" width="19.5703125" customWidth="1"/>
    <col min="2239" max="2239" width="19.5703125" bestFit="1" customWidth="1"/>
    <col min="2240" max="2243" width="19.5703125" customWidth="1"/>
    <col min="2244" max="2244" width="19.5703125" bestFit="1" customWidth="1"/>
    <col min="2245" max="2250" width="19.5703125" customWidth="1"/>
    <col min="2251" max="2251" width="19.5703125" bestFit="1" customWidth="1"/>
    <col min="2252" max="2252" width="19.5703125" customWidth="1"/>
    <col min="2253" max="2253" width="19.5703125" bestFit="1" customWidth="1"/>
    <col min="2254" max="2258" width="19.5703125" customWidth="1"/>
    <col min="2259" max="2259" width="19.5703125" bestFit="1" customWidth="1"/>
    <col min="2260" max="2261" width="19.5703125" customWidth="1"/>
    <col min="2262" max="2262" width="19.5703125" bestFit="1" customWidth="1"/>
    <col min="2263" max="2265" width="19.5703125" customWidth="1"/>
    <col min="2266" max="2266" width="19.5703125" bestFit="1" customWidth="1"/>
    <col min="2267" max="2269" width="19.5703125" customWidth="1"/>
    <col min="2270" max="2270" width="19.5703125" bestFit="1" customWidth="1"/>
    <col min="2271" max="2328" width="19.5703125" customWidth="1"/>
    <col min="2329" max="2329" width="11" customWidth="1"/>
    <col min="2330" max="2362" width="12.85546875" bestFit="1" customWidth="1"/>
    <col min="2363" max="2363" width="15.42578125" bestFit="1" customWidth="1"/>
  </cols>
  <sheetData>
    <row r="1" spans="1:35" x14ac:dyDescent="0.25">
      <c r="B1" t="s">
        <v>0</v>
      </c>
      <c r="C1" t="s">
        <v>24</v>
      </c>
      <c r="F1" s="126"/>
    </row>
    <row r="3" spans="1:35" s="128" customFormat="1" ht="61.5" customHeight="1" x14ac:dyDescent="0.25">
      <c r="A3" s="128">
        <f>1+A2</f>
        <v>1</v>
      </c>
      <c r="B3" s="128" t="s">
        <v>1082</v>
      </c>
      <c r="C3" s="128" t="str">
        <f>+C1</f>
        <v>ENGIE</v>
      </c>
      <c r="F3" s="129" t="s">
        <v>0</v>
      </c>
      <c r="G3" s="130" t="s">
        <v>4</v>
      </c>
      <c r="H3" s="131" t="s">
        <v>5</v>
      </c>
      <c r="I3" s="131" t="s">
        <v>6</v>
      </c>
      <c r="J3" s="131" t="s">
        <v>7</v>
      </c>
      <c r="K3" s="131" t="s">
        <v>8</v>
      </c>
      <c r="L3" s="131" t="s">
        <v>9</v>
      </c>
      <c r="M3" s="131" t="s">
        <v>10</v>
      </c>
      <c r="N3" s="131" t="s">
        <v>1083</v>
      </c>
      <c r="O3" s="131" t="s">
        <v>12</v>
      </c>
      <c r="P3" s="131" t="s">
        <v>15</v>
      </c>
      <c r="Q3" s="132" t="s">
        <v>18</v>
      </c>
      <c r="R3" s="131" t="s">
        <v>20</v>
      </c>
      <c r="S3" s="131" t="s">
        <v>21</v>
      </c>
      <c r="T3" s="131" t="s">
        <v>1084</v>
      </c>
      <c r="U3" s="131" t="s">
        <v>1085</v>
      </c>
      <c r="V3" s="131" t="s">
        <v>24</v>
      </c>
      <c r="W3" s="131" t="s">
        <v>25</v>
      </c>
      <c r="X3" s="131" t="s">
        <v>30</v>
      </c>
      <c r="Y3" s="131" t="s">
        <v>31</v>
      </c>
      <c r="Z3" s="131" t="s">
        <v>33</v>
      </c>
      <c r="AA3" s="131" t="s">
        <v>34</v>
      </c>
      <c r="AB3" s="131" t="s">
        <v>44</v>
      </c>
      <c r="AC3" s="131" t="s">
        <v>45</v>
      </c>
      <c r="AD3" s="131" t="s">
        <v>46</v>
      </c>
      <c r="AE3" s="131" t="s">
        <v>48</v>
      </c>
      <c r="AF3" s="131" t="s">
        <v>50</v>
      </c>
      <c r="AG3" s="131" t="s">
        <v>51</v>
      </c>
      <c r="AH3" s="131"/>
      <c r="AI3" s="133"/>
    </row>
    <row r="4" spans="1:35" s="134" customFormat="1" x14ac:dyDescent="0.25">
      <c r="A4" s="134">
        <f>1+A3</f>
        <v>2</v>
      </c>
      <c r="B4" s="135" t="s">
        <v>1086</v>
      </c>
      <c r="C4" s="134" t="str">
        <f>+B4</f>
        <v>CB00002ENG</v>
      </c>
      <c r="E4" s="134">
        <v>1</v>
      </c>
      <c r="F4" s="136" t="s">
        <v>1087</v>
      </c>
      <c r="G4" s="137" t="s">
        <v>1088</v>
      </c>
      <c r="H4" s="138" t="s">
        <v>1089</v>
      </c>
      <c r="I4" s="138" t="s">
        <v>577</v>
      </c>
      <c r="J4" s="138" t="s">
        <v>415</v>
      </c>
      <c r="K4" s="138" t="s">
        <v>1090</v>
      </c>
      <c r="L4" s="138" t="s">
        <v>1091</v>
      </c>
      <c r="M4" s="138" t="s">
        <v>1092</v>
      </c>
      <c r="N4" s="138" t="s">
        <v>1093</v>
      </c>
      <c r="O4" s="138" t="s">
        <v>1094</v>
      </c>
      <c r="P4" s="138" t="s">
        <v>1095</v>
      </c>
      <c r="Q4" s="138" t="s">
        <v>1096</v>
      </c>
      <c r="R4" s="138" t="s">
        <v>1097</v>
      </c>
      <c r="S4" s="138" t="s">
        <v>1098</v>
      </c>
      <c r="T4" s="138" t="s">
        <v>1099</v>
      </c>
      <c r="U4" s="138" t="s">
        <v>1100</v>
      </c>
      <c r="V4" s="138" t="s">
        <v>1101</v>
      </c>
      <c r="W4" s="138" t="s">
        <v>787</v>
      </c>
      <c r="X4" s="138" t="s">
        <v>1102</v>
      </c>
      <c r="Y4" s="138" t="s">
        <v>1103</v>
      </c>
      <c r="Z4" s="138" t="s">
        <v>793</v>
      </c>
      <c r="AA4" s="138" t="s">
        <v>1104</v>
      </c>
      <c r="AB4" s="138" t="s">
        <v>1019</v>
      </c>
      <c r="AC4" s="138" t="s">
        <v>1105</v>
      </c>
      <c r="AD4" s="138" t="s">
        <v>1056</v>
      </c>
      <c r="AE4" s="138" t="s">
        <v>1106</v>
      </c>
      <c r="AF4" s="138" t="s">
        <v>1107</v>
      </c>
      <c r="AG4" s="138" t="s">
        <v>1108</v>
      </c>
      <c r="AH4" s="138"/>
      <c r="AI4" s="3"/>
    </row>
    <row r="5" spans="1:35" x14ac:dyDescent="0.25">
      <c r="A5">
        <f t="shared" ref="A5:A68" si="0">+A4+1</f>
        <v>3</v>
      </c>
      <c r="B5" s="139" t="s">
        <v>536</v>
      </c>
      <c r="C5" t="str">
        <f t="shared" ref="C5:C68" si="1">+B5</f>
        <v>AGUAYTIA 22.9</v>
      </c>
      <c r="E5">
        <f>+E4+1</f>
        <v>2</v>
      </c>
      <c r="F5" s="140" t="s">
        <v>1109</v>
      </c>
      <c r="G5" s="141" t="s">
        <v>470</v>
      </c>
      <c r="H5" s="142" t="s">
        <v>513</v>
      </c>
      <c r="I5" s="142" t="s">
        <v>478</v>
      </c>
      <c r="J5" s="142" t="s">
        <v>418</v>
      </c>
      <c r="K5" s="142" t="s">
        <v>719</v>
      </c>
      <c r="L5" s="142" t="s">
        <v>534</v>
      </c>
      <c r="M5" s="142" t="s">
        <v>546</v>
      </c>
      <c r="N5" s="142" t="s">
        <v>418</v>
      </c>
      <c r="O5" s="142" t="s">
        <v>779</v>
      </c>
      <c r="P5" s="142" t="s">
        <v>536</v>
      </c>
      <c r="Q5" s="142" t="s">
        <v>418</v>
      </c>
      <c r="R5" s="142" t="s">
        <v>468</v>
      </c>
      <c r="S5" s="142" t="s">
        <v>534</v>
      </c>
      <c r="T5" s="142" t="s">
        <v>370</v>
      </c>
      <c r="U5" s="142" t="s">
        <v>422</v>
      </c>
      <c r="V5" s="142" t="s">
        <v>608</v>
      </c>
      <c r="W5" s="142" t="s">
        <v>513</v>
      </c>
      <c r="X5" s="142" t="s">
        <v>431</v>
      </c>
      <c r="Y5" s="142" t="s">
        <v>422</v>
      </c>
      <c r="Z5" s="142" t="s">
        <v>418</v>
      </c>
      <c r="AA5" s="142" t="s">
        <v>549</v>
      </c>
      <c r="AB5" s="142" t="s">
        <v>486</v>
      </c>
      <c r="AC5" s="142" t="s">
        <v>470</v>
      </c>
      <c r="AD5" s="142" t="s">
        <v>522</v>
      </c>
      <c r="AE5" s="142" t="s">
        <v>454</v>
      </c>
      <c r="AF5" s="142" t="s">
        <v>730</v>
      </c>
      <c r="AG5" s="142" t="s">
        <v>418</v>
      </c>
      <c r="AH5" s="142"/>
    </row>
    <row r="6" spans="1:35" x14ac:dyDescent="0.25">
      <c r="A6">
        <f t="shared" si="0"/>
        <v>4</v>
      </c>
      <c r="B6" s="143" t="s">
        <v>94</v>
      </c>
      <c r="C6" t="str">
        <f t="shared" si="1"/>
        <v>ELECTRO UCAYALI</v>
      </c>
      <c r="E6">
        <f t="shared" ref="E6:E69" si="2">+E5+1</f>
        <v>3</v>
      </c>
      <c r="F6" s="140" t="s">
        <v>52</v>
      </c>
      <c r="G6" s="141" t="s">
        <v>4</v>
      </c>
      <c r="H6" s="142" t="s">
        <v>53</v>
      </c>
      <c r="I6" s="142" t="s">
        <v>68</v>
      </c>
      <c r="J6" s="142" t="s">
        <v>114</v>
      </c>
      <c r="K6" s="142" t="s">
        <v>34</v>
      </c>
      <c r="L6" s="142" t="s">
        <v>97</v>
      </c>
      <c r="M6" s="142" t="s">
        <v>111</v>
      </c>
      <c r="N6" s="142" t="s">
        <v>114</v>
      </c>
      <c r="O6" s="142" t="s">
        <v>104</v>
      </c>
      <c r="P6" s="142" t="s">
        <v>94</v>
      </c>
      <c r="Q6" s="142" t="s">
        <v>114</v>
      </c>
      <c r="R6" s="142" t="s">
        <v>59</v>
      </c>
      <c r="S6" s="142" t="s">
        <v>217</v>
      </c>
      <c r="T6" s="142" t="s">
        <v>1110</v>
      </c>
      <c r="U6" s="142" t="s">
        <v>1111</v>
      </c>
      <c r="V6" s="142" t="s">
        <v>148</v>
      </c>
      <c r="W6" s="142" t="s">
        <v>68</v>
      </c>
      <c r="X6" s="142" t="s">
        <v>114</v>
      </c>
      <c r="Y6" s="142" t="s">
        <v>114</v>
      </c>
      <c r="Z6" s="142" t="s">
        <v>114</v>
      </c>
      <c r="AA6" s="142" t="s">
        <v>34</v>
      </c>
      <c r="AB6" s="142" t="s">
        <v>102</v>
      </c>
      <c r="AC6" s="142" t="s">
        <v>59</v>
      </c>
      <c r="AD6" s="142" t="s">
        <v>320</v>
      </c>
      <c r="AE6" s="142" t="s">
        <v>140</v>
      </c>
      <c r="AF6" s="142" t="s">
        <v>34</v>
      </c>
      <c r="AG6" s="142" t="s">
        <v>114</v>
      </c>
      <c r="AH6" s="142"/>
    </row>
    <row r="7" spans="1:35" x14ac:dyDescent="0.25">
      <c r="A7">
        <f t="shared" si="0"/>
        <v>5</v>
      </c>
      <c r="B7" s="144" t="s">
        <v>624</v>
      </c>
      <c r="C7" t="str">
        <f t="shared" si="1"/>
        <v>31/12/2025</v>
      </c>
      <c r="E7">
        <f t="shared" si="2"/>
        <v>4</v>
      </c>
      <c r="F7" s="140" t="s">
        <v>1112</v>
      </c>
      <c r="G7" s="145">
        <v>42826</v>
      </c>
      <c r="H7" s="145">
        <v>44592</v>
      </c>
      <c r="I7" s="142" t="s">
        <v>566</v>
      </c>
      <c r="J7" s="142" t="s">
        <v>420</v>
      </c>
      <c r="K7" s="142" t="s">
        <v>624</v>
      </c>
      <c r="L7" s="142" t="s">
        <v>819</v>
      </c>
      <c r="M7" s="142" t="s">
        <v>884</v>
      </c>
      <c r="N7" s="142" t="s">
        <v>640</v>
      </c>
      <c r="O7" s="142" t="s">
        <v>806</v>
      </c>
      <c r="P7" s="142" t="s">
        <v>1113</v>
      </c>
      <c r="Q7" s="146" t="s">
        <v>1114</v>
      </c>
      <c r="R7" s="142" t="s">
        <v>480</v>
      </c>
      <c r="S7" s="142" t="s">
        <v>628</v>
      </c>
      <c r="T7" s="142" t="s">
        <v>1115</v>
      </c>
      <c r="U7" s="142" t="s">
        <v>1116</v>
      </c>
      <c r="V7" s="142" t="s">
        <v>566</v>
      </c>
      <c r="W7" s="142" t="s">
        <v>643</v>
      </c>
      <c r="X7" s="142" t="s">
        <v>806</v>
      </c>
      <c r="Y7" s="142" t="s">
        <v>795</v>
      </c>
      <c r="Z7" s="142" t="s">
        <v>795</v>
      </c>
      <c r="AA7" s="142" t="s">
        <v>845</v>
      </c>
      <c r="AB7" s="142" t="s">
        <v>643</v>
      </c>
      <c r="AC7" s="142" t="s">
        <v>566</v>
      </c>
      <c r="AD7" s="142" t="s">
        <v>884</v>
      </c>
      <c r="AE7" s="142" t="s">
        <v>903</v>
      </c>
      <c r="AF7" s="142" t="s">
        <v>819</v>
      </c>
      <c r="AG7" s="142" t="s">
        <v>806</v>
      </c>
      <c r="AH7" s="142"/>
    </row>
    <row r="8" spans="1:35" x14ac:dyDescent="0.25">
      <c r="A8">
        <f t="shared" si="0"/>
        <v>6</v>
      </c>
      <c r="B8" s="147" t="s">
        <v>1117</v>
      </c>
      <c r="C8" t="str">
        <f t="shared" si="1"/>
        <v>01/03/2016</v>
      </c>
      <c r="E8">
        <f t="shared" si="2"/>
        <v>5</v>
      </c>
      <c r="F8" s="140" t="s">
        <v>54</v>
      </c>
      <c r="G8" s="141" t="s">
        <v>639</v>
      </c>
      <c r="H8" s="142" t="s">
        <v>1118</v>
      </c>
      <c r="I8" s="142" t="s">
        <v>565</v>
      </c>
      <c r="J8" s="142" t="s">
        <v>419</v>
      </c>
      <c r="K8" s="142" t="s">
        <v>794</v>
      </c>
      <c r="L8" s="142" t="s">
        <v>794</v>
      </c>
      <c r="M8" s="142" t="s">
        <v>794</v>
      </c>
      <c r="N8" s="142" t="s">
        <v>1004</v>
      </c>
      <c r="O8" s="142" t="s">
        <v>794</v>
      </c>
      <c r="P8" s="142" t="s">
        <v>1119</v>
      </c>
      <c r="Q8" s="142" t="s">
        <v>609</v>
      </c>
      <c r="R8" s="142" t="s">
        <v>419</v>
      </c>
      <c r="S8" s="142" t="s">
        <v>565</v>
      </c>
      <c r="T8" s="142" t="s">
        <v>1120</v>
      </c>
      <c r="U8" s="142" t="s">
        <v>1121</v>
      </c>
      <c r="V8" s="142" t="s">
        <v>1117</v>
      </c>
      <c r="W8" s="142" t="s">
        <v>1036</v>
      </c>
      <c r="X8" s="142" t="s">
        <v>794</v>
      </c>
      <c r="Y8" s="142" t="s">
        <v>479</v>
      </c>
      <c r="Z8" s="142" t="s">
        <v>794</v>
      </c>
      <c r="AA8" s="142" t="s">
        <v>1122</v>
      </c>
      <c r="AB8" s="142" t="s">
        <v>1123</v>
      </c>
      <c r="AC8" s="142" t="s">
        <v>565</v>
      </c>
      <c r="AD8" s="142" t="s">
        <v>1124</v>
      </c>
      <c r="AE8" s="142" t="s">
        <v>843</v>
      </c>
      <c r="AF8" s="142" t="s">
        <v>843</v>
      </c>
      <c r="AG8" s="142" t="s">
        <v>794</v>
      </c>
      <c r="AH8" s="142"/>
    </row>
    <row r="9" spans="1:35" x14ac:dyDescent="0.25">
      <c r="A9">
        <f t="shared" si="0"/>
        <v>7</v>
      </c>
      <c r="B9" s="148" t="s">
        <v>416</v>
      </c>
      <c r="C9" t="str">
        <f t="shared" si="1"/>
        <v>BILATERAL</v>
      </c>
      <c r="E9">
        <f t="shared" si="2"/>
        <v>6</v>
      </c>
      <c r="F9" s="140" t="s">
        <v>402</v>
      </c>
      <c r="G9" s="141" t="s">
        <v>416</v>
      </c>
      <c r="H9" s="142" t="s">
        <v>416</v>
      </c>
      <c r="I9" s="142" t="s">
        <v>435</v>
      </c>
      <c r="J9" s="142" t="s">
        <v>416</v>
      </c>
      <c r="K9" s="142" t="s">
        <v>435</v>
      </c>
      <c r="L9" s="142" t="s">
        <v>435</v>
      </c>
      <c r="M9" s="142" t="s">
        <v>416</v>
      </c>
      <c r="N9" s="142" t="s">
        <v>416</v>
      </c>
      <c r="O9" s="142" t="s">
        <v>435</v>
      </c>
      <c r="P9" s="142" t="s">
        <v>416</v>
      </c>
      <c r="Q9" s="142" t="s">
        <v>435</v>
      </c>
      <c r="R9" s="142" t="s">
        <v>435</v>
      </c>
      <c r="S9" s="142" t="s">
        <v>416</v>
      </c>
      <c r="T9" s="142" t="s">
        <v>416</v>
      </c>
      <c r="U9" s="142" t="s">
        <v>416</v>
      </c>
      <c r="V9" s="142" t="s">
        <v>435</v>
      </c>
      <c r="W9" s="142" t="s">
        <v>416</v>
      </c>
      <c r="X9" s="142" t="s">
        <v>435</v>
      </c>
      <c r="Y9" s="142" t="s">
        <v>416</v>
      </c>
      <c r="Z9" s="142" t="s">
        <v>435</v>
      </c>
      <c r="AA9" s="142" t="s">
        <v>416</v>
      </c>
      <c r="AB9" s="142" t="s">
        <v>416</v>
      </c>
      <c r="AC9" s="142" t="s">
        <v>435</v>
      </c>
      <c r="AD9" s="142" t="s">
        <v>416</v>
      </c>
      <c r="AE9" s="142" t="s">
        <v>416</v>
      </c>
      <c r="AF9" s="142" t="s">
        <v>435</v>
      </c>
      <c r="AG9" s="142" t="s">
        <v>435</v>
      </c>
      <c r="AH9" s="142"/>
    </row>
    <row r="10" spans="1:35" x14ac:dyDescent="0.25">
      <c r="A10">
        <f t="shared" si="0"/>
        <v>8</v>
      </c>
      <c r="B10" s="149" t="s">
        <v>417</v>
      </c>
      <c r="C10" t="str">
        <f t="shared" si="1"/>
        <v>REGULADO</v>
      </c>
      <c r="E10">
        <f t="shared" si="2"/>
        <v>7</v>
      </c>
      <c r="F10" s="150" t="s">
        <v>403</v>
      </c>
      <c r="G10" s="151" t="s">
        <v>558</v>
      </c>
      <c r="H10" s="152" t="s">
        <v>558</v>
      </c>
      <c r="I10" s="152" t="s">
        <v>417</v>
      </c>
      <c r="J10" s="152" t="s">
        <v>417</v>
      </c>
      <c r="K10" s="152" t="s">
        <v>417</v>
      </c>
      <c r="L10" s="152" t="s">
        <v>417</v>
      </c>
      <c r="M10" s="152" t="s">
        <v>417</v>
      </c>
      <c r="N10" s="152" t="s">
        <v>558</v>
      </c>
      <c r="O10" s="152" t="s">
        <v>417</v>
      </c>
      <c r="P10" s="152" t="s">
        <v>417</v>
      </c>
      <c r="Q10" s="152" t="s">
        <v>417</v>
      </c>
      <c r="R10" s="152" t="s">
        <v>417</v>
      </c>
      <c r="S10" s="152" t="s">
        <v>558</v>
      </c>
      <c r="T10" s="152" t="s">
        <v>558</v>
      </c>
      <c r="U10" s="152" t="s">
        <v>558</v>
      </c>
      <c r="V10" s="152" t="s">
        <v>417</v>
      </c>
      <c r="W10" s="152" t="s">
        <v>417</v>
      </c>
      <c r="X10" s="152" t="s">
        <v>417</v>
      </c>
      <c r="Y10" s="152" t="s">
        <v>417</v>
      </c>
      <c r="Z10" s="152" t="s">
        <v>417</v>
      </c>
      <c r="AA10" s="152" t="s">
        <v>558</v>
      </c>
      <c r="AB10" s="152" t="s">
        <v>417</v>
      </c>
      <c r="AC10" s="152" t="s">
        <v>417</v>
      </c>
      <c r="AD10" s="152" t="s">
        <v>558</v>
      </c>
      <c r="AE10" s="152" t="s">
        <v>558</v>
      </c>
      <c r="AF10" s="152" t="s">
        <v>417</v>
      </c>
      <c r="AG10" s="152" t="s">
        <v>417</v>
      </c>
      <c r="AH10" s="152"/>
    </row>
    <row r="11" spans="1:35" x14ac:dyDescent="0.25">
      <c r="A11">
        <f t="shared" si="0"/>
        <v>9</v>
      </c>
      <c r="B11" s="135" t="s">
        <v>1125</v>
      </c>
      <c r="C11" t="str">
        <f t="shared" si="1"/>
        <v>CB00009ENG</v>
      </c>
      <c r="E11" s="134">
        <f t="shared" si="2"/>
        <v>8</v>
      </c>
      <c r="F11" s="153" t="s">
        <v>1087</v>
      </c>
      <c r="G11" s="154"/>
      <c r="H11" s="155"/>
      <c r="I11" s="155" t="s">
        <v>1126</v>
      </c>
      <c r="J11" s="155" t="s">
        <v>421</v>
      </c>
      <c r="K11" s="155" t="s">
        <v>1127</v>
      </c>
      <c r="L11" s="155" t="s">
        <v>1128</v>
      </c>
      <c r="M11" s="155" t="s">
        <v>1129</v>
      </c>
      <c r="N11" s="155" t="s">
        <v>1130</v>
      </c>
      <c r="O11" s="155" t="s">
        <v>1131</v>
      </c>
      <c r="P11" s="155" t="s">
        <v>1132</v>
      </c>
      <c r="Q11" s="155" t="s">
        <v>1133</v>
      </c>
      <c r="R11" s="155" t="s">
        <v>1134</v>
      </c>
      <c r="S11" s="155" t="s">
        <v>1135</v>
      </c>
      <c r="T11" s="155" t="s">
        <v>1136</v>
      </c>
      <c r="U11" s="155" t="s">
        <v>1137</v>
      </c>
      <c r="V11" s="155" t="s">
        <v>1138</v>
      </c>
      <c r="W11" s="155" t="s">
        <v>1139</v>
      </c>
      <c r="X11" s="155" t="s">
        <v>1140</v>
      </c>
      <c r="Y11" s="155" t="s">
        <v>1141</v>
      </c>
      <c r="Z11" s="155" t="s">
        <v>796</v>
      </c>
      <c r="AA11" s="155" t="s">
        <v>1142</v>
      </c>
      <c r="AB11" s="155" t="s">
        <v>1020</v>
      </c>
      <c r="AC11" s="155" t="s">
        <v>1143</v>
      </c>
      <c r="AD11" s="155" t="s">
        <v>1144</v>
      </c>
      <c r="AE11" s="155" t="s">
        <v>1145</v>
      </c>
      <c r="AF11" s="155" t="s">
        <v>1146</v>
      </c>
      <c r="AG11" s="155" t="s">
        <v>1147</v>
      </c>
      <c r="AH11" s="155"/>
    </row>
    <row r="12" spans="1:35" x14ac:dyDescent="0.25">
      <c r="A12">
        <f t="shared" si="0"/>
        <v>10</v>
      </c>
      <c r="B12" s="139" t="s">
        <v>534</v>
      </c>
      <c r="C12" t="str">
        <f t="shared" si="1"/>
        <v>CALLALLI 138</v>
      </c>
      <c r="E12">
        <f t="shared" si="2"/>
        <v>9</v>
      </c>
      <c r="F12" s="156" t="s">
        <v>1109</v>
      </c>
      <c r="G12" s="157"/>
      <c r="H12" s="158"/>
      <c r="I12" s="158" t="s">
        <v>504</v>
      </c>
      <c r="J12" s="158" t="s">
        <v>422</v>
      </c>
      <c r="K12" s="158" t="s">
        <v>767</v>
      </c>
      <c r="L12" s="158" t="s">
        <v>520</v>
      </c>
      <c r="M12" s="158" t="s">
        <v>540</v>
      </c>
      <c r="N12" s="158" t="s">
        <v>422</v>
      </c>
      <c r="O12" s="158" t="s">
        <v>445</v>
      </c>
      <c r="P12" s="158" t="s">
        <v>538</v>
      </c>
      <c r="Q12" s="158" t="s">
        <v>422</v>
      </c>
      <c r="R12" s="158" t="s">
        <v>470</v>
      </c>
      <c r="S12" s="158" t="s">
        <v>445</v>
      </c>
      <c r="T12" s="158" t="s">
        <v>1148</v>
      </c>
      <c r="U12" s="158" t="s">
        <v>422</v>
      </c>
      <c r="V12" s="158" t="s">
        <v>418</v>
      </c>
      <c r="W12" s="158" t="s">
        <v>513</v>
      </c>
      <c r="X12" s="158" t="s">
        <v>418</v>
      </c>
      <c r="Y12" s="158" t="s">
        <v>424</v>
      </c>
      <c r="Z12" s="158" t="s">
        <v>422</v>
      </c>
      <c r="AA12" s="158" t="s">
        <v>634</v>
      </c>
      <c r="AB12" s="158" t="s">
        <v>489</v>
      </c>
      <c r="AC12" s="158" t="s">
        <v>473</v>
      </c>
      <c r="AD12" s="158" t="s">
        <v>522</v>
      </c>
      <c r="AE12" s="158" t="s">
        <v>458</v>
      </c>
      <c r="AF12" s="158" t="s">
        <v>719</v>
      </c>
      <c r="AG12" s="158" t="s">
        <v>422</v>
      </c>
      <c r="AH12" s="158"/>
    </row>
    <row r="13" spans="1:35" x14ac:dyDescent="0.25">
      <c r="A13">
        <f t="shared" si="0"/>
        <v>11</v>
      </c>
      <c r="B13" s="143" t="s">
        <v>227</v>
      </c>
      <c r="C13" t="str">
        <f t="shared" si="1"/>
        <v>MINERA BATEAS</v>
      </c>
      <c r="E13">
        <f t="shared" si="2"/>
        <v>10</v>
      </c>
      <c r="F13" s="156" t="s">
        <v>52</v>
      </c>
      <c r="G13" s="157"/>
      <c r="H13" s="158"/>
      <c r="I13" s="158" t="s">
        <v>68</v>
      </c>
      <c r="J13" s="158" t="s">
        <v>114</v>
      </c>
      <c r="K13" s="158" t="s">
        <v>34</v>
      </c>
      <c r="L13" s="158" t="s">
        <v>97</v>
      </c>
      <c r="M13" s="158" t="s">
        <v>111</v>
      </c>
      <c r="N13" s="158" t="s">
        <v>114</v>
      </c>
      <c r="O13" s="158" t="s">
        <v>144</v>
      </c>
      <c r="P13" s="158" t="s">
        <v>94</v>
      </c>
      <c r="Q13" s="158" t="s">
        <v>114</v>
      </c>
      <c r="R13" s="158" t="s">
        <v>59</v>
      </c>
      <c r="S13" s="158" t="s">
        <v>217</v>
      </c>
      <c r="T13" s="158" t="s">
        <v>1110</v>
      </c>
      <c r="U13" s="158" t="s">
        <v>1149</v>
      </c>
      <c r="V13" s="158" t="s">
        <v>114</v>
      </c>
      <c r="W13" s="158" t="s">
        <v>68</v>
      </c>
      <c r="X13" s="158" t="s">
        <v>114</v>
      </c>
      <c r="Y13" s="158" t="s">
        <v>114</v>
      </c>
      <c r="Z13" s="158" t="s">
        <v>114</v>
      </c>
      <c r="AA13" s="158" t="s">
        <v>307</v>
      </c>
      <c r="AB13" s="158" t="s">
        <v>102</v>
      </c>
      <c r="AC13" s="158" t="s">
        <v>59</v>
      </c>
      <c r="AD13" s="158" t="s">
        <v>136</v>
      </c>
      <c r="AE13" s="158" t="s">
        <v>330</v>
      </c>
      <c r="AF13" s="158" t="s">
        <v>34</v>
      </c>
      <c r="AG13" s="158" t="s">
        <v>114</v>
      </c>
      <c r="AH13" s="158"/>
    </row>
    <row r="14" spans="1:35" x14ac:dyDescent="0.25">
      <c r="A14">
        <f t="shared" si="0"/>
        <v>12</v>
      </c>
      <c r="B14" s="144" t="s">
        <v>1150</v>
      </c>
      <c r="C14" t="str">
        <f t="shared" si="1"/>
        <v>31/01/2022</v>
      </c>
      <c r="E14">
        <f t="shared" si="2"/>
        <v>11</v>
      </c>
      <c r="F14" s="156" t="s">
        <v>1112</v>
      </c>
      <c r="G14" s="157"/>
      <c r="H14" s="158"/>
      <c r="I14" s="158" t="s">
        <v>566</v>
      </c>
      <c r="J14" s="158" t="s">
        <v>420</v>
      </c>
      <c r="K14" s="158" t="s">
        <v>624</v>
      </c>
      <c r="L14" s="158" t="s">
        <v>819</v>
      </c>
      <c r="M14" s="158" t="s">
        <v>806</v>
      </c>
      <c r="N14" s="158" t="s">
        <v>640</v>
      </c>
      <c r="O14" s="158" t="s">
        <v>806</v>
      </c>
      <c r="P14" s="158" t="s">
        <v>1113</v>
      </c>
      <c r="Q14" s="146" t="s">
        <v>1114</v>
      </c>
      <c r="R14" s="158" t="s">
        <v>480</v>
      </c>
      <c r="S14" s="158" t="s">
        <v>628</v>
      </c>
      <c r="T14" s="158" t="s">
        <v>1115</v>
      </c>
      <c r="U14" s="158" t="s">
        <v>643</v>
      </c>
      <c r="V14" s="158" t="s">
        <v>795</v>
      </c>
      <c r="W14" s="158" t="s">
        <v>643</v>
      </c>
      <c r="X14" s="158" t="s">
        <v>806</v>
      </c>
      <c r="Y14" s="158" t="s">
        <v>795</v>
      </c>
      <c r="Z14" s="158" t="s">
        <v>795</v>
      </c>
      <c r="AA14" s="158" t="s">
        <v>1151</v>
      </c>
      <c r="AB14" s="158" t="s">
        <v>643</v>
      </c>
      <c r="AC14" s="158" t="s">
        <v>566</v>
      </c>
      <c r="AD14" s="158" t="s">
        <v>884</v>
      </c>
      <c r="AE14" s="158" t="s">
        <v>884</v>
      </c>
      <c r="AF14" s="158" t="s">
        <v>819</v>
      </c>
      <c r="AG14" s="158" t="s">
        <v>806</v>
      </c>
      <c r="AH14" s="158"/>
    </row>
    <row r="15" spans="1:35" x14ac:dyDescent="0.25">
      <c r="A15">
        <f t="shared" si="0"/>
        <v>13</v>
      </c>
      <c r="B15" s="147" t="s">
        <v>1117</v>
      </c>
      <c r="C15" t="str">
        <f t="shared" si="1"/>
        <v>01/03/2016</v>
      </c>
      <c r="E15">
        <f t="shared" si="2"/>
        <v>12</v>
      </c>
      <c r="F15" s="156" t="s">
        <v>54</v>
      </c>
      <c r="G15" s="157"/>
      <c r="H15" s="158"/>
      <c r="I15" s="158" t="s">
        <v>565</v>
      </c>
      <c r="J15" s="158" t="s">
        <v>419</v>
      </c>
      <c r="K15" s="158" t="s">
        <v>794</v>
      </c>
      <c r="L15" s="158" t="s">
        <v>794</v>
      </c>
      <c r="M15" s="158" t="s">
        <v>1152</v>
      </c>
      <c r="N15" s="158" t="s">
        <v>1004</v>
      </c>
      <c r="O15" s="158" t="s">
        <v>794</v>
      </c>
      <c r="P15" s="158" t="s">
        <v>1119</v>
      </c>
      <c r="Q15" s="158" t="s">
        <v>609</v>
      </c>
      <c r="R15" s="158" t="s">
        <v>419</v>
      </c>
      <c r="S15" s="158" t="s">
        <v>565</v>
      </c>
      <c r="T15" s="158" t="s">
        <v>1120</v>
      </c>
      <c r="U15" s="158" t="s">
        <v>1121</v>
      </c>
      <c r="V15" s="158" t="s">
        <v>1117</v>
      </c>
      <c r="W15" s="158" t="s">
        <v>1121</v>
      </c>
      <c r="X15" s="158" t="s">
        <v>794</v>
      </c>
      <c r="Y15" s="158" t="s">
        <v>479</v>
      </c>
      <c r="Z15" s="158" t="s">
        <v>794</v>
      </c>
      <c r="AA15" s="158" t="s">
        <v>1122</v>
      </c>
      <c r="AB15" s="158" t="s">
        <v>1123</v>
      </c>
      <c r="AC15" s="158" t="s">
        <v>565</v>
      </c>
      <c r="AD15" s="158" t="s">
        <v>1153</v>
      </c>
      <c r="AE15" s="158" t="s">
        <v>843</v>
      </c>
      <c r="AF15" s="158" t="s">
        <v>794</v>
      </c>
      <c r="AG15" s="158" t="s">
        <v>794</v>
      </c>
      <c r="AH15" s="158"/>
    </row>
    <row r="16" spans="1:35" x14ac:dyDescent="0.25">
      <c r="A16">
        <f t="shared" si="0"/>
        <v>14</v>
      </c>
      <c r="B16" s="148" t="s">
        <v>416</v>
      </c>
      <c r="C16" t="str">
        <f t="shared" si="1"/>
        <v>BILATERAL</v>
      </c>
      <c r="E16">
        <f t="shared" si="2"/>
        <v>13</v>
      </c>
      <c r="F16" s="156" t="s">
        <v>402</v>
      </c>
      <c r="G16" s="157"/>
      <c r="H16" s="158"/>
      <c r="I16" s="158" t="s">
        <v>435</v>
      </c>
      <c r="J16" s="158" t="s">
        <v>416</v>
      </c>
      <c r="K16" s="158" t="s">
        <v>435</v>
      </c>
      <c r="L16" s="158" t="s">
        <v>435</v>
      </c>
      <c r="M16" s="158" t="s">
        <v>416</v>
      </c>
      <c r="N16" s="158" t="s">
        <v>416</v>
      </c>
      <c r="O16" s="158" t="s">
        <v>435</v>
      </c>
      <c r="P16" s="158" t="s">
        <v>416</v>
      </c>
      <c r="Q16" s="158" t="s">
        <v>435</v>
      </c>
      <c r="R16" s="158" t="s">
        <v>435</v>
      </c>
      <c r="S16" s="158" t="s">
        <v>416</v>
      </c>
      <c r="T16" s="158" t="s">
        <v>416</v>
      </c>
      <c r="U16" s="158" t="s">
        <v>416</v>
      </c>
      <c r="V16" s="158" t="s">
        <v>416</v>
      </c>
      <c r="W16" s="158" t="s">
        <v>416</v>
      </c>
      <c r="X16" s="158" t="s">
        <v>435</v>
      </c>
      <c r="Y16" s="158" t="s">
        <v>416</v>
      </c>
      <c r="Z16" s="158" t="s">
        <v>435</v>
      </c>
      <c r="AA16" s="158" t="s">
        <v>416</v>
      </c>
      <c r="AB16" s="158" t="s">
        <v>416</v>
      </c>
      <c r="AC16" s="158" t="s">
        <v>435</v>
      </c>
      <c r="AD16" s="158" t="s">
        <v>416</v>
      </c>
      <c r="AE16" s="158" t="s">
        <v>416</v>
      </c>
      <c r="AF16" s="158" t="s">
        <v>435</v>
      </c>
      <c r="AG16" s="158" t="s">
        <v>435</v>
      </c>
      <c r="AH16" s="158"/>
    </row>
    <row r="17" spans="1:35" x14ac:dyDescent="0.25">
      <c r="A17">
        <f t="shared" si="0"/>
        <v>15</v>
      </c>
      <c r="B17" s="149" t="s">
        <v>558</v>
      </c>
      <c r="C17" t="str">
        <f t="shared" si="1"/>
        <v>LIBRE</v>
      </c>
      <c r="E17">
        <f t="shared" si="2"/>
        <v>14</v>
      </c>
      <c r="F17" s="159" t="s">
        <v>403</v>
      </c>
      <c r="G17" s="160"/>
      <c r="H17" s="161"/>
      <c r="I17" s="161" t="s">
        <v>417</v>
      </c>
      <c r="J17" s="161" t="s">
        <v>417</v>
      </c>
      <c r="K17" s="161" t="s">
        <v>417</v>
      </c>
      <c r="L17" s="161" t="s">
        <v>417</v>
      </c>
      <c r="M17" s="161" t="s">
        <v>558</v>
      </c>
      <c r="N17" s="161" t="s">
        <v>558</v>
      </c>
      <c r="O17" s="161" t="s">
        <v>417</v>
      </c>
      <c r="P17" s="161" t="s">
        <v>417</v>
      </c>
      <c r="Q17" s="161" t="s">
        <v>417</v>
      </c>
      <c r="R17" s="161" t="s">
        <v>417</v>
      </c>
      <c r="S17" s="161" t="s">
        <v>558</v>
      </c>
      <c r="T17" s="161" t="s">
        <v>558</v>
      </c>
      <c r="U17" s="161" t="s">
        <v>558</v>
      </c>
      <c r="V17" s="161" t="s">
        <v>417</v>
      </c>
      <c r="W17" s="161" t="s">
        <v>417</v>
      </c>
      <c r="X17" s="161" t="s">
        <v>417</v>
      </c>
      <c r="Y17" s="161" t="s">
        <v>417</v>
      </c>
      <c r="Z17" s="161" t="s">
        <v>417</v>
      </c>
      <c r="AA17" s="161" t="s">
        <v>558</v>
      </c>
      <c r="AB17" s="161" t="s">
        <v>417</v>
      </c>
      <c r="AC17" s="161" t="s">
        <v>417</v>
      </c>
      <c r="AD17" s="161" t="s">
        <v>558</v>
      </c>
      <c r="AE17" s="161" t="s">
        <v>558</v>
      </c>
      <c r="AF17" s="161" t="s">
        <v>417</v>
      </c>
      <c r="AG17" s="161" t="s">
        <v>417</v>
      </c>
      <c r="AH17" s="161"/>
    </row>
    <row r="18" spans="1:35" s="134" customFormat="1" x14ac:dyDescent="0.25">
      <c r="A18" s="134">
        <f t="shared" si="0"/>
        <v>16</v>
      </c>
      <c r="B18" s="135" t="s">
        <v>1154</v>
      </c>
      <c r="C18" s="134" t="str">
        <f t="shared" si="1"/>
        <v>CB00011ENG</v>
      </c>
      <c r="E18" s="134">
        <f t="shared" si="2"/>
        <v>15</v>
      </c>
      <c r="F18" s="136" t="s">
        <v>1087</v>
      </c>
      <c r="G18" s="137"/>
      <c r="H18" s="138"/>
      <c r="I18" s="138" t="s">
        <v>567</v>
      </c>
      <c r="J18" s="138" t="s">
        <v>423</v>
      </c>
      <c r="K18" s="138" t="s">
        <v>1155</v>
      </c>
      <c r="L18" s="138" t="s">
        <v>1156</v>
      </c>
      <c r="M18" s="138" t="s">
        <v>1157</v>
      </c>
      <c r="N18" s="138" t="s">
        <v>1158</v>
      </c>
      <c r="O18" s="138" t="s">
        <v>1159</v>
      </c>
      <c r="P18" s="138" t="s">
        <v>1160</v>
      </c>
      <c r="Q18" s="138" t="s">
        <v>1161</v>
      </c>
      <c r="R18" s="138" t="s">
        <v>1162</v>
      </c>
      <c r="S18" s="138" t="s">
        <v>1163</v>
      </c>
      <c r="T18" s="138" t="s">
        <v>1164</v>
      </c>
      <c r="U18" s="138" t="s">
        <v>1165</v>
      </c>
      <c r="V18" s="138" t="s">
        <v>1166</v>
      </c>
      <c r="W18" s="138" t="s">
        <v>788</v>
      </c>
      <c r="X18" s="138" t="s">
        <v>1167</v>
      </c>
      <c r="Y18" s="138" t="s">
        <v>1168</v>
      </c>
      <c r="Z18" s="138" t="s">
        <v>797</v>
      </c>
      <c r="AA18" s="138" t="s">
        <v>1169</v>
      </c>
      <c r="AB18" s="138" t="s">
        <v>1021</v>
      </c>
      <c r="AC18" s="138" t="s">
        <v>1170</v>
      </c>
      <c r="AD18" s="138" t="s">
        <v>1171</v>
      </c>
      <c r="AE18" s="138" t="s">
        <v>1172</v>
      </c>
      <c r="AF18" s="138" t="s">
        <v>1173</v>
      </c>
      <c r="AG18" s="138" t="s">
        <v>1174</v>
      </c>
      <c r="AH18" s="138"/>
      <c r="AI18" s="3"/>
    </row>
    <row r="19" spans="1:35" x14ac:dyDescent="0.25">
      <c r="A19">
        <f t="shared" si="0"/>
        <v>17</v>
      </c>
      <c r="B19" s="139" t="s">
        <v>534</v>
      </c>
      <c r="C19" t="str">
        <f t="shared" si="1"/>
        <v>CALLALLI 138</v>
      </c>
      <c r="E19">
        <f t="shared" si="2"/>
        <v>16</v>
      </c>
      <c r="F19" s="140" t="s">
        <v>1109</v>
      </c>
      <c r="G19" s="141"/>
      <c r="H19" s="142"/>
      <c r="I19" s="142" t="s">
        <v>509</v>
      </c>
      <c r="J19" s="142" t="s">
        <v>424</v>
      </c>
      <c r="K19" s="142" t="s">
        <v>634</v>
      </c>
      <c r="L19" s="142" t="s">
        <v>522</v>
      </c>
      <c r="M19" s="142" t="s">
        <v>549</v>
      </c>
      <c r="N19" s="142" t="s">
        <v>424</v>
      </c>
      <c r="O19" s="142" t="s">
        <v>418</v>
      </c>
      <c r="P19" s="142" t="s">
        <v>439</v>
      </c>
      <c r="Q19" s="142" t="s">
        <v>424</v>
      </c>
      <c r="R19" s="142" t="s">
        <v>473</v>
      </c>
      <c r="S19" s="142" t="s">
        <v>458</v>
      </c>
      <c r="T19" s="142" t="s">
        <v>634</v>
      </c>
      <c r="U19" s="142" t="s">
        <v>517</v>
      </c>
      <c r="V19" s="142" t="s">
        <v>418</v>
      </c>
      <c r="W19" s="142" t="s">
        <v>517</v>
      </c>
      <c r="X19" s="142" t="s">
        <v>422</v>
      </c>
      <c r="Y19" s="142" t="s">
        <v>426</v>
      </c>
      <c r="Z19" s="142" t="s">
        <v>424</v>
      </c>
      <c r="AA19" s="142" t="s">
        <v>1175</v>
      </c>
      <c r="AB19" s="142" t="s">
        <v>492</v>
      </c>
      <c r="AC19" s="142" t="s">
        <v>475</v>
      </c>
      <c r="AD19" s="142" t="s">
        <v>522</v>
      </c>
      <c r="AE19" s="142" t="s">
        <v>1176</v>
      </c>
      <c r="AF19" s="142" t="s">
        <v>767</v>
      </c>
      <c r="AG19" s="142" t="s">
        <v>424</v>
      </c>
      <c r="AH19" s="142"/>
    </row>
    <row r="20" spans="1:35" x14ac:dyDescent="0.25">
      <c r="A20">
        <f t="shared" si="0"/>
        <v>18</v>
      </c>
      <c r="B20" s="143" t="s">
        <v>97</v>
      </c>
      <c r="C20" t="str">
        <f t="shared" si="1"/>
        <v>SEAL</v>
      </c>
      <c r="E20">
        <f t="shared" si="2"/>
        <v>17</v>
      </c>
      <c r="F20" s="140" t="s">
        <v>52</v>
      </c>
      <c r="G20" s="141"/>
      <c r="H20" s="142"/>
      <c r="I20" s="142" t="s">
        <v>68</v>
      </c>
      <c r="J20" s="142" t="s">
        <v>114</v>
      </c>
      <c r="K20" s="142" t="s">
        <v>34</v>
      </c>
      <c r="L20" s="142" t="s">
        <v>97</v>
      </c>
      <c r="M20" s="142" t="s">
        <v>111</v>
      </c>
      <c r="N20" s="142" t="s">
        <v>114</v>
      </c>
      <c r="O20" s="142" t="s">
        <v>114</v>
      </c>
      <c r="P20" s="142" t="s">
        <v>81</v>
      </c>
      <c r="Q20" s="142" t="s">
        <v>114</v>
      </c>
      <c r="R20" s="142" t="s">
        <v>59</v>
      </c>
      <c r="S20" s="142" t="s">
        <v>217</v>
      </c>
      <c r="T20" s="142" t="s">
        <v>1110</v>
      </c>
      <c r="U20" s="142" t="s">
        <v>1177</v>
      </c>
      <c r="V20" s="142" t="s">
        <v>114</v>
      </c>
      <c r="W20" s="142" t="s">
        <v>68</v>
      </c>
      <c r="X20" s="142" t="s">
        <v>114</v>
      </c>
      <c r="Y20" s="142" t="s">
        <v>114</v>
      </c>
      <c r="Z20" s="142" t="s">
        <v>114</v>
      </c>
      <c r="AA20" s="142" t="s">
        <v>307</v>
      </c>
      <c r="AB20" s="142" t="s">
        <v>102</v>
      </c>
      <c r="AC20" s="142" t="s">
        <v>59</v>
      </c>
      <c r="AD20" s="142" t="s">
        <v>324</v>
      </c>
      <c r="AE20" s="142" t="s">
        <v>330</v>
      </c>
      <c r="AF20" s="142" t="s">
        <v>34</v>
      </c>
      <c r="AG20" s="142" t="s">
        <v>114</v>
      </c>
      <c r="AH20" s="142"/>
    </row>
    <row r="21" spans="1:35" x14ac:dyDescent="0.25">
      <c r="A21">
        <f t="shared" si="0"/>
        <v>19</v>
      </c>
      <c r="B21" s="144" t="s">
        <v>624</v>
      </c>
      <c r="C21" t="str">
        <f t="shared" si="1"/>
        <v>31/12/2025</v>
      </c>
      <c r="E21">
        <f t="shared" si="2"/>
        <v>18</v>
      </c>
      <c r="F21" s="140" t="s">
        <v>1112</v>
      </c>
      <c r="G21" s="141"/>
      <c r="H21" s="142"/>
      <c r="I21" s="142" t="s">
        <v>566</v>
      </c>
      <c r="J21" s="142" t="s">
        <v>420</v>
      </c>
      <c r="K21" s="142" t="s">
        <v>624</v>
      </c>
      <c r="L21" s="142" t="s">
        <v>819</v>
      </c>
      <c r="M21" s="142" t="s">
        <v>1178</v>
      </c>
      <c r="N21" s="142" t="s">
        <v>640</v>
      </c>
      <c r="O21" s="142" t="s">
        <v>884</v>
      </c>
      <c r="P21" s="142" t="s">
        <v>566</v>
      </c>
      <c r="Q21" s="146" t="s">
        <v>1114</v>
      </c>
      <c r="R21" s="142" t="s">
        <v>480</v>
      </c>
      <c r="S21" s="142" t="s">
        <v>628</v>
      </c>
      <c r="T21" s="142" t="s">
        <v>1115</v>
      </c>
      <c r="U21" s="142" t="s">
        <v>1179</v>
      </c>
      <c r="V21" s="142" t="s">
        <v>795</v>
      </c>
      <c r="W21" s="142" t="s">
        <v>643</v>
      </c>
      <c r="X21" s="142" t="s">
        <v>806</v>
      </c>
      <c r="Y21" s="142" t="s">
        <v>795</v>
      </c>
      <c r="Z21" s="142" t="s">
        <v>795</v>
      </c>
      <c r="AA21" s="142" t="s">
        <v>1151</v>
      </c>
      <c r="AB21" s="142" t="s">
        <v>643</v>
      </c>
      <c r="AC21" s="142" t="s">
        <v>566</v>
      </c>
      <c r="AD21" s="142" t="s">
        <v>1180</v>
      </c>
      <c r="AE21" s="142" t="s">
        <v>884</v>
      </c>
      <c r="AF21" s="142" t="s">
        <v>819</v>
      </c>
      <c r="AG21" s="142" t="s">
        <v>806</v>
      </c>
      <c r="AH21" s="142"/>
    </row>
    <row r="22" spans="1:35" x14ac:dyDescent="0.25">
      <c r="A22">
        <f t="shared" si="0"/>
        <v>20</v>
      </c>
      <c r="B22" s="147" t="s">
        <v>1117</v>
      </c>
      <c r="C22" t="str">
        <f t="shared" si="1"/>
        <v>01/03/2016</v>
      </c>
      <c r="E22">
        <f t="shared" si="2"/>
        <v>19</v>
      </c>
      <c r="F22" s="140" t="s">
        <v>54</v>
      </c>
      <c r="G22" s="141"/>
      <c r="H22" s="142"/>
      <c r="I22" s="142" t="s">
        <v>565</v>
      </c>
      <c r="J22" s="142" t="s">
        <v>419</v>
      </c>
      <c r="K22" s="142" t="s">
        <v>794</v>
      </c>
      <c r="L22" s="142" t="s">
        <v>794</v>
      </c>
      <c r="M22" s="142" t="s">
        <v>1152</v>
      </c>
      <c r="N22" s="142" t="s">
        <v>1004</v>
      </c>
      <c r="O22" s="142" t="s">
        <v>609</v>
      </c>
      <c r="P22" s="142" t="s">
        <v>565</v>
      </c>
      <c r="Q22" s="142" t="s">
        <v>609</v>
      </c>
      <c r="R22" s="142" t="s">
        <v>419</v>
      </c>
      <c r="S22" s="142" t="s">
        <v>565</v>
      </c>
      <c r="T22" s="142" t="s">
        <v>1004</v>
      </c>
      <c r="U22" s="142" t="s">
        <v>1121</v>
      </c>
      <c r="V22" s="142" t="s">
        <v>1117</v>
      </c>
      <c r="W22" s="142" t="s">
        <v>1121</v>
      </c>
      <c r="X22" s="142" t="s">
        <v>794</v>
      </c>
      <c r="Y22" s="142" t="s">
        <v>479</v>
      </c>
      <c r="Z22" s="142" t="s">
        <v>794</v>
      </c>
      <c r="AA22" s="142" t="s">
        <v>1181</v>
      </c>
      <c r="AB22" s="142" t="s">
        <v>1123</v>
      </c>
      <c r="AC22" s="142" t="s">
        <v>565</v>
      </c>
      <c r="AD22" s="142" t="s">
        <v>576</v>
      </c>
      <c r="AE22" s="142" t="s">
        <v>843</v>
      </c>
      <c r="AF22" s="142" t="s">
        <v>794</v>
      </c>
      <c r="AG22" s="142" t="s">
        <v>794</v>
      </c>
      <c r="AH22" s="142"/>
    </row>
    <row r="23" spans="1:35" x14ac:dyDescent="0.25">
      <c r="A23">
        <f t="shared" si="0"/>
        <v>21</v>
      </c>
      <c r="B23" s="148" t="s">
        <v>416</v>
      </c>
      <c r="C23" t="str">
        <f t="shared" si="1"/>
        <v>BILATERAL</v>
      </c>
      <c r="E23">
        <f t="shared" si="2"/>
        <v>20</v>
      </c>
      <c r="F23" s="140" t="s">
        <v>402</v>
      </c>
      <c r="G23" s="141"/>
      <c r="H23" s="142"/>
      <c r="I23" s="142" t="s">
        <v>435</v>
      </c>
      <c r="J23" s="142" t="s">
        <v>416</v>
      </c>
      <c r="K23" s="142" t="s">
        <v>435</v>
      </c>
      <c r="L23" s="142" t="s">
        <v>435</v>
      </c>
      <c r="M23" s="142" t="s">
        <v>416</v>
      </c>
      <c r="N23" s="142" t="s">
        <v>416</v>
      </c>
      <c r="O23" s="142" t="s">
        <v>416</v>
      </c>
      <c r="P23" s="142" t="s">
        <v>416</v>
      </c>
      <c r="Q23" s="142" t="s">
        <v>435</v>
      </c>
      <c r="R23" s="142" t="s">
        <v>435</v>
      </c>
      <c r="S23" s="142" t="s">
        <v>416</v>
      </c>
      <c r="T23" s="142" t="s">
        <v>416</v>
      </c>
      <c r="U23" s="142" t="s">
        <v>416</v>
      </c>
      <c r="V23" s="142" t="s">
        <v>416</v>
      </c>
      <c r="W23" s="142" t="s">
        <v>416</v>
      </c>
      <c r="X23" s="142" t="s">
        <v>435</v>
      </c>
      <c r="Y23" s="142" t="s">
        <v>416</v>
      </c>
      <c r="Z23" s="142" t="s">
        <v>435</v>
      </c>
      <c r="AA23" s="142" t="s">
        <v>416</v>
      </c>
      <c r="AB23" s="142" t="s">
        <v>416</v>
      </c>
      <c r="AC23" s="142" t="s">
        <v>435</v>
      </c>
      <c r="AD23" s="142" t="s">
        <v>416</v>
      </c>
      <c r="AE23" s="142" t="s">
        <v>416</v>
      </c>
      <c r="AF23" s="142" t="s">
        <v>435</v>
      </c>
      <c r="AG23" s="142" t="s">
        <v>435</v>
      </c>
      <c r="AH23" s="142"/>
    </row>
    <row r="24" spans="1:35" x14ac:dyDescent="0.25">
      <c r="A24">
        <f t="shared" si="0"/>
        <v>22</v>
      </c>
      <c r="B24" s="149" t="s">
        <v>417</v>
      </c>
      <c r="C24" t="str">
        <f t="shared" si="1"/>
        <v>REGULADO</v>
      </c>
      <c r="E24">
        <f t="shared" si="2"/>
        <v>21</v>
      </c>
      <c r="F24" s="150" t="s">
        <v>403</v>
      </c>
      <c r="G24" s="151"/>
      <c r="H24" s="152"/>
      <c r="I24" s="152" t="s">
        <v>417</v>
      </c>
      <c r="J24" s="152" t="s">
        <v>417</v>
      </c>
      <c r="K24" s="152" t="s">
        <v>417</v>
      </c>
      <c r="L24" s="152" t="s">
        <v>417</v>
      </c>
      <c r="M24" s="152" t="s">
        <v>558</v>
      </c>
      <c r="N24" s="152" t="s">
        <v>558</v>
      </c>
      <c r="O24" s="152" t="s">
        <v>417</v>
      </c>
      <c r="P24" s="152" t="s">
        <v>417</v>
      </c>
      <c r="Q24" s="152" t="s">
        <v>417</v>
      </c>
      <c r="R24" s="152" t="s">
        <v>417</v>
      </c>
      <c r="S24" s="152" t="s">
        <v>558</v>
      </c>
      <c r="T24" s="152" t="s">
        <v>558</v>
      </c>
      <c r="U24" s="152" t="s">
        <v>558</v>
      </c>
      <c r="V24" s="152" t="s">
        <v>417</v>
      </c>
      <c r="W24" s="152" t="s">
        <v>417</v>
      </c>
      <c r="X24" s="152" t="s">
        <v>417</v>
      </c>
      <c r="Y24" s="152" t="s">
        <v>417</v>
      </c>
      <c r="Z24" s="152" t="s">
        <v>417</v>
      </c>
      <c r="AA24" s="152" t="s">
        <v>558</v>
      </c>
      <c r="AB24" s="152" t="s">
        <v>417</v>
      </c>
      <c r="AC24" s="152" t="s">
        <v>417</v>
      </c>
      <c r="AD24" s="152" t="s">
        <v>558</v>
      </c>
      <c r="AE24" s="152" t="s">
        <v>558</v>
      </c>
      <c r="AF24" s="152" t="s">
        <v>417</v>
      </c>
      <c r="AG24" s="152" t="s">
        <v>417</v>
      </c>
      <c r="AH24" s="152"/>
    </row>
    <row r="25" spans="1:35" x14ac:dyDescent="0.25">
      <c r="A25">
        <f t="shared" si="0"/>
        <v>23</v>
      </c>
      <c r="B25" s="135" t="s">
        <v>1138</v>
      </c>
      <c r="C25" t="str">
        <f t="shared" si="1"/>
        <v>CB00014ENG</v>
      </c>
      <c r="E25" s="134">
        <f t="shared" si="2"/>
        <v>22</v>
      </c>
      <c r="F25" s="153" t="s">
        <v>1087</v>
      </c>
      <c r="G25" s="154"/>
      <c r="H25" s="155"/>
      <c r="I25" s="155" t="s">
        <v>564</v>
      </c>
      <c r="J25" s="155" t="s">
        <v>425</v>
      </c>
      <c r="K25" s="155" t="s">
        <v>1182</v>
      </c>
      <c r="L25" s="155" t="s">
        <v>1183</v>
      </c>
      <c r="M25" s="155" t="s">
        <v>1184</v>
      </c>
      <c r="N25" s="155" t="s">
        <v>1185</v>
      </c>
      <c r="O25" s="155" t="s">
        <v>1186</v>
      </c>
      <c r="P25" s="155" t="s">
        <v>1187</v>
      </c>
      <c r="Q25" s="155" t="s">
        <v>1188</v>
      </c>
      <c r="R25" s="155" t="s">
        <v>1189</v>
      </c>
      <c r="S25" s="155" t="s">
        <v>1190</v>
      </c>
      <c r="T25" s="155" t="s">
        <v>1191</v>
      </c>
      <c r="U25" s="155" t="s">
        <v>1192</v>
      </c>
      <c r="V25" s="155" t="s">
        <v>1193</v>
      </c>
      <c r="W25" s="155" t="s">
        <v>732</v>
      </c>
      <c r="X25" s="155" t="s">
        <v>1194</v>
      </c>
      <c r="Y25" s="155"/>
      <c r="Z25" s="155" t="s">
        <v>798</v>
      </c>
      <c r="AA25" s="155" t="s">
        <v>1195</v>
      </c>
      <c r="AB25" s="155" t="s">
        <v>1023</v>
      </c>
      <c r="AC25" s="155" t="s">
        <v>1196</v>
      </c>
      <c r="AD25" s="155" t="s">
        <v>1057</v>
      </c>
      <c r="AE25" s="155" t="s">
        <v>1197</v>
      </c>
      <c r="AF25" s="155" t="s">
        <v>1198</v>
      </c>
      <c r="AG25" s="155" t="s">
        <v>1199</v>
      </c>
      <c r="AH25" s="155"/>
    </row>
    <row r="26" spans="1:35" x14ac:dyDescent="0.25">
      <c r="A26">
        <f t="shared" si="0"/>
        <v>24</v>
      </c>
      <c r="B26" s="139" t="s">
        <v>418</v>
      </c>
      <c r="C26" t="str">
        <f t="shared" si="1"/>
        <v>CARABAYLLO 220</v>
      </c>
      <c r="E26">
        <f t="shared" si="2"/>
        <v>23</v>
      </c>
      <c r="F26" s="156" t="s">
        <v>1109</v>
      </c>
      <c r="G26" s="157"/>
      <c r="H26" s="158"/>
      <c r="I26" s="158" t="s">
        <v>511</v>
      </c>
      <c r="J26" s="158" t="s">
        <v>426</v>
      </c>
      <c r="K26" s="158" t="s">
        <v>370</v>
      </c>
      <c r="L26" s="158" t="s">
        <v>524</v>
      </c>
      <c r="M26" s="158" t="s">
        <v>608</v>
      </c>
      <c r="N26" s="158" t="s">
        <v>426</v>
      </c>
      <c r="O26" s="158" t="s">
        <v>422</v>
      </c>
      <c r="P26" s="158" t="s">
        <v>436</v>
      </c>
      <c r="Q26" s="158" t="s">
        <v>428</v>
      </c>
      <c r="R26" s="158" t="s">
        <v>475</v>
      </c>
      <c r="S26" s="158" t="s">
        <v>426</v>
      </c>
      <c r="T26" s="158" t="s">
        <v>470</v>
      </c>
      <c r="U26" s="158" t="s">
        <v>634</v>
      </c>
      <c r="V26" s="158" t="s">
        <v>422</v>
      </c>
      <c r="W26" s="158" t="s">
        <v>507</v>
      </c>
      <c r="X26" s="158" t="s">
        <v>370</v>
      </c>
      <c r="Y26" s="158"/>
      <c r="Z26" s="158" t="s">
        <v>428</v>
      </c>
      <c r="AA26" s="158" t="s">
        <v>767</v>
      </c>
      <c r="AB26" s="158" t="s">
        <v>495</v>
      </c>
      <c r="AC26" s="158" t="s">
        <v>482</v>
      </c>
      <c r="AD26" s="158" t="s">
        <v>522</v>
      </c>
      <c r="AE26" s="158" t="s">
        <v>458</v>
      </c>
      <c r="AF26" s="158" t="s">
        <v>634</v>
      </c>
      <c r="AG26" s="158" t="s">
        <v>428</v>
      </c>
      <c r="AH26" s="158"/>
    </row>
    <row r="27" spans="1:35" x14ac:dyDescent="0.25">
      <c r="A27">
        <f t="shared" si="0"/>
        <v>25</v>
      </c>
      <c r="B27" s="143" t="s">
        <v>114</v>
      </c>
      <c r="C27" t="str">
        <f t="shared" si="1"/>
        <v>EDELNOR</v>
      </c>
      <c r="E27">
        <f t="shared" si="2"/>
        <v>24</v>
      </c>
      <c r="F27" s="156" t="s">
        <v>52</v>
      </c>
      <c r="G27" s="157"/>
      <c r="H27" s="158"/>
      <c r="I27" s="158" t="s">
        <v>68</v>
      </c>
      <c r="J27" s="158" t="s">
        <v>114</v>
      </c>
      <c r="K27" s="158" t="s">
        <v>34</v>
      </c>
      <c r="L27" s="158" t="s">
        <v>97</v>
      </c>
      <c r="M27" s="158" t="s">
        <v>148</v>
      </c>
      <c r="N27" s="158" t="s">
        <v>114</v>
      </c>
      <c r="O27" s="158" t="s">
        <v>114</v>
      </c>
      <c r="P27" s="158" t="s">
        <v>81</v>
      </c>
      <c r="Q27" s="158" t="s">
        <v>114</v>
      </c>
      <c r="R27" s="158" t="s">
        <v>59</v>
      </c>
      <c r="S27" s="158" t="s">
        <v>218</v>
      </c>
      <c r="T27" s="158" t="s">
        <v>362</v>
      </c>
      <c r="U27" s="158" t="s">
        <v>1200</v>
      </c>
      <c r="V27" s="158" t="s">
        <v>114</v>
      </c>
      <c r="W27" s="158" t="s">
        <v>68</v>
      </c>
      <c r="X27" s="158" t="s">
        <v>114</v>
      </c>
      <c r="Y27" s="158"/>
      <c r="Z27" s="158" t="s">
        <v>114</v>
      </c>
      <c r="AA27" s="158" t="s">
        <v>307</v>
      </c>
      <c r="AB27" s="158" t="s">
        <v>102</v>
      </c>
      <c r="AC27" s="158" t="s">
        <v>107</v>
      </c>
      <c r="AD27" s="158" t="s">
        <v>326</v>
      </c>
      <c r="AE27" s="158" t="s">
        <v>331</v>
      </c>
      <c r="AF27" s="158" t="s">
        <v>34</v>
      </c>
      <c r="AG27" s="158" t="s">
        <v>114</v>
      </c>
      <c r="AH27" s="158"/>
    </row>
    <row r="28" spans="1:35" x14ac:dyDescent="0.25">
      <c r="A28">
        <f t="shared" si="0"/>
        <v>26</v>
      </c>
      <c r="B28" s="144" t="s">
        <v>795</v>
      </c>
      <c r="C28" t="str">
        <f t="shared" si="1"/>
        <v>31/12/2027</v>
      </c>
      <c r="E28">
        <f t="shared" si="2"/>
        <v>25</v>
      </c>
      <c r="F28" s="156" t="s">
        <v>1112</v>
      </c>
      <c r="G28" s="157"/>
      <c r="H28" s="158"/>
      <c r="I28" s="158" t="s">
        <v>566</v>
      </c>
      <c r="J28" s="158" t="s">
        <v>420</v>
      </c>
      <c r="K28" s="158" t="s">
        <v>624</v>
      </c>
      <c r="L28" s="158" t="s">
        <v>819</v>
      </c>
      <c r="M28" s="158" t="s">
        <v>845</v>
      </c>
      <c r="N28" s="158" t="s">
        <v>640</v>
      </c>
      <c r="O28" s="158" t="s">
        <v>884</v>
      </c>
      <c r="P28" s="158" t="s">
        <v>566</v>
      </c>
      <c r="Q28" s="146" t="s">
        <v>1114</v>
      </c>
      <c r="R28" s="158" t="s">
        <v>480</v>
      </c>
      <c r="S28" s="158" t="s">
        <v>628</v>
      </c>
      <c r="T28" s="158" t="s">
        <v>1201</v>
      </c>
      <c r="U28" s="158" t="s">
        <v>819</v>
      </c>
      <c r="V28" s="158" t="s">
        <v>795</v>
      </c>
      <c r="W28" s="158" t="s">
        <v>566</v>
      </c>
      <c r="X28" s="158" t="s">
        <v>806</v>
      </c>
      <c r="Y28" s="158"/>
      <c r="Z28" s="158" t="s">
        <v>795</v>
      </c>
      <c r="AA28" s="158" t="s">
        <v>1151</v>
      </c>
      <c r="AB28" s="158" t="s">
        <v>643</v>
      </c>
      <c r="AC28" s="158" t="s">
        <v>566</v>
      </c>
      <c r="AD28" s="158" t="s">
        <v>643</v>
      </c>
      <c r="AE28" s="158" t="s">
        <v>884</v>
      </c>
      <c r="AF28" s="158" t="s">
        <v>819</v>
      </c>
      <c r="AG28" s="158" t="s">
        <v>806</v>
      </c>
      <c r="AH28" s="158"/>
    </row>
    <row r="29" spans="1:35" x14ac:dyDescent="0.25">
      <c r="A29">
        <f t="shared" si="0"/>
        <v>27</v>
      </c>
      <c r="B29" s="147" t="s">
        <v>1117</v>
      </c>
      <c r="C29" t="str">
        <f t="shared" si="1"/>
        <v>01/03/2016</v>
      </c>
      <c r="E29">
        <f t="shared" si="2"/>
        <v>26</v>
      </c>
      <c r="F29" s="156" t="s">
        <v>54</v>
      </c>
      <c r="G29" s="157"/>
      <c r="H29" s="158"/>
      <c r="I29" s="158" t="s">
        <v>565</v>
      </c>
      <c r="J29" s="158" t="s">
        <v>419</v>
      </c>
      <c r="K29" s="158" t="s">
        <v>794</v>
      </c>
      <c r="L29" s="158" t="s">
        <v>794</v>
      </c>
      <c r="M29" s="158" t="s">
        <v>623</v>
      </c>
      <c r="N29" s="158" t="s">
        <v>1004</v>
      </c>
      <c r="O29" s="158" t="s">
        <v>609</v>
      </c>
      <c r="P29" s="158" t="s">
        <v>565</v>
      </c>
      <c r="Q29" s="158" t="s">
        <v>609</v>
      </c>
      <c r="R29" s="158" t="s">
        <v>419</v>
      </c>
      <c r="S29" s="158" t="s">
        <v>1181</v>
      </c>
      <c r="T29" s="158" t="s">
        <v>1202</v>
      </c>
      <c r="U29" s="158" t="s">
        <v>1004</v>
      </c>
      <c r="V29" s="158" t="s">
        <v>1117</v>
      </c>
      <c r="W29" s="158" t="s">
        <v>565</v>
      </c>
      <c r="X29" s="158" t="s">
        <v>794</v>
      </c>
      <c r="Y29" s="158"/>
      <c r="Z29" s="158" t="s">
        <v>794</v>
      </c>
      <c r="AA29" s="158" t="s">
        <v>1181</v>
      </c>
      <c r="AB29" s="158" t="s">
        <v>1123</v>
      </c>
      <c r="AC29" s="158" t="s">
        <v>565</v>
      </c>
      <c r="AD29" s="158" t="s">
        <v>1203</v>
      </c>
      <c r="AE29" s="158" t="s">
        <v>843</v>
      </c>
      <c r="AF29" s="158" t="s">
        <v>794</v>
      </c>
      <c r="AG29" s="158" t="s">
        <v>794</v>
      </c>
      <c r="AH29" s="158"/>
    </row>
    <row r="30" spans="1:35" x14ac:dyDescent="0.25">
      <c r="A30">
        <f t="shared" si="0"/>
        <v>28</v>
      </c>
      <c r="B30" s="148" t="s">
        <v>416</v>
      </c>
      <c r="C30" t="str">
        <f t="shared" si="1"/>
        <v>BILATERAL</v>
      </c>
      <c r="E30">
        <f t="shared" si="2"/>
        <v>27</v>
      </c>
      <c r="F30" s="156" t="s">
        <v>402</v>
      </c>
      <c r="G30" s="157"/>
      <c r="H30" s="158"/>
      <c r="I30" s="158" t="s">
        <v>435</v>
      </c>
      <c r="J30" s="158" t="s">
        <v>416</v>
      </c>
      <c r="K30" s="158" t="s">
        <v>435</v>
      </c>
      <c r="L30" s="158" t="s">
        <v>435</v>
      </c>
      <c r="M30" s="158" t="s">
        <v>435</v>
      </c>
      <c r="N30" s="158" t="s">
        <v>416</v>
      </c>
      <c r="O30" s="158" t="s">
        <v>416</v>
      </c>
      <c r="P30" s="158" t="s">
        <v>435</v>
      </c>
      <c r="Q30" s="158" t="s">
        <v>435</v>
      </c>
      <c r="R30" s="158" t="s">
        <v>435</v>
      </c>
      <c r="S30" s="158" t="s">
        <v>416</v>
      </c>
      <c r="T30" s="158" t="s">
        <v>416</v>
      </c>
      <c r="U30" s="158" t="s">
        <v>416</v>
      </c>
      <c r="V30" s="158" t="s">
        <v>416</v>
      </c>
      <c r="W30" s="158" t="s">
        <v>435</v>
      </c>
      <c r="X30" s="158" t="s">
        <v>435</v>
      </c>
      <c r="Y30" s="158"/>
      <c r="Z30" s="158" t="s">
        <v>435</v>
      </c>
      <c r="AA30" s="158" t="s">
        <v>416</v>
      </c>
      <c r="AB30" s="158" t="s">
        <v>416</v>
      </c>
      <c r="AC30" s="158" t="s">
        <v>435</v>
      </c>
      <c r="AD30" s="158" t="s">
        <v>416</v>
      </c>
      <c r="AE30" s="158" t="s">
        <v>416</v>
      </c>
      <c r="AF30" s="158" t="s">
        <v>435</v>
      </c>
      <c r="AG30" s="158" t="s">
        <v>435</v>
      </c>
      <c r="AH30" s="158"/>
    </row>
    <row r="31" spans="1:35" x14ac:dyDescent="0.25">
      <c r="A31">
        <f t="shared" si="0"/>
        <v>29</v>
      </c>
      <c r="B31" s="149" t="s">
        <v>417</v>
      </c>
      <c r="C31" t="str">
        <f t="shared" si="1"/>
        <v>REGULADO</v>
      </c>
      <c r="E31">
        <f t="shared" si="2"/>
        <v>28</v>
      </c>
      <c r="F31" s="159" t="s">
        <v>403</v>
      </c>
      <c r="G31" s="160"/>
      <c r="H31" s="161"/>
      <c r="I31" s="161" t="s">
        <v>417</v>
      </c>
      <c r="J31" s="161" t="s">
        <v>417</v>
      </c>
      <c r="K31" s="161" t="s">
        <v>417</v>
      </c>
      <c r="L31" s="161" t="s">
        <v>417</v>
      </c>
      <c r="M31" s="161" t="s">
        <v>417</v>
      </c>
      <c r="N31" s="161" t="s">
        <v>558</v>
      </c>
      <c r="O31" s="161" t="s">
        <v>417</v>
      </c>
      <c r="P31" s="161" t="s">
        <v>417</v>
      </c>
      <c r="Q31" s="161" t="s">
        <v>417</v>
      </c>
      <c r="R31" s="161" t="s">
        <v>417</v>
      </c>
      <c r="S31" s="161" t="s">
        <v>558</v>
      </c>
      <c r="T31" s="161" t="s">
        <v>558</v>
      </c>
      <c r="U31" s="161" t="s">
        <v>558</v>
      </c>
      <c r="V31" s="161" t="s">
        <v>417</v>
      </c>
      <c r="W31" s="161" t="s">
        <v>417</v>
      </c>
      <c r="X31" s="161" t="s">
        <v>417</v>
      </c>
      <c r="Y31" s="161"/>
      <c r="Z31" s="161" t="s">
        <v>417</v>
      </c>
      <c r="AA31" s="161" t="s">
        <v>558</v>
      </c>
      <c r="AB31" s="161" t="s">
        <v>417</v>
      </c>
      <c r="AC31" s="161" t="s">
        <v>417</v>
      </c>
      <c r="AD31" s="161" t="s">
        <v>417</v>
      </c>
      <c r="AE31" s="161" t="s">
        <v>558</v>
      </c>
      <c r="AF31" s="161" t="s">
        <v>417</v>
      </c>
      <c r="AG31" s="161" t="s">
        <v>417</v>
      </c>
      <c r="AH31" s="161"/>
    </row>
    <row r="32" spans="1:35" s="134" customFormat="1" x14ac:dyDescent="0.25">
      <c r="A32" s="134">
        <f t="shared" si="0"/>
        <v>30</v>
      </c>
      <c r="B32" s="135" t="s">
        <v>1166</v>
      </c>
      <c r="C32" s="134" t="str">
        <f t="shared" si="1"/>
        <v>CB00015ENG</v>
      </c>
      <c r="E32" s="134">
        <f t="shared" si="2"/>
        <v>29</v>
      </c>
      <c r="F32" s="136" t="s">
        <v>1087</v>
      </c>
      <c r="G32" s="137"/>
      <c r="H32" s="138"/>
      <c r="I32" s="138" t="s">
        <v>573</v>
      </c>
      <c r="J32" s="138" t="s">
        <v>427</v>
      </c>
      <c r="K32" s="138" t="s">
        <v>1204</v>
      </c>
      <c r="L32" s="138" t="s">
        <v>1205</v>
      </c>
      <c r="M32" s="138" t="s">
        <v>1206</v>
      </c>
      <c r="N32" s="138" t="s">
        <v>1207</v>
      </c>
      <c r="O32" s="138" t="s">
        <v>1208</v>
      </c>
      <c r="P32" s="138" t="s">
        <v>1209</v>
      </c>
      <c r="Q32" s="138" t="s">
        <v>1210</v>
      </c>
      <c r="R32" s="138" t="s">
        <v>1211</v>
      </c>
      <c r="S32" s="138" t="s">
        <v>1212</v>
      </c>
      <c r="T32" s="138" t="s">
        <v>1213</v>
      </c>
      <c r="U32" s="138" t="s">
        <v>1214</v>
      </c>
      <c r="V32" s="138" t="s">
        <v>1215</v>
      </c>
      <c r="W32" s="138" t="s">
        <v>737</v>
      </c>
      <c r="X32" s="138" t="s">
        <v>1216</v>
      </c>
      <c r="Y32" s="138"/>
      <c r="Z32" s="138" t="s">
        <v>799</v>
      </c>
      <c r="AA32" s="138" t="s">
        <v>1217</v>
      </c>
      <c r="AB32" s="138" t="s">
        <v>1024</v>
      </c>
      <c r="AC32" s="138" t="s">
        <v>1218</v>
      </c>
      <c r="AD32" s="138"/>
      <c r="AE32" s="138" t="s">
        <v>1219</v>
      </c>
      <c r="AF32" s="138" t="s">
        <v>1220</v>
      </c>
      <c r="AG32" s="138" t="s">
        <v>1221</v>
      </c>
      <c r="AH32" s="138"/>
      <c r="AI32" s="3"/>
    </row>
    <row r="33" spans="1:35" x14ac:dyDescent="0.25">
      <c r="A33">
        <f t="shared" si="0"/>
        <v>31</v>
      </c>
      <c r="B33" s="139" t="s">
        <v>418</v>
      </c>
      <c r="C33" t="str">
        <f t="shared" si="1"/>
        <v>CARABAYLLO 220</v>
      </c>
      <c r="E33">
        <f t="shared" si="2"/>
        <v>30</v>
      </c>
      <c r="F33" s="140" t="s">
        <v>1109</v>
      </c>
      <c r="G33" s="141"/>
      <c r="H33" s="142"/>
      <c r="I33" s="142" t="s">
        <v>513</v>
      </c>
      <c r="J33" s="142" t="s">
        <v>428</v>
      </c>
      <c r="K33" s="142" t="s">
        <v>765</v>
      </c>
      <c r="L33" s="142" t="s">
        <v>526</v>
      </c>
      <c r="M33" s="142" t="s">
        <v>608</v>
      </c>
      <c r="N33" s="142" t="s">
        <v>428</v>
      </c>
      <c r="O33" s="142" t="s">
        <v>424</v>
      </c>
      <c r="P33" s="142" t="s">
        <v>439</v>
      </c>
      <c r="Q33" s="142" t="s">
        <v>370</v>
      </c>
      <c r="R33" s="142" t="s">
        <v>478</v>
      </c>
      <c r="S33" s="142" t="s">
        <v>426</v>
      </c>
      <c r="T33" s="142" t="s">
        <v>484</v>
      </c>
      <c r="U33" s="142" t="s">
        <v>433</v>
      </c>
      <c r="V33" s="142" t="s">
        <v>422</v>
      </c>
      <c r="W33" s="142" t="s">
        <v>478</v>
      </c>
      <c r="X33" s="142" t="s">
        <v>424</v>
      </c>
      <c r="Y33" s="142"/>
      <c r="Z33" s="142" t="s">
        <v>370</v>
      </c>
      <c r="AA33" s="142" t="s">
        <v>370</v>
      </c>
      <c r="AB33" s="142" t="s">
        <v>498</v>
      </c>
      <c r="AC33" s="142" t="s">
        <v>484</v>
      </c>
      <c r="AD33" s="142"/>
      <c r="AE33" s="142" t="s">
        <v>441</v>
      </c>
      <c r="AF33" s="142" t="s">
        <v>370</v>
      </c>
      <c r="AG33" s="142" t="s">
        <v>370</v>
      </c>
      <c r="AH33" s="142"/>
    </row>
    <row r="34" spans="1:35" x14ac:dyDescent="0.25">
      <c r="A34">
        <f t="shared" si="0"/>
        <v>32</v>
      </c>
      <c r="B34" s="143" t="s">
        <v>114</v>
      </c>
      <c r="C34" t="str">
        <f t="shared" si="1"/>
        <v>EDELNOR</v>
      </c>
      <c r="E34">
        <f t="shared" si="2"/>
        <v>31</v>
      </c>
      <c r="F34" s="140" t="s">
        <v>52</v>
      </c>
      <c r="G34" s="141"/>
      <c r="H34" s="142"/>
      <c r="I34" s="142" t="s">
        <v>68</v>
      </c>
      <c r="J34" s="142" t="s">
        <v>114</v>
      </c>
      <c r="K34" s="142" t="s">
        <v>34</v>
      </c>
      <c r="L34" s="142" t="s">
        <v>97</v>
      </c>
      <c r="M34" s="142" t="s">
        <v>148</v>
      </c>
      <c r="N34" s="142" t="s">
        <v>114</v>
      </c>
      <c r="O34" s="142" t="s">
        <v>114</v>
      </c>
      <c r="P34" s="142" t="s">
        <v>81</v>
      </c>
      <c r="Q34" s="142" t="s">
        <v>114</v>
      </c>
      <c r="R34" s="142" t="s">
        <v>68</v>
      </c>
      <c r="S34" s="142" t="s">
        <v>218</v>
      </c>
      <c r="T34" s="142" t="s">
        <v>362</v>
      </c>
      <c r="U34" s="142" t="s">
        <v>114</v>
      </c>
      <c r="V34" s="142" t="s">
        <v>114</v>
      </c>
      <c r="W34" s="142" t="s">
        <v>68</v>
      </c>
      <c r="X34" s="142" t="s">
        <v>114</v>
      </c>
      <c r="Y34" s="142"/>
      <c r="Z34" s="142" t="s">
        <v>114</v>
      </c>
      <c r="AA34" s="142" t="s">
        <v>386</v>
      </c>
      <c r="AB34" s="142" t="s">
        <v>102</v>
      </c>
      <c r="AC34" s="142" t="s">
        <v>107</v>
      </c>
      <c r="AD34" s="142"/>
      <c r="AE34" s="142" t="s">
        <v>332</v>
      </c>
      <c r="AF34" s="142" t="s">
        <v>34</v>
      </c>
      <c r="AG34" s="142" t="s">
        <v>114</v>
      </c>
      <c r="AH34" s="142"/>
    </row>
    <row r="35" spans="1:35" x14ac:dyDescent="0.25">
      <c r="A35">
        <f t="shared" si="0"/>
        <v>33</v>
      </c>
      <c r="B35" s="144" t="s">
        <v>795</v>
      </c>
      <c r="C35" t="str">
        <f t="shared" si="1"/>
        <v>31/12/2027</v>
      </c>
      <c r="E35">
        <f t="shared" si="2"/>
        <v>32</v>
      </c>
      <c r="F35" s="140" t="s">
        <v>1112</v>
      </c>
      <c r="G35" s="141"/>
      <c r="H35" s="142"/>
      <c r="I35" s="142" t="s">
        <v>566</v>
      </c>
      <c r="J35" s="142" t="s">
        <v>420</v>
      </c>
      <c r="K35" s="142" t="s">
        <v>624</v>
      </c>
      <c r="L35" s="142" t="s">
        <v>819</v>
      </c>
      <c r="M35" s="142" t="s">
        <v>806</v>
      </c>
      <c r="N35" s="142" t="s">
        <v>640</v>
      </c>
      <c r="O35" s="142" t="s">
        <v>884</v>
      </c>
      <c r="P35" s="142" t="s">
        <v>566</v>
      </c>
      <c r="Q35" s="146" t="s">
        <v>1114</v>
      </c>
      <c r="R35" s="142" t="s">
        <v>480</v>
      </c>
      <c r="S35" s="142" t="s">
        <v>628</v>
      </c>
      <c r="T35" s="142" t="s">
        <v>1201</v>
      </c>
      <c r="U35" s="142" t="s">
        <v>1222</v>
      </c>
      <c r="V35" s="142" t="s">
        <v>795</v>
      </c>
      <c r="W35" s="142" t="s">
        <v>566</v>
      </c>
      <c r="X35" s="142" t="s">
        <v>806</v>
      </c>
      <c r="Y35" s="142"/>
      <c r="Z35" s="142" t="s">
        <v>795</v>
      </c>
      <c r="AA35" s="142" t="s">
        <v>643</v>
      </c>
      <c r="AB35" s="142" t="s">
        <v>643</v>
      </c>
      <c r="AC35" s="142" t="s">
        <v>566</v>
      </c>
      <c r="AD35" s="142"/>
      <c r="AE35" s="142" t="s">
        <v>845</v>
      </c>
      <c r="AF35" s="142" t="s">
        <v>819</v>
      </c>
      <c r="AG35" s="142" t="s">
        <v>806</v>
      </c>
      <c r="AH35" s="142"/>
    </row>
    <row r="36" spans="1:35" x14ac:dyDescent="0.25">
      <c r="A36">
        <f t="shared" si="0"/>
        <v>34</v>
      </c>
      <c r="B36" s="147" t="s">
        <v>1117</v>
      </c>
      <c r="C36" t="str">
        <f t="shared" si="1"/>
        <v>01/03/2016</v>
      </c>
      <c r="E36">
        <f t="shared" si="2"/>
        <v>33</v>
      </c>
      <c r="F36" s="140" t="s">
        <v>54</v>
      </c>
      <c r="G36" s="141"/>
      <c r="H36" s="142"/>
      <c r="I36" s="142" t="s">
        <v>565</v>
      </c>
      <c r="J36" s="142" t="s">
        <v>419</v>
      </c>
      <c r="K36" s="142" t="s">
        <v>794</v>
      </c>
      <c r="L36" s="142" t="s">
        <v>794</v>
      </c>
      <c r="M36" s="142" t="s">
        <v>623</v>
      </c>
      <c r="N36" s="142" t="s">
        <v>1004</v>
      </c>
      <c r="O36" s="142" t="s">
        <v>609</v>
      </c>
      <c r="P36" s="142" t="s">
        <v>565</v>
      </c>
      <c r="Q36" s="142" t="s">
        <v>609</v>
      </c>
      <c r="R36" s="142" t="s">
        <v>419</v>
      </c>
      <c r="S36" s="142" t="s">
        <v>921</v>
      </c>
      <c r="T36" s="142" t="s">
        <v>1202</v>
      </c>
      <c r="U36" s="142" t="s">
        <v>1121</v>
      </c>
      <c r="V36" s="142" t="s">
        <v>1117</v>
      </c>
      <c r="W36" s="142" t="s">
        <v>565</v>
      </c>
      <c r="X36" s="142" t="s">
        <v>794</v>
      </c>
      <c r="Y36" s="142"/>
      <c r="Z36" s="142" t="s">
        <v>794</v>
      </c>
      <c r="AA36" s="142" t="s">
        <v>794</v>
      </c>
      <c r="AB36" s="142" t="s">
        <v>1123</v>
      </c>
      <c r="AC36" s="142" t="s">
        <v>565</v>
      </c>
      <c r="AD36" s="142"/>
      <c r="AE36" s="142" t="s">
        <v>843</v>
      </c>
      <c r="AF36" s="142" t="s">
        <v>794</v>
      </c>
      <c r="AG36" s="142" t="s">
        <v>794</v>
      </c>
      <c r="AH36" s="142"/>
    </row>
    <row r="37" spans="1:35" x14ac:dyDescent="0.25">
      <c r="A37">
        <f t="shared" si="0"/>
        <v>35</v>
      </c>
      <c r="B37" s="148" t="s">
        <v>416</v>
      </c>
      <c r="C37" t="str">
        <f t="shared" si="1"/>
        <v>BILATERAL</v>
      </c>
      <c r="E37">
        <f t="shared" si="2"/>
        <v>34</v>
      </c>
      <c r="F37" s="140" t="s">
        <v>402</v>
      </c>
      <c r="G37" s="141"/>
      <c r="H37" s="142"/>
      <c r="I37" s="142" t="s">
        <v>435</v>
      </c>
      <c r="J37" s="142" t="s">
        <v>416</v>
      </c>
      <c r="K37" s="142" t="s">
        <v>435</v>
      </c>
      <c r="L37" s="142" t="s">
        <v>435</v>
      </c>
      <c r="M37" s="142" t="s">
        <v>416</v>
      </c>
      <c r="N37" s="142" t="s">
        <v>416</v>
      </c>
      <c r="O37" s="142" t="s">
        <v>416</v>
      </c>
      <c r="P37" s="142" t="s">
        <v>435</v>
      </c>
      <c r="Q37" s="142" t="s">
        <v>435</v>
      </c>
      <c r="R37" s="142" t="s">
        <v>435</v>
      </c>
      <c r="S37" s="142" t="s">
        <v>416</v>
      </c>
      <c r="T37" s="142" t="s">
        <v>416</v>
      </c>
      <c r="U37" s="142" t="s">
        <v>435</v>
      </c>
      <c r="V37" s="142" t="s">
        <v>416</v>
      </c>
      <c r="W37" s="142" t="s">
        <v>435</v>
      </c>
      <c r="X37" s="142" t="s">
        <v>435</v>
      </c>
      <c r="Y37" s="142"/>
      <c r="Z37" s="142" t="s">
        <v>435</v>
      </c>
      <c r="AA37" s="142" t="s">
        <v>416</v>
      </c>
      <c r="AB37" s="142" t="s">
        <v>416</v>
      </c>
      <c r="AC37" s="142" t="s">
        <v>435</v>
      </c>
      <c r="AD37" s="142"/>
      <c r="AE37" s="142" t="s">
        <v>416</v>
      </c>
      <c r="AF37" s="142" t="s">
        <v>435</v>
      </c>
      <c r="AG37" s="142" t="s">
        <v>435</v>
      </c>
      <c r="AH37" s="142"/>
    </row>
    <row r="38" spans="1:35" x14ac:dyDescent="0.25">
      <c r="A38">
        <f t="shared" si="0"/>
        <v>36</v>
      </c>
      <c r="B38" s="149" t="s">
        <v>417</v>
      </c>
      <c r="C38" t="str">
        <f t="shared" si="1"/>
        <v>REGULADO</v>
      </c>
      <c r="E38">
        <f t="shared" si="2"/>
        <v>35</v>
      </c>
      <c r="F38" s="150" t="s">
        <v>403</v>
      </c>
      <c r="G38" s="151"/>
      <c r="H38" s="152"/>
      <c r="I38" s="152" t="s">
        <v>417</v>
      </c>
      <c r="J38" s="152" t="s">
        <v>417</v>
      </c>
      <c r="K38" s="152" t="s">
        <v>417</v>
      </c>
      <c r="L38" s="152" t="s">
        <v>417</v>
      </c>
      <c r="M38" s="152" t="s">
        <v>417</v>
      </c>
      <c r="N38" s="152" t="s">
        <v>558</v>
      </c>
      <c r="O38" s="152" t="s">
        <v>417</v>
      </c>
      <c r="P38" s="152" t="s">
        <v>417</v>
      </c>
      <c r="Q38" s="152" t="s">
        <v>417</v>
      </c>
      <c r="R38" s="152" t="s">
        <v>417</v>
      </c>
      <c r="S38" s="152" t="s">
        <v>558</v>
      </c>
      <c r="T38" s="152" t="s">
        <v>558</v>
      </c>
      <c r="U38" s="152" t="s">
        <v>417</v>
      </c>
      <c r="V38" s="152" t="s">
        <v>417</v>
      </c>
      <c r="W38" s="152" t="s">
        <v>417</v>
      </c>
      <c r="X38" s="152" t="s">
        <v>417</v>
      </c>
      <c r="Y38" s="152"/>
      <c r="Z38" s="152" t="s">
        <v>417</v>
      </c>
      <c r="AA38" s="152" t="s">
        <v>558</v>
      </c>
      <c r="AB38" s="152" t="s">
        <v>417</v>
      </c>
      <c r="AC38" s="152" t="s">
        <v>417</v>
      </c>
      <c r="AD38" s="152"/>
      <c r="AE38" s="152" t="s">
        <v>558</v>
      </c>
      <c r="AF38" s="152" t="s">
        <v>417</v>
      </c>
      <c r="AG38" s="152" t="s">
        <v>417</v>
      </c>
      <c r="AH38" s="152"/>
    </row>
    <row r="39" spans="1:35" x14ac:dyDescent="0.25">
      <c r="A39">
        <f t="shared" si="0"/>
        <v>37</v>
      </c>
      <c r="B39" s="135" t="s">
        <v>1193</v>
      </c>
      <c r="C39" t="str">
        <f t="shared" si="1"/>
        <v>CB00021ENG</v>
      </c>
      <c r="E39" s="134">
        <f t="shared" si="2"/>
        <v>36</v>
      </c>
      <c r="F39" s="153" t="s">
        <v>1087</v>
      </c>
      <c r="G39" s="154"/>
      <c r="H39" s="155"/>
      <c r="I39" s="155" t="s">
        <v>578</v>
      </c>
      <c r="J39" s="155" t="s">
        <v>429</v>
      </c>
      <c r="K39" s="155" t="s">
        <v>1223</v>
      </c>
      <c r="L39" s="155" t="s">
        <v>1224</v>
      </c>
      <c r="M39" s="155" t="s">
        <v>1225</v>
      </c>
      <c r="N39" s="155" t="s">
        <v>1226</v>
      </c>
      <c r="O39" s="155" t="s">
        <v>1227</v>
      </c>
      <c r="P39" s="155" t="s">
        <v>1228</v>
      </c>
      <c r="Q39" s="155" t="s">
        <v>1229</v>
      </c>
      <c r="R39" s="155" t="s">
        <v>1230</v>
      </c>
      <c r="S39" s="155" t="s">
        <v>1231</v>
      </c>
      <c r="T39" s="155" t="s">
        <v>1232</v>
      </c>
      <c r="U39" s="155" t="s">
        <v>1233</v>
      </c>
      <c r="V39" s="155" t="s">
        <v>1234</v>
      </c>
      <c r="W39" s="155" t="s">
        <v>733</v>
      </c>
      <c r="X39" s="155" t="s">
        <v>1235</v>
      </c>
      <c r="Y39" s="155"/>
      <c r="Z39" s="155" t="s">
        <v>801</v>
      </c>
      <c r="AA39" s="155" t="s">
        <v>1236</v>
      </c>
      <c r="AB39" s="155" t="s">
        <v>1025</v>
      </c>
      <c r="AC39" s="155" t="s">
        <v>1237</v>
      </c>
      <c r="AD39" s="155"/>
      <c r="AE39" s="155" t="s">
        <v>1238</v>
      </c>
      <c r="AF39" s="155" t="s">
        <v>1239</v>
      </c>
      <c r="AG39" s="155" t="s">
        <v>1240</v>
      </c>
      <c r="AH39" s="155"/>
    </row>
    <row r="40" spans="1:35" x14ac:dyDescent="0.25">
      <c r="A40">
        <f t="shared" si="0"/>
        <v>38</v>
      </c>
      <c r="B40" s="139" t="s">
        <v>422</v>
      </c>
      <c r="C40" t="str">
        <f t="shared" si="1"/>
        <v>CHAVARRIA 220</v>
      </c>
      <c r="E40">
        <f t="shared" si="2"/>
        <v>37</v>
      </c>
      <c r="F40" s="156" t="s">
        <v>1109</v>
      </c>
      <c r="G40" s="157"/>
      <c r="H40" s="158"/>
      <c r="I40" s="158" t="s">
        <v>428</v>
      </c>
      <c r="J40" s="158" t="s">
        <v>370</v>
      </c>
      <c r="K40" s="158" t="s">
        <v>730</v>
      </c>
      <c r="L40" s="158" t="s">
        <v>528</v>
      </c>
      <c r="M40" s="158" t="s">
        <v>484</v>
      </c>
      <c r="N40" s="158" t="s">
        <v>370</v>
      </c>
      <c r="O40" s="158" t="s">
        <v>428</v>
      </c>
      <c r="P40" s="158" t="s">
        <v>441</v>
      </c>
      <c r="Q40" s="158" t="s">
        <v>431</v>
      </c>
      <c r="R40" s="158" t="s">
        <v>504</v>
      </c>
      <c r="S40" s="158" t="s">
        <v>441</v>
      </c>
      <c r="T40" s="158" t="s">
        <v>517</v>
      </c>
      <c r="U40" s="158" t="s">
        <v>418</v>
      </c>
      <c r="V40" s="158" t="s">
        <v>424</v>
      </c>
      <c r="W40" s="158" t="s">
        <v>504</v>
      </c>
      <c r="X40" s="158" t="s">
        <v>428</v>
      </c>
      <c r="Y40" s="158"/>
      <c r="Z40" s="158" t="s">
        <v>431</v>
      </c>
      <c r="AA40" s="158" t="s">
        <v>370</v>
      </c>
      <c r="AB40" s="158" t="s">
        <v>500</v>
      </c>
      <c r="AC40" s="158" t="s">
        <v>478</v>
      </c>
      <c r="AD40" s="158"/>
      <c r="AE40" s="158" t="s">
        <v>454</v>
      </c>
      <c r="AF40" s="158" t="s">
        <v>765</v>
      </c>
      <c r="AG40" s="158" t="s">
        <v>431</v>
      </c>
      <c r="AH40" s="158"/>
    </row>
    <row r="41" spans="1:35" x14ac:dyDescent="0.25">
      <c r="A41">
        <f t="shared" si="0"/>
        <v>39</v>
      </c>
      <c r="B41" s="143" t="s">
        <v>114</v>
      </c>
      <c r="C41" t="str">
        <f t="shared" si="1"/>
        <v>EDELNOR</v>
      </c>
      <c r="E41">
        <f t="shared" si="2"/>
        <v>38</v>
      </c>
      <c r="F41" s="156" t="s">
        <v>52</v>
      </c>
      <c r="G41" s="157"/>
      <c r="H41" s="158"/>
      <c r="I41" s="158" t="s">
        <v>68</v>
      </c>
      <c r="J41" s="158" t="s">
        <v>114</v>
      </c>
      <c r="K41" s="158" t="s">
        <v>34</v>
      </c>
      <c r="L41" s="158" t="s">
        <v>97</v>
      </c>
      <c r="M41" s="158" t="s">
        <v>148</v>
      </c>
      <c r="N41" s="158" t="s">
        <v>114</v>
      </c>
      <c r="O41" s="158" t="s">
        <v>114</v>
      </c>
      <c r="P41" s="158" t="s">
        <v>81</v>
      </c>
      <c r="Q41" s="158" t="s">
        <v>114</v>
      </c>
      <c r="R41" s="158" t="s">
        <v>68</v>
      </c>
      <c r="S41" s="158" t="s">
        <v>219</v>
      </c>
      <c r="T41" s="158" t="s">
        <v>362</v>
      </c>
      <c r="U41" s="158" t="s">
        <v>114</v>
      </c>
      <c r="V41" s="158" t="s">
        <v>114</v>
      </c>
      <c r="W41" s="158" t="s">
        <v>68</v>
      </c>
      <c r="X41" s="158" t="s">
        <v>114</v>
      </c>
      <c r="Y41" s="158"/>
      <c r="Z41" s="158" t="s">
        <v>114</v>
      </c>
      <c r="AA41" s="158" t="s">
        <v>1241</v>
      </c>
      <c r="AB41" s="158" t="s">
        <v>104</v>
      </c>
      <c r="AC41" s="158" t="s">
        <v>107</v>
      </c>
      <c r="AD41" s="158"/>
      <c r="AE41" s="158" t="s">
        <v>333</v>
      </c>
      <c r="AF41" s="158" t="s">
        <v>34</v>
      </c>
      <c r="AG41" s="158" t="s">
        <v>114</v>
      </c>
      <c r="AH41" s="158"/>
    </row>
    <row r="42" spans="1:35" x14ac:dyDescent="0.25">
      <c r="A42">
        <f t="shared" si="0"/>
        <v>40</v>
      </c>
      <c r="B42" s="144" t="s">
        <v>795</v>
      </c>
      <c r="C42" t="str">
        <f t="shared" si="1"/>
        <v>31/12/2027</v>
      </c>
      <c r="E42">
        <f t="shared" si="2"/>
        <v>39</v>
      </c>
      <c r="F42" s="156" t="s">
        <v>1112</v>
      </c>
      <c r="G42" s="157"/>
      <c r="H42" s="158"/>
      <c r="I42" s="158" t="s">
        <v>566</v>
      </c>
      <c r="J42" s="158" t="s">
        <v>420</v>
      </c>
      <c r="K42" s="158" t="s">
        <v>819</v>
      </c>
      <c r="L42" s="158" t="s">
        <v>819</v>
      </c>
      <c r="M42" s="158" t="s">
        <v>884</v>
      </c>
      <c r="N42" s="158" t="s">
        <v>640</v>
      </c>
      <c r="O42" s="158" t="s">
        <v>884</v>
      </c>
      <c r="P42" s="158" t="s">
        <v>566</v>
      </c>
      <c r="Q42" s="146" t="s">
        <v>1114</v>
      </c>
      <c r="R42" s="158" t="s">
        <v>480</v>
      </c>
      <c r="S42" s="158" t="s">
        <v>806</v>
      </c>
      <c r="T42" s="158" t="s">
        <v>1201</v>
      </c>
      <c r="U42" s="158" t="s">
        <v>1222</v>
      </c>
      <c r="V42" s="158" t="s">
        <v>795</v>
      </c>
      <c r="W42" s="158" t="s">
        <v>566</v>
      </c>
      <c r="X42" s="158" t="s">
        <v>806</v>
      </c>
      <c r="Y42" s="158"/>
      <c r="Z42" s="158" t="s">
        <v>795</v>
      </c>
      <c r="AA42" s="158" t="s">
        <v>1151</v>
      </c>
      <c r="AB42" s="158" t="s">
        <v>643</v>
      </c>
      <c r="AC42" s="158" t="s">
        <v>566</v>
      </c>
      <c r="AD42" s="158"/>
      <c r="AE42" s="158" t="s">
        <v>884</v>
      </c>
      <c r="AF42" s="158" t="s">
        <v>819</v>
      </c>
      <c r="AG42" s="158" t="s">
        <v>806</v>
      </c>
      <c r="AH42" s="158"/>
    </row>
    <row r="43" spans="1:35" x14ac:dyDescent="0.25">
      <c r="A43">
        <f t="shared" si="0"/>
        <v>41</v>
      </c>
      <c r="B43" s="147" t="s">
        <v>1117</v>
      </c>
      <c r="C43" t="str">
        <f t="shared" si="1"/>
        <v>01/03/2016</v>
      </c>
      <c r="E43">
        <f t="shared" si="2"/>
        <v>40</v>
      </c>
      <c r="F43" s="156" t="s">
        <v>54</v>
      </c>
      <c r="G43" s="157"/>
      <c r="H43" s="158"/>
      <c r="I43" s="158" t="s">
        <v>565</v>
      </c>
      <c r="J43" s="158" t="s">
        <v>419</v>
      </c>
      <c r="K43" s="158" t="s">
        <v>843</v>
      </c>
      <c r="L43" s="158" t="s">
        <v>794</v>
      </c>
      <c r="M43" s="158" t="s">
        <v>609</v>
      </c>
      <c r="N43" s="158" t="s">
        <v>1004</v>
      </c>
      <c r="O43" s="158" t="s">
        <v>609</v>
      </c>
      <c r="P43" s="158" t="s">
        <v>565</v>
      </c>
      <c r="Q43" s="158" t="s">
        <v>609</v>
      </c>
      <c r="R43" s="158" t="s">
        <v>419</v>
      </c>
      <c r="S43" s="158" t="s">
        <v>575</v>
      </c>
      <c r="T43" s="158" t="s">
        <v>1202</v>
      </c>
      <c r="U43" s="158" t="s">
        <v>1121</v>
      </c>
      <c r="V43" s="158" t="s">
        <v>1117</v>
      </c>
      <c r="W43" s="158" t="s">
        <v>565</v>
      </c>
      <c r="X43" s="158" t="s">
        <v>794</v>
      </c>
      <c r="Y43" s="158"/>
      <c r="Z43" s="158" t="s">
        <v>794</v>
      </c>
      <c r="AA43" s="158" t="s">
        <v>1122</v>
      </c>
      <c r="AB43" s="158" t="s">
        <v>1242</v>
      </c>
      <c r="AC43" s="158" t="s">
        <v>595</v>
      </c>
      <c r="AD43" s="158"/>
      <c r="AE43" s="158" t="s">
        <v>843</v>
      </c>
      <c r="AF43" s="158" t="s">
        <v>794</v>
      </c>
      <c r="AG43" s="158" t="s">
        <v>794</v>
      </c>
      <c r="AH43" s="158"/>
    </row>
    <row r="44" spans="1:35" x14ac:dyDescent="0.25">
      <c r="A44">
        <f t="shared" si="0"/>
        <v>42</v>
      </c>
      <c r="B44" s="148" t="s">
        <v>416</v>
      </c>
      <c r="C44" t="str">
        <f t="shared" si="1"/>
        <v>BILATERAL</v>
      </c>
      <c r="E44">
        <f t="shared" si="2"/>
        <v>41</v>
      </c>
      <c r="F44" s="156" t="s">
        <v>402</v>
      </c>
      <c r="G44" s="157"/>
      <c r="H44" s="158"/>
      <c r="I44" s="158" t="s">
        <v>435</v>
      </c>
      <c r="J44" s="158" t="s">
        <v>416</v>
      </c>
      <c r="K44" s="158" t="s">
        <v>435</v>
      </c>
      <c r="L44" s="158" t="s">
        <v>435</v>
      </c>
      <c r="M44" s="158" t="s">
        <v>416</v>
      </c>
      <c r="N44" s="158" t="s">
        <v>416</v>
      </c>
      <c r="O44" s="158" t="s">
        <v>416</v>
      </c>
      <c r="P44" s="158" t="s">
        <v>435</v>
      </c>
      <c r="Q44" s="158" t="s">
        <v>435</v>
      </c>
      <c r="R44" s="158" t="s">
        <v>435</v>
      </c>
      <c r="S44" s="158" t="s">
        <v>416</v>
      </c>
      <c r="T44" s="158" t="s">
        <v>416</v>
      </c>
      <c r="U44" s="158" t="s">
        <v>435</v>
      </c>
      <c r="V44" s="158" t="s">
        <v>416</v>
      </c>
      <c r="W44" s="158" t="s">
        <v>435</v>
      </c>
      <c r="X44" s="158" t="s">
        <v>435</v>
      </c>
      <c r="Y44" s="158"/>
      <c r="Z44" s="158" t="s">
        <v>435</v>
      </c>
      <c r="AA44" s="158" t="s">
        <v>416</v>
      </c>
      <c r="AB44" s="158" t="s">
        <v>416</v>
      </c>
      <c r="AC44" s="158" t="s">
        <v>435</v>
      </c>
      <c r="AD44" s="158"/>
      <c r="AE44" s="158" t="s">
        <v>416</v>
      </c>
      <c r="AF44" s="158" t="s">
        <v>435</v>
      </c>
      <c r="AG44" s="158" t="s">
        <v>435</v>
      </c>
      <c r="AH44" s="158"/>
    </row>
    <row r="45" spans="1:35" x14ac:dyDescent="0.25">
      <c r="A45">
        <f t="shared" si="0"/>
        <v>43</v>
      </c>
      <c r="B45" s="149" t="s">
        <v>417</v>
      </c>
      <c r="C45" t="str">
        <f t="shared" si="1"/>
        <v>REGULADO</v>
      </c>
      <c r="E45">
        <f t="shared" si="2"/>
        <v>42</v>
      </c>
      <c r="F45" s="159" t="s">
        <v>403</v>
      </c>
      <c r="G45" s="160"/>
      <c r="H45" s="161"/>
      <c r="I45" s="161" t="s">
        <v>417</v>
      </c>
      <c r="J45" s="161" t="s">
        <v>417</v>
      </c>
      <c r="K45" s="161" t="s">
        <v>417</v>
      </c>
      <c r="L45" s="161" t="s">
        <v>417</v>
      </c>
      <c r="M45" s="161" t="s">
        <v>417</v>
      </c>
      <c r="N45" s="161" t="s">
        <v>558</v>
      </c>
      <c r="O45" s="161" t="s">
        <v>417</v>
      </c>
      <c r="P45" s="161" t="s">
        <v>417</v>
      </c>
      <c r="Q45" s="161" t="s">
        <v>417</v>
      </c>
      <c r="R45" s="161" t="s">
        <v>417</v>
      </c>
      <c r="S45" s="161" t="s">
        <v>558</v>
      </c>
      <c r="T45" s="161" t="s">
        <v>558</v>
      </c>
      <c r="U45" s="161" t="s">
        <v>417</v>
      </c>
      <c r="V45" s="161" t="s">
        <v>417</v>
      </c>
      <c r="W45" s="161" t="s">
        <v>417</v>
      </c>
      <c r="X45" s="161" t="s">
        <v>417</v>
      </c>
      <c r="Y45" s="161"/>
      <c r="Z45" s="161" t="s">
        <v>417</v>
      </c>
      <c r="AA45" s="161" t="s">
        <v>558</v>
      </c>
      <c r="AB45" s="161" t="s">
        <v>417</v>
      </c>
      <c r="AC45" s="161" t="s">
        <v>417</v>
      </c>
      <c r="AD45" s="161"/>
      <c r="AE45" s="161" t="s">
        <v>558</v>
      </c>
      <c r="AF45" s="161" t="s">
        <v>417</v>
      </c>
      <c r="AG45" s="161" t="s">
        <v>417</v>
      </c>
      <c r="AH45" s="161"/>
    </row>
    <row r="46" spans="1:35" s="134" customFormat="1" x14ac:dyDescent="0.25">
      <c r="A46" s="134">
        <f t="shared" si="0"/>
        <v>44</v>
      </c>
      <c r="B46" s="135" t="s">
        <v>1215</v>
      </c>
      <c r="C46" s="134" t="str">
        <f t="shared" si="1"/>
        <v>CB00022ENG</v>
      </c>
      <c r="E46" s="134">
        <f t="shared" si="2"/>
        <v>43</v>
      </c>
      <c r="F46" s="136" t="s">
        <v>1087</v>
      </c>
      <c r="G46" s="137"/>
      <c r="H46" s="138"/>
      <c r="I46" s="138" t="s">
        <v>569</v>
      </c>
      <c r="J46" s="138" t="s">
        <v>430</v>
      </c>
      <c r="K46" s="138" t="s">
        <v>1243</v>
      </c>
      <c r="L46" s="138" t="s">
        <v>1244</v>
      </c>
      <c r="M46" s="138" t="s">
        <v>1245</v>
      </c>
      <c r="N46" s="138" t="s">
        <v>1246</v>
      </c>
      <c r="O46" s="138" t="s">
        <v>1247</v>
      </c>
      <c r="P46" s="138" t="s">
        <v>1248</v>
      </c>
      <c r="Q46" s="138" t="s">
        <v>1249</v>
      </c>
      <c r="R46" s="138" t="s">
        <v>1250</v>
      </c>
      <c r="S46" s="138" t="s">
        <v>1251</v>
      </c>
      <c r="T46" s="138" t="s">
        <v>1252</v>
      </c>
      <c r="U46" s="138" t="s">
        <v>1253</v>
      </c>
      <c r="V46" s="138" t="s">
        <v>1254</v>
      </c>
      <c r="W46" s="138" t="s">
        <v>736</v>
      </c>
      <c r="X46" s="138" t="s">
        <v>1255</v>
      </c>
      <c r="Y46" s="138"/>
      <c r="Z46" s="138" t="s">
        <v>802</v>
      </c>
      <c r="AA46" s="138" t="s">
        <v>1256</v>
      </c>
      <c r="AB46" s="138" t="s">
        <v>1026</v>
      </c>
      <c r="AC46" s="138" t="s">
        <v>1257</v>
      </c>
      <c r="AD46" s="138"/>
      <c r="AE46" s="138" t="s">
        <v>1258</v>
      </c>
      <c r="AF46" s="138" t="s">
        <v>1259</v>
      </c>
      <c r="AG46" s="138" t="s">
        <v>1260</v>
      </c>
      <c r="AH46" s="138"/>
      <c r="AI46" s="3"/>
    </row>
    <row r="47" spans="1:35" x14ac:dyDescent="0.25">
      <c r="A47">
        <f t="shared" si="0"/>
        <v>45</v>
      </c>
      <c r="B47" s="139" t="s">
        <v>422</v>
      </c>
      <c r="C47" t="str">
        <f t="shared" si="1"/>
        <v>CHAVARRIA 220</v>
      </c>
      <c r="E47">
        <f t="shared" si="2"/>
        <v>44</v>
      </c>
      <c r="F47" s="140" t="s">
        <v>1109</v>
      </c>
      <c r="G47" s="141"/>
      <c r="H47" s="142"/>
      <c r="I47" s="142" t="s">
        <v>517</v>
      </c>
      <c r="J47" s="142" t="s">
        <v>431</v>
      </c>
      <c r="K47" s="142" t="s">
        <v>418</v>
      </c>
      <c r="L47" s="142" t="s">
        <v>531</v>
      </c>
      <c r="M47" s="142" t="s">
        <v>608</v>
      </c>
      <c r="N47" s="142" t="s">
        <v>431</v>
      </c>
      <c r="O47" s="142" t="s">
        <v>370</v>
      </c>
      <c r="P47" s="142" t="s">
        <v>443</v>
      </c>
      <c r="Q47" s="142" t="s">
        <v>433</v>
      </c>
      <c r="R47" s="142" t="s">
        <v>507</v>
      </c>
      <c r="S47" s="142" t="s">
        <v>458</v>
      </c>
      <c r="T47" s="142" t="s">
        <v>531</v>
      </c>
      <c r="U47" s="142" t="s">
        <v>422</v>
      </c>
      <c r="V47" s="142" t="s">
        <v>428</v>
      </c>
      <c r="W47" s="142" t="s">
        <v>509</v>
      </c>
      <c r="X47" s="142" t="s">
        <v>433</v>
      </c>
      <c r="Y47" s="142"/>
      <c r="Z47" s="142" t="s">
        <v>433</v>
      </c>
      <c r="AA47" s="142" t="s">
        <v>634</v>
      </c>
      <c r="AB47" s="142" t="s">
        <v>779</v>
      </c>
      <c r="AC47" s="142" t="s">
        <v>436</v>
      </c>
      <c r="AD47" s="142"/>
      <c r="AE47" s="142" t="s">
        <v>454</v>
      </c>
      <c r="AF47" s="142" t="s">
        <v>433</v>
      </c>
      <c r="AG47" s="142" t="s">
        <v>433</v>
      </c>
      <c r="AH47" s="142"/>
    </row>
    <row r="48" spans="1:35" x14ac:dyDescent="0.25">
      <c r="A48">
        <f t="shared" si="0"/>
        <v>46</v>
      </c>
      <c r="B48" s="143" t="s">
        <v>114</v>
      </c>
      <c r="C48" t="str">
        <f t="shared" si="1"/>
        <v>EDELNOR</v>
      </c>
      <c r="E48">
        <f t="shared" si="2"/>
        <v>45</v>
      </c>
      <c r="F48" s="140" t="s">
        <v>52</v>
      </c>
      <c r="G48" s="141"/>
      <c r="H48" s="142"/>
      <c r="I48" s="142" t="s">
        <v>68</v>
      </c>
      <c r="J48" s="142" t="s">
        <v>114</v>
      </c>
      <c r="K48" s="142" t="s">
        <v>114</v>
      </c>
      <c r="L48" s="142" t="s">
        <v>97</v>
      </c>
      <c r="M48" s="142" t="s">
        <v>148</v>
      </c>
      <c r="N48" s="142" t="s">
        <v>114</v>
      </c>
      <c r="O48" s="142" t="s">
        <v>114</v>
      </c>
      <c r="P48" s="142" t="s">
        <v>81</v>
      </c>
      <c r="Q48" s="142" t="s">
        <v>114</v>
      </c>
      <c r="R48" s="142" t="s">
        <v>68</v>
      </c>
      <c r="S48" s="142" t="s">
        <v>219</v>
      </c>
      <c r="T48" s="142" t="s">
        <v>362</v>
      </c>
      <c r="U48" s="142" t="s">
        <v>114</v>
      </c>
      <c r="V48" s="142" t="s">
        <v>114</v>
      </c>
      <c r="W48" s="142" t="s">
        <v>68</v>
      </c>
      <c r="X48" s="142" t="s">
        <v>114</v>
      </c>
      <c r="Y48" s="142"/>
      <c r="Z48" s="142" t="s">
        <v>114</v>
      </c>
      <c r="AA48" s="142" t="s">
        <v>306</v>
      </c>
      <c r="AB48" s="142" t="s">
        <v>104</v>
      </c>
      <c r="AC48" s="142" t="s">
        <v>81</v>
      </c>
      <c r="AD48" s="142"/>
      <c r="AE48" s="142" t="s">
        <v>333</v>
      </c>
      <c r="AF48" s="142" t="s">
        <v>114</v>
      </c>
      <c r="AG48" s="142" t="s">
        <v>114</v>
      </c>
      <c r="AH48" s="142"/>
    </row>
    <row r="49" spans="1:35" x14ac:dyDescent="0.25">
      <c r="A49">
        <f t="shared" si="0"/>
        <v>47</v>
      </c>
      <c r="B49" s="144" t="s">
        <v>795</v>
      </c>
      <c r="C49" t="str">
        <f t="shared" si="1"/>
        <v>31/12/2027</v>
      </c>
      <c r="E49">
        <f t="shared" si="2"/>
        <v>46</v>
      </c>
      <c r="F49" s="140" t="s">
        <v>1112</v>
      </c>
      <c r="G49" s="141"/>
      <c r="H49" s="142"/>
      <c r="I49" s="142" t="s">
        <v>566</v>
      </c>
      <c r="J49" s="142" t="s">
        <v>420</v>
      </c>
      <c r="K49" s="142" t="s">
        <v>624</v>
      </c>
      <c r="L49" s="142" t="s">
        <v>819</v>
      </c>
      <c r="M49" s="142" t="s">
        <v>845</v>
      </c>
      <c r="N49" s="142" t="s">
        <v>640</v>
      </c>
      <c r="O49" s="142" t="s">
        <v>884</v>
      </c>
      <c r="P49" s="142" t="s">
        <v>566</v>
      </c>
      <c r="Q49" s="146" t="s">
        <v>1114</v>
      </c>
      <c r="R49" s="142" t="s">
        <v>480</v>
      </c>
      <c r="S49" s="142" t="s">
        <v>806</v>
      </c>
      <c r="T49" s="142" t="s">
        <v>1201</v>
      </c>
      <c r="U49" s="142" t="s">
        <v>1222</v>
      </c>
      <c r="V49" s="142" t="s">
        <v>795</v>
      </c>
      <c r="W49" s="142" t="s">
        <v>566</v>
      </c>
      <c r="X49" s="142" t="s">
        <v>806</v>
      </c>
      <c r="Y49" s="142"/>
      <c r="Z49" s="142" t="s">
        <v>795</v>
      </c>
      <c r="AA49" s="142" t="s">
        <v>640</v>
      </c>
      <c r="AB49" s="142" t="s">
        <v>845</v>
      </c>
      <c r="AC49" s="142" t="s">
        <v>566</v>
      </c>
      <c r="AD49" s="142"/>
      <c r="AE49" s="142" t="s">
        <v>884</v>
      </c>
      <c r="AF49" s="142" t="s">
        <v>819</v>
      </c>
      <c r="AG49" s="142" t="s">
        <v>806</v>
      </c>
      <c r="AH49" s="142"/>
    </row>
    <row r="50" spans="1:35" x14ac:dyDescent="0.25">
      <c r="A50">
        <f t="shared" si="0"/>
        <v>48</v>
      </c>
      <c r="B50" s="147" t="s">
        <v>1117</v>
      </c>
      <c r="C50" t="str">
        <f t="shared" si="1"/>
        <v>01/03/2016</v>
      </c>
      <c r="E50">
        <f t="shared" si="2"/>
        <v>47</v>
      </c>
      <c r="F50" s="140" t="s">
        <v>54</v>
      </c>
      <c r="G50" s="141"/>
      <c r="H50" s="142"/>
      <c r="I50" s="142" t="s">
        <v>565</v>
      </c>
      <c r="J50" s="142" t="s">
        <v>419</v>
      </c>
      <c r="K50" s="142" t="s">
        <v>794</v>
      </c>
      <c r="L50" s="142" t="s">
        <v>794</v>
      </c>
      <c r="M50" s="142" t="s">
        <v>609</v>
      </c>
      <c r="N50" s="142" t="s">
        <v>1004</v>
      </c>
      <c r="O50" s="142" t="s">
        <v>609</v>
      </c>
      <c r="P50" s="142" t="s">
        <v>565</v>
      </c>
      <c r="Q50" s="142" t="s">
        <v>609</v>
      </c>
      <c r="R50" s="142" t="s">
        <v>419</v>
      </c>
      <c r="S50" s="142" t="s">
        <v>575</v>
      </c>
      <c r="T50" s="142" t="s">
        <v>1202</v>
      </c>
      <c r="U50" s="142" t="s">
        <v>1121</v>
      </c>
      <c r="V50" s="142" t="s">
        <v>1117</v>
      </c>
      <c r="W50" s="142" t="s">
        <v>565</v>
      </c>
      <c r="X50" s="142" t="s">
        <v>794</v>
      </c>
      <c r="Y50" s="142"/>
      <c r="Z50" s="142" t="s">
        <v>794</v>
      </c>
      <c r="AA50" s="142" t="s">
        <v>627</v>
      </c>
      <c r="AB50" s="142" t="s">
        <v>1242</v>
      </c>
      <c r="AC50" s="142" t="s">
        <v>565</v>
      </c>
      <c r="AD50" s="142"/>
      <c r="AE50" s="142" t="s">
        <v>843</v>
      </c>
      <c r="AF50" s="142" t="s">
        <v>794</v>
      </c>
      <c r="AG50" s="142" t="s">
        <v>794</v>
      </c>
      <c r="AH50" s="142"/>
    </row>
    <row r="51" spans="1:35" x14ac:dyDescent="0.25">
      <c r="A51">
        <f t="shared" si="0"/>
        <v>49</v>
      </c>
      <c r="B51" s="148" t="s">
        <v>416</v>
      </c>
      <c r="C51" t="str">
        <f t="shared" si="1"/>
        <v>BILATERAL</v>
      </c>
      <c r="E51">
        <f t="shared" si="2"/>
        <v>48</v>
      </c>
      <c r="F51" s="140" t="s">
        <v>402</v>
      </c>
      <c r="G51" s="141"/>
      <c r="H51" s="142"/>
      <c r="I51" s="142" t="s">
        <v>435</v>
      </c>
      <c r="J51" s="142" t="s">
        <v>416</v>
      </c>
      <c r="K51" s="142" t="s">
        <v>435</v>
      </c>
      <c r="L51" s="142" t="s">
        <v>435</v>
      </c>
      <c r="M51" s="142" t="s">
        <v>416</v>
      </c>
      <c r="N51" s="142" t="s">
        <v>416</v>
      </c>
      <c r="O51" s="142" t="s">
        <v>416</v>
      </c>
      <c r="P51" s="142" t="s">
        <v>435</v>
      </c>
      <c r="Q51" s="142" t="s">
        <v>435</v>
      </c>
      <c r="R51" s="142" t="s">
        <v>435</v>
      </c>
      <c r="S51" s="142" t="s">
        <v>416</v>
      </c>
      <c r="T51" s="142" t="s">
        <v>416</v>
      </c>
      <c r="U51" s="142" t="s">
        <v>435</v>
      </c>
      <c r="V51" s="142" t="s">
        <v>416</v>
      </c>
      <c r="W51" s="142" t="s">
        <v>435</v>
      </c>
      <c r="X51" s="142" t="s">
        <v>435</v>
      </c>
      <c r="Y51" s="142"/>
      <c r="Z51" s="142" t="s">
        <v>435</v>
      </c>
      <c r="AA51" s="142" t="s">
        <v>416</v>
      </c>
      <c r="AB51" s="142" t="s">
        <v>416</v>
      </c>
      <c r="AC51" s="142" t="s">
        <v>435</v>
      </c>
      <c r="AD51" s="142"/>
      <c r="AE51" s="142" t="s">
        <v>416</v>
      </c>
      <c r="AF51" s="142" t="s">
        <v>435</v>
      </c>
      <c r="AG51" s="142" t="s">
        <v>435</v>
      </c>
      <c r="AH51" s="142"/>
    </row>
    <row r="52" spans="1:35" x14ac:dyDescent="0.25">
      <c r="A52">
        <f t="shared" si="0"/>
        <v>50</v>
      </c>
      <c r="B52" s="149" t="s">
        <v>417</v>
      </c>
      <c r="C52" t="str">
        <f t="shared" si="1"/>
        <v>REGULADO</v>
      </c>
      <c r="E52">
        <f t="shared" si="2"/>
        <v>49</v>
      </c>
      <c r="F52" s="150" t="s">
        <v>403</v>
      </c>
      <c r="G52" s="151"/>
      <c r="H52" s="152"/>
      <c r="I52" s="152" t="s">
        <v>417</v>
      </c>
      <c r="J52" s="152" t="s">
        <v>417</v>
      </c>
      <c r="K52" s="152" t="s">
        <v>417</v>
      </c>
      <c r="L52" s="152" t="s">
        <v>417</v>
      </c>
      <c r="M52" s="152" t="s">
        <v>558</v>
      </c>
      <c r="N52" s="152" t="s">
        <v>558</v>
      </c>
      <c r="O52" s="152" t="s">
        <v>417</v>
      </c>
      <c r="P52" s="152" t="s">
        <v>417</v>
      </c>
      <c r="Q52" s="152" t="s">
        <v>417</v>
      </c>
      <c r="R52" s="152" t="s">
        <v>417</v>
      </c>
      <c r="S52" s="152" t="s">
        <v>558</v>
      </c>
      <c r="T52" s="152" t="s">
        <v>558</v>
      </c>
      <c r="U52" s="152" t="s">
        <v>417</v>
      </c>
      <c r="V52" s="152" t="s">
        <v>417</v>
      </c>
      <c r="W52" s="152" t="s">
        <v>417</v>
      </c>
      <c r="X52" s="152" t="s">
        <v>417</v>
      </c>
      <c r="Y52" s="152"/>
      <c r="Z52" s="152" t="s">
        <v>417</v>
      </c>
      <c r="AA52" s="152" t="s">
        <v>558</v>
      </c>
      <c r="AB52" s="152" t="s">
        <v>417</v>
      </c>
      <c r="AC52" s="152" t="s">
        <v>417</v>
      </c>
      <c r="AD52" s="152"/>
      <c r="AE52" s="152" t="s">
        <v>558</v>
      </c>
      <c r="AF52" s="152" t="s">
        <v>417</v>
      </c>
      <c r="AG52" s="152" t="s">
        <v>417</v>
      </c>
      <c r="AH52" s="152"/>
    </row>
    <row r="53" spans="1:35" x14ac:dyDescent="0.25">
      <c r="A53">
        <f t="shared" si="0"/>
        <v>51</v>
      </c>
      <c r="B53" s="135" t="s">
        <v>1261</v>
      </c>
      <c r="C53" t="str">
        <f t="shared" si="1"/>
        <v>CB00024ENG</v>
      </c>
      <c r="E53" s="134">
        <f t="shared" si="2"/>
        <v>50</v>
      </c>
      <c r="F53" s="153" t="s">
        <v>1087</v>
      </c>
      <c r="G53" s="154"/>
      <c r="H53" s="155"/>
      <c r="I53" s="155" t="s">
        <v>571</v>
      </c>
      <c r="J53" s="155" t="s">
        <v>432</v>
      </c>
      <c r="K53" s="155" t="s">
        <v>1262</v>
      </c>
      <c r="L53" s="155" t="s">
        <v>1263</v>
      </c>
      <c r="M53" s="155" t="s">
        <v>1264</v>
      </c>
      <c r="N53" s="155" t="s">
        <v>1265</v>
      </c>
      <c r="O53" s="155" t="s">
        <v>1266</v>
      </c>
      <c r="P53" s="155" t="s">
        <v>1267</v>
      </c>
      <c r="Q53" s="155" t="s">
        <v>1268</v>
      </c>
      <c r="R53" s="155" t="s">
        <v>1269</v>
      </c>
      <c r="S53" s="155" t="s">
        <v>1270</v>
      </c>
      <c r="T53" s="155" t="s">
        <v>1271</v>
      </c>
      <c r="U53" s="155" t="s">
        <v>1272</v>
      </c>
      <c r="V53" s="155" t="s">
        <v>1273</v>
      </c>
      <c r="W53" s="155" t="s">
        <v>735</v>
      </c>
      <c r="X53" s="155" t="s">
        <v>1274</v>
      </c>
      <c r="Y53" s="155"/>
      <c r="Z53" s="155" t="s">
        <v>803</v>
      </c>
      <c r="AA53" s="155" t="s">
        <v>1275</v>
      </c>
      <c r="AB53" s="155" t="s">
        <v>1027</v>
      </c>
      <c r="AC53" s="155" t="s">
        <v>1276</v>
      </c>
      <c r="AD53" s="155"/>
      <c r="AE53" s="155" t="s">
        <v>1277</v>
      </c>
      <c r="AF53" s="155" t="s">
        <v>1278</v>
      </c>
      <c r="AG53" s="155" t="s">
        <v>1279</v>
      </c>
      <c r="AH53" s="155"/>
    </row>
    <row r="54" spans="1:35" x14ac:dyDescent="0.25">
      <c r="A54">
        <f t="shared" si="0"/>
        <v>52</v>
      </c>
      <c r="B54" s="139" t="s">
        <v>422</v>
      </c>
      <c r="C54" t="str">
        <f t="shared" si="1"/>
        <v>CHAVARRIA 220</v>
      </c>
      <c r="E54">
        <f t="shared" si="2"/>
        <v>51</v>
      </c>
      <c r="F54" s="156" t="s">
        <v>1109</v>
      </c>
      <c r="G54" s="157"/>
      <c r="H54" s="158"/>
      <c r="I54" s="158" t="s">
        <v>507</v>
      </c>
      <c r="J54" s="158" t="s">
        <v>433</v>
      </c>
      <c r="K54" s="158" t="s">
        <v>422</v>
      </c>
      <c r="L54" s="158" t="s">
        <v>719</v>
      </c>
      <c r="M54" s="158" t="s">
        <v>608</v>
      </c>
      <c r="N54" s="158" t="s">
        <v>433</v>
      </c>
      <c r="O54" s="158" t="s">
        <v>431</v>
      </c>
      <c r="P54" s="158" t="s">
        <v>445</v>
      </c>
      <c r="Q54" s="158" t="s">
        <v>426</v>
      </c>
      <c r="R54" s="158" t="s">
        <v>509</v>
      </c>
      <c r="S54" s="158" t="s">
        <v>608</v>
      </c>
      <c r="T54" s="158" t="s">
        <v>634</v>
      </c>
      <c r="U54" s="158" t="s">
        <v>424</v>
      </c>
      <c r="V54" s="158" t="s">
        <v>370</v>
      </c>
      <c r="W54" s="158" t="s">
        <v>511</v>
      </c>
      <c r="X54" s="158" t="s">
        <v>426</v>
      </c>
      <c r="Y54" s="158"/>
      <c r="Z54" s="158" t="s">
        <v>426</v>
      </c>
      <c r="AA54" s="158" t="s">
        <v>370</v>
      </c>
      <c r="AB54" s="158" t="s">
        <v>779</v>
      </c>
      <c r="AC54" s="158" t="s">
        <v>439</v>
      </c>
      <c r="AD54" s="158"/>
      <c r="AE54" s="158" t="s">
        <v>458</v>
      </c>
      <c r="AF54" s="158" t="s">
        <v>418</v>
      </c>
      <c r="AG54" s="158" t="s">
        <v>426</v>
      </c>
      <c r="AH54" s="158"/>
    </row>
    <row r="55" spans="1:35" x14ac:dyDescent="0.25">
      <c r="A55">
        <f t="shared" si="0"/>
        <v>53</v>
      </c>
      <c r="B55" s="143" t="s">
        <v>1280</v>
      </c>
      <c r="C55" t="str">
        <f t="shared" si="1"/>
        <v>OWENS-ILLINOIS PERÚ S.A.</v>
      </c>
      <c r="E55">
        <f t="shared" si="2"/>
        <v>52</v>
      </c>
      <c r="F55" s="156" t="s">
        <v>52</v>
      </c>
      <c r="G55" s="157"/>
      <c r="H55" s="158"/>
      <c r="I55" s="158" t="s">
        <v>68</v>
      </c>
      <c r="J55" s="158" t="s">
        <v>114</v>
      </c>
      <c r="K55" s="158" t="s">
        <v>114</v>
      </c>
      <c r="L55" s="158" t="s">
        <v>34</v>
      </c>
      <c r="M55" s="158" t="s">
        <v>148</v>
      </c>
      <c r="N55" s="158" t="s">
        <v>114</v>
      </c>
      <c r="O55" s="158" t="s">
        <v>114</v>
      </c>
      <c r="P55" s="158" t="s">
        <v>81</v>
      </c>
      <c r="Q55" s="158" t="s">
        <v>114</v>
      </c>
      <c r="R55" s="158" t="s">
        <v>68</v>
      </c>
      <c r="S55" s="158" t="s">
        <v>222</v>
      </c>
      <c r="T55" s="158" t="s">
        <v>362</v>
      </c>
      <c r="U55" s="158" t="s">
        <v>114</v>
      </c>
      <c r="V55" s="158" t="s">
        <v>114</v>
      </c>
      <c r="W55" s="158" t="s">
        <v>68</v>
      </c>
      <c r="X55" s="158" t="s">
        <v>114</v>
      </c>
      <c r="Y55" s="158"/>
      <c r="Z55" s="158" t="s">
        <v>114</v>
      </c>
      <c r="AA55" s="158" t="s">
        <v>1281</v>
      </c>
      <c r="AB55" s="158" t="s">
        <v>104</v>
      </c>
      <c r="AC55" s="158" t="s">
        <v>81</v>
      </c>
      <c r="AD55" s="158"/>
      <c r="AE55" s="158" t="s">
        <v>333</v>
      </c>
      <c r="AF55" s="158" t="s">
        <v>114</v>
      </c>
      <c r="AG55" s="158" t="s">
        <v>114</v>
      </c>
      <c r="AH55" s="158"/>
    </row>
    <row r="56" spans="1:35" x14ac:dyDescent="0.25">
      <c r="A56">
        <f t="shared" si="0"/>
        <v>54</v>
      </c>
      <c r="B56" s="144" t="s">
        <v>566</v>
      </c>
      <c r="C56" t="str">
        <f t="shared" si="1"/>
        <v>31/12/2022</v>
      </c>
      <c r="E56">
        <f t="shared" si="2"/>
        <v>53</v>
      </c>
      <c r="F56" s="156" t="s">
        <v>1112</v>
      </c>
      <c r="G56" s="157"/>
      <c r="H56" s="158"/>
      <c r="I56" s="158" t="s">
        <v>566</v>
      </c>
      <c r="J56" s="158" t="s">
        <v>420</v>
      </c>
      <c r="K56" s="158" t="s">
        <v>624</v>
      </c>
      <c r="L56" s="158" t="s">
        <v>819</v>
      </c>
      <c r="M56" s="158" t="s">
        <v>845</v>
      </c>
      <c r="N56" s="158" t="s">
        <v>640</v>
      </c>
      <c r="O56" s="158" t="s">
        <v>884</v>
      </c>
      <c r="P56" s="158" t="s">
        <v>566</v>
      </c>
      <c r="Q56" s="146" t="s">
        <v>1114</v>
      </c>
      <c r="R56" s="158" t="s">
        <v>480</v>
      </c>
      <c r="S56" s="158" t="s">
        <v>873</v>
      </c>
      <c r="T56" s="158" t="s">
        <v>1201</v>
      </c>
      <c r="U56" s="158" t="s">
        <v>1222</v>
      </c>
      <c r="V56" s="158" t="s">
        <v>795</v>
      </c>
      <c r="W56" s="158" t="s">
        <v>566</v>
      </c>
      <c r="X56" s="158" t="s">
        <v>806</v>
      </c>
      <c r="Y56" s="158"/>
      <c r="Z56" s="158" t="s">
        <v>795</v>
      </c>
      <c r="AA56" s="158" t="s">
        <v>884</v>
      </c>
      <c r="AB56" s="158" t="s">
        <v>845</v>
      </c>
      <c r="AC56" s="158" t="s">
        <v>566</v>
      </c>
      <c r="AD56" s="158"/>
      <c r="AE56" s="158" t="s">
        <v>884</v>
      </c>
      <c r="AF56" s="158" t="s">
        <v>819</v>
      </c>
      <c r="AG56" s="158" t="s">
        <v>806</v>
      </c>
      <c r="AH56" s="158"/>
    </row>
    <row r="57" spans="1:35" x14ac:dyDescent="0.25">
      <c r="A57">
        <f t="shared" si="0"/>
        <v>55</v>
      </c>
      <c r="B57" s="147" t="s">
        <v>1117</v>
      </c>
      <c r="C57" t="str">
        <f t="shared" si="1"/>
        <v>01/03/2016</v>
      </c>
      <c r="E57">
        <f t="shared" si="2"/>
        <v>54</v>
      </c>
      <c r="F57" s="156" t="s">
        <v>54</v>
      </c>
      <c r="G57" s="157"/>
      <c r="H57" s="158"/>
      <c r="I57" s="158" t="s">
        <v>565</v>
      </c>
      <c r="J57" s="158" t="s">
        <v>419</v>
      </c>
      <c r="K57" s="158" t="s">
        <v>794</v>
      </c>
      <c r="L57" s="158" t="s">
        <v>794</v>
      </c>
      <c r="M57" s="158" t="s">
        <v>609</v>
      </c>
      <c r="N57" s="158" t="s">
        <v>1004</v>
      </c>
      <c r="O57" s="158" t="s">
        <v>609</v>
      </c>
      <c r="P57" s="158" t="s">
        <v>565</v>
      </c>
      <c r="Q57" s="158" t="s">
        <v>609</v>
      </c>
      <c r="R57" s="158" t="s">
        <v>419</v>
      </c>
      <c r="S57" s="158" t="s">
        <v>576</v>
      </c>
      <c r="T57" s="158" t="s">
        <v>1202</v>
      </c>
      <c r="U57" s="158" t="s">
        <v>1121</v>
      </c>
      <c r="V57" s="158" t="s">
        <v>1117</v>
      </c>
      <c r="W57" s="158" t="s">
        <v>565</v>
      </c>
      <c r="X57" s="158" t="s">
        <v>794</v>
      </c>
      <c r="Y57" s="158"/>
      <c r="Z57" s="158" t="s">
        <v>794</v>
      </c>
      <c r="AA57" s="158" t="s">
        <v>565</v>
      </c>
      <c r="AB57" s="158" t="s">
        <v>1242</v>
      </c>
      <c r="AC57" s="158" t="s">
        <v>565</v>
      </c>
      <c r="AD57" s="158"/>
      <c r="AE57" s="158" t="s">
        <v>843</v>
      </c>
      <c r="AF57" s="158" t="s">
        <v>794</v>
      </c>
      <c r="AG57" s="158" t="s">
        <v>794</v>
      </c>
      <c r="AH57" s="158"/>
    </row>
    <row r="58" spans="1:35" x14ac:dyDescent="0.25">
      <c r="A58">
        <f t="shared" si="0"/>
        <v>56</v>
      </c>
      <c r="B58" s="148" t="s">
        <v>416</v>
      </c>
      <c r="C58" t="str">
        <f t="shared" si="1"/>
        <v>BILATERAL</v>
      </c>
      <c r="E58">
        <f t="shared" si="2"/>
        <v>55</v>
      </c>
      <c r="F58" s="156" t="s">
        <v>402</v>
      </c>
      <c r="G58" s="157"/>
      <c r="H58" s="158"/>
      <c r="I58" s="158" t="s">
        <v>435</v>
      </c>
      <c r="J58" s="158" t="s">
        <v>416</v>
      </c>
      <c r="K58" s="158" t="s">
        <v>435</v>
      </c>
      <c r="L58" s="158" t="s">
        <v>435</v>
      </c>
      <c r="M58" s="158" t="s">
        <v>416</v>
      </c>
      <c r="N58" s="158" t="s">
        <v>416</v>
      </c>
      <c r="O58" s="158" t="s">
        <v>416</v>
      </c>
      <c r="P58" s="158" t="s">
        <v>435</v>
      </c>
      <c r="Q58" s="158" t="s">
        <v>416</v>
      </c>
      <c r="R58" s="158" t="s">
        <v>435</v>
      </c>
      <c r="S58" s="158" t="s">
        <v>416</v>
      </c>
      <c r="T58" s="158" t="s">
        <v>416</v>
      </c>
      <c r="U58" s="158" t="s">
        <v>435</v>
      </c>
      <c r="V58" s="158" t="s">
        <v>416</v>
      </c>
      <c r="W58" s="158" t="s">
        <v>435</v>
      </c>
      <c r="X58" s="158" t="s">
        <v>435</v>
      </c>
      <c r="Y58" s="158"/>
      <c r="Z58" s="158" t="s">
        <v>435</v>
      </c>
      <c r="AA58" s="158" t="s">
        <v>416</v>
      </c>
      <c r="AB58" s="158" t="s">
        <v>435</v>
      </c>
      <c r="AC58" s="158" t="s">
        <v>435</v>
      </c>
      <c r="AD58" s="158"/>
      <c r="AE58" s="158" t="s">
        <v>416</v>
      </c>
      <c r="AF58" s="158" t="s">
        <v>435</v>
      </c>
      <c r="AG58" s="158" t="s">
        <v>435</v>
      </c>
      <c r="AH58" s="158"/>
    </row>
    <row r="59" spans="1:35" x14ac:dyDescent="0.25">
      <c r="A59">
        <f t="shared" si="0"/>
        <v>57</v>
      </c>
      <c r="B59" s="149" t="s">
        <v>558</v>
      </c>
      <c r="C59" t="str">
        <f t="shared" si="1"/>
        <v>LIBRE</v>
      </c>
      <c r="E59">
        <f t="shared" si="2"/>
        <v>56</v>
      </c>
      <c r="F59" s="159" t="s">
        <v>403</v>
      </c>
      <c r="G59" s="160"/>
      <c r="H59" s="161"/>
      <c r="I59" s="161" t="s">
        <v>417</v>
      </c>
      <c r="J59" s="161" t="s">
        <v>417</v>
      </c>
      <c r="K59" s="161" t="s">
        <v>417</v>
      </c>
      <c r="L59" s="161" t="s">
        <v>417</v>
      </c>
      <c r="M59" s="161" t="s">
        <v>558</v>
      </c>
      <c r="N59" s="161" t="s">
        <v>558</v>
      </c>
      <c r="O59" s="161" t="s">
        <v>417</v>
      </c>
      <c r="P59" s="161" t="s">
        <v>417</v>
      </c>
      <c r="Q59" s="161" t="s">
        <v>417</v>
      </c>
      <c r="R59" s="161" t="s">
        <v>417</v>
      </c>
      <c r="S59" s="161" t="s">
        <v>558</v>
      </c>
      <c r="T59" s="161" t="s">
        <v>558</v>
      </c>
      <c r="U59" s="161" t="s">
        <v>417</v>
      </c>
      <c r="V59" s="161" t="s">
        <v>417</v>
      </c>
      <c r="W59" s="161" t="s">
        <v>417</v>
      </c>
      <c r="X59" s="161" t="s">
        <v>417</v>
      </c>
      <c r="Y59" s="161"/>
      <c r="Z59" s="161" t="s">
        <v>417</v>
      </c>
      <c r="AA59" s="161" t="s">
        <v>558</v>
      </c>
      <c r="AB59" s="161" t="s">
        <v>417</v>
      </c>
      <c r="AC59" s="161" t="s">
        <v>417</v>
      </c>
      <c r="AD59" s="161"/>
      <c r="AE59" s="161" t="s">
        <v>558</v>
      </c>
      <c r="AF59" s="161" t="s">
        <v>417</v>
      </c>
      <c r="AG59" s="161" t="s">
        <v>417</v>
      </c>
      <c r="AH59" s="161"/>
    </row>
    <row r="60" spans="1:35" s="134" customFormat="1" x14ac:dyDescent="0.25">
      <c r="A60" s="134">
        <f t="shared" si="0"/>
        <v>58</v>
      </c>
      <c r="B60" s="135" t="s">
        <v>1282</v>
      </c>
      <c r="C60" s="134" t="str">
        <f t="shared" si="1"/>
        <v>CB00026ENG</v>
      </c>
      <c r="E60" s="134">
        <f t="shared" si="2"/>
        <v>57</v>
      </c>
      <c r="F60" s="136" t="s">
        <v>1087</v>
      </c>
      <c r="G60" s="137"/>
      <c r="H60" s="138"/>
      <c r="I60" s="138" t="s">
        <v>591</v>
      </c>
      <c r="J60" s="138" t="s">
        <v>434</v>
      </c>
      <c r="K60" s="138" t="s">
        <v>1283</v>
      </c>
      <c r="L60" s="138" t="s">
        <v>1284</v>
      </c>
      <c r="M60" s="138" t="s">
        <v>1285</v>
      </c>
      <c r="N60" s="138" t="s">
        <v>1286</v>
      </c>
      <c r="O60" s="138" t="s">
        <v>1287</v>
      </c>
      <c r="P60" s="138" t="s">
        <v>1288</v>
      </c>
      <c r="Q60" s="138" t="s">
        <v>1289</v>
      </c>
      <c r="R60" s="138" t="s">
        <v>1290</v>
      </c>
      <c r="S60" s="138" t="s">
        <v>1291</v>
      </c>
      <c r="T60" s="138" t="s">
        <v>1292</v>
      </c>
      <c r="U60" s="138" t="s">
        <v>1293</v>
      </c>
      <c r="V60" s="138" t="s">
        <v>1294</v>
      </c>
      <c r="W60" s="138" t="s">
        <v>738</v>
      </c>
      <c r="X60" s="138" t="s">
        <v>1295</v>
      </c>
      <c r="Y60" s="138"/>
      <c r="Z60" s="138" t="s">
        <v>804</v>
      </c>
      <c r="AA60" s="138" t="s">
        <v>1296</v>
      </c>
      <c r="AB60" s="138" t="s">
        <v>1028</v>
      </c>
      <c r="AC60" s="138" t="s">
        <v>1297</v>
      </c>
      <c r="AD60" s="138"/>
      <c r="AE60" s="138" t="s">
        <v>1298</v>
      </c>
      <c r="AF60" s="138" t="s">
        <v>1299</v>
      </c>
      <c r="AG60" s="138" t="s">
        <v>1300</v>
      </c>
      <c r="AH60" s="138"/>
      <c r="AI60" s="3"/>
    </row>
    <row r="61" spans="1:35" x14ac:dyDescent="0.25">
      <c r="A61">
        <f t="shared" si="0"/>
        <v>59</v>
      </c>
      <c r="B61" s="139" t="s">
        <v>422</v>
      </c>
      <c r="C61" t="str">
        <f t="shared" si="1"/>
        <v>CHAVARRIA 220</v>
      </c>
      <c r="E61">
        <f t="shared" si="2"/>
        <v>58</v>
      </c>
      <c r="F61" s="140" t="s">
        <v>1109</v>
      </c>
      <c r="G61" s="141"/>
      <c r="H61" s="142"/>
      <c r="I61" s="142" t="s">
        <v>436</v>
      </c>
      <c r="J61" s="142" t="s">
        <v>436</v>
      </c>
      <c r="K61" s="142" t="s">
        <v>424</v>
      </c>
      <c r="L61" s="142" t="s">
        <v>767</v>
      </c>
      <c r="M61" s="142" t="s">
        <v>608</v>
      </c>
      <c r="N61" s="142" t="s">
        <v>418</v>
      </c>
      <c r="O61" s="142" t="s">
        <v>433</v>
      </c>
      <c r="P61" s="142" t="s">
        <v>448</v>
      </c>
      <c r="Q61" s="142" t="s">
        <v>608</v>
      </c>
      <c r="R61" s="142" t="s">
        <v>511</v>
      </c>
      <c r="S61" s="142" t="s">
        <v>511</v>
      </c>
      <c r="T61" s="142" t="s">
        <v>370</v>
      </c>
      <c r="U61" s="142" t="s">
        <v>428</v>
      </c>
      <c r="V61" s="142" t="s">
        <v>370</v>
      </c>
      <c r="W61" s="142" t="s">
        <v>513</v>
      </c>
      <c r="X61" s="142" t="s">
        <v>719</v>
      </c>
      <c r="Y61" s="142"/>
      <c r="Z61" s="142" t="s">
        <v>805</v>
      </c>
      <c r="AA61" s="142" t="s">
        <v>634</v>
      </c>
      <c r="AB61" s="142" t="s">
        <v>779</v>
      </c>
      <c r="AC61" s="142" t="s">
        <v>441</v>
      </c>
      <c r="AD61" s="142"/>
      <c r="AE61" s="142" t="s">
        <v>719</v>
      </c>
      <c r="AF61" s="142" t="s">
        <v>422</v>
      </c>
      <c r="AG61" s="142" t="s">
        <v>719</v>
      </c>
      <c r="AH61" s="142"/>
    </row>
    <row r="62" spans="1:35" x14ac:dyDescent="0.25">
      <c r="A62">
        <f t="shared" si="0"/>
        <v>60</v>
      </c>
      <c r="B62" s="143" t="s">
        <v>228</v>
      </c>
      <c r="C62" t="str">
        <f t="shared" si="1"/>
        <v>LINDE GAS PERU S.A.</v>
      </c>
      <c r="E62">
        <f t="shared" si="2"/>
        <v>59</v>
      </c>
      <c r="F62" s="140" t="s">
        <v>52</v>
      </c>
      <c r="G62" s="141"/>
      <c r="H62" s="142"/>
      <c r="I62" s="142" t="s">
        <v>81</v>
      </c>
      <c r="J62" s="142" t="s">
        <v>81</v>
      </c>
      <c r="K62" s="142" t="s">
        <v>114</v>
      </c>
      <c r="L62" s="142" t="s">
        <v>34</v>
      </c>
      <c r="M62" s="142" t="s">
        <v>148</v>
      </c>
      <c r="N62" s="142" t="s">
        <v>114</v>
      </c>
      <c r="O62" s="142" t="s">
        <v>114</v>
      </c>
      <c r="P62" s="142" t="s">
        <v>81</v>
      </c>
      <c r="Q62" s="142" t="s">
        <v>185</v>
      </c>
      <c r="R62" s="142" t="s">
        <v>68</v>
      </c>
      <c r="S62" s="142" t="s">
        <v>223</v>
      </c>
      <c r="T62" s="142" t="s">
        <v>362</v>
      </c>
      <c r="U62" s="142" t="s">
        <v>114</v>
      </c>
      <c r="V62" s="142" t="s">
        <v>114</v>
      </c>
      <c r="W62" s="142" t="s">
        <v>68</v>
      </c>
      <c r="X62" s="142" t="s">
        <v>34</v>
      </c>
      <c r="Y62" s="142"/>
      <c r="Z62" s="142" t="s">
        <v>146</v>
      </c>
      <c r="AA62" s="142" t="s">
        <v>1301</v>
      </c>
      <c r="AB62" s="142" t="s">
        <v>314</v>
      </c>
      <c r="AC62" s="142" t="s">
        <v>81</v>
      </c>
      <c r="AD62" s="142"/>
      <c r="AE62" s="142" t="s">
        <v>1302</v>
      </c>
      <c r="AF62" s="142" t="s">
        <v>114</v>
      </c>
      <c r="AG62" s="142" t="s">
        <v>34</v>
      </c>
      <c r="AH62" s="142"/>
    </row>
    <row r="63" spans="1:35" x14ac:dyDescent="0.25">
      <c r="A63">
        <f t="shared" si="0"/>
        <v>61</v>
      </c>
      <c r="B63" s="144" t="s">
        <v>1303</v>
      </c>
      <c r="C63" t="str">
        <f t="shared" si="1"/>
        <v>31/05/2019</v>
      </c>
      <c r="E63">
        <f t="shared" si="2"/>
        <v>60</v>
      </c>
      <c r="F63" s="140" t="s">
        <v>1112</v>
      </c>
      <c r="G63" s="141"/>
      <c r="H63" s="142"/>
      <c r="I63" s="142" t="s">
        <v>566</v>
      </c>
      <c r="J63" s="142" t="s">
        <v>420</v>
      </c>
      <c r="K63" s="142" t="s">
        <v>624</v>
      </c>
      <c r="L63" s="142" t="s">
        <v>819</v>
      </c>
      <c r="M63" s="142" t="s">
        <v>845</v>
      </c>
      <c r="N63" s="142" t="s">
        <v>806</v>
      </c>
      <c r="O63" s="142" t="s">
        <v>884</v>
      </c>
      <c r="P63" s="142" t="s">
        <v>566</v>
      </c>
      <c r="Q63" s="146" t="s">
        <v>1304</v>
      </c>
      <c r="R63" s="142" t="s">
        <v>480</v>
      </c>
      <c r="S63" s="142" t="s">
        <v>628</v>
      </c>
      <c r="T63" s="142" t="s">
        <v>1201</v>
      </c>
      <c r="U63" s="142" t="s">
        <v>1222</v>
      </c>
      <c r="V63" s="142" t="s">
        <v>795</v>
      </c>
      <c r="W63" s="142" t="s">
        <v>566</v>
      </c>
      <c r="X63" s="142" t="s">
        <v>806</v>
      </c>
      <c r="Y63" s="142"/>
      <c r="Z63" s="142" t="s">
        <v>806</v>
      </c>
      <c r="AA63" s="142" t="s">
        <v>1305</v>
      </c>
      <c r="AB63" s="142" t="s">
        <v>643</v>
      </c>
      <c r="AC63" s="142" t="s">
        <v>566</v>
      </c>
      <c r="AD63" s="142"/>
      <c r="AE63" s="142" t="s">
        <v>1305</v>
      </c>
      <c r="AF63" s="142" t="s">
        <v>819</v>
      </c>
      <c r="AG63" s="142" t="s">
        <v>806</v>
      </c>
      <c r="AH63" s="142"/>
    </row>
    <row r="64" spans="1:35" x14ac:dyDescent="0.25">
      <c r="A64">
        <f t="shared" si="0"/>
        <v>62</v>
      </c>
      <c r="B64" s="147" t="s">
        <v>1117</v>
      </c>
      <c r="C64" t="str">
        <f t="shared" si="1"/>
        <v>01/03/2016</v>
      </c>
      <c r="E64">
        <f t="shared" si="2"/>
        <v>61</v>
      </c>
      <c r="F64" s="140" t="s">
        <v>54</v>
      </c>
      <c r="G64" s="141"/>
      <c r="H64" s="142"/>
      <c r="I64" s="142" t="s">
        <v>565</v>
      </c>
      <c r="J64" s="142" t="s">
        <v>437</v>
      </c>
      <c r="K64" s="142" t="s">
        <v>794</v>
      </c>
      <c r="L64" s="142" t="s">
        <v>794</v>
      </c>
      <c r="M64" s="142" t="s">
        <v>609</v>
      </c>
      <c r="N64" s="142" t="s">
        <v>794</v>
      </c>
      <c r="O64" s="142" t="s">
        <v>609</v>
      </c>
      <c r="P64" s="142" t="s">
        <v>565</v>
      </c>
      <c r="Q64" s="142" t="s">
        <v>1122</v>
      </c>
      <c r="R64" s="142" t="s">
        <v>419</v>
      </c>
      <c r="S64" s="142" t="s">
        <v>828</v>
      </c>
      <c r="T64" s="142" t="s">
        <v>1202</v>
      </c>
      <c r="U64" s="142" t="s">
        <v>1121</v>
      </c>
      <c r="V64" s="142" t="s">
        <v>1117</v>
      </c>
      <c r="W64" s="142" t="s">
        <v>565</v>
      </c>
      <c r="X64" s="142" t="s">
        <v>794</v>
      </c>
      <c r="Y64" s="142"/>
      <c r="Z64" s="142" t="s">
        <v>794</v>
      </c>
      <c r="AA64" s="142" t="s">
        <v>1117</v>
      </c>
      <c r="AB64" s="142" t="s">
        <v>635</v>
      </c>
      <c r="AC64" s="142" t="s">
        <v>565</v>
      </c>
      <c r="AD64" s="142"/>
      <c r="AE64" s="142" t="s">
        <v>843</v>
      </c>
      <c r="AF64" s="142" t="s">
        <v>794</v>
      </c>
      <c r="AG64" s="142" t="s">
        <v>794</v>
      </c>
      <c r="AH64" s="142"/>
    </row>
    <row r="65" spans="1:35" x14ac:dyDescent="0.25">
      <c r="A65">
        <f t="shared" si="0"/>
        <v>63</v>
      </c>
      <c r="B65" s="148" t="s">
        <v>416</v>
      </c>
      <c r="C65" t="str">
        <f t="shared" si="1"/>
        <v>BILATERAL</v>
      </c>
      <c r="E65">
        <f t="shared" si="2"/>
        <v>62</v>
      </c>
      <c r="F65" s="140" t="s">
        <v>402</v>
      </c>
      <c r="G65" s="141"/>
      <c r="H65" s="142"/>
      <c r="I65" s="142" t="s">
        <v>435</v>
      </c>
      <c r="J65" s="142" t="s">
        <v>435</v>
      </c>
      <c r="K65" s="142" t="s">
        <v>435</v>
      </c>
      <c r="L65" s="142" t="s">
        <v>435</v>
      </c>
      <c r="M65" s="142" t="s">
        <v>416</v>
      </c>
      <c r="N65" s="142" t="s">
        <v>435</v>
      </c>
      <c r="O65" s="142" t="s">
        <v>416</v>
      </c>
      <c r="P65" s="142" t="s">
        <v>435</v>
      </c>
      <c r="Q65" s="142" t="s">
        <v>416</v>
      </c>
      <c r="R65" s="142" t="s">
        <v>435</v>
      </c>
      <c r="S65" s="142" t="s">
        <v>435</v>
      </c>
      <c r="T65" s="142" t="s">
        <v>416</v>
      </c>
      <c r="U65" s="142" t="s">
        <v>435</v>
      </c>
      <c r="V65" s="142" t="s">
        <v>416</v>
      </c>
      <c r="W65" s="142" t="s">
        <v>435</v>
      </c>
      <c r="X65" s="142" t="s">
        <v>435</v>
      </c>
      <c r="Y65" s="142"/>
      <c r="Z65" s="142" t="s">
        <v>435</v>
      </c>
      <c r="AA65" s="142" t="s">
        <v>416</v>
      </c>
      <c r="AB65" s="142" t="s">
        <v>416</v>
      </c>
      <c r="AC65" s="142" t="s">
        <v>435</v>
      </c>
      <c r="AD65" s="142"/>
      <c r="AE65" s="142" t="s">
        <v>416</v>
      </c>
      <c r="AF65" s="142" t="s">
        <v>435</v>
      </c>
      <c r="AG65" s="142" t="s">
        <v>435</v>
      </c>
      <c r="AH65" s="142"/>
    </row>
    <row r="66" spans="1:35" x14ac:dyDescent="0.25">
      <c r="A66">
        <f t="shared" si="0"/>
        <v>64</v>
      </c>
      <c r="B66" s="149" t="s">
        <v>558</v>
      </c>
      <c r="C66" t="str">
        <f t="shared" si="1"/>
        <v>LIBRE</v>
      </c>
      <c r="E66">
        <f t="shared" si="2"/>
        <v>63</v>
      </c>
      <c r="F66" s="150" t="s">
        <v>403</v>
      </c>
      <c r="G66" s="151"/>
      <c r="H66" s="152"/>
      <c r="I66" s="152" t="s">
        <v>417</v>
      </c>
      <c r="J66" s="152" t="s">
        <v>417</v>
      </c>
      <c r="K66" s="152" t="s">
        <v>417</v>
      </c>
      <c r="L66" s="152" t="s">
        <v>417</v>
      </c>
      <c r="M66" s="152" t="s">
        <v>558</v>
      </c>
      <c r="N66" s="152" t="s">
        <v>417</v>
      </c>
      <c r="O66" s="152" t="s">
        <v>417</v>
      </c>
      <c r="P66" s="152" t="s">
        <v>417</v>
      </c>
      <c r="Q66" s="152" t="s">
        <v>558</v>
      </c>
      <c r="R66" s="152" t="s">
        <v>417</v>
      </c>
      <c r="S66" s="152" t="s">
        <v>558</v>
      </c>
      <c r="T66" s="152" t="s">
        <v>558</v>
      </c>
      <c r="U66" s="152" t="s">
        <v>417</v>
      </c>
      <c r="V66" s="152" t="s">
        <v>417</v>
      </c>
      <c r="W66" s="152" t="s">
        <v>417</v>
      </c>
      <c r="X66" s="152" t="s">
        <v>417</v>
      </c>
      <c r="Y66" s="152"/>
      <c r="Z66" s="152" t="s">
        <v>417</v>
      </c>
      <c r="AA66" s="152" t="s">
        <v>558</v>
      </c>
      <c r="AB66" s="152" t="s">
        <v>417</v>
      </c>
      <c r="AC66" s="152" t="s">
        <v>417</v>
      </c>
      <c r="AD66" s="152"/>
      <c r="AE66" s="152" t="s">
        <v>558</v>
      </c>
      <c r="AF66" s="152" t="s">
        <v>417</v>
      </c>
      <c r="AG66" s="152" t="s">
        <v>417</v>
      </c>
      <c r="AH66" s="152"/>
    </row>
    <row r="67" spans="1:35" x14ac:dyDescent="0.25">
      <c r="A67">
        <f t="shared" si="0"/>
        <v>65</v>
      </c>
      <c r="B67" s="135" t="s">
        <v>1306</v>
      </c>
      <c r="C67" t="str">
        <f t="shared" si="1"/>
        <v>CB00027ENG</v>
      </c>
      <c r="E67" s="134">
        <f t="shared" si="2"/>
        <v>64</v>
      </c>
      <c r="F67" s="153" t="s">
        <v>1087</v>
      </c>
      <c r="G67" s="154"/>
      <c r="H67" s="155"/>
      <c r="I67" s="155" t="s">
        <v>586</v>
      </c>
      <c r="J67" s="155" t="s">
        <v>438</v>
      </c>
      <c r="K67" s="155" t="s">
        <v>1307</v>
      </c>
      <c r="L67" s="155" t="s">
        <v>1308</v>
      </c>
      <c r="M67" s="155" t="s">
        <v>1309</v>
      </c>
      <c r="N67" s="155" t="s">
        <v>1310</v>
      </c>
      <c r="O67" s="155" t="s">
        <v>1311</v>
      </c>
      <c r="P67" s="155" t="s">
        <v>1312</v>
      </c>
      <c r="Q67" s="155"/>
      <c r="R67" s="155" t="s">
        <v>1313</v>
      </c>
      <c r="S67" s="155" t="s">
        <v>1314</v>
      </c>
      <c r="T67" s="155" t="s">
        <v>1315</v>
      </c>
      <c r="U67" s="155" t="s">
        <v>1316</v>
      </c>
      <c r="V67" s="155" t="s">
        <v>1317</v>
      </c>
      <c r="W67" s="155" t="s">
        <v>731</v>
      </c>
      <c r="X67" s="155" t="s">
        <v>1318</v>
      </c>
      <c r="Y67" s="155"/>
      <c r="Z67" s="155" t="s">
        <v>808</v>
      </c>
      <c r="AA67" s="155" t="s">
        <v>1319</v>
      </c>
      <c r="AB67" s="155" t="s">
        <v>1029</v>
      </c>
      <c r="AC67" s="155" t="s">
        <v>1320</v>
      </c>
      <c r="AD67" s="155"/>
      <c r="AE67" s="155" t="s">
        <v>1321</v>
      </c>
      <c r="AF67" s="155" t="s">
        <v>1322</v>
      </c>
      <c r="AG67" s="155" t="s">
        <v>1323</v>
      </c>
      <c r="AH67" s="155"/>
    </row>
    <row r="68" spans="1:35" x14ac:dyDescent="0.25">
      <c r="A68">
        <f t="shared" si="0"/>
        <v>66</v>
      </c>
      <c r="B68" s="139" t="s">
        <v>422</v>
      </c>
      <c r="C68" t="str">
        <f t="shared" si="1"/>
        <v>CHAVARRIA 220</v>
      </c>
      <c r="E68">
        <f t="shared" si="2"/>
        <v>65</v>
      </c>
      <c r="F68" s="156" t="s">
        <v>1109</v>
      </c>
      <c r="G68" s="157"/>
      <c r="H68" s="158"/>
      <c r="I68" s="158" t="s">
        <v>439</v>
      </c>
      <c r="J68" s="158" t="s">
        <v>439</v>
      </c>
      <c r="K68" s="158" t="s">
        <v>428</v>
      </c>
      <c r="L68" s="158" t="s">
        <v>634</v>
      </c>
      <c r="M68" s="158" t="s">
        <v>608</v>
      </c>
      <c r="N68" s="158" t="s">
        <v>422</v>
      </c>
      <c r="O68" s="158" t="s">
        <v>426</v>
      </c>
      <c r="P68" s="158" t="s">
        <v>451</v>
      </c>
      <c r="Q68" s="158"/>
      <c r="R68" s="158" t="s">
        <v>513</v>
      </c>
      <c r="S68" s="158" t="s">
        <v>478</v>
      </c>
      <c r="T68" s="158" t="s">
        <v>767</v>
      </c>
      <c r="U68" s="158" t="s">
        <v>370</v>
      </c>
      <c r="V68" s="158" t="s">
        <v>431</v>
      </c>
      <c r="W68" s="158" t="s">
        <v>428</v>
      </c>
      <c r="X68" s="158" t="s">
        <v>767</v>
      </c>
      <c r="Y68" s="158"/>
      <c r="Z68" s="158" t="s">
        <v>809</v>
      </c>
      <c r="AA68" s="158" t="s">
        <v>370</v>
      </c>
      <c r="AB68" s="158" t="s">
        <v>466</v>
      </c>
      <c r="AC68" s="158" t="s">
        <v>443</v>
      </c>
      <c r="AD68" s="158"/>
      <c r="AE68" s="158" t="s">
        <v>454</v>
      </c>
      <c r="AF68" s="158" t="s">
        <v>424</v>
      </c>
      <c r="AG68" s="158" t="s">
        <v>767</v>
      </c>
      <c r="AH68" s="158"/>
    </row>
    <row r="69" spans="1:35" x14ac:dyDescent="0.25">
      <c r="A69">
        <f t="shared" ref="A69:A132" si="3">+A68+1</f>
        <v>67</v>
      </c>
      <c r="B69" s="143" t="s">
        <v>231</v>
      </c>
      <c r="C69" t="str">
        <f t="shared" ref="C69:C132" si="4">+B69</f>
        <v>QUIMPAC : QUIMICA PACIFICO</v>
      </c>
      <c r="E69">
        <f t="shared" si="2"/>
        <v>66</v>
      </c>
      <c r="F69" s="156" t="s">
        <v>52</v>
      </c>
      <c r="G69" s="157"/>
      <c r="H69" s="158"/>
      <c r="I69" s="158" t="s">
        <v>81</v>
      </c>
      <c r="J69" s="158" t="s">
        <v>81</v>
      </c>
      <c r="K69" s="158" t="s">
        <v>114</v>
      </c>
      <c r="L69" s="158" t="s">
        <v>34</v>
      </c>
      <c r="M69" s="158" t="s">
        <v>148</v>
      </c>
      <c r="N69" s="158" t="s">
        <v>114</v>
      </c>
      <c r="O69" s="158" t="s">
        <v>114</v>
      </c>
      <c r="P69" s="158" t="s">
        <v>81</v>
      </c>
      <c r="Q69" s="158"/>
      <c r="R69" s="158" t="s">
        <v>68</v>
      </c>
      <c r="S69" s="158" t="s">
        <v>225</v>
      </c>
      <c r="T69" s="158" t="s">
        <v>363</v>
      </c>
      <c r="U69" s="158" t="s">
        <v>114</v>
      </c>
      <c r="V69" s="158" t="s">
        <v>114</v>
      </c>
      <c r="W69" s="158" t="s">
        <v>68</v>
      </c>
      <c r="X69" s="158" t="s">
        <v>34</v>
      </c>
      <c r="Y69" s="158"/>
      <c r="Z69" s="158" t="s">
        <v>146</v>
      </c>
      <c r="AA69" s="158" t="s">
        <v>1324</v>
      </c>
      <c r="AB69" s="158" t="s">
        <v>315</v>
      </c>
      <c r="AC69" s="158" t="s">
        <v>81</v>
      </c>
      <c r="AD69" s="158"/>
      <c r="AE69" s="158" t="s">
        <v>335</v>
      </c>
      <c r="AF69" s="158" t="s">
        <v>114</v>
      </c>
      <c r="AG69" s="158" t="s">
        <v>34</v>
      </c>
      <c r="AH69" s="158"/>
    </row>
    <row r="70" spans="1:35" x14ac:dyDescent="0.25">
      <c r="A70">
        <f t="shared" si="3"/>
        <v>68</v>
      </c>
      <c r="B70" s="144" t="s">
        <v>1325</v>
      </c>
      <c r="C70" t="str">
        <f t="shared" si="4"/>
        <v>30/06/2020</v>
      </c>
      <c r="E70">
        <f t="shared" ref="E70:E133" si="5">+E69+1</f>
        <v>67</v>
      </c>
      <c r="F70" s="156" t="s">
        <v>1112</v>
      </c>
      <c r="G70" s="157"/>
      <c r="H70" s="158"/>
      <c r="I70" s="158" t="s">
        <v>566</v>
      </c>
      <c r="J70" s="158" t="s">
        <v>420</v>
      </c>
      <c r="K70" s="158" t="s">
        <v>624</v>
      </c>
      <c r="L70" s="158" t="s">
        <v>819</v>
      </c>
      <c r="M70" s="158" t="s">
        <v>845</v>
      </c>
      <c r="N70" s="158" t="s">
        <v>806</v>
      </c>
      <c r="O70" s="158" t="s">
        <v>884</v>
      </c>
      <c r="P70" s="158" t="s">
        <v>566</v>
      </c>
      <c r="Q70" s="158"/>
      <c r="R70" s="158" t="s">
        <v>480</v>
      </c>
      <c r="S70" s="158" t="s">
        <v>628</v>
      </c>
      <c r="T70" s="158" t="s">
        <v>1326</v>
      </c>
      <c r="U70" s="158" t="s">
        <v>1222</v>
      </c>
      <c r="V70" s="158" t="s">
        <v>795</v>
      </c>
      <c r="W70" s="158" t="s">
        <v>566</v>
      </c>
      <c r="X70" s="158" t="s">
        <v>806</v>
      </c>
      <c r="Y70" s="158"/>
      <c r="Z70" s="158" t="s">
        <v>806</v>
      </c>
      <c r="AA70" s="158" t="s">
        <v>640</v>
      </c>
      <c r="AB70" s="158" t="s">
        <v>845</v>
      </c>
      <c r="AC70" s="158" t="s">
        <v>566</v>
      </c>
      <c r="AD70" s="158"/>
      <c r="AE70" s="158" t="s">
        <v>1327</v>
      </c>
      <c r="AF70" s="158" t="s">
        <v>819</v>
      </c>
      <c r="AG70" s="158" t="s">
        <v>806</v>
      </c>
      <c r="AH70" s="158"/>
    </row>
    <row r="71" spans="1:35" x14ac:dyDescent="0.25">
      <c r="A71">
        <f t="shared" si="3"/>
        <v>69</v>
      </c>
      <c r="B71" s="147" t="s">
        <v>1117</v>
      </c>
      <c r="C71" t="str">
        <f t="shared" si="4"/>
        <v>01/03/2016</v>
      </c>
      <c r="E71">
        <f t="shared" si="5"/>
        <v>68</v>
      </c>
      <c r="F71" s="156" t="s">
        <v>54</v>
      </c>
      <c r="G71" s="157"/>
      <c r="H71" s="158"/>
      <c r="I71" s="158" t="s">
        <v>565</v>
      </c>
      <c r="J71" s="158" t="s">
        <v>437</v>
      </c>
      <c r="K71" s="158" t="s">
        <v>794</v>
      </c>
      <c r="L71" s="158" t="s">
        <v>794</v>
      </c>
      <c r="M71" s="158" t="s">
        <v>1328</v>
      </c>
      <c r="N71" s="158" t="s">
        <v>794</v>
      </c>
      <c r="O71" s="158" t="s">
        <v>609</v>
      </c>
      <c r="P71" s="158" t="s">
        <v>565</v>
      </c>
      <c r="Q71" s="158"/>
      <c r="R71" s="158" t="s">
        <v>419</v>
      </c>
      <c r="S71" s="158" t="s">
        <v>828</v>
      </c>
      <c r="T71" s="158" t="s">
        <v>1329</v>
      </c>
      <c r="U71" s="158" t="s">
        <v>1121</v>
      </c>
      <c r="V71" s="158" t="s">
        <v>1117</v>
      </c>
      <c r="W71" s="158" t="s">
        <v>565</v>
      </c>
      <c r="X71" s="158" t="s">
        <v>794</v>
      </c>
      <c r="Y71" s="158"/>
      <c r="Z71" s="158" t="s">
        <v>794</v>
      </c>
      <c r="AA71" s="158" t="s">
        <v>631</v>
      </c>
      <c r="AB71" s="158" t="s">
        <v>609</v>
      </c>
      <c r="AC71" s="158" t="s">
        <v>565</v>
      </c>
      <c r="AD71" s="158"/>
      <c r="AE71" s="158" t="s">
        <v>843</v>
      </c>
      <c r="AF71" s="158" t="s">
        <v>794</v>
      </c>
      <c r="AG71" s="158" t="s">
        <v>794</v>
      </c>
      <c r="AH71" s="158"/>
    </row>
    <row r="72" spans="1:35" x14ac:dyDescent="0.25">
      <c r="A72">
        <f t="shared" si="3"/>
        <v>70</v>
      </c>
      <c r="B72" s="148" t="s">
        <v>416</v>
      </c>
      <c r="C72" t="str">
        <f t="shared" si="4"/>
        <v>BILATERAL</v>
      </c>
      <c r="E72">
        <f t="shared" si="5"/>
        <v>69</v>
      </c>
      <c r="F72" s="156" t="s">
        <v>402</v>
      </c>
      <c r="G72" s="157"/>
      <c r="H72" s="158"/>
      <c r="I72" s="158" t="s">
        <v>435</v>
      </c>
      <c r="J72" s="158" t="s">
        <v>435</v>
      </c>
      <c r="K72" s="158" t="s">
        <v>435</v>
      </c>
      <c r="L72" s="158" t="s">
        <v>435</v>
      </c>
      <c r="M72" s="158" t="s">
        <v>416</v>
      </c>
      <c r="N72" s="158" t="s">
        <v>435</v>
      </c>
      <c r="O72" s="158" t="s">
        <v>416</v>
      </c>
      <c r="P72" s="158" t="s">
        <v>435</v>
      </c>
      <c r="Q72" s="158"/>
      <c r="R72" s="158" t="s">
        <v>435</v>
      </c>
      <c r="S72" s="158" t="s">
        <v>416</v>
      </c>
      <c r="T72" s="158" t="s">
        <v>416</v>
      </c>
      <c r="U72" s="158" t="s">
        <v>435</v>
      </c>
      <c r="V72" s="158" t="s">
        <v>416</v>
      </c>
      <c r="W72" s="158" t="s">
        <v>435</v>
      </c>
      <c r="X72" s="158" t="s">
        <v>435</v>
      </c>
      <c r="Y72" s="158"/>
      <c r="Z72" s="158" t="s">
        <v>435</v>
      </c>
      <c r="AA72" s="158" t="s">
        <v>416</v>
      </c>
      <c r="AB72" s="158" t="s">
        <v>416</v>
      </c>
      <c r="AC72" s="158" t="s">
        <v>435</v>
      </c>
      <c r="AD72" s="158"/>
      <c r="AE72" s="158" t="s">
        <v>416</v>
      </c>
      <c r="AF72" s="158" t="s">
        <v>435</v>
      </c>
      <c r="AG72" s="158" t="s">
        <v>435</v>
      </c>
      <c r="AH72" s="158"/>
    </row>
    <row r="73" spans="1:35" x14ac:dyDescent="0.25">
      <c r="A73">
        <f t="shared" si="3"/>
        <v>71</v>
      </c>
      <c r="B73" s="149" t="s">
        <v>558</v>
      </c>
      <c r="C73" t="str">
        <f t="shared" si="4"/>
        <v>LIBRE</v>
      </c>
      <c r="E73">
        <f t="shared" si="5"/>
        <v>70</v>
      </c>
      <c r="F73" s="159" t="s">
        <v>403</v>
      </c>
      <c r="G73" s="160"/>
      <c r="H73" s="161"/>
      <c r="I73" s="161" t="s">
        <v>417</v>
      </c>
      <c r="J73" s="161" t="s">
        <v>417</v>
      </c>
      <c r="K73" s="161" t="s">
        <v>417</v>
      </c>
      <c r="L73" s="161" t="s">
        <v>417</v>
      </c>
      <c r="M73" s="161" t="s">
        <v>558</v>
      </c>
      <c r="N73" s="161" t="s">
        <v>417</v>
      </c>
      <c r="O73" s="161" t="s">
        <v>417</v>
      </c>
      <c r="P73" s="161" t="s">
        <v>417</v>
      </c>
      <c r="Q73" s="161"/>
      <c r="R73" s="161" t="s">
        <v>417</v>
      </c>
      <c r="S73" s="161" t="s">
        <v>558</v>
      </c>
      <c r="T73" s="161" t="s">
        <v>558</v>
      </c>
      <c r="U73" s="161" t="s">
        <v>417</v>
      </c>
      <c r="V73" s="161" t="s">
        <v>417</v>
      </c>
      <c r="W73" s="161" t="s">
        <v>417</v>
      </c>
      <c r="X73" s="161" t="s">
        <v>417</v>
      </c>
      <c r="Y73" s="161"/>
      <c r="Z73" s="161" t="s">
        <v>417</v>
      </c>
      <c r="AA73" s="161" t="s">
        <v>558</v>
      </c>
      <c r="AB73" s="161" t="s">
        <v>558</v>
      </c>
      <c r="AC73" s="161" t="s">
        <v>417</v>
      </c>
      <c r="AD73" s="161"/>
      <c r="AE73" s="161" t="s">
        <v>558</v>
      </c>
      <c r="AF73" s="161" t="s">
        <v>417</v>
      </c>
      <c r="AG73" s="161" t="s">
        <v>417</v>
      </c>
      <c r="AH73" s="161"/>
    </row>
    <row r="74" spans="1:35" s="134" customFormat="1" x14ac:dyDescent="0.25">
      <c r="A74" s="134">
        <f t="shared" si="3"/>
        <v>72</v>
      </c>
      <c r="B74" s="135" t="s">
        <v>1330</v>
      </c>
      <c r="C74" s="134" t="str">
        <f t="shared" si="4"/>
        <v>CB00034ENG</v>
      </c>
      <c r="E74" s="134">
        <f t="shared" si="5"/>
        <v>71</v>
      </c>
      <c r="F74" s="136" t="s">
        <v>1087</v>
      </c>
      <c r="G74" s="137"/>
      <c r="H74" s="138"/>
      <c r="I74" s="138" t="s">
        <v>581</v>
      </c>
      <c r="J74" s="138" t="s">
        <v>440</v>
      </c>
      <c r="K74" s="138" t="s">
        <v>1331</v>
      </c>
      <c r="L74" s="138" t="s">
        <v>1332</v>
      </c>
      <c r="M74" s="138" t="s">
        <v>1333</v>
      </c>
      <c r="N74" s="138" t="s">
        <v>1334</v>
      </c>
      <c r="O74" s="138" t="s">
        <v>1335</v>
      </c>
      <c r="P74" s="138" t="s">
        <v>1336</v>
      </c>
      <c r="Q74" s="138"/>
      <c r="R74" s="138" t="s">
        <v>1337</v>
      </c>
      <c r="S74" s="138" t="s">
        <v>1338</v>
      </c>
      <c r="T74" s="138" t="s">
        <v>1339</v>
      </c>
      <c r="U74" s="138" t="s">
        <v>1340</v>
      </c>
      <c r="V74" s="138" t="s">
        <v>1341</v>
      </c>
      <c r="W74" s="138" t="s">
        <v>734</v>
      </c>
      <c r="X74" s="138" t="s">
        <v>1342</v>
      </c>
      <c r="Y74" s="138"/>
      <c r="Z74" s="138" t="s">
        <v>810</v>
      </c>
      <c r="AA74" s="138" t="s">
        <v>1343</v>
      </c>
      <c r="AB74" s="138" t="s">
        <v>1344</v>
      </c>
      <c r="AC74" s="138" t="s">
        <v>1345</v>
      </c>
      <c r="AD74" s="138"/>
      <c r="AE74" s="138" t="s">
        <v>1346</v>
      </c>
      <c r="AF74" s="138" t="s">
        <v>1347</v>
      </c>
      <c r="AG74" s="138" t="s">
        <v>1348</v>
      </c>
      <c r="AH74" s="138"/>
      <c r="AI74" s="3"/>
    </row>
    <row r="75" spans="1:35" x14ac:dyDescent="0.25">
      <c r="A75">
        <f t="shared" si="3"/>
        <v>73</v>
      </c>
      <c r="B75" s="139" t="s">
        <v>520</v>
      </c>
      <c r="C75" t="str">
        <f t="shared" si="4"/>
        <v>CHILINA 138</v>
      </c>
      <c r="E75">
        <f t="shared" si="5"/>
        <v>72</v>
      </c>
      <c r="F75" s="140" t="s">
        <v>1109</v>
      </c>
      <c r="G75" s="141"/>
      <c r="H75" s="142"/>
      <c r="I75" s="142" t="s">
        <v>441</v>
      </c>
      <c r="J75" s="142" t="s">
        <v>441</v>
      </c>
      <c r="K75" s="142" t="s">
        <v>370</v>
      </c>
      <c r="L75" s="142" t="s">
        <v>370</v>
      </c>
      <c r="M75" s="142" t="s">
        <v>608</v>
      </c>
      <c r="N75" s="142" t="s">
        <v>424</v>
      </c>
      <c r="O75" s="142" t="s">
        <v>433</v>
      </c>
      <c r="P75" s="142" t="s">
        <v>454</v>
      </c>
      <c r="Q75" s="142"/>
      <c r="R75" s="142" t="s">
        <v>428</v>
      </c>
      <c r="S75" s="142" t="s">
        <v>765</v>
      </c>
      <c r="T75" s="142" t="s">
        <v>531</v>
      </c>
      <c r="U75" s="142" t="s">
        <v>431</v>
      </c>
      <c r="V75" s="142" t="s">
        <v>431</v>
      </c>
      <c r="W75" s="142" t="s">
        <v>517</v>
      </c>
      <c r="X75" s="142" t="s">
        <v>634</v>
      </c>
      <c r="Y75" s="142"/>
      <c r="Z75" s="142" t="s">
        <v>811</v>
      </c>
      <c r="AA75" s="142" t="s">
        <v>370</v>
      </c>
      <c r="AB75" s="142" t="s">
        <v>466</v>
      </c>
      <c r="AC75" s="142" t="s">
        <v>445</v>
      </c>
      <c r="AD75" s="142"/>
      <c r="AE75" s="142" t="s">
        <v>634</v>
      </c>
      <c r="AF75" s="142" t="s">
        <v>428</v>
      </c>
      <c r="AG75" s="142" t="s">
        <v>634</v>
      </c>
      <c r="AH75" s="142"/>
    </row>
    <row r="76" spans="1:35" x14ac:dyDescent="0.25">
      <c r="A76">
        <f t="shared" si="3"/>
        <v>74</v>
      </c>
      <c r="B76" s="143" t="s">
        <v>97</v>
      </c>
      <c r="C76" t="str">
        <f t="shared" si="4"/>
        <v>SEAL</v>
      </c>
      <c r="E76">
        <f t="shared" si="5"/>
        <v>73</v>
      </c>
      <c r="F76" s="140" t="s">
        <v>52</v>
      </c>
      <c r="G76" s="141"/>
      <c r="H76" s="142"/>
      <c r="I76" s="142" t="s">
        <v>81</v>
      </c>
      <c r="J76" s="142" t="s">
        <v>81</v>
      </c>
      <c r="K76" s="142" t="s">
        <v>114</v>
      </c>
      <c r="L76" s="142" t="s">
        <v>34</v>
      </c>
      <c r="M76" s="142" t="s">
        <v>148</v>
      </c>
      <c r="N76" s="142" t="s">
        <v>114</v>
      </c>
      <c r="O76" s="142" t="s">
        <v>114</v>
      </c>
      <c r="P76" s="142" t="s">
        <v>81</v>
      </c>
      <c r="Q76" s="142"/>
      <c r="R76" s="142" t="s">
        <v>68</v>
      </c>
      <c r="S76" s="142" t="s">
        <v>21</v>
      </c>
      <c r="T76" s="142" t="s">
        <v>1349</v>
      </c>
      <c r="U76" s="142" t="s">
        <v>114</v>
      </c>
      <c r="V76" s="142" t="s">
        <v>114</v>
      </c>
      <c r="W76" s="142" t="s">
        <v>68</v>
      </c>
      <c r="X76" s="142" t="s">
        <v>34</v>
      </c>
      <c r="Y76" s="142"/>
      <c r="Z76" s="142" t="s">
        <v>146</v>
      </c>
      <c r="AA76" s="142" t="s">
        <v>299</v>
      </c>
      <c r="AB76" s="142" t="s">
        <v>315</v>
      </c>
      <c r="AC76" s="142" t="s">
        <v>81</v>
      </c>
      <c r="AD76" s="142"/>
      <c r="AE76" s="142" t="s">
        <v>337</v>
      </c>
      <c r="AF76" s="142" t="s">
        <v>114</v>
      </c>
      <c r="AG76" s="142" t="s">
        <v>34</v>
      </c>
      <c r="AH76" s="142"/>
    </row>
    <row r="77" spans="1:35" x14ac:dyDescent="0.25">
      <c r="A77">
        <f t="shared" si="3"/>
        <v>75</v>
      </c>
      <c r="B77" s="144" t="s">
        <v>624</v>
      </c>
      <c r="C77" t="str">
        <f t="shared" si="4"/>
        <v>31/12/2025</v>
      </c>
      <c r="E77">
        <f t="shared" si="5"/>
        <v>74</v>
      </c>
      <c r="F77" s="140" t="s">
        <v>1112</v>
      </c>
      <c r="G77" s="141"/>
      <c r="H77" s="142"/>
      <c r="I77" s="142" t="s">
        <v>566</v>
      </c>
      <c r="J77" s="142" t="s">
        <v>420</v>
      </c>
      <c r="K77" s="142" t="s">
        <v>624</v>
      </c>
      <c r="L77" s="142" t="s">
        <v>819</v>
      </c>
      <c r="M77" s="142" t="s">
        <v>845</v>
      </c>
      <c r="N77" s="142" t="s">
        <v>806</v>
      </c>
      <c r="O77" s="142" t="s">
        <v>806</v>
      </c>
      <c r="P77" s="142" t="s">
        <v>566</v>
      </c>
      <c r="Q77" s="142"/>
      <c r="R77" s="142" t="s">
        <v>480</v>
      </c>
      <c r="S77" s="142" t="s">
        <v>1350</v>
      </c>
      <c r="T77" s="142" t="s">
        <v>1351</v>
      </c>
      <c r="U77" s="142" t="s">
        <v>624</v>
      </c>
      <c r="V77" s="142" t="s">
        <v>795</v>
      </c>
      <c r="W77" s="142" t="s">
        <v>566</v>
      </c>
      <c r="X77" s="142" t="s">
        <v>806</v>
      </c>
      <c r="Y77" s="142"/>
      <c r="Z77" s="142" t="s">
        <v>806</v>
      </c>
      <c r="AA77" s="142" t="s">
        <v>884</v>
      </c>
      <c r="AB77" s="142" t="s">
        <v>1352</v>
      </c>
      <c r="AC77" s="142" t="s">
        <v>566</v>
      </c>
      <c r="AD77" s="142"/>
      <c r="AE77" s="142" t="s">
        <v>643</v>
      </c>
      <c r="AF77" s="142" t="s">
        <v>819</v>
      </c>
      <c r="AG77" s="142" t="s">
        <v>566</v>
      </c>
      <c r="AH77" s="142"/>
    </row>
    <row r="78" spans="1:35" x14ac:dyDescent="0.25">
      <c r="A78">
        <f t="shared" si="3"/>
        <v>76</v>
      </c>
      <c r="B78" s="147" t="s">
        <v>1117</v>
      </c>
      <c r="C78" t="str">
        <f t="shared" si="4"/>
        <v>01/03/2016</v>
      </c>
      <c r="E78">
        <f t="shared" si="5"/>
        <v>75</v>
      </c>
      <c r="F78" s="140" t="s">
        <v>54</v>
      </c>
      <c r="G78" s="141"/>
      <c r="H78" s="142"/>
      <c r="I78" s="142" t="s">
        <v>565</v>
      </c>
      <c r="J78" s="142" t="s">
        <v>437</v>
      </c>
      <c r="K78" s="142" t="s">
        <v>794</v>
      </c>
      <c r="L78" s="142" t="s">
        <v>794</v>
      </c>
      <c r="M78" s="142" t="s">
        <v>1328</v>
      </c>
      <c r="N78" s="142" t="s">
        <v>794</v>
      </c>
      <c r="O78" s="142" t="s">
        <v>794</v>
      </c>
      <c r="P78" s="142" t="s">
        <v>565</v>
      </c>
      <c r="Q78" s="142"/>
      <c r="R78" s="142" t="s">
        <v>419</v>
      </c>
      <c r="S78" s="142" t="s">
        <v>828</v>
      </c>
      <c r="T78" s="142" t="s">
        <v>1121</v>
      </c>
      <c r="U78" s="142" t="s">
        <v>1121</v>
      </c>
      <c r="V78" s="142" t="s">
        <v>1117</v>
      </c>
      <c r="W78" s="142" t="s">
        <v>565</v>
      </c>
      <c r="X78" s="142" t="s">
        <v>794</v>
      </c>
      <c r="Y78" s="142"/>
      <c r="Z78" s="142" t="s">
        <v>794</v>
      </c>
      <c r="AA78" s="142" t="s">
        <v>565</v>
      </c>
      <c r="AB78" s="142" t="s">
        <v>1353</v>
      </c>
      <c r="AC78" s="142" t="s">
        <v>565</v>
      </c>
      <c r="AD78" s="142"/>
      <c r="AE78" s="142" t="s">
        <v>843</v>
      </c>
      <c r="AF78" s="142" t="s">
        <v>794</v>
      </c>
      <c r="AG78" s="142" t="s">
        <v>794</v>
      </c>
      <c r="AH78" s="142"/>
    </row>
    <row r="79" spans="1:35" x14ac:dyDescent="0.25">
      <c r="A79">
        <f t="shared" si="3"/>
        <v>77</v>
      </c>
      <c r="B79" s="148" t="s">
        <v>416</v>
      </c>
      <c r="C79" t="str">
        <f t="shared" si="4"/>
        <v>BILATERAL</v>
      </c>
      <c r="E79">
        <f t="shared" si="5"/>
        <v>76</v>
      </c>
      <c r="F79" s="140" t="s">
        <v>402</v>
      </c>
      <c r="G79" s="141"/>
      <c r="H79" s="142"/>
      <c r="I79" s="142" t="s">
        <v>435</v>
      </c>
      <c r="J79" s="142" t="s">
        <v>435</v>
      </c>
      <c r="K79" s="142" t="s">
        <v>435</v>
      </c>
      <c r="L79" s="142" t="s">
        <v>435</v>
      </c>
      <c r="M79" s="142" t="s">
        <v>416</v>
      </c>
      <c r="N79" s="142" t="s">
        <v>435</v>
      </c>
      <c r="O79" s="142" t="s">
        <v>435</v>
      </c>
      <c r="P79" s="142" t="s">
        <v>435</v>
      </c>
      <c r="Q79" s="142"/>
      <c r="R79" s="142" t="s">
        <v>435</v>
      </c>
      <c r="S79" s="142" t="s">
        <v>416</v>
      </c>
      <c r="T79" s="142" t="s">
        <v>416</v>
      </c>
      <c r="U79" s="142" t="s">
        <v>435</v>
      </c>
      <c r="V79" s="142" t="s">
        <v>416</v>
      </c>
      <c r="W79" s="142" t="s">
        <v>435</v>
      </c>
      <c r="X79" s="142" t="s">
        <v>435</v>
      </c>
      <c r="Y79" s="142"/>
      <c r="Z79" s="142" t="s">
        <v>435</v>
      </c>
      <c r="AA79" s="142" t="s">
        <v>416</v>
      </c>
      <c r="AB79" s="142" t="s">
        <v>416</v>
      </c>
      <c r="AC79" s="142" t="s">
        <v>435</v>
      </c>
      <c r="AD79" s="142"/>
      <c r="AE79" s="142" t="s">
        <v>416</v>
      </c>
      <c r="AF79" s="142" t="s">
        <v>435</v>
      </c>
      <c r="AG79" s="142" t="s">
        <v>435</v>
      </c>
      <c r="AH79" s="142"/>
    </row>
    <row r="80" spans="1:35" x14ac:dyDescent="0.25">
      <c r="A80">
        <f t="shared" si="3"/>
        <v>78</v>
      </c>
      <c r="B80" s="149" t="s">
        <v>417</v>
      </c>
      <c r="C80" t="str">
        <f t="shared" si="4"/>
        <v>REGULADO</v>
      </c>
      <c r="E80">
        <f t="shared" si="5"/>
        <v>77</v>
      </c>
      <c r="F80" s="150" t="s">
        <v>403</v>
      </c>
      <c r="G80" s="151"/>
      <c r="H80" s="152"/>
      <c r="I80" s="152" t="s">
        <v>417</v>
      </c>
      <c r="J80" s="152" t="s">
        <v>417</v>
      </c>
      <c r="K80" s="152" t="s">
        <v>417</v>
      </c>
      <c r="L80" s="152" t="s">
        <v>417</v>
      </c>
      <c r="M80" s="152" t="s">
        <v>558</v>
      </c>
      <c r="N80" s="152" t="s">
        <v>417</v>
      </c>
      <c r="O80" s="152" t="s">
        <v>417</v>
      </c>
      <c r="P80" s="152" t="s">
        <v>417</v>
      </c>
      <c r="Q80" s="152"/>
      <c r="R80" s="152" t="s">
        <v>417</v>
      </c>
      <c r="S80" s="152" t="s">
        <v>558</v>
      </c>
      <c r="T80" s="152" t="s">
        <v>558</v>
      </c>
      <c r="U80" s="152" t="s">
        <v>417</v>
      </c>
      <c r="V80" s="152" t="s">
        <v>417</v>
      </c>
      <c r="W80" s="152" t="s">
        <v>417</v>
      </c>
      <c r="X80" s="152" t="s">
        <v>417</v>
      </c>
      <c r="Y80" s="152"/>
      <c r="Z80" s="152" t="s">
        <v>417</v>
      </c>
      <c r="AA80" s="152" t="s">
        <v>558</v>
      </c>
      <c r="AB80" s="152" t="s">
        <v>417</v>
      </c>
      <c r="AC80" s="152" t="s">
        <v>417</v>
      </c>
      <c r="AD80" s="152"/>
      <c r="AE80" s="152" t="s">
        <v>558</v>
      </c>
      <c r="AF80" s="152" t="s">
        <v>417</v>
      </c>
      <c r="AG80" s="152" t="s">
        <v>417</v>
      </c>
      <c r="AH80" s="152"/>
    </row>
    <row r="81" spans="1:35" x14ac:dyDescent="0.25">
      <c r="A81">
        <f t="shared" si="3"/>
        <v>79</v>
      </c>
      <c r="B81" s="135" t="s">
        <v>1234</v>
      </c>
      <c r="C81" t="str">
        <f t="shared" si="4"/>
        <v>CB00042ENG</v>
      </c>
      <c r="E81" s="134">
        <f t="shared" si="5"/>
        <v>78</v>
      </c>
      <c r="F81" s="153" t="s">
        <v>1087</v>
      </c>
      <c r="G81" s="154"/>
      <c r="H81" s="155"/>
      <c r="I81" s="155" t="s">
        <v>585</v>
      </c>
      <c r="J81" s="155" t="s">
        <v>442</v>
      </c>
      <c r="K81" s="155" t="s">
        <v>1354</v>
      </c>
      <c r="L81" s="155" t="s">
        <v>1355</v>
      </c>
      <c r="M81" s="155" t="s">
        <v>1356</v>
      </c>
      <c r="N81" s="155" t="s">
        <v>1357</v>
      </c>
      <c r="O81" s="155" t="s">
        <v>1358</v>
      </c>
      <c r="P81" s="155" t="s">
        <v>1359</v>
      </c>
      <c r="Q81" s="155"/>
      <c r="R81" s="155" t="s">
        <v>1360</v>
      </c>
      <c r="S81" s="155"/>
      <c r="T81" s="155" t="s">
        <v>1361</v>
      </c>
      <c r="U81" s="155" t="s">
        <v>1362</v>
      </c>
      <c r="V81" s="155" t="s">
        <v>1363</v>
      </c>
      <c r="W81" s="155" t="s">
        <v>789</v>
      </c>
      <c r="X81" s="155" t="s">
        <v>1364</v>
      </c>
      <c r="Y81" s="155"/>
      <c r="Z81" s="155" t="s">
        <v>813</v>
      </c>
      <c r="AA81" s="155" t="s">
        <v>1365</v>
      </c>
      <c r="AB81" s="155" t="s">
        <v>1030</v>
      </c>
      <c r="AC81" s="155" t="s">
        <v>1366</v>
      </c>
      <c r="AD81" s="155"/>
      <c r="AE81" s="155" t="s">
        <v>1367</v>
      </c>
      <c r="AF81" s="155" t="s">
        <v>1368</v>
      </c>
      <c r="AG81" s="155" t="s">
        <v>1369</v>
      </c>
      <c r="AH81" s="155"/>
    </row>
    <row r="82" spans="1:35" x14ac:dyDescent="0.25">
      <c r="A82">
        <f t="shared" si="3"/>
        <v>80</v>
      </c>
      <c r="B82" s="139" t="s">
        <v>424</v>
      </c>
      <c r="C82" t="str">
        <f t="shared" si="4"/>
        <v>HUACHO 220</v>
      </c>
      <c r="E82">
        <f t="shared" si="5"/>
        <v>79</v>
      </c>
      <c r="F82" s="156" t="s">
        <v>1109</v>
      </c>
      <c r="G82" s="157"/>
      <c r="H82" s="158"/>
      <c r="I82" s="158" t="s">
        <v>443</v>
      </c>
      <c r="J82" s="158" t="s">
        <v>443</v>
      </c>
      <c r="K82" s="158" t="s">
        <v>431</v>
      </c>
      <c r="L82" s="158" t="s">
        <v>765</v>
      </c>
      <c r="M82" s="158" t="s">
        <v>608</v>
      </c>
      <c r="N82" s="158" t="s">
        <v>428</v>
      </c>
      <c r="O82" s="158" t="s">
        <v>418</v>
      </c>
      <c r="P82" s="158" t="s">
        <v>458</v>
      </c>
      <c r="Q82" s="158"/>
      <c r="R82" s="158" t="s">
        <v>517</v>
      </c>
      <c r="S82" s="158"/>
      <c r="T82" s="158" t="s">
        <v>767</v>
      </c>
      <c r="U82" s="158" t="s">
        <v>426</v>
      </c>
      <c r="V82" s="158" t="s">
        <v>433</v>
      </c>
      <c r="W82" s="158" t="s">
        <v>470</v>
      </c>
      <c r="X82" s="158" t="s">
        <v>370</v>
      </c>
      <c r="Y82" s="158"/>
      <c r="Z82" s="158" t="s">
        <v>814</v>
      </c>
      <c r="AA82" s="158" t="s">
        <v>634</v>
      </c>
      <c r="AB82" s="158" t="s">
        <v>489</v>
      </c>
      <c r="AC82" s="158" t="s">
        <v>448</v>
      </c>
      <c r="AD82" s="158"/>
      <c r="AE82" s="158" t="s">
        <v>370</v>
      </c>
      <c r="AF82" s="158" t="s">
        <v>370</v>
      </c>
      <c r="AG82" s="158" t="s">
        <v>370</v>
      </c>
      <c r="AH82" s="158"/>
    </row>
    <row r="83" spans="1:35" x14ac:dyDescent="0.25">
      <c r="A83">
        <f t="shared" si="3"/>
        <v>81</v>
      </c>
      <c r="B83" s="143" t="s">
        <v>114</v>
      </c>
      <c r="C83" t="str">
        <f t="shared" si="4"/>
        <v>EDELNOR</v>
      </c>
      <c r="E83">
        <f t="shared" si="5"/>
        <v>80</v>
      </c>
      <c r="F83" s="156" t="s">
        <v>52</v>
      </c>
      <c r="G83" s="157"/>
      <c r="H83" s="158"/>
      <c r="I83" s="158" t="s">
        <v>81</v>
      </c>
      <c r="J83" s="158" t="s">
        <v>81</v>
      </c>
      <c r="K83" s="158" t="s">
        <v>114</v>
      </c>
      <c r="L83" s="158" t="s">
        <v>34</v>
      </c>
      <c r="M83" s="158" t="s">
        <v>148</v>
      </c>
      <c r="N83" s="158" t="s">
        <v>114</v>
      </c>
      <c r="O83" s="158" t="s">
        <v>114</v>
      </c>
      <c r="P83" s="158" t="s">
        <v>81</v>
      </c>
      <c r="Q83" s="158"/>
      <c r="R83" s="158" t="s">
        <v>68</v>
      </c>
      <c r="S83" s="158"/>
      <c r="T83" s="158" t="s">
        <v>1349</v>
      </c>
      <c r="U83" s="158" t="s">
        <v>114</v>
      </c>
      <c r="V83" s="158" t="s">
        <v>114</v>
      </c>
      <c r="W83" s="158" t="s">
        <v>59</v>
      </c>
      <c r="X83" s="158" t="s">
        <v>34</v>
      </c>
      <c r="Y83" s="158"/>
      <c r="Z83" s="158" t="s">
        <v>146</v>
      </c>
      <c r="AA83" s="158" t="s">
        <v>1370</v>
      </c>
      <c r="AB83" s="158" t="s">
        <v>316</v>
      </c>
      <c r="AC83" s="158" t="s">
        <v>81</v>
      </c>
      <c r="AD83" s="158"/>
      <c r="AE83" s="158" t="s">
        <v>338</v>
      </c>
      <c r="AF83" s="158" t="s">
        <v>114</v>
      </c>
      <c r="AG83" s="158" t="s">
        <v>34</v>
      </c>
      <c r="AH83" s="158"/>
    </row>
    <row r="84" spans="1:35" x14ac:dyDescent="0.25">
      <c r="A84">
        <f t="shared" si="3"/>
        <v>82</v>
      </c>
      <c r="B84" s="144" t="s">
        <v>795</v>
      </c>
      <c r="C84" t="str">
        <f t="shared" si="4"/>
        <v>31/12/2027</v>
      </c>
      <c r="E84">
        <f t="shared" si="5"/>
        <v>81</v>
      </c>
      <c r="F84" s="156" t="s">
        <v>1112</v>
      </c>
      <c r="G84" s="157"/>
      <c r="H84" s="158"/>
      <c r="I84" s="158" t="s">
        <v>566</v>
      </c>
      <c r="J84" s="158" t="s">
        <v>420</v>
      </c>
      <c r="K84" s="158" t="s">
        <v>624</v>
      </c>
      <c r="L84" s="158" t="s">
        <v>819</v>
      </c>
      <c r="M84" s="158" t="s">
        <v>845</v>
      </c>
      <c r="N84" s="158" t="s">
        <v>806</v>
      </c>
      <c r="O84" s="158" t="s">
        <v>806</v>
      </c>
      <c r="P84" s="158" t="s">
        <v>566</v>
      </c>
      <c r="Q84" s="158"/>
      <c r="R84" s="158" t="s">
        <v>480</v>
      </c>
      <c r="S84" s="158"/>
      <c r="T84" s="158" t="s">
        <v>1351</v>
      </c>
      <c r="U84" s="158" t="s">
        <v>624</v>
      </c>
      <c r="V84" s="158" t="s">
        <v>795</v>
      </c>
      <c r="W84" s="158" t="s">
        <v>643</v>
      </c>
      <c r="X84" s="158" t="s">
        <v>806</v>
      </c>
      <c r="Y84" s="158"/>
      <c r="Z84" s="158" t="s">
        <v>806</v>
      </c>
      <c r="AA84" s="158" t="s">
        <v>1305</v>
      </c>
      <c r="AB84" s="158" t="s">
        <v>1371</v>
      </c>
      <c r="AC84" s="158" t="s">
        <v>566</v>
      </c>
      <c r="AD84" s="158"/>
      <c r="AE84" s="158" t="s">
        <v>1372</v>
      </c>
      <c r="AF84" s="158" t="s">
        <v>819</v>
      </c>
      <c r="AG84" s="158" t="s">
        <v>806</v>
      </c>
      <c r="AH84" s="158"/>
    </row>
    <row r="85" spans="1:35" x14ac:dyDescent="0.25">
      <c r="A85">
        <f t="shared" si="3"/>
        <v>83</v>
      </c>
      <c r="B85" s="147" t="s">
        <v>1117</v>
      </c>
      <c r="C85" t="str">
        <f t="shared" si="4"/>
        <v>01/03/2016</v>
      </c>
      <c r="E85">
        <f t="shared" si="5"/>
        <v>82</v>
      </c>
      <c r="F85" s="156" t="s">
        <v>54</v>
      </c>
      <c r="G85" s="157"/>
      <c r="H85" s="158"/>
      <c r="I85" s="158" t="s">
        <v>565</v>
      </c>
      <c r="J85" s="158" t="s">
        <v>437</v>
      </c>
      <c r="K85" s="158" t="s">
        <v>794</v>
      </c>
      <c r="L85" s="158" t="s">
        <v>794</v>
      </c>
      <c r="M85" s="158" t="s">
        <v>1328</v>
      </c>
      <c r="N85" s="158" t="s">
        <v>794</v>
      </c>
      <c r="O85" s="158" t="s">
        <v>794</v>
      </c>
      <c r="P85" s="158" t="s">
        <v>565</v>
      </c>
      <c r="Q85" s="158"/>
      <c r="R85" s="158" t="s">
        <v>419</v>
      </c>
      <c r="S85" s="158"/>
      <c r="T85" s="158" t="s">
        <v>1120</v>
      </c>
      <c r="U85" s="158" t="s">
        <v>1121</v>
      </c>
      <c r="V85" s="158" t="s">
        <v>1117</v>
      </c>
      <c r="W85" s="158" t="s">
        <v>1036</v>
      </c>
      <c r="X85" s="158" t="s">
        <v>794</v>
      </c>
      <c r="Y85" s="158"/>
      <c r="Z85" s="158" t="s">
        <v>794</v>
      </c>
      <c r="AA85" s="158" t="s">
        <v>1117</v>
      </c>
      <c r="AB85" s="158" t="s">
        <v>1373</v>
      </c>
      <c r="AC85" s="158" t="s">
        <v>565</v>
      </c>
      <c r="AD85" s="158"/>
      <c r="AE85" s="158" t="s">
        <v>843</v>
      </c>
      <c r="AF85" s="158" t="s">
        <v>794</v>
      </c>
      <c r="AG85" s="158" t="s">
        <v>794</v>
      </c>
      <c r="AH85" s="158"/>
    </row>
    <row r="86" spans="1:35" x14ac:dyDescent="0.25">
      <c r="A86">
        <f t="shared" si="3"/>
        <v>84</v>
      </c>
      <c r="B86" s="148" t="s">
        <v>416</v>
      </c>
      <c r="C86" t="str">
        <f t="shared" si="4"/>
        <v>BILATERAL</v>
      </c>
      <c r="E86">
        <f t="shared" si="5"/>
        <v>83</v>
      </c>
      <c r="F86" s="156" t="s">
        <v>402</v>
      </c>
      <c r="G86" s="157"/>
      <c r="H86" s="158"/>
      <c r="I86" s="158" t="s">
        <v>435</v>
      </c>
      <c r="J86" s="158" t="s">
        <v>435</v>
      </c>
      <c r="K86" s="158" t="s">
        <v>435</v>
      </c>
      <c r="L86" s="158" t="s">
        <v>435</v>
      </c>
      <c r="M86" s="158" t="s">
        <v>416</v>
      </c>
      <c r="N86" s="158" t="s">
        <v>435</v>
      </c>
      <c r="O86" s="158" t="s">
        <v>435</v>
      </c>
      <c r="P86" s="158" t="s">
        <v>435</v>
      </c>
      <c r="Q86" s="158"/>
      <c r="R86" s="158" t="s">
        <v>435</v>
      </c>
      <c r="S86" s="158"/>
      <c r="T86" s="158" t="s">
        <v>416</v>
      </c>
      <c r="U86" s="158" t="s">
        <v>435</v>
      </c>
      <c r="V86" s="158" t="s">
        <v>416</v>
      </c>
      <c r="W86" s="158" t="s">
        <v>416</v>
      </c>
      <c r="X86" s="158" t="s">
        <v>435</v>
      </c>
      <c r="Y86" s="158"/>
      <c r="Z86" s="158" t="s">
        <v>435</v>
      </c>
      <c r="AA86" s="158" t="s">
        <v>416</v>
      </c>
      <c r="AB86" s="158" t="s">
        <v>416</v>
      </c>
      <c r="AC86" s="158" t="s">
        <v>435</v>
      </c>
      <c r="AD86" s="158"/>
      <c r="AE86" s="158" t="s">
        <v>416</v>
      </c>
      <c r="AF86" s="158" t="s">
        <v>435</v>
      </c>
      <c r="AG86" s="158" t="s">
        <v>435</v>
      </c>
      <c r="AH86" s="158"/>
    </row>
    <row r="87" spans="1:35" x14ac:dyDescent="0.25">
      <c r="A87">
        <f t="shared" si="3"/>
        <v>85</v>
      </c>
      <c r="B87" s="149" t="s">
        <v>417</v>
      </c>
      <c r="C87" t="str">
        <f t="shared" si="4"/>
        <v>REGULADO</v>
      </c>
      <c r="E87">
        <f t="shared" si="5"/>
        <v>84</v>
      </c>
      <c r="F87" s="159" t="s">
        <v>403</v>
      </c>
      <c r="G87" s="160"/>
      <c r="H87" s="161"/>
      <c r="I87" s="161" t="s">
        <v>417</v>
      </c>
      <c r="J87" s="161" t="s">
        <v>417</v>
      </c>
      <c r="K87" s="161" t="s">
        <v>417</v>
      </c>
      <c r="L87" s="161" t="s">
        <v>417</v>
      </c>
      <c r="M87" s="161" t="s">
        <v>558</v>
      </c>
      <c r="N87" s="161" t="s">
        <v>417</v>
      </c>
      <c r="O87" s="161" t="s">
        <v>417</v>
      </c>
      <c r="P87" s="161" t="s">
        <v>417</v>
      </c>
      <c r="Q87" s="161"/>
      <c r="R87" s="161" t="s">
        <v>417</v>
      </c>
      <c r="S87" s="161"/>
      <c r="T87" s="161" t="s">
        <v>558</v>
      </c>
      <c r="U87" s="161" t="s">
        <v>417</v>
      </c>
      <c r="V87" s="161" t="s">
        <v>417</v>
      </c>
      <c r="W87" s="161" t="s">
        <v>417</v>
      </c>
      <c r="X87" s="161" t="s">
        <v>417</v>
      </c>
      <c r="Y87" s="161"/>
      <c r="Z87" s="161" t="s">
        <v>417</v>
      </c>
      <c r="AA87" s="161" t="s">
        <v>558</v>
      </c>
      <c r="AB87" s="161" t="s">
        <v>417</v>
      </c>
      <c r="AC87" s="161" t="s">
        <v>417</v>
      </c>
      <c r="AD87" s="161"/>
      <c r="AE87" s="161" t="s">
        <v>558</v>
      </c>
      <c r="AF87" s="161" t="s">
        <v>417</v>
      </c>
      <c r="AG87" s="161" t="s">
        <v>417</v>
      </c>
      <c r="AH87" s="161"/>
    </row>
    <row r="88" spans="1:35" s="134" customFormat="1" x14ac:dyDescent="0.25">
      <c r="A88" s="134">
        <f t="shared" si="3"/>
        <v>86</v>
      </c>
      <c r="B88" s="135" t="s">
        <v>1374</v>
      </c>
      <c r="C88" s="134" t="str">
        <f t="shared" si="4"/>
        <v>CB00052ENG</v>
      </c>
      <c r="E88" s="134">
        <f t="shared" si="5"/>
        <v>85</v>
      </c>
      <c r="F88" s="136" t="s">
        <v>1087</v>
      </c>
      <c r="G88" s="137"/>
      <c r="H88" s="138"/>
      <c r="I88" s="138" t="s">
        <v>588</v>
      </c>
      <c r="J88" s="138" t="s">
        <v>444</v>
      </c>
      <c r="K88" s="138" t="s">
        <v>1375</v>
      </c>
      <c r="L88" s="138" t="s">
        <v>1376</v>
      </c>
      <c r="M88" s="138" t="s">
        <v>1377</v>
      </c>
      <c r="N88" s="138" t="s">
        <v>1378</v>
      </c>
      <c r="O88" s="138" t="s">
        <v>1379</v>
      </c>
      <c r="P88" s="138" t="s">
        <v>1380</v>
      </c>
      <c r="Q88" s="138"/>
      <c r="R88" s="138" t="s">
        <v>1381</v>
      </c>
      <c r="S88" s="138"/>
      <c r="T88" s="138" t="s">
        <v>1382</v>
      </c>
      <c r="U88" s="138" t="s">
        <v>1383</v>
      </c>
      <c r="V88" s="138" t="s">
        <v>1384</v>
      </c>
      <c r="W88" s="138" t="s">
        <v>1385</v>
      </c>
      <c r="X88" s="138" t="s">
        <v>1386</v>
      </c>
      <c r="Y88" s="138"/>
      <c r="Z88" s="138" t="s">
        <v>815</v>
      </c>
      <c r="AA88" s="138" t="s">
        <v>1387</v>
      </c>
      <c r="AB88" s="138" t="s">
        <v>1031</v>
      </c>
      <c r="AC88" s="138" t="s">
        <v>1388</v>
      </c>
      <c r="AD88" s="138"/>
      <c r="AE88" s="138" t="s">
        <v>1389</v>
      </c>
      <c r="AF88" s="138" t="s">
        <v>1390</v>
      </c>
      <c r="AG88" s="138" t="s">
        <v>1391</v>
      </c>
      <c r="AH88" s="138"/>
      <c r="AI88" s="3"/>
    </row>
    <row r="89" spans="1:35" x14ac:dyDescent="0.25">
      <c r="A89">
        <f t="shared" si="3"/>
        <v>87</v>
      </c>
      <c r="B89" s="139" t="s">
        <v>809</v>
      </c>
      <c r="C89" t="str">
        <f t="shared" si="4"/>
        <v>ILO ELP 138</v>
      </c>
      <c r="E89">
        <f t="shared" si="5"/>
        <v>86</v>
      </c>
      <c r="F89" s="140" t="s">
        <v>1109</v>
      </c>
      <c r="G89" s="141"/>
      <c r="H89" s="142"/>
      <c r="I89" s="142" t="s">
        <v>445</v>
      </c>
      <c r="J89" s="142" t="s">
        <v>445</v>
      </c>
      <c r="K89" s="142" t="s">
        <v>433</v>
      </c>
      <c r="L89" s="142" t="s">
        <v>730</v>
      </c>
      <c r="M89" s="142" t="s">
        <v>608</v>
      </c>
      <c r="N89" s="142" t="s">
        <v>370</v>
      </c>
      <c r="O89" s="142" t="s">
        <v>422</v>
      </c>
      <c r="P89" s="142" t="s">
        <v>460</v>
      </c>
      <c r="Q89" s="142"/>
      <c r="R89" s="142" t="s">
        <v>478</v>
      </c>
      <c r="S89" s="142"/>
      <c r="T89" s="142" t="s">
        <v>517</v>
      </c>
      <c r="U89" s="142" t="s">
        <v>719</v>
      </c>
      <c r="V89" s="142" t="s">
        <v>433</v>
      </c>
      <c r="W89" s="142" t="s">
        <v>470</v>
      </c>
      <c r="X89" s="142" t="s">
        <v>765</v>
      </c>
      <c r="Y89" s="142"/>
      <c r="Z89" s="142" t="s">
        <v>531</v>
      </c>
      <c r="AA89" s="142" t="s">
        <v>634</v>
      </c>
      <c r="AB89" s="142" t="s">
        <v>811</v>
      </c>
      <c r="AC89" s="142" t="s">
        <v>451</v>
      </c>
      <c r="AD89" s="142"/>
      <c r="AE89" s="142" t="s">
        <v>1148</v>
      </c>
      <c r="AF89" s="142" t="s">
        <v>431</v>
      </c>
      <c r="AG89" s="142" t="s">
        <v>765</v>
      </c>
      <c r="AH89" s="142"/>
    </row>
    <row r="90" spans="1:35" x14ac:dyDescent="0.25">
      <c r="A90">
        <f t="shared" si="3"/>
        <v>88</v>
      </c>
      <c r="B90" s="143" t="s">
        <v>236</v>
      </c>
      <c r="C90" t="str">
        <f t="shared" si="4"/>
        <v>SOUTHERN PERU CC</v>
      </c>
      <c r="E90">
        <f t="shared" si="5"/>
        <v>87</v>
      </c>
      <c r="F90" s="140" t="s">
        <v>52</v>
      </c>
      <c r="G90" s="141"/>
      <c r="H90" s="142"/>
      <c r="I90" s="142" t="s">
        <v>81</v>
      </c>
      <c r="J90" s="142" t="s">
        <v>81</v>
      </c>
      <c r="K90" s="142" t="s">
        <v>114</v>
      </c>
      <c r="L90" s="142" t="s">
        <v>34</v>
      </c>
      <c r="M90" s="142" t="s">
        <v>148</v>
      </c>
      <c r="N90" s="142" t="s">
        <v>114</v>
      </c>
      <c r="O90" s="142" t="s">
        <v>114</v>
      </c>
      <c r="P90" s="142" t="s">
        <v>81</v>
      </c>
      <c r="Q90" s="142"/>
      <c r="R90" s="142" t="s">
        <v>107</v>
      </c>
      <c r="S90" s="142"/>
      <c r="T90" s="142" t="s">
        <v>364</v>
      </c>
      <c r="U90" s="142" t="s">
        <v>34</v>
      </c>
      <c r="V90" s="142" t="s">
        <v>114</v>
      </c>
      <c r="W90" s="142" t="s">
        <v>59</v>
      </c>
      <c r="X90" s="142" t="s">
        <v>34</v>
      </c>
      <c r="Y90" s="142"/>
      <c r="Z90" s="142" t="s">
        <v>146</v>
      </c>
      <c r="AA90" s="142" t="s">
        <v>1392</v>
      </c>
      <c r="AB90" s="142" t="s">
        <v>316</v>
      </c>
      <c r="AC90" s="142" t="s">
        <v>81</v>
      </c>
      <c r="AD90" s="142"/>
      <c r="AE90" s="142" t="s">
        <v>1393</v>
      </c>
      <c r="AF90" s="142" t="s">
        <v>114</v>
      </c>
      <c r="AG90" s="142" t="s">
        <v>34</v>
      </c>
      <c r="AH90" s="142"/>
    </row>
    <row r="91" spans="1:35" x14ac:dyDescent="0.25">
      <c r="A91">
        <f t="shared" si="3"/>
        <v>89</v>
      </c>
      <c r="B91" s="144" t="s">
        <v>1394</v>
      </c>
      <c r="C91" t="str">
        <f t="shared" si="4"/>
        <v>17/04/2017</v>
      </c>
      <c r="E91">
        <f t="shared" si="5"/>
        <v>88</v>
      </c>
      <c r="F91" s="140" t="s">
        <v>1112</v>
      </c>
      <c r="G91" s="141"/>
      <c r="H91" s="142"/>
      <c r="I91" s="142" t="s">
        <v>566</v>
      </c>
      <c r="J91" s="142" t="s">
        <v>420</v>
      </c>
      <c r="K91" s="142" t="s">
        <v>624</v>
      </c>
      <c r="L91" s="142" t="s">
        <v>819</v>
      </c>
      <c r="M91" s="142" t="s">
        <v>845</v>
      </c>
      <c r="N91" s="142" t="s">
        <v>806</v>
      </c>
      <c r="O91" s="142" t="s">
        <v>806</v>
      </c>
      <c r="P91" s="142" t="s">
        <v>566</v>
      </c>
      <c r="Q91" s="142"/>
      <c r="R91" s="142" t="s">
        <v>480</v>
      </c>
      <c r="S91" s="142"/>
      <c r="T91" s="142" t="s">
        <v>1150</v>
      </c>
      <c r="U91" s="142" t="s">
        <v>1222</v>
      </c>
      <c r="V91" s="142" t="s">
        <v>795</v>
      </c>
      <c r="W91" s="142" t="s">
        <v>643</v>
      </c>
      <c r="X91" s="142" t="s">
        <v>806</v>
      </c>
      <c r="Y91" s="142"/>
      <c r="Z91" s="142" t="s">
        <v>806</v>
      </c>
      <c r="AA91" s="142" t="s">
        <v>873</v>
      </c>
      <c r="AB91" s="142" t="s">
        <v>1371</v>
      </c>
      <c r="AC91" s="142" t="s">
        <v>566</v>
      </c>
      <c r="AD91" s="142"/>
      <c r="AE91" s="142" t="s">
        <v>1395</v>
      </c>
      <c r="AF91" s="142" t="s">
        <v>819</v>
      </c>
      <c r="AG91" s="142" t="s">
        <v>806</v>
      </c>
      <c r="AH91" s="142"/>
    </row>
    <row r="92" spans="1:35" x14ac:dyDescent="0.25">
      <c r="A92">
        <f t="shared" si="3"/>
        <v>90</v>
      </c>
      <c r="B92" s="147" t="s">
        <v>1117</v>
      </c>
      <c r="C92" t="str">
        <f t="shared" si="4"/>
        <v>01/03/2016</v>
      </c>
      <c r="E92">
        <f t="shared" si="5"/>
        <v>89</v>
      </c>
      <c r="F92" s="140" t="s">
        <v>54</v>
      </c>
      <c r="G92" s="141"/>
      <c r="H92" s="142"/>
      <c r="I92" s="142" t="s">
        <v>565</v>
      </c>
      <c r="J92" s="142" t="s">
        <v>437</v>
      </c>
      <c r="K92" s="142" t="s">
        <v>794</v>
      </c>
      <c r="L92" s="142" t="s">
        <v>843</v>
      </c>
      <c r="M92" s="142" t="s">
        <v>1328</v>
      </c>
      <c r="N92" s="142" t="s">
        <v>794</v>
      </c>
      <c r="O92" s="142" t="s">
        <v>794</v>
      </c>
      <c r="P92" s="142" t="s">
        <v>565</v>
      </c>
      <c r="Q92" s="142"/>
      <c r="R92" s="142" t="s">
        <v>419</v>
      </c>
      <c r="S92" s="142"/>
      <c r="T92" s="142" t="s">
        <v>1120</v>
      </c>
      <c r="U92" s="142" t="s">
        <v>1121</v>
      </c>
      <c r="V92" s="142" t="s">
        <v>1117</v>
      </c>
      <c r="W92" s="142" t="s">
        <v>1121</v>
      </c>
      <c r="X92" s="142" t="s">
        <v>794</v>
      </c>
      <c r="Y92" s="142"/>
      <c r="Z92" s="142" t="s">
        <v>794</v>
      </c>
      <c r="AA92" s="142" t="s">
        <v>886</v>
      </c>
      <c r="AB92" s="142" t="s">
        <v>1373</v>
      </c>
      <c r="AC92" s="142" t="s">
        <v>565</v>
      </c>
      <c r="AD92" s="142"/>
      <c r="AE92" s="142" t="s">
        <v>1036</v>
      </c>
      <c r="AF92" s="142" t="s">
        <v>794</v>
      </c>
      <c r="AG92" s="142" t="s">
        <v>794</v>
      </c>
      <c r="AH92" s="142"/>
    </row>
    <row r="93" spans="1:35" x14ac:dyDescent="0.25">
      <c r="A93">
        <f t="shared" si="3"/>
        <v>91</v>
      </c>
      <c r="B93" s="148" t="s">
        <v>416</v>
      </c>
      <c r="C93" t="str">
        <f t="shared" si="4"/>
        <v>BILATERAL</v>
      </c>
      <c r="E93">
        <f t="shared" si="5"/>
        <v>90</v>
      </c>
      <c r="F93" s="140" t="s">
        <v>402</v>
      </c>
      <c r="G93" s="141"/>
      <c r="H93" s="142"/>
      <c r="I93" s="142" t="s">
        <v>435</v>
      </c>
      <c r="J93" s="142" t="s">
        <v>435</v>
      </c>
      <c r="K93" s="142" t="s">
        <v>435</v>
      </c>
      <c r="L93" s="142" t="s">
        <v>435</v>
      </c>
      <c r="M93" s="142" t="s">
        <v>416</v>
      </c>
      <c r="N93" s="142" t="s">
        <v>435</v>
      </c>
      <c r="O93" s="142" t="s">
        <v>435</v>
      </c>
      <c r="P93" s="142" t="s">
        <v>435</v>
      </c>
      <c r="Q93" s="142"/>
      <c r="R93" s="142" t="s">
        <v>435</v>
      </c>
      <c r="S93" s="142"/>
      <c r="T93" s="142" t="s">
        <v>416</v>
      </c>
      <c r="U93" s="142" t="s">
        <v>435</v>
      </c>
      <c r="V93" s="142" t="s">
        <v>416</v>
      </c>
      <c r="W93" s="142" t="s">
        <v>416</v>
      </c>
      <c r="X93" s="142" t="s">
        <v>435</v>
      </c>
      <c r="Y93" s="142"/>
      <c r="Z93" s="142" t="s">
        <v>435</v>
      </c>
      <c r="AA93" s="142" t="s">
        <v>416</v>
      </c>
      <c r="AB93" s="142" t="s">
        <v>416</v>
      </c>
      <c r="AC93" s="142" t="s">
        <v>435</v>
      </c>
      <c r="AD93" s="142"/>
      <c r="AE93" s="142" t="s">
        <v>416</v>
      </c>
      <c r="AF93" s="142" t="s">
        <v>435</v>
      </c>
      <c r="AG93" s="142" t="s">
        <v>435</v>
      </c>
      <c r="AH93" s="142"/>
    </row>
    <row r="94" spans="1:35" x14ac:dyDescent="0.25">
      <c r="A94">
        <f t="shared" si="3"/>
        <v>92</v>
      </c>
      <c r="B94" s="149" t="s">
        <v>558</v>
      </c>
      <c r="C94" t="str">
        <f t="shared" si="4"/>
        <v>LIBRE</v>
      </c>
      <c r="E94">
        <f t="shared" si="5"/>
        <v>91</v>
      </c>
      <c r="F94" s="150" t="s">
        <v>403</v>
      </c>
      <c r="G94" s="151"/>
      <c r="H94" s="152"/>
      <c r="I94" s="152" t="s">
        <v>417</v>
      </c>
      <c r="J94" s="152" t="s">
        <v>417</v>
      </c>
      <c r="K94" s="152" t="s">
        <v>417</v>
      </c>
      <c r="L94" s="152" t="s">
        <v>417</v>
      </c>
      <c r="M94" s="152" t="s">
        <v>558</v>
      </c>
      <c r="N94" s="152" t="s">
        <v>417</v>
      </c>
      <c r="O94" s="152" t="s">
        <v>417</v>
      </c>
      <c r="P94" s="152" t="s">
        <v>417</v>
      </c>
      <c r="Q94" s="152"/>
      <c r="R94" s="152" t="s">
        <v>417</v>
      </c>
      <c r="S94" s="152"/>
      <c r="T94" s="152" t="s">
        <v>558</v>
      </c>
      <c r="U94" s="152" t="s">
        <v>417</v>
      </c>
      <c r="V94" s="152" t="s">
        <v>417</v>
      </c>
      <c r="W94" s="152" t="s">
        <v>417</v>
      </c>
      <c r="X94" s="152" t="s">
        <v>417</v>
      </c>
      <c r="Y94" s="152"/>
      <c r="Z94" s="152" t="s">
        <v>417</v>
      </c>
      <c r="AA94" s="152" t="s">
        <v>558</v>
      </c>
      <c r="AB94" s="152" t="s">
        <v>417</v>
      </c>
      <c r="AC94" s="152" t="s">
        <v>417</v>
      </c>
      <c r="AD94" s="152"/>
      <c r="AE94" s="152" t="s">
        <v>558</v>
      </c>
      <c r="AF94" s="152" t="s">
        <v>417</v>
      </c>
      <c r="AG94" s="152" t="s">
        <v>417</v>
      </c>
      <c r="AH94" s="152"/>
    </row>
    <row r="95" spans="1:35" x14ac:dyDescent="0.25">
      <c r="A95">
        <f t="shared" si="3"/>
        <v>93</v>
      </c>
      <c r="B95" s="135" t="s">
        <v>1396</v>
      </c>
      <c r="C95" t="str">
        <f t="shared" si="4"/>
        <v>CB00062ENG</v>
      </c>
      <c r="E95" s="134">
        <f t="shared" si="5"/>
        <v>92</v>
      </c>
      <c r="F95" s="153" t="s">
        <v>1087</v>
      </c>
      <c r="G95" s="154"/>
      <c r="H95" s="155"/>
      <c r="I95" s="155" t="s">
        <v>593</v>
      </c>
      <c r="J95" s="155" t="s">
        <v>447</v>
      </c>
      <c r="K95" s="155" t="s">
        <v>1397</v>
      </c>
      <c r="L95" s="155" t="s">
        <v>1398</v>
      </c>
      <c r="M95" s="155" t="s">
        <v>1399</v>
      </c>
      <c r="N95" s="155" t="s">
        <v>1400</v>
      </c>
      <c r="O95" s="155" t="s">
        <v>1401</v>
      </c>
      <c r="P95" s="155" t="s">
        <v>1402</v>
      </c>
      <c r="Q95" s="155"/>
      <c r="R95" s="155" t="s">
        <v>1403</v>
      </c>
      <c r="S95" s="155"/>
      <c r="T95" s="155" t="s">
        <v>1404</v>
      </c>
      <c r="U95" s="155" t="s">
        <v>1405</v>
      </c>
      <c r="V95" s="155" t="s">
        <v>1406</v>
      </c>
      <c r="W95" s="155" t="s">
        <v>790</v>
      </c>
      <c r="X95" s="155" t="s">
        <v>1407</v>
      </c>
      <c r="Y95" s="155"/>
      <c r="Z95" s="155" t="s">
        <v>816</v>
      </c>
      <c r="AA95" s="155" t="s">
        <v>1408</v>
      </c>
      <c r="AB95" s="155" t="s">
        <v>1409</v>
      </c>
      <c r="AC95" s="155" t="s">
        <v>1410</v>
      </c>
      <c r="AD95" s="155"/>
      <c r="AE95" s="155" t="s">
        <v>1411</v>
      </c>
      <c r="AF95" s="155" t="s">
        <v>1412</v>
      </c>
      <c r="AG95" s="155" t="s">
        <v>1413</v>
      </c>
      <c r="AH95" s="155"/>
    </row>
    <row r="96" spans="1:35" x14ac:dyDescent="0.25">
      <c r="A96">
        <f t="shared" si="3"/>
        <v>94</v>
      </c>
      <c r="B96" s="139" t="s">
        <v>608</v>
      </c>
      <c r="C96" t="str">
        <f t="shared" si="4"/>
        <v>INDEPENDENCIA 220</v>
      </c>
      <c r="E96">
        <f t="shared" si="5"/>
        <v>93</v>
      </c>
      <c r="F96" s="156" t="s">
        <v>1109</v>
      </c>
      <c r="G96" s="157"/>
      <c r="H96" s="158"/>
      <c r="I96" s="158" t="s">
        <v>448</v>
      </c>
      <c r="J96" s="158" t="s">
        <v>448</v>
      </c>
      <c r="K96" s="158" t="s">
        <v>426</v>
      </c>
      <c r="L96" s="158" t="s">
        <v>433</v>
      </c>
      <c r="M96" s="158" t="s">
        <v>608</v>
      </c>
      <c r="N96" s="158" t="s">
        <v>431</v>
      </c>
      <c r="O96" s="158" t="s">
        <v>424</v>
      </c>
      <c r="P96" s="158" t="s">
        <v>456</v>
      </c>
      <c r="Q96" s="158"/>
      <c r="R96" s="158" t="s">
        <v>482</v>
      </c>
      <c r="S96" s="158"/>
      <c r="T96" s="158" t="s">
        <v>370</v>
      </c>
      <c r="U96" s="158" t="s">
        <v>767</v>
      </c>
      <c r="V96" s="158" t="s">
        <v>424</v>
      </c>
      <c r="W96" s="158" t="s">
        <v>475</v>
      </c>
      <c r="X96" s="158" t="s">
        <v>730</v>
      </c>
      <c r="Y96" s="158"/>
      <c r="Z96" s="158" t="s">
        <v>817</v>
      </c>
      <c r="AA96" s="158" t="s">
        <v>634</v>
      </c>
      <c r="AB96" s="158" t="s">
        <v>498</v>
      </c>
      <c r="AC96" s="158" t="s">
        <v>454</v>
      </c>
      <c r="AD96" s="158"/>
      <c r="AE96" s="158" t="s">
        <v>422</v>
      </c>
      <c r="AF96" s="158" t="s">
        <v>426</v>
      </c>
      <c r="AG96" s="158" t="s">
        <v>730</v>
      </c>
      <c r="AH96" s="158"/>
    </row>
    <row r="97" spans="1:35" x14ac:dyDescent="0.25">
      <c r="A97">
        <f t="shared" si="3"/>
        <v>95</v>
      </c>
      <c r="B97" s="143" t="s">
        <v>230</v>
      </c>
      <c r="C97" t="str">
        <f t="shared" si="4"/>
        <v>PAPELERA DEL SUR</v>
      </c>
      <c r="E97">
        <f t="shared" si="5"/>
        <v>94</v>
      </c>
      <c r="F97" s="156" t="s">
        <v>52</v>
      </c>
      <c r="G97" s="157"/>
      <c r="H97" s="158"/>
      <c r="I97" s="158" t="s">
        <v>81</v>
      </c>
      <c r="J97" s="158" t="s">
        <v>81</v>
      </c>
      <c r="K97" s="158" t="s">
        <v>114</v>
      </c>
      <c r="L97" s="158" t="s">
        <v>114</v>
      </c>
      <c r="M97" s="158" t="s">
        <v>148</v>
      </c>
      <c r="N97" s="158" t="s">
        <v>114</v>
      </c>
      <c r="O97" s="158" t="s">
        <v>114</v>
      </c>
      <c r="P97" s="158" t="s">
        <v>81</v>
      </c>
      <c r="Q97" s="158"/>
      <c r="R97" s="158" t="s">
        <v>107</v>
      </c>
      <c r="S97" s="158"/>
      <c r="T97" s="158" t="s">
        <v>1414</v>
      </c>
      <c r="U97" s="158" t="s">
        <v>34</v>
      </c>
      <c r="V97" s="158" t="s">
        <v>114</v>
      </c>
      <c r="W97" s="158" t="s">
        <v>59</v>
      </c>
      <c r="X97" s="158" t="s">
        <v>34</v>
      </c>
      <c r="Y97" s="158"/>
      <c r="Z97" s="158" t="s">
        <v>146</v>
      </c>
      <c r="AA97" s="158" t="s">
        <v>1415</v>
      </c>
      <c r="AB97" s="158" t="s">
        <v>316</v>
      </c>
      <c r="AC97" s="158" t="s">
        <v>81</v>
      </c>
      <c r="AD97" s="158"/>
      <c r="AE97" s="158" t="s">
        <v>1393</v>
      </c>
      <c r="AF97" s="158" t="s">
        <v>114</v>
      </c>
      <c r="AG97" s="158" t="s">
        <v>34</v>
      </c>
      <c r="AH97" s="158"/>
    </row>
    <row r="98" spans="1:35" x14ac:dyDescent="0.25">
      <c r="A98">
        <f t="shared" si="3"/>
        <v>96</v>
      </c>
      <c r="B98" s="144" t="s">
        <v>1178</v>
      </c>
      <c r="C98" t="str">
        <f t="shared" si="4"/>
        <v>28/02/2017</v>
      </c>
      <c r="E98">
        <f t="shared" si="5"/>
        <v>95</v>
      </c>
      <c r="F98" s="156" t="s">
        <v>1112</v>
      </c>
      <c r="G98" s="157"/>
      <c r="H98" s="158"/>
      <c r="I98" s="158" t="s">
        <v>566</v>
      </c>
      <c r="J98" s="158" t="s">
        <v>420</v>
      </c>
      <c r="K98" s="158" t="s">
        <v>624</v>
      </c>
      <c r="L98" s="158" t="s">
        <v>819</v>
      </c>
      <c r="M98" s="158" t="s">
        <v>845</v>
      </c>
      <c r="N98" s="158" t="s">
        <v>806</v>
      </c>
      <c r="O98" s="158" t="s">
        <v>806</v>
      </c>
      <c r="P98" s="158" t="s">
        <v>903</v>
      </c>
      <c r="Q98" s="158"/>
      <c r="R98" s="158" t="s">
        <v>480</v>
      </c>
      <c r="S98" s="158"/>
      <c r="T98" s="158" t="s">
        <v>903</v>
      </c>
      <c r="U98" s="158" t="s">
        <v>1222</v>
      </c>
      <c r="V98" s="158" t="s">
        <v>795</v>
      </c>
      <c r="W98" s="158" t="s">
        <v>643</v>
      </c>
      <c r="X98" s="158" t="s">
        <v>806</v>
      </c>
      <c r="Y98" s="158"/>
      <c r="Z98" s="158" t="s">
        <v>806</v>
      </c>
      <c r="AA98" s="158" t="s">
        <v>1305</v>
      </c>
      <c r="AB98" s="158" t="s">
        <v>1371</v>
      </c>
      <c r="AC98" s="158" t="s">
        <v>566</v>
      </c>
      <c r="AD98" s="158"/>
      <c r="AE98" s="158" t="s">
        <v>1395</v>
      </c>
      <c r="AF98" s="158" t="s">
        <v>819</v>
      </c>
      <c r="AG98" s="158" t="s">
        <v>806</v>
      </c>
      <c r="AH98" s="158"/>
    </row>
    <row r="99" spans="1:35" x14ac:dyDescent="0.25">
      <c r="A99">
        <f t="shared" si="3"/>
        <v>97</v>
      </c>
      <c r="B99" s="147" t="s">
        <v>1117</v>
      </c>
      <c r="C99" t="str">
        <f t="shared" si="4"/>
        <v>01/03/2016</v>
      </c>
      <c r="E99">
        <f t="shared" si="5"/>
        <v>96</v>
      </c>
      <c r="F99" s="156" t="s">
        <v>54</v>
      </c>
      <c r="G99" s="157"/>
      <c r="H99" s="158"/>
      <c r="I99" s="158" t="s">
        <v>565</v>
      </c>
      <c r="J99" s="158" t="s">
        <v>437</v>
      </c>
      <c r="K99" s="158" t="s">
        <v>794</v>
      </c>
      <c r="L99" s="158" t="s">
        <v>794</v>
      </c>
      <c r="M99" s="158" t="s">
        <v>1328</v>
      </c>
      <c r="N99" s="158" t="s">
        <v>794</v>
      </c>
      <c r="O99" s="158" t="s">
        <v>794</v>
      </c>
      <c r="P99" s="158" t="s">
        <v>925</v>
      </c>
      <c r="Q99" s="158"/>
      <c r="R99" s="158" t="s">
        <v>419</v>
      </c>
      <c r="S99" s="158"/>
      <c r="T99" s="158" t="s">
        <v>1121</v>
      </c>
      <c r="U99" s="158" t="s">
        <v>1121</v>
      </c>
      <c r="V99" s="158" t="s">
        <v>1117</v>
      </c>
      <c r="W99" s="158" t="s">
        <v>1121</v>
      </c>
      <c r="X99" s="158" t="s">
        <v>843</v>
      </c>
      <c r="Y99" s="158"/>
      <c r="Z99" s="158" t="s">
        <v>794</v>
      </c>
      <c r="AA99" s="158" t="s">
        <v>1117</v>
      </c>
      <c r="AB99" s="158" t="s">
        <v>1373</v>
      </c>
      <c r="AC99" s="158" t="s">
        <v>565</v>
      </c>
      <c r="AD99" s="158"/>
      <c r="AE99" s="158" t="s">
        <v>1036</v>
      </c>
      <c r="AF99" s="158" t="s">
        <v>794</v>
      </c>
      <c r="AG99" s="158" t="s">
        <v>843</v>
      </c>
      <c r="AH99" s="158"/>
    </row>
    <row r="100" spans="1:35" x14ac:dyDescent="0.25">
      <c r="A100">
        <f t="shared" si="3"/>
        <v>98</v>
      </c>
      <c r="B100" s="148" t="s">
        <v>416</v>
      </c>
      <c r="C100" t="str">
        <f t="shared" si="4"/>
        <v>BILATERAL</v>
      </c>
      <c r="E100">
        <f t="shared" si="5"/>
        <v>97</v>
      </c>
      <c r="F100" s="156" t="s">
        <v>402</v>
      </c>
      <c r="G100" s="157"/>
      <c r="H100" s="158"/>
      <c r="I100" s="158" t="s">
        <v>435</v>
      </c>
      <c r="J100" s="158" t="s">
        <v>435</v>
      </c>
      <c r="K100" s="158" t="s">
        <v>435</v>
      </c>
      <c r="L100" s="158" t="s">
        <v>435</v>
      </c>
      <c r="M100" s="158" t="s">
        <v>416</v>
      </c>
      <c r="N100" s="158" t="s">
        <v>435</v>
      </c>
      <c r="O100" s="158" t="s">
        <v>435</v>
      </c>
      <c r="P100" s="158" t="s">
        <v>435</v>
      </c>
      <c r="Q100" s="158"/>
      <c r="R100" s="158" t="s">
        <v>435</v>
      </c>
      <c r="S100" s="158"/>
      <c r="T100" s="158" t="s">
        <v>416</v>
      </c>
      <c r="U100" s="158" t="s">
        <v>435</v>
      </c>
      <c r="V100" s="158" t="s">
        <v>416</v>
      </c>
      <c r="W100" s="158" t="s">
        <v>416</v>
      </c>
      <c r="X100" s="158" t="s">
        <v>435</v>
      </c>
      <c r="Y100" s="158"/>
      <c r="Z100" s="158" t="s">
        <v>435</v>
      </c>
      <c r="AA100" s="158" t="s">
        <v>416</v>
      </c>
      <c r="AB100" s="158" t="s">
        <v>416</v>
      </c>
      <c r="AC100" s="158" t="s">
        <v>435</v>
      </c>
      <c r="AD100" s="158"/>
      <c r="AE100" s="158" t="s">
        <v>416</v>
      </c>
      <c r="AF100" s="158" t="s">
        <v>435</v>
      </c>
      <c r="AG100" s="158" t="s">
        <v>435</v>
      </c>
      <c r="AH100" s="158"/>
    </row>
    <row r="101" spans="1:35" x14ac:dyDescent="0.25">
      <c r="A101">
        <f t="shared" si="3"/>
        <v>99</v>
      </c>
      <c r="B101" s="149" t="s">
        <v>558</v>
      </c>
      <c r="C101" t="str">
        <f t="shared" si="4"/>
        <v>LIBRE</v>
      </c>
      <c r="E101">
        <f t="shared" si="5"/>
        <v>98</v>
      </c>
      <c r="F101" s="159" t="s">
        <v>403</v>
      </c>
      <c r="G101" s="160"/>
      <c r="H101" s="161"/>
      <c r="I101" s="161" t="s">
        <v>417</v>
      </c>
      <c r="J101" s="161" t="s">
        <v>417</v>
      </c>
      <c r="K101" s="161" t="s">
        <v>417</v>
      </c>
      <c r="L101" s="161" t="s">
        <v>417</v>
      </c>
      <c r="M101" s="161" t="s">
        <v>417</v>
      </c>
      <c r="N101" s="161" t="s">
        <v>417</v>
      </c>
      <c r="O101" s="161" t="s">
        <v>417</v>
      </c>
      <c r="P101" s="161" t="s">
        <v>417</v>
      </c>
      <c r="Q101" s="161"/>
      <c r="R101" s="161" t="s">
        <v>417</v>
      </c>
      <c r="S101" s="161"/>
      <c r="T101" s="161" t="s">
        <v>558</v>
      </c>
      <c r="U101" s="161" t="s">
        <v>417</v>
      </c>
      <c r="V101" s="161" t="s">
        <v>417</v>
      </c>
      <c r="W101" s="161" t="s">
        <v>417</v>
      </c>
      <c r="X101" s="161" t="s">
        <v>417</v>
      </c>
      <c r="Y101" s="161"/>
      <c r="Z101" s="161" t="s">
        <v>417</v>
      </c>
      <c r="AA101" s="161" t="s">
        <v>558</v>
      </c>
      <c r="AB101" s="161" t="s">
        <v>417</v>
      </c>
      <c r="AC101" s="161" t="s">
        <v>417</v>
      </c>
      <c r="AD101" s="161"/>
      <c r="AE101" s="161" t="s">
        <v>558</v>
      </c>
      <c r="AF101" s="161" t="s">
        <v>417</v>
      </c>
      <c r="AG101" s="161" t="s">
        <v>417</v>
      </c>
      <c r="AH101" s="161"/>
    </row>
    <row r="102" spans="1:35" s="134" customFormat="1" x14ac:dyDescent="0.25">
      <c r="A102" s="134">
        <f t="shared" si="3"/>
        <v>100</v>
      </c>
      <c r="B102" s="135" t="s">
        <v>1416</v>
      </c>
      <c r="C102" s="134" t="str">
        <f t="shared" si="4"/>
        <v>CB00067ENG</v>
      </c>
      <c r="E102" s="134">
        <f t="shared" si="5"/>
        <v>99</v>
      </c>
      <c r="F102" s="136" t="s">
        <v>1087</v>
      </c>
      <c r="G102" s="137"/>
      <c r="H102" s="138"/>
      <c r="I102" s="138" t="s">
        <v>587</v>
      </c>
      <c r="J102" s="138" t="s">
        <v>450</v>
      </c>
      <c r="K102" s="138" t="s">
        <v>1417</v>
      </c>
      <c r="L102" s="138" t="s">
        <v>1418</v>
      </c>
      <c r="M102" s="138" t="s">
        <v>1419</v>
      </c>
      <c r="N102" s="138" t="s">
        <v>1420</v>
      </c>
      <c r="O102" s="138" t="s">
        <v>1421</v>
      </c>
      <c r="P102" s="138" t="s">
        <v>1422</v>
      </c>
      <c r="Q102" s="138"/>
      <c r="R102" s="138" t="s">
        <v>1423</v>
      </c>
      <c r="S102" s="138"/>
      <c r="T102" s="138" t="s">
        <v>1424</v>
      </c>
      <c r="U102" s="138" t="s">
        <v>1425</v>
      </c>
      <c r="V102" s="138" t="s">
        <v>1426</v>
      </c>
      <c r="W102" s="138" t="s">
        <v>739</v>
      </c>
      <c r="X102" s="138" t="s">
        <v>1427</v>
      </c>
      <c r="Y102" s="138"/>
      <c r="Z102" s="138" t="s">
        <v>818</v>
      </c>
      <c r="AA102" s="138" t="s">
        <v>1428</v>
      </c>
      <c r="AB102" s="138" t="s">
        <v>1032</v>
      </c>
      <c r="AC102" s="138" t="s">
        <v>1429</v>
      </c>
      <c r="AD102" s="138"/>
      <c r="AE102" s="138" t="s">
        <v>1430</v>
      </c>
      <c r="AF102" s="138" t="s">
        <v>1412</v>
      </c>
      <c r="AG102" s="138" t="s">
        <v>1431</v>
      </c>
      <c r="AH102" s="138"/>
      <c r="AI102" s="3"/>
    </row>
    <row r="103" spans="1:35" x14ac:dyDescent="0.25">
      <c r="A103">
        <f t="shared" si="3"/>
        <v>101</v>
      </c>
      <c r="B103" s="139" t="s">
        <v>522</v>
      </c>
      <c r="C103" t="str">
        <f t="shared" si="4"/>
        <v>MARCONA 220</v>
      </c>
      <c r="E103">
        <f t="shared" si="5"/>
        <v>100</v>
      </c>
      <c r="F103" s="140" t="s">
        <v>1109</v>
      </c>
      <c r="G103" s="141"/>
      <c r="H103" s="142"/>
      <c r="I103" s="142" t="s">
        <v>451</v>
      </c>
      <c r="J103" s="142" t="s">
        <v>451</v>
      </c>
      <c r="K103" s="142" t="s">
        <v>534</v>
      </c>
      <c r="L103" s="142" t="s">
        <v>418</v>
      </c>
      <c r="M103" s="142" t="s">
        <v>608</v>
      </c>
      <c r="N103" s="142" t="s">
        <v>433</v>
      </c>
      <c r="O103" s="142" t="s">
        <v>428</v>
      </c>
      <c r="P103" s="142" t="s">
        <v>462</v>
      </c>
      <c r="Q103" s="142"/>
      <c r="R103" s="142" t="s">
        <v>484</v>
      </c>
      <c r="S103" s="142"/>
      <c r="T103" s="142" t="s">
        <v>730</v>
      </c>
      <c r="U103" s="142" t="s">
        <v>634</v>
      </c>
      <c r="V103" s="142" t="s">
        <v>428</v>
      </c>
      <c r="W103" s="142" t="s">
        <v>470</v>
      </c>
      <c r="X103" s="142" t="s">
        <v>445</v>
      </c>
      <c r="Y103" s="142"/>
      <c r="Z103" s="142" t="s">
        <v>543</v>
      </c>
      <c r="AA103" s="142" t="s">
        <v>370</v>
      </c>
      <c r="AB103" s="142" t="s">
        <v>524</v>
      </c>
      <c r="AC103" s="142" t="s">
        <v>458</v>
      </c>
      <c r="AD103" s="142"/>
      <c r="AE103" s="142" t="s">
        <v>484</v>
      </c>
      <c r="AF103" s="142" t="s">
        <v>426</v>
      </c>
      <c r="AG103" s="142" t="s">
        <v>779</v>
      </c>
      <c r="AH103" s="142"/>
    </row>
    <row r="104" spans="1:35" x14ac:dyDescent="0.25">
      <c r="A104">
        <f t="shared" si="3"/>
        <v>102</v>
      </c>
      <c r="B104" s="143" t="s">
        <v>97</v>
      </c>
      <c r="C104" t="str">
        <f t="shared" si="4"/>
        <v>SEAL</v>
      </c>
      <c r="E104">
        <f t="shared" si="5"/>
        <v>101</v>
      </c>
      <c r="F104" s="140" t="s">
        <v>52</v>
      </c>
      <c r="G104" s="141"/>
      <c r="H104" s="142"/>
      <c r="I104" s="142" t="s">
        <v>81</v>
      </c>
      <c r="J104" s="142" t="s">
        <v>81</v>
      </c>
      <c r="K104" s="142" t="s">
        <v>97</v>
      </c>
      <c r="L104" s="142" t="s">
        <v>114</v>
      </c>
      <c r="M104" s="142" t="s">
        <v>148</v>
      </c>
      <c r="N104" s="142" t="s">
        <v>114</v>
      </c>
      <c r="O104" s="142" t="s">
        <v>114</v>
      </c>
      <c r="P104" s="142" t="s">
        <v>81</v>
      </c>
      <c r="Q104" s="142"/>
      <c r="R104" s="142" t="s">
        <v>107</v>
      </c>
      <c r="S104" s="142"/>
      <c r="T104" s="142" t="s">
        <v>1414</v>
      </c>
      <c r="U104" s="142" t="s">
        <v>34</v>
      </c>
      <c r="V104" s="142" t="s">
        <v>114</v>
      </c>
      <c r="W104" s="142" t="s">
        <v>59</v>
      </c>
      <c r="X104" s="142" t="s">
        <v>144</v>
      </c>
      <c r="Y104" s="142"/>
      <c r="Z104" s="142" t="s">
        <v>111</v>
      </c>
      <c r="AA104" s="142" t="s">
        <v>1432</v>
      </c>
      <c r="AB104" s="142" t="s">
        <v>317</v>
      </c>
      <c r="AC104" s="142" t="s">
        <v>81</v>
      </c>
      <c r="AD104" s="142"/>
      <c r="AE104" s="142" t="s">
        <v>1393</v>
      </c>
      <c r="AF104" s="142" t="s">
        <v>114</v>
      </c>
      <c r="AG104" s="142" t="s">
        <v>104</v>
      </c>
      <c r="AH104" s="142"/>
    </row>
    <row r="105" spans="1:35" x14ac:dyDescent="0.25">
      <c r="A105">
        <f t="shared" si="3"/>
        <v>103</v>
      </c>
      <c r="B105" s="144" t="s">
        <v>624</v>
      </c>
      <c r="C105" t="str">
        <f t="shared" si="4"/>
        <v>31/12/2025</v>
      </c>
      <c r="E105">
        <f t="shared" si="5"/>
        <v>102</v>
      </c>
      <c r="F105" s="140" t="s">
        <v>1112</v>
      </c>
      <c r="G105" s="141"/>
      <c r="H105" s="142"/>
      <c r="I105" s="142" t="s">
        <v>566</v>
      </c>
      <c r="J105" s="142" t="s">
        <v>420</v>
      </c>
      <c r="K105" s="142" t="s">
        <v>624</v>
      </c>
      <c r="L105" s="142" t="s">
        <v>819</v>
      </c>
      <c r="M105" s="142" t="s">
        <v>845</v>
      </c>
      <c r="N105" s="142" t="s">
        <v>806</v>
      </c>
      <c r="O105" s="142" t="s">
        <v>806</v>
      </c>
      <c r="P105" s="142" t="s">
        <v>566</v>
      </c>
      <c r="Q105" s="142"/>
      <c r="R105" s="142" t="s">
        <v>480</v>
      </c>
      <c r="S105" s="142"/>
      <c r="T105" s="142" t="s">
        <v>903</v>
      </c>
      <c r="U105" s="142" t="s">
        <v>1222</v>
      </c>
      <c r="V105" s="142" t="s">
        <v>795</v>
      </c>
      <c r="W105" s="142" t="s">
        <v>566</v>
      </c>
      <c r="X105" s="142" t="s">
        <v>806</v>
      </c>
      <c r="Y105" s="142"/>
      <c r="Z105" s="142" t="s">
        <v>819</v>
      </c>
      <c r="AA105" s="142" t="s">
        <v>1352</v>
      </c>
      <c r="AB105" s="142" t="s">
        <v>1178</v>
      </c>
      <c r="AC105" s="142" t="s">
        <v>566</v>
      </c>
      <c r="AD105" s="142"/>
      <c r="AE105" s="142" t="s">
        <v>1395</v>
      </c>
      <c r="AF105" s="142" t="s">
        <v>819</v>
      </c>
      <c r="AG105" s="142" t="s">
        <v>806</v>
      </c>
      <c r="AH105" s="142"/>
    </row>
    <row r="106" spans="1:35" x14ac:dyDescent="0.25">
      <c r="A106">
        <f t="shared" si="3"/>
        <v>104</v>
      </c>
      <c r="B106" s="147" t="s">
        <v>1117</v>
      </c>
      <c r="C106" t="str">
        <f t="shared" si="4"/>
        <v>01/03/2016</v>
      </c>
      <c r="E106">
        <f t="shared" si="5"/>
        <v>103</v>
      </c>
      <c r="F106" s="140" t="s">
        <v>54</v>
      </c>
      <c r="G106" s="141"/>
      <c r="H106" s="142"/>
      <c r="I106" s="142" t="s">
        <v>565</v>
      </c>
      <c r="J106" s="142" t="s">
        <v>437</v>
      </c>
      <c r="K106" s="142" t="s">
        <v>794</v>
      </c>
      <c r="L106" s="142" t="s">
        <v>794</v>
      </c>
      <c r="M106" s="142" t="s">
        <v>1328</v>
      </c>
      <c r="N106" s="142" t="s">
        <v>794</v>
      </c>
      <c r="O106" s="142" t="s">
        <v>794</v>
      </c>
      <c r="P106" s="142" t="s">
        <v>565</v>
      </c>
      <c r="Q106" s="142"/>
      <c r="R106" s="142" t="s">
        <v>419</v>
      </c>
      <c r="S106" s="142"/>
      <c r="T106" s="142" t="s">
        <v>1121</v>
      </c>
      <c r="U106" s="142" t="s">
        <v>1121</v>
      </c>
      <c r="V106" s="142" t="s">
        <v>1117</v>
      </c>
      <c r="W106" s="142" t="s">
        <v>565</v>
      </c>
      <c r="X106" s="142" t="s">
        <v>794</v>
      </c>
      <c r="Y106" s="142"/>
      <c r="Z106" s="142" t="s">
        <v>576</v>
      </c>
      <c r="AA106" s="142" t="s">
        <v>1353</v>
      </c>
      <c r="AB106" s="142" t="s">
        <v>1433</v>
      </c>
      <c r="AC106" s="142" t="s">
        <v>565</v>
      </c>
      <c r="AD106" s="142"/>
      <c r="AE106" s="142" t="s">
        <v>1036</v>
      </c>
      <c r="AF106" s="142" t="s">
        <v>794</v>
      </c>
      <c r="AG106" s="142" t="s">
        <v>794</v>
      </c>
      <c r="AH106" s="142"/>
    </row>
    <row r="107" spans="1:35" x14ac:dyDescent="0.25">
      <c r="A107">
        <f t="shared" si="3"/>
        <v>105</v>
      </c>
      <c r="B107" s="148" t="s">
        <v>416</v>
      </c>
      <c r="C107" t="str">
        <f t="shared" si="4"/>
        <v>BILATERAL</v>
      </c>
      <c r="E107">
        <f t="shared" si="5"/>
        <v>104</v>
      </c>
      <c r="F107" s="140" t="s">
        <v>402</v>
      </c>
      <c r="G107" s="141"/>
      <c r="H107" s="142"/>
      <c r="I107" s="142" t="s">
        <v>435</v>
      </c>
      <c r="J107" s="142" t="s">
        <v>435</v>
      </c>
      <c r="K107" s="142" t="s">
        <v>435</v>
      </c>
      <c r="L107" s="142" t="s">
        <v>435</v>
      </c>
      <c r="M107" s="142" t="s">
        <v>416</v>
      </c>
      <c r="N107" s="142" t="s">
        <v>435</v>
      </c>
      <c r="O107" s="142" t="s">
        <v>435</v>
      </c>
      <c r="P107" s="142" t="s">
        <v>435</v>
      </c>
      <c r="Q107" s="142"/>
      <c r="R107" s="142" t="s">
        <v>435</v>
      </c>
      <c r="S107" s="142"/>
      <c r="T107" s="142" t="s">
        <v>416</v>
      </c>
      <c r="U107" s="142" t="s">
        <v>435</v>
      </c>
      <c r="V107" s="142" t="s">
        <v>416</v>
      </c>
      <c r="W107" s="142" t="s">
        <v>435</v>
      </c>
      <c r="X107" s="142" t="s">
        <v>435</v>
      </c>
      <c r="Y107" s="142"/>
      <c r="Z107" s="142" t="s">
        <v>416</v>
      </c>
      <c r="AA107" s="142" t="s">
        <v>416</v>
      </c>
      <c r="AB107" s="142" t="s">
        <v>416</v>
      </c>
      <c r="AC107" s="142" t="s">
        <v>435</v>
      </c>
      <c r="AD107" s="142"/>
      <c r="AE107" s="142" t="s">
        <v>416</v>
      </c>
      <c r="AF107" s="142" t="s">
        <v>435</v>
      </c>
      <c r="AG107" s="142" t="s">
        <v>435</v>
      </c>
      <c r="AH107" s="142"/>
    </row>
    <row r="108" spans="1:35" x14ac:dyDescent="0.25">
      <c r="A108">
        <f t="shared" si="3"/>
        <v>106</v>
      </c>
      <c r="B108" s="149" t="s">
        <v>417</v>
      </c>
      <c r="C108" t="str">
        <f t="shared" si="4"/>
        <v>REGULADO</v>
      </c>
      <c r="E108">
        <f t="shared" si="5"/>
        <v>105</v>
      </c>
      <c r="F108" s="150" t="s">
        <v>403</v>
      </c>
      <c r="G108" s="151"/>
      <c r="H108" s="152"/>
      <c r="I108" s="152" t="s">
        <v>417</v>
      </c>
      <c r="J108" s="152" t="s">
        <v>417</v>
      </c>
      <c r="K108" s="152" t="s">
        <v>417</v>
      </c>
      <c r="L108" s="152" t="s">
        <v>417</v>
      </c>
      <c r="M108" s="152" t="s">
        <v>417</v>
      </c>
      <c r="N108" s="152" t="s">
        <v>417</v>
      </c>
      <c r="O108" s="152" t="s">
        <v>417</v>
      </c>
      <c r="P108" s="152" t="s">
        <v>417</v>
      </c>
      <c r="Q108" s="152"/>
      <c r="R108" s="152" t="s">
        <v>417</v>
      </c>
      <c r="S108" s="152"/>
      <c r="T108" s="152" t="s">
        <v>558</v>
      </c>
      <c r="U108" s="152" t="s">
        <v>417</v>
      </c>
      <c r="V108" s="152" t="s">
        <v>417</v>
      </c>
      <c r="W108" s="152" t="s">
        <v>417</v>
      </c>
      <c r="X108" s="152" t="s">
        <v>417</v>
      </c>
      <c r="Y108" s="152"/>
      <c r="Z108" s="152" t="s">
        <v>558</v>
      </c>
      <c r="AA108" s="152" t="s">
        <v>558</v>
      </c>
      <c r="AB108" s="152" t="s">
        <v>558</v>
      </c>
      <c r="AC108" s="152" t="s">
        <v>417</v>
      </c>
      <c r="AD108" s="152"/>
      <c r="AE108" s="152" t="s">
        <v>558</v>
      </c>
      <c r="AF108" s="152" t="s">
        <v>417</v>
      </c>
      <c r="AG108" s="152" t="s">
        <v>417</v>
      </c>
      <c r="AH108" s="152"/>
    </row>
    <row r="109" spans="1:35" x14ac:dyDescent="0.25">
      <c r="A109">
        <f t="shared" si="3"/>
        <v>107</v>
      </c>
      <c r="B109" s="135" t="s">
        <v>1434</v>
      </c>
      <c r="C109" t="str">
        <f t="shared" si="4"/>
        <v>CB00070ENG</v>
      </c>
      <c r="E109" s="134">
        <f t="shared" si="5"/>
        <v>106</v>
      </c>
      <c r="F109" s="153" t="s">
        <v>1087</v>
      </c>
      <c r="G109" s="154"/>
      <c r="H109" s="155"/>
      <c r="I109" s="155" t="s">
        <v>580</v>
      </c>
      <c r="J109" s="155" t="s">
        <v>453</v>
      </c>
      <c r="K109" s="155" t="s">
        <v>1435</v>
      </c>
      <c r="L109" s="155" t="s">
        <v>1436</v>
      </c>
      <c r="M109" s="155" t="s">
        <v>1437</v>
      </c>
      <c r="N109" s="155" t="s">
        <v>1438</v>
      </c>
      <c r="O109" s="155" t="s">
        <v>1439</v>
      </c>
      <c r="P109" s="155" t="s">
        <v>1440</v>
      </c>
      <c r="Q109" s="155"/>
      <c r="R109" s="155" t="s">
        <v>1441</v>
      </c>
      <c r="S109" s="155"/>
      <c r="T109" s="155" t="s">
        <v>1442</v>
      </c>
      <c r="U109" s="155" t="s">
        <v>1443</v>
      </c>
      <c r="V109" s="155" t="s">
        <v>1444</v>
      </c>
      <c r="W109" s="155" t="s">
        <v>740</v>
      </c>
      <c r="X109" s="155" t="s">
        <v>1445</v>
      </c>
      <c r="Y109" s="155"/>
      <c r="Z109" s="155" t="s">
        <v>820</v>
      </c>
      <c r="AA109" s="155" t="s">
        <v>1446</v>
      </c>
      <c r="AB109" s="155" t="s">
        <v>1033</v>
      </c>
      <c r="AC109" s="155" t="s">
        <v>1447</v>
      </c>
      <c r="AD109" s="155"/>
      <c r="AE109" s="155" t="s">
        <v>1448</v>
      </c>
      <c r="AF109" s="155" t="s">
        <v>1449</v>
      </c>
      <c r="AG109" s="155" t="s">
        <v>1450</v>
      </c>
      <c r="AH109" s="155"/>
    </row>
    <row r="110" spans="1:35" x14ac:dyDescent="0.25">
      <c r="A110">
        <f t="shared" si="3"/>
        <v>108</v>
      </c>
      <c r="B110" s="139" t="s">
        <v>522</v>
      </c>
      <c r="C110" t="str">
        <f t="shared" si="4"/>
        <v>MARCONA 220</v>
      </c>
      <c r="E110">
        <f t="shared" si="5"/>
        <v>107</v>
      </c>
      <c r="F110" s="156" t="s">
        <v>1109</v>
      </c>
      <c r="G110" s="157"/>
      <c r="H110" s="158"/>
      <c r="I110" s="158" t="s">
        <v>454</v>
      </c>
      <c r="J110" s="158" t="s">
        <v>454</v>
      </c>
      <c r="K110" s="158" t="s">
        <v>520</v>
      </c>
      <c r="L110" s="158" t="s">
        <v>422</v>
      </c>
      <c r="M110" s="158" t="s">
        <v>608</v>
      </c>
      <c r="N110" s="158" t="s">
        <v>426</v>
      </c>
      <c r="O110" s="158" t="s">
        <v>370</v>
      </c>
      <c r="P110" s="158" t="s">
        <v>464</v>
      </c>
      <c r="Q110" s="158"/>
      <c r="R110" s="158" t="s">
        <v>436</v>
      </c>
      <c r="S110" s="158"/>
      <c r="T110" s="158" t="s">
        <v>634</v>
      </c>
      <c r="U110" s="158" t="s">
        <v>370</v>
      </c>
      <c r="V110" s="158" t="s">
        <v>426</v>
      </c>
      <c r="W110" s="158" t="s">
        <v>473</v>
      </c>
      <c r="X110" s="158" t="s">
        <v>779</v>
      </c>
      <c r="Y110" s="158"/>
      <c r="Z110" s="158" t="s">
        <v>546</v>
      </c>
      <c r="AA110" s="158" t="s">
        <v>370</v>
      </c>
      <c r="AB110" s="158" t="s">
        <v>608</v>
      </c>
      <c r="AC110" s="158" t="s">
        <v>460</v>
      </c>
      <c r="AD110" s="158"/>
      <c r="AE110" s="158" t="s">
        <v>719</v>
      </c>
      <c r="AF110" s="158" t="s">
        <v>486</v>
      </c>
      <c r="AG110" s="158" t="s">
        <v>445</v>
      </c>
      <c r="AH110" s="158"/>
    </row>
    <row r="111" spans="1:35" x14ac:dyDescent="0.25">
      <c r="A111">
        <f t="shared" si="3"/>
        <v>109</v>
      </c>
      <c r="B111" s="143" t="s">
        <v>1451</v>
      </c>
      <c r="C111" t="str">
        <f t="shared" si="4"/>
        <v>MINERA APUMAYO</v>
      </c>
      <c r="E111">
        <f t="shared" si="5"/>
        <v>108</v>
      </c>
      <c r="F111" s="156" t="s">
        <v>52</v>
      </c>
      <c r="G111" s="157"/>
      <c r="H111" s="158"/>
      <c r="I111" s="158" t="s">
        <v>81</v>
      </c>
      <c r="J111" s="158" t="s">
        <v>81</v>
      </c>
      <c r="K111" s="158" t="s">
        <v>97</v>
      </c>
      <c r="L111" s="158" t="s">
        <v>114</v>
      </c>
      <c r="M111" s="158" t="s">
        <v>148</v>
      </c>
      <c r="N111" s="158" t="s">
        <v>114</v>
      </c>
      <c r="O111" s="158" t="s">
        <v>114</v>
      </c>
      <c r="P111" s="158" t="s">
        <v>81</v>
      </c>
      <c r="Q111" s="158"/>
      <c r="R111" s="158" t="s">
        <v>81</v>
      </c>
      <c r="S111" s="158"/>
      <c r="T111" s="158" t="s">
        <v>365</v>
      </c>
      <c r="U111" s="158" t="s">
        <v>34</v>
      </c>
      <c r="V111" s="158" t="s">
        <v>114</v>
      </c>
      <c r="W111" s="158" t="s">
        <v>59</v>
      </c>
      <c r="X111" s="158" t="s">
        <v>104</v>
      </c>
      <c r="Y111" s="158"/>
      <c r="Z111" s="158" t="s">
        <v>111</v>
      </c>
      <c r="AA111" s="158" t="s">
        <v>1452</v>
      </c>
      <c r="AB111" s="158" t="s">
        <v>317</v>
      </c>
      <c r="AC111" s="158" t="s">
        <v>81</v>
      </c>
      <c r="AD111" s="158"/>
      <c r="AE111" s="158" t="s">
        <v>1393</v>
      </c>
      <c r="AF111" s="158" t="s">
        <v>102</v>
      </c>
      <c r="AG111" s="158" t="s">
        <v>1453</v>
      </c>
      <c r="AH111" s="158"/>
    </row>
    <row r="112" spans="1:35" x14ac:dyDescent="0.25">
      <c r="A112">
        <f t="shared" si="3"/>
        <v>110</v>
      </c>
      <c r="B112" s="144" t="s">
        <v>884</v>
      </c>
      <c r="C112" t="str">
        <f t="shared" si="4"/>
        <v>31/12/2017</v>
      </c>
      <c r="E112">
        <f t="shared" si="5"/>
        <v>109</v>
      </c>
      <c r="F112" s="156" t="s">
        <v>1112</v>
      </c>
      <c r="G112" s="157"/>
      <c r="H112" s="158"/>
      <c r="I112" s="158" t="s">
        <v>566</v>
      </c>
      <c r="J112" s="158" t="s">
        <v>420</v>
      </c>
      <c r="K112" s="158" t="s">
        <v>624</v>
      </c>
      <c r="L112" s="158" t="s">
        <v>819</v>
      </c>
      <c r="M112" s="158" t="s">
        <v>845</v>
      </c>
      <c r="N112" s="158" t="s">
        <v>806</v>
      </c>
      <c r="O112" s="158" t="s">
        <v>806</v>
      </c>
      <c r="P112" s="158" t="s">
        <v>566</v>
      </c>
      <c r="Q112" s="158"/>
      <c r="R112" s="158" t="s">
        <v>480</v>
      </c>
      <c r="S112" s="158"/>
      <c r="T112" s="158" t="s">
        <v>819</v>
      </c>
      <c r="U112" s="158" t="s">
        <v>1222</v>
      </c>
      <c r="V112" s="158" t="s">
        <v>795</v>
      </c>
      <c r="W112" s="158" t="s">
        <v>566</v>
      </c>
      <c r="X112" s="158" t="s">
        <v>806</v>
      </c>
      <c r="Y112" s="158"/>
      <c r="Z112" s="158" t="s">
        <v>806</v>
      </c>
      <c r="AA112" s="158" t="s">
        <v>1352</v>
      </c>
      <c r="AB112" s="158" t="s">
        <v>884</v>
      </c>
      <c r="AC112" s="158" t="s">
        <v>566</v>
      </c>
      <c r="AD112" s="158"/>
      <c r="AE112" s="158" t="s">
        <v>1395</v>
      </c>
      <c r="AF112" s="158" t="s">
        <v>819</v>
      </c>
      <c r="AG112" s="158" t="s">
        <v>806</v>
      </c>
      <c r="AH112" s="158"/>
    </row>
    <row r="113" spans="1:35" x14ac:dyDescent="0.25">
      <c r="A113">
        <f t="shared" si="3"/>
        <v>111</v>
      </c>
      <c r="B113" s="147" t="s">
        <v>1117</v>
      </c>
      <c r="C113" t="str">
        <f t="shared" si="4"/>
        <v>01/03/2016</v>
      </c>
      <c r="E113">
        <f t="shared" si="5"/>
        <v>110</v>
      </c>
      <c r="F113" s="156" t="s">
        <v>54</v>
      </c>
      <c r="G113" s="157"/>
      <c r="H113" s="158"/>
      <c r="I113" s="158" t="s">
        <v>565</v>
      </c>
      <c r="J113" s="158" t="s">
        <v>437</v>
      </c>
      <c r="K113" s="158" t="s">
        <v>794</v>
      </c>
      <c r="L113" s="158" t="s">
        <v>794</v>
      </c>
      <c r="M113" s="158" t="s">
        <v>1328</v>
      </c>
      <c r="N113" s="158" t="s">
        <v>794</v>
      </c>
      <c r="O113" s="158" t="s">
        <v>794</v>
      </c>
      <c r="P113" s="158" t="s">
        <v>1454</v>
      </c>
      <c r="Q113" s="158"/>
      <c r="R113" s="158" t="s">
        <v>419</v>
      </c>
      <c r="S113" s="158"/>
      <c r="T113" s="158" t="s">
        <v>1004</v>
      </c>
      <c r="U113" s="158" t="s">
        <v>1121</v>
      </c>
      <c r="V113" s="158" t="s">
        <v>1117</v>
      </c>
      <c r="W113" s="158" t="s">
        <v>565</v>
      </c>
      <c r="X113" s="158" t="s">
        <v>794</v>
      </c>
      <c r="Y113" s="158"/>
      <c r="Z113" s="158" t="s">
        <v>794</v>
      </c>
      <c r="AA113" s="158" t="s">
        <v>1353</v>
      </c>
      <c r="AB113" s="158" t="s">
        <v>595</v>
      </c>
      <c r="AC113" s="158" t="s">
        <v>565</v>
      </c>
      <c r="AD113" s="158"/>
      <c r="AE113" s="158" t="s">
        <v>1036</v>
      </c>
      <c r="AF113" s="158" t="s">
        <v>794</v>
      </c>
      <c r="AG113" s="158" t="s">
        <v>794</v>
      </c>
      <c r="AH113" s="158"/>
    </row>
    <row r="114" spans="1:35" x14ac:dyDescent="0.25">
      <c r="A114">
        <f t="shared" si="3"/>
        <v>112</v>
      </c>
      <c r="B114" s="148" t="s">
        <v>416</v>
      </c>
      <c r="C114" t="str">
        <f t="shared" si="4"/>
        <v>BILATERAL</v>
      </c>
      <c r="E114">
        <f t="shared" si="5"/>
        <v>111</v>
      </c>
      <c r="F114" s="156" t="s">
        <v>402</v>
      </c>
      <c r="G114" s="157"/>
      <c r="H114" s="158"/>
      <c r="I114" s="158" t="s">
        <v>435</v>
      </c>
      <c r="J114" s="158" t="s">
        <v>435</v>
      </c>
      <c r="K114" s="158" t="s">
        <v>435</v>
      </c>
      <c r="L114" s="158" t="s">
        <v>435</v>
      </c>
      <c r="M114" s="158" t="s">
        <v>416</v>
      </c>
      <c r="N114" s="158" t="s">
        <v>435</v>
      </c>
      <c r="O114" s="158" t="s">
        <v>435</v>
      </c>
      <c r="P114" s="158" t="s">
        <v>435</v>
      </c>
      <c r="Q114" s="158"/>
      <c r="R114" s="158" t="s">
        <v>435</v>
      </c>
      <c r="S114" s="158"/>
      <c r="T114" s="158" t="s">
        <v>416</v>
      </c>
      <c r="U114" s="158" t="s">
        <v>435</v>
      </c>
      <c r="V114" s="158" t="s">
        <v>416</v>
      </c>
      <c r="W114" s="158" t="s">
        <v>435</v>
      </c>
      <c r="X114" s="158" t="s">
        <v>435</v>
      </c>
      <c r="Y114" s="158"/>
      <c r="Z114" s="158" t="s">
        <v>435</v>
      </c>
      <c r="AA114" s="158" t="s">
        <v>416</v>
      </c>
      <c r="AB114" s="158" t="s">
        <v>416</v>
      </c>
      <c r="AC114" s="158" t="s">
        <v>435</v>
      </c>
      <c r="AD114" s="158"/>
      <c r="AE114" s="158" t="s">
        <v>416</v>
      </c>
      <c r="AF114" s="158" t="s">
        <v>435</v>
      </c>
      <c r="AG114" s="158" t="s">
        <v>435</v>
      </c>
      <c r="AH114" s="158"/>
    </row>
    <row r="115" spans="1:35" x14ac:dyDescent="0.25">
      <c r="A115">
        <f t="shared" si="3"/>
        <v>113</v>
      </c>
      <c r="B115" s="149" t="s">
        <v>558</v>
      </c>
      <c r="C115" t="str">
        <f t="shared" si="4"/>
        <v>LIBRE</v>
      </c>
      <c r="E115">
        <f t="shared" si="5"/>
        <v>112</v>
      </c>
      <c r="F115" s="159" t="s">
        <v>403</v>
      </c>
      <c r="G115" s="160"/>
      <c r="H115" s="161"/>
      <c r="I115" s="161" t="s">
        <v>417</v>
      </c>
      <c r="J115" s="161" t="s">
        <v>417</v>
      </c>
      <c r="K115" s="161" t="s">
        <v>417</v>
      </c>
      <c r="L115" s="161" t="s">
        <v>417</v>
      </c>
      <c r="M115" s="161" t="s">
        <v>417</v>
      </c>
      <c r="N115" s="161" t="s">
        <v>417</v>
      </c>
      <c r="O115" s="161" t="s">
        <v>417</v>
      </c>
      <c r="P115" s="161" t="s">
        <v>417</v>
      </c>
      <c r="Q115" s="161"/>
      <c r="R115" s="161" t="s">
        <v>417</v>
      </c>
      <c r="S115" s="161"/>
      <c r="T115" s="161" t="s">
        <v>558</v>
      </c>
      <c r="U115" s="161" t="s">
        <v>417</v>
      </c>
      <c r="V115" s="161" t="s">
        <v>417</v>
      </c>
      <c r="W115" s="161" t="s">
        <v>417</v>
      </c>
      <c r="X115" s="161" t="s">
        <v>417</v>
      </c>
      <c r="Y115" s="161"/>
      <c r="Z115" s="161" t="s">
        <v>417</v>
      </c>
      <c r="AA115" s="161" t="s">
        <v>558</v>
      </c>
      <c r="AB115" s="161" t="s">
        <v>558</v>
      </c>
      <c r="AC115" s="161" t="s">
        <v>417</v>
      </c>
      <c r="AD115" s="161"/>
      <c r="AE115" s="161" t="s">
        <v>558</v>
      </c>
      <c r="AF115" s="161" t="s">
        <v>417</v>
      </c>
      <c r="AG115" s="161" t="s">
        <v>417</v>
      </c>
      <c r="AH115" s="161"/>
    </row>
    <row r="116" spans="1:35" s="134" customFormat="1" x14ac:dyDescent="0.25">
      <c r="A116" s="134">
        <f t="shared" si="3"/>
        <v>114</v>
      </c>
      <c r="B116" s="135" t="s">
        <v>1455</v>
      </c>
      <c r="C116" s="134" t="str">
        <f t="shared" si="4"/>
        <v>CB00072ENG</v>
      </c>
      <c r="E116" s="134">
        <f t="shared" si="5"/>
        <v>113</v>
      </c>
      <c r="F116" s="136" t="s">
        <v>1087</v>
      </c>
      <c r="G116" s="137"/>
      <c r="H116" s="138"/>
      <c r="I116" s="138" t="s">
        <v>584</v>
      </c>
      <c r="J116" s="138" t="s">
        <v>455</v>
      </c>
      <c r="K116" s="138" t="s">
        <v>1456</v>
      </c>
      <c r="L116" s="138" t="s">
        <v>1457</v>
      </c>
      <c r="M116" s="138" t="s">
        <v>1458</v>
      </c>
      <c r="N116" s="138" t="s">
        <v>1459</v>
      </c>
      <c r="O116" s="138" t="s">
        <v>1460</v>
      </c>
      <c r="P116" s="138" t="s">
        <v>1461</v>
      </c>
      <c r="Q116" s="138"/>
      <c r="R116" s="138" t="s">
        <v>1462</v>
      </c>
      <c r="S116" s="138"/>
      <c r="T116" s="138" t="s">
        <v>1463</v>
      </c>
      <c r="U116" s="138" t="s">
        <v>1464</v>
      </c>
      <c r="V116" s="138" t="s">
        <v>1465</v>
      </c>
      <c r="W116" s="138" t="s">
        <v>741</v>
      </c>
      <c r="X116" s="138" t="s">
        <v>1466</v>
      </c>
      <c r="Y116" s="138"/>
      <c r="Z116" s="138" t="s">
        <v>821</v>
      </c>
      <c r="AA116" s="138" t="s">
        <v>1467</v>
      </c>
      <c r="AB116" s="138" t="s">
        <v>1034</v>
      </c>
      <c r="AC116" s="138" t="s">
        <v>1468</v>
      </c>
      <c r="AD116" s="138"/>
      <c r="AE116" s="138" t="s">
        <v>1469</v>
      </c>
      <c r="AF116" s="138" t="s">
        <v>1470</v>
      </c>
      <c r="AG116" s="138" t="s">
        <v>1471</v>
      </c>
      <c r="AH116" s="138"/>
      <c r="AI116" s="3"/>
    </row>
    <row r="117" spans="1:35" x14ac:dyDescent="0.25">
      <c r="A117">
        <f t="shared" si="3"/>
        <v>115</v>
      </c>
      <c r="B117" s="139" t="s">
        <v>524</v>
      </c>
      <c r="C117" t="str">
        <f t="shared" si="4"/>
        <v>MOLLENDO 138</v>
      </c>
      <c r="E117">
        <f t="shared" si="5"/>
        <v>114</v>
      </c>
      <c r="F117" s="140" t="s">
        <v>1109</v>
      </c>
      <c r="G117" s="141"/>
      <c r="H117" s="142"/>
      <c r="I117" s="142" t="s">
        <v>458</v>
      </c>
      <c r="J117" s="142" t="s">
        <v>456</v>
      </c>
      <c r="K117" s="142" t="s">
        <v>522</v>
      </c>
      <c r="L117" s="142" t="s">
        <v>424</v>
      </c>
      <c r="M117" s="142" t="s">
        <v>608</v>
      </c>
      <c r="N117" s="142" t="s">
        <v>719</v>
      </c>
      <c r="O117" s="142" t="s">
        <v>431</v>
      </c>
      <c r="P117" s="142" t="s">
        <v>466</v>
      </c>
      <c r="Q117" s="142"/>
      <c r="R117" s="142" t="s">
        <v>439</v>
      </c>
      <c r="S117" s="142"/>
      <c r="T117" s="142" t="s">
        <v>538</v>
      </c>
      <c r="U117" s="142" t="s">
        <v>765</v>
      </c>
      <c r="V117" s="142" t="s">
        <v>426</v>
      </c>
      <c r="W117" s="142" t="s">
        <v>475</v>
      </c>
      <c r="X117" s="142" t="s">
        <v>441</v>
      </c>
      <c r="Y117" s="142"/>
      <c r="Z117" s="142" t="s">
        <v>549</v>
      </c>
      <c r="AA117" s="142" t="s">
        <v>634</v>
      </c>
      <c r="AB117" s="142" t="s">
        <v>608</v>
      </c>
      <c r="AC117" s="142" t="s">
        <v>462</v>
      </c>
      <c r="AD117" s="142"/>
      <c r="AE117" s="142" t="s">
        <v>562</v>
      </c>
      <c r="AF117" s="142" t="s">
        <v>489</v>
      </c>
      <c r="AG117" s="142" t="s">
        <v>470</v>
      </c>
      <c r="AH117" s="142"/>
    </row>
    <row r="118" spans="1:35" x14ac:dyDescent="0.25">
      <c r="A118">
        <f t="shared" si="3"/>
        <v>116</v>
      </c>
      <c r="B118" s="143" t="s">
        <v>97</v>
      </c>
      <c r="C118" t="str">
        <f t="shared" si="4"/>
        <v>SEAL</v>
      </c>
      <c r="E118">
        <f t="shared" si="5"/>
        <v>115</v>
      </c>
      <c r="F118" s="140" t="s">
        <v>52</v>
      </c>
      <c r="G118" s="141"/>
      <c r="H118" s="142"/>
      <c r="I118" s="142" t="s">
        <v>81</v>
      </c>
      <c r="J118" s="142" t="s">
        <v>81</v>
      </c>
      <c r="K118" s="142" t="s">
        <v>97</v>
      </c>
      <c r="L118" s="142" t="s">
        <v>114</v>
      </c>
      <c r="M118" s="142" t="s">
        <v>148</v>
      </c>
      <c r="N118" s="142" t="s">
        <v>34</v>
      </c>
      <c r="O118" s="142" t="s">
        <v>114</v>
      </c>
      <c r="P118" s="142" t="s">
        <v>81</v>
      </c>
      <c r="Q118" s="142"/>
      <c r="R118" s="142" t="s">
        <v>81</v>
      </c>
      <c r="S118" s="142"/>
      <c r="T118" s="142" t="s">
        <v>366</v>
      </c>
      <c r="U118" s="142" t="s">
        <v>34</v>
      </c>
      <c r="V118" s="142" t="s">
        <v>114</v>
      </c>
      <c r="W118" s="142" t="s">
        <v>59</v>
      </c>
      <c r="X118" s="142" t="s">
        <v>645</v>
      </c>
      <c r="Y118" s="142"/>
      <c r="Z118" s="142" t="s">
        <v>111</v>
      </c>
      <c r="AA118" s="142" t="s">
        <v>1472</v>
      </c>
      <c r="AB118" s="142" t="s">
        <v>317</v>
      </c>
      <c r="AC118" s="142" t="s">
        <v>81</v>
      </c>
      <c r="AD118" s="142"/>
      <c r="AE118" s="142" t="s">
        <v>1393</v>
      </c>
      <c r="AF118" s="142" t="s">
        <v>102</v>
      </c>
      <c r="AG118" s="142" t="s">
        <v>59</v>
      </c>
      <c r="AH118" s="142"/>
    </row>
    <row r="119" spans="1:35" x14ac:dyDescent="0.25">
      <c r="A119">
        <f t="shared" si="3"/>
        <v>117</v>
      </c>
      <c r="B119" s="144" t="s">
        <v>624</v>
      </c>
      <c r="C119" t="str">
        <f t="shared" si="4"/>
        <v>31/12/2025</v>
      </c>
      <c r="E119">
        <f t="shared" si="5"/>
        <v>116</v>
      </c>
      <c r="F119" s="140" t="s">
        <v>1112</v>
      </c>
      <c r="G119" s="141"/>
      <c r="H119" s="142"/>
      <c r="I119" s="142" t="s">
        <v>566</v>
      </c>
      <c r="J119" s="142" t="s">
        <v>420</v>
      </c>
      <c r="K119" s="142" t="s">
        <v>624</v>
      </c>
      <c r="L119" s="142" t="s">
        <v>819</v>
      </c>
      <c r="M119" s="142" t="s">
        <v>903</v>
      </c>
      <c r="N119" s="142" t="s">
        <v>806</v>
      </c>
      <c r="O119" s="142" t="s">
        <v>806</v>
      </c>
      <c r="P119" s="142" t="s">
        <v>566</v>
      </c>
      <c r="Q119" s="142"/>
      <c r="R119" s="142" t="s">
        <v>480</v>
      </c>
      <c r="S119" s="142"/>
      <c r="T119" s="142" t="s">
        <v>819</v>
      </c>
      <c r="U119" s="142" t="s">
        <v>1222</v>
      </c>
      <c r="V119" s="142" t="s">
        <v>795</v>
      </c>
      <c r="W119" s="142" t="s">
        <v>566</v>
      </c>
      <c r="X119" s="142" t="s">
        <v>884</v>
      </c>
      <c r="Y119" s="142"/>
      <c r="Z119" s="142" t="s">
        <v>806</v>
      </c>
      <c r="AA119" s="142" t="s">
        <v>881</v>
      </c>
      <c r="AB119" s="142" t="s">
        <v>884</v>
      </c>
      <c r="AC119" s="142" t="s">
        <v>566</v>
      </c>
      <c r="AD119" s="142"/>
      <c r="AE119" s="142" t="s">
        <v>1395</v>
      </c>
      <c r="AF119" s="142" t="s">
        <v>819</v>
      </c>
      <c r="AG119" s="142" t="s">
        <v>566</v>
      </c>
      <c r="AH119" s="142"/>
    </row>
    <row r="120" spans="1:35" x14ac:dyDescent="0.25">
      <c r="A120">
        <f t="shared" si="3"/>
        <v>118</v>
      </c>
      <c r="B120" s="147" t="s">
        <v>1117</v>
      </c>
      <c r="C120" t="str">
        <f t="shared" si="4"/>
        <v>01/03/2016</v>
      </c>
      <c r="E120">
        <f t="shared" si="5"/>
        <v>117</v>
      </c>
      <c r="F120" s="140" t="s">
        <v>54</v>
      </c>
      <c r="G120" s="141"/>
      <c r="H120" s="142"/>
      <c r="I120" s="142" t="s">
        <v>565</v>
      </c>
      <c r="J120" s="142" t="s">
        <v>437</v>
      </c>
      <c r="K120" s="142" t="s">
        <v>794</v>
      </c>
      <c r="L120" s="142" t="s">
        <v>794</v>
      </c>
      <c r="M120" s="142" t="s">
        <v>1181</v>
      </c>
      <c r="N120" s="142" t="s">
        <v>794</v>
      </c>
      <c r="O120" s="142" t="s">
        <v>794</v>
      </c>
      <c r="P120" s="142" t="s">
        <v>1454</v>
      </c>
      <c r="Q120" s="142"/>
      <c r="R120" s="142" t="s">
        <v>419</v>
      </c>
      <c r="S120" s="142"/>
      <c r="T120" s="142" t="s">
        <v>1004</v>
      </c>
      <c r="U120" s="142" t="s">
        <v>1121</v>
      </c>
      <c r="V120" s="142" t="s">
        <v>1117</v>
      </c>
      <c r="W120" s="142" t="s">
        <v>565</v>
      </c>
      <c r="X120" s="142" t="s">
        <v>1473</v>
      </c>
      <c r="Y120" s="142"/>
      <c r="Z120" s="142" t="s">
        <v>794</v>
      </c>
      <c r="AA120" s="142" t="s">
        <v>1353</v>
      </c>
      <c r="AB120" s="142" t="s">
        <v>595</v>
      </c>
      <c r="AC120" s="142" t="s">
        <v>565</v>
      </c>
      <c r="AD120" s="142"/>
      <c r="AE120" s="142" t="s">
        <v>1036</v>
      </c>
      <c r="AF120" s="142" t="s">
        <v>794</v>
      </c>
      <c r="AG120" s="142" t="s">
        <v>565</v>
      </c>
      <c r="AH120" s="142"/>
    </row>
    <row r="121" spans="1:35" x14ac:dyDescent="0.25">
      <c r="A121">
        <f t="shared" si="3"/>
        <v>119</v>
      </c>
      <c r="B121" s="148" t="s">
        <v>416</v>
      </c>
      <c r="C121" t="str">
        <f t="shared" si="4"/>
        <v>BILATERAL</v>
      </c>
      <c r="E121">
        <f t="shared" si="5"/>
        <v>118</v>
      </c>
      <c r="F121" s="140" t="s">
        <v>402</v>
      </c>
      <c r="G121" s="141"/>
      <c r="H121" s="142"/>
      <c r="I121" s="142" t="s">
        <v>435</v>
      </c>
      <c r="J121" s="142" t="s">
        <v>435</v>
      </c>
      <c r="K121" s="142" t="s">
        <v>435</v>
      </c>
      <c r="L121" s="142" t="s">
        <v>435</v>
      </c>
      <c r="M121" s="142" t="s">
        <v>416</v>
      </c>
      <c r="N121" s="142" t="s">
        <v>435</v>
      </c>
      <c r="O121" s="142" t="s">
        <v>435</v>
      </c>
      <c r="P121" s="142" t="s">
        <v>416</v>
      </c>
      <c r="Q121" s="142"/>
      <c r="R121" s="142" t="s">
        <v>435</v>
      </c>
      <c r="S121" s="142"/>
      <c r="T121" s="142" t="s">
        <v>416</v>
      </c>
      <c r="U121" s="142" t="s">
        <v>435</v>
      </c>
      <c r="V121" s="142" t="s">
        <v>416</v>
      </c>
      <c r="W121" s="142" t="s">
        <v>435</v>
      </c>
      <c r="X121" s="142" t="s">
        <v>416</v>
      </c>
      <c r="Y121" s="142"/>
      <c r="Z121" s="142" t="s">
        <v>435</v>
      </c>
      <c r="AA121" s="142" t="s">
        <v>416</v>
      </c>
      <c r="AB121" s="142" t="s">
        <v>416</v>
      </c>
      <c r="AC121" s="142" t="s">
        <v>435</v>
      </c>
      <c r="AD121" s="142"/>
      <c r="AE121" s="142" t="s">
        <v>416</v>
      </c>
      <c r="AF121" s="142" t="s">
        <v>435</v>
      </c>
      <c r="AG121" s="142" t="s">
        <v>435</v>
      </c>
      <c r="AH121" s="142"/>
    </row>
    <row r="122" spans="1:35" x14ac:dyDescent="0.25">
      <c r="A122">
        <f t="shared" si="3"/>
        <v>120</v>
      </c>
      <c r="B122" s="149" t="s">
        <v>417</v>
      </c>
      <c r="C122" t="str">
        <f t="shared" si="4"/>
        <v>REGULADO</v>
      </c>
      <c r="E122">
        <f t="shared" si="5"/>
        <v>119</v>
      </c>
      <c r="F122" s="150" t="s">
        <v>403</v>
      </c>
      <c r="G122" s="151"/>
      <c r="H122" s="152"/>
      <c r="I122" s="152" t="s">
        <v>417</v>
      </c>
      <c r="J122" s="152" t="s">
        <v>417</v>
      </c>
      <c r="K122" s="152" t="s">
        <v>417</v>
      </c>
      <c r="L122" s="152" t="s">
        <v>417</v>
      </c>
      <c r="M122" s="152" t="s">
        <v>417</v>
      </c>
      <c r="N122" s="152" t="s">
        <v>417</v>
      </c>
      <c r="O122" s="152" t="s">
        <v>417</v>
      </c>
      <c r="P122" s="152" t="s">
        <v>417</v>
      </c>
      <c r="Q122" s="152"/>
      <c r="R122" s="152" t="s">
        <v>417</v>
      </c>
      <c r="S122" s="152"/>
      <c r="T122" s="152" t="s">
        <v>558</v>
      </c>
      <c r="U122" s="152" t="s">
        <v>417</v>
      </c>
      <c r="V122" s="152" t="s">
        <v>417</v>
      </c>
      <c r="W122" s="152" t="s">
        <v>417</v>
      </c>
      <c r="X122" s="152" t="s">
        <v>558</v>
      </c>
      <c r="Y122" s="152"/>
      <c r="Z122" s="152" t="s">
        <v>417</v>
      </c>
      <c r="AA122" s="152" t="s">
        <v>558</v>
      </c>
      <c r="AB122" s="152" t="s">
        <v>558</v>
      </c>
      <c r="AC122" s="152" t="s">
        <v>417</v>
      </c>
      <c r="AD122" s="152"/>
      <c r="AE122" s="152" t="s">
        <v>558</v>
      </c>
      <c r="AF122" s="152" t="s">
        <v>417</v>
      </c>
      <c r="AG122" s="152" t="s">
        <v>417</v>
      </c>
      <c r="AH122" s="152"/>
    </row>
    <row r="123" spans="1:35" x14ac:dyDescent="0.25">
      <c r="A123">
        <f t="shared" si="3"/>
        <v>121</v>
      </c>
      <c r="B123" s="135" t="s">
        <v>1474</v>
      </c>
      <c r="C123" t="str">
        <f t="shared" si="4"/>
        <v>CB00076ENG</v>
      </c>
      <c r="E123" s="134">
        <f t="shared" si="5"/>
        <v>120</v>
      </c>
      <c r="F123" s="153" t="s">
        <v>1087</v>
      </c>
      <c r="G123" s="154"/>
      <c r="H123" s="155"/>
      <c r="I123" s="155" t="s">
        <v>596</v>
      </c>
      <c r="J123" s="155" t="s">
        <v>457</v>
      </c>
      <c r="K123" s="155" t="s">
        <v>1475</v>
      </c>
      <c r="L123" s="155" t="s">
        <v>1476</v>
      </c>
      <c r="M123" s="155" t="s">
        <v>1477</v>
      </c>
      <c r="N123" s="155" t="s">
        <v>1478</v>
      </c>
      <c r="O123" s="155" t="s">
        <v>1479</v>
      </c>
      <c r="P123" s="155" t="s">
        <v>1480</v>
      </c>
      <c r="Q123" s="155"/>
      <c r="R123" s="155" t="s">
        <v>1481</v>
      </c>
      <c r="S123" s="155"/>
      <c r="T123" s="155" t="s">
        <v>1482</v>
      </c>
      <c r="U123" s="155" t="s">
        <v>1483</v>
      </c>
      <c r="V123" s="155" t="s">
        <v>1484</v>
      </c>
      <c r="W123" s="155" t="s">
        <v>791</v>
      </c>
      <c r="X123" s="155" t="s">
        <v>1485</v>
      </c>
      <c r="Y123" s="155"/>
      <c r="Z123" s="155" t="s">
        <v>822</v>
      </c>
      <c r="AA123" s="155" t="s">
        <v>1486</v>
      </c>
      <c r="AB123" s="155" t="s">
        <v>1035</v>
      </c>
      <c r="AC123" s="155" t="s">
        <v>1487</v>
      </c>
      <c r="AD123" s="155"/>
      <c r="AE123" s="155" t="s">
        <v>1488</v>
      </c>
      <c r="AF123" s="155" t="s">
        <v>1489</v>
      </c>
      <c r="AG123" s="155" t="s">
        <v>1490</v>
      </c>
      <c r="AH123" s="155"/>
    </row>
    <row r="124" spans="1:35" x14ac:dyDescent="0.25">
      <c r="A124">
        <f t="shared" si="3"/>
        <v>122</v>
      </c>
      <c r="B124" s="139" t="s">
        <v>814</v>
      </c>
      <c r="C124" t="str">
        <f t="shared" si="4"/>
        <v>MOQUEGUA 138</v>
      </c>
      <c r="E124">
        <f t="shared" si="5"/>
        <v>121</v>
      </c>
      <c r="F124" s="156" t="s">
        <v>1109</v>
      </c>
      <c r="G124" s="157"/>
      <c r="H124" s="158"/>
      <c r="I124" s="158" t="s">
        <v>460</v>
      </c>
      <c r="J124" s="158" t="s">
        <v>458</v>
      </c>
      <c r="K124" s="158" t="s">
        <v>524</v>
      </c>
      <c r="L124" s="158" t="s">
        <v>428</v>
      </c>
      <c r="M124" s="158" t="s">
        <v>370</v>
      </c>
      <c r="N124" s="158" t="s">
        <v>767</v>
      </c>
      <c r="O124" s="158" t="s">
        <v>426</v>
      </c>
      <c r="P124" s="158" t="s">
        <v>482</v>
      </c>
      <c r="Q124" s="158"/>
      <c r="R124" s="158" t="s">
        <v>441</v>
      </c>
      <c r="S124" s="158"/>
      <c r="T124" s="158" t="s">
        <v>370</v>
      </c>
      <c r="U124" s="158" t="s">
        <v>730</v>
      </c>
      <c r="V124" s="158" t="s">
        <v>418</v>
      </c>
      <c r="W124" s="158" t="s">
        <v>484</v>
      </c>
      <c r="X124" s="158" t="s">
        <v>646</v>
      </c>
      <c r="Y124" s="158"/>
      <c r="Z124" s="158" t="s">
        <v>552</v>
      </c>
      <c r="AA124" s="158" t="s">
        <v>767</v>
      </c>
      <c r="AB124" s="158" t="s">
        <v>422</v>
      </c>
      <c r="AC124" s="158" t="s">
        <v>456</v>
      </c>
      <c r="AD124" s="158"/>
      <c r="AE124" s="158" t="s">
        <v>767</v>
      </c>
      <c r="AF124" s="158" t="s">
        <v>492</v>
      </c>
      <c r="AG124" s="158" t="s">
        <v>473</v>
      </c>
      <c r="AH124" s="158"/>
    </row>
    <row r="125" spans="1:35" x14ac:dyDescent="0.25">
      <c r="A125">
        <f t="shared" si="3"/>
        <v>123</v>
      </c>
      <c r="B125" s="143" t="s">
        <v>236</v>
      </c>
      <c r="C125" t="str">
        <f t="shared" si="4"/>
        <v>SOUTHERN PERU CC</v>
      </c>
      <c r="E125">
        <f t="shared" si="5"/>
        <v>122</v>
      </c>
      <c r="F125" s="156" t="s">
        <v>52</v>
      </c>
      <c r="G125" s="157"/>
      <c r="H125" s="158"/>
      <c r="I125" s="158" t="s">
        <v>81</v>
      </c>
      <c r="J125" s="158" t="s">
        <v>81</v>
      </c>
      <c r="K125" s="158" t="s">
        <v>97</v>
      </c>
      <c r="L125" s="158" t="s">
        <v>114</v>
      </c>
      <c r="M125" s="158" t="s">
        <v>148</v>
      </c>
      <c r="N125" s="158" t="s">
        <v>34</v>
      </c>
      <c r="O125" s="158" t="s">
        <v>114</v>
      </c>
      <c r="P125" s="158" t="s">
        <v>107</v>
      </c>
      <c r="Q125" s="158"/>
      <c r="R125" s="158" t="s">
        <v>81</v>
      </c>
      <c r="S125" s="158"/>
      <c r="T125" s="158" t="s">
        <v>366</v>
      </c>
      <c r="U125" s="158" t="s">
        <v>34</v>
      </c>
      <c r="V125" s="158" t="s">
        <v>114</v>
      </c>
      <c r="W125" s="158" t="s">
        <v>107</v>
      </c>
      <c r="X125" s="158" t="s">
        <v>645</v>
      </c>
      <c r="Y125" s="158"/>
      <c r="Z125" s="158" t="s">
        <v>111</v>
      </c>
      <c r="AA125" s="158" t="s">
        <v>1491</v>
      </c>
      <c r="AB125" s="158" t="s">
        <v>317</v>
      </c>
      <c r="AC125" s="158" t="s">
        <v>81</v>
      </c>
      <c r="AD125" s="158"/>
      <c r="AE125" s="158" t="s">
        <v>1393</v>
      </c>
      <c r="AF125" s="158" t="s">
        <v>102</v>
      </c>
      <c r="AG125" s="158" t="s">
        <v>59</v>
      </c>
      <c r="AH125" s="158"/>
    </row>
    <row r="126" spans="1:35" x14ac:dyDescent="0.25">
      <c r="A126">
        <f t="shared" si="3"/>
        <v>124</v>
      </c>
      <c r="B126" s="144" t="s">
        <v>1394</v>
      </c>
      <c r="C126" t="str">
        <f t="shared" si="4"/>
        <v>17/04/2017</v>
      </c>
      <c r="E126">
        <f t="shared" si="5"/>
        <v>123</v>
      </c>
      <c r="F126" s="156" t="s">
        <v>1112</v>
      </c>
      <c r="G126" s="157"/>
      <c r="H126" s="158"/>
      <c r="I126" s="158" t="s">
        <v>566</v>
      </c>
      <c r="J126" s="158" t="s">
        <v>420</v>
      </c>
      <c r="K126" s="158" t="s">
        <v>624</v>
      </c>
      <c r="L126" s="158" t="s">
        <v>819</v>
      </c>
      <c r="M126" s="158" t="s">
        <v>643</v>
      </c>
      <c r="N126" s="158" t="s">
        <v>806</v>
      </c>
      <c r="O126" s="158" t="s">
        <v>806</v>
      </c>
      <c r="P126" s="158" t="s">
        <v>566</v>
      </c>
      <c r="Q126" s="158"/>
      <c r="R126" s="158" t="s">
        <v>480</v>
      </c>
      <c r="S126" s="158"/>
      <c r="T126" s="158" t="s">
        <v>566</v>
      </c>
      <c r="U126" s="158" t="s">
        <v>819</v>
      </c>
      <c r="V126" s="158" t="s">
        <v>795</v>
      </c>
      <c r="W126" s="158" t="s">
        <v>643</v>
      </c>
      <c r="X126" s="158" t="s">
        <v>884</v>
      </c>
      <c r="Y126" s="158"/>
      <c r="Z126" s="158" t="s">
        <v>806</v>
      </c>
      <c r="AA126" s="158" t="s">
        <v>884</v>
      </c>
      <c r="AB126" s="158" t="s">
        <v>893</v>
      </c>
      <c r="AC126" s="158" t="s">
        <v>566</v>
      </c>
      <c r="AD126" s="158"/>
      <c r="AE126" s="158" t="s">
        <v>1395</v>
      </c>
      <c r="AF126" s="158" t="s">
        <v>819</v>
      </c>
      <c r="AG126" s="158" t="s">
        <v>566</v>
      </c>
      <c r="AH126" s="158"/>
    </row>
    <row r="127" spans="1:35" x14ac:dyDescent="0.25">
      <c r="A127">
        <f t="shared" si="3"/>
        <v>125</v>
      </c>
      <c r="B127" s="147" t="s">
        <v>1117</v>
      </c>
      <c r="C127" t="str">
        <f t="shared" si="4"/>
        <v>01/03/2016</v>
      </c>
      <c r="E127">
        <f t="shared" si="5"/>
        <v>124</v>
      </c>
      <c r="F127" s="156" t="s">
        <v>54</v>
      </c>
      <c r="G127" s="157"/>
      <c r="H127" s="158"/>
      <c r="I127" s="158" t="s">
        <v>565</v>
      </c>
      <c r="J127" s="158" t="s">
        <v>437</v>
      </c>
      <c r="K127" s="158" t="s">
        <v>794</v>
      </c>
      <c r="L127" s="158" t="s">
        <v>794</v>
      </c>
      <c r="M127" s="158" t="s">
        <v>1492</v>
      </c>
      <c r="N127" s="158" t="s">
        <v>794</v>
      </c>
      <c r="O127" s="158" t="s">
        <v>794</v>
      </c>
      <c r="P127" s="158" t="s">
        <v>565</v>
      </c>
      <c r="Q127" s="158"/>
      <c r="R127" s="158" t="s">
        <v>419</v>
      </c>
      <c r="S127" s="158"/>
      <c r="T127" s="158" t="s">
        <v>1004</v>
      </c>
      <c r="U127" s="158" t="s">
        <v>1121</v>
      </c>
      <c r="V127" s="158" t="s">
        <v>1117</v>
      </c>
      <c r="W127" s="158" t="s">
        <v>1036</v>
      </c>
      <c r="X127" s="158" t="s">
        <v>1117</v>
      </c>
      <c r="Y127" s="158"/>
      <c r="Z127" s="158" t="s">
        <v>794</v>
      </c>
      <c r="AA127" s="158" t="s">
        <v>1181</v>
      </c>
      <c r="AB127" s="158" t="s">
        <v>1036</v>
      </c>
      <c r="AC127" s="158" t="s">
        <v>595</v>
      </c>
      <c r="AD127" s="158"/>
      <c r="AE127" s="158" t="s">
        <v>1036</v>
      </c>
      <c r="AF127" s="158" t="s">
        <v>794</v>
      </c>
      <c r="AG127" s="158" t="s">
        <v>565</v>
      </c>
      <c r="AH127" s="158"/>
    </row>
    <row r="128" spans="1:35" x14ac:dyDescent="0.25">
      <c r="A128">
        <f t="shared" si="3"/>
        <v>126</v>
      </c>
      <c r="B128" s="148" t="s">
        <v>416</v>
      </c>
      <c r="C128" t="str">
        <f t="shared" si="4"/>
        <v>BILATERAL</v>
      </c>
      <c r="E128">
        <f t="shared" si="5"/>
        <v>125</v>
      </c>
      <c r="F128" s="156" t="s">
        <v>402</v>
      </c>
      <c r="G128" s="157"/>
      <c r="H128" s="158"/>
      <c r="I128" s="158" t="s">
        <v>435</v>
      </c>
      <c r="J128" s="158" t="s">
        <v>435</v>
      </c>
      <c r="K128" s="158" t="s">
        <v>435</v>
      </c>
      <c r="L128" s="158" t="s">
        <v>435</v>
      </c>
      <c r="M128" s="158" t="s">
        <v>416</v>
      </c>
      <c r="N128" s="158" t="s">
        <v>435</v>
      </c>
      <c r="O128" s="158" t="s">
        <v>435</v>
      </c>
      <c r="P128" s="158" t="s">
        <v>435</v>
      </c>
      <c r="Q128" s="158"/>
      <c r="R128" s="158" t="s">
        <v>435</v>
      </c>
      <c r="S128" s="158"/>
      <c r="T128" s="158" t="s">
        <v>416</v>
      </c>
      <c r="U128" s="158" t="s">
        <v>435</v>
      </c>
      <c r="V128" s="158" t="s">
        <v>435</v>
      </c>
      <c r="W128" s="158" t="s">
        <v>416</v>
      </c>
      <c r="X128" s="158" t="s">
        <v>416</v>
      </c>
      <c r="Y128" s="158"/>
      <c r="Z128" s="158" t="s">
        <v>435</v>
      </c>
      <c r="AA128" s="158" t="s">
        <v>416</v>
      </c>
      <c r="AB128" s="158" t="s">
        <v>416</v>
      </c>
      <c r="AC128" s="158" t="s">
        <v>435</v>
      </c>
      <c r="AD128" s="158"/>
      <c r="AE128" s="158" t="s">
        <v>416</v>
      </c>
      <c r="AF128" s="158" t="s">
        <v>435</v>
      </c>
      <c r="AG128" s="158" t="s">
        <v>435</v>
      </c>
      <c r="AH128" s="158"/>
    </row>
    <row r="129" spans="1:35" x14ac:dyDescent="0.25">
      <c r="A129">
        <f t="shared" si="3"/>
        <v>127</v>
      </c>
      <c r="B129" s="149" t="s">
        <v>558</v>
      </c>
      <c r="C129" t="str">
        <f t="shared" si="4"/>
        <v>LIBRE</v>
      </c>
      <c r="E129">
        <f t="shared" si="5"/>
        <v>126</v>
      </c>
      <c r="F129" s="159" t="s">
        <v>403</v>
      </c>
      <c r="G129" s="160"/>
      <c r="H129" s="161"/>
      <c r="I129" s="161" t="s">
        <v>417</v>
      </c>
      <c r="J129" s="161" t="s">
        <v>417</v>
      </c>
      <c r="K129" s="161" t="s">
        <v>417</v>
      </c>
      <c r="L129" s="161" t="s">
        <v>417</v>
      </c>
      <c r="M129" s="161" t="s">
        <v>558</v>
      </c>
      <c r="N129" s="161" t="s">
        <v>417</v>
      </c>
      <c r="O129" s="161" t="s">
        <v>417</v>
      </c>
      <c r="P129" s="161" t="s">
        <v>417</v>
      </c>
      <c r="Q129" s="161"/>
      <c r="R129" s="161" t="s">
        <v>417</v>
      </c>
      <c r="S129" s="161"/>
      <c r="T129" s="161" t="s">
        <v>558</v>
      </c>
      <c r="U129" s="161" t="s">
        <v>417</v>
      </c>
      <c r="V129" s="161" t="s">
        <v>417</v>
      </c>
      <c r="W129" s="161" t="s">
        <v>417</v>
      </c>
      <c r="X129" s="161" t="s">
        <v>558</v>
      </c>
      <c r="Y129" s="161"/>
      <c r="Z129" s="161" t="s">
        <v>417</v>
      </c>
      <c r="AA129" s="161" t="s">
        <v>558</v>
      </c>
      <c r="AB129" s="161" t="s">
        <v>558</v>
      </c>
      <c r="AC129" s="161" t="s">
        <v>417</v>
      </c>
      <c r="AD129" s="161"/>
      <c r="AE129" s="161" t="s">
        <v>558</v>
      </c>
      <c r="AF129" s="161" t="s">
        <v>417</v>
      </c>
      <c r="AG129" s="161" t="s">
        <v>417</v>
      </c>
      <c r="AH129" s="161"/>
    </row>
    <row r="130" spans="1:35" s="134" customFormat="1" x14ac:dyDescent="0.25">
      <c r="A130" s="134">
        <f t="shared" si="3"/>
        <v>128</v>
      </c>
      <c r="B130" s="135" t="s">
        <v>1493</v>
      </c>
      <c r="C130" s="134" t="str">
        <f t="shared" si="4"/>
        <v>CB00078ENG</v>
      </c>
      <c r="E130" s="134">
        <f t="shared" si="5"/>
        <v>127</v>
      </c>
      <c r="F130" s="136" t="s">
        <v>1087</v>
      </c>
      <c r="G130" s="137"/>
      <c r="H130" s="138"/>
      <c r="I130" s="138" t="s">
        <v>589</v>
      </c>
      <c r="J130" s="138" t="s">
        <v>459</v>
      </c>
      <c r="K130" s="138" t="s">
        <v>1494</v>
      </c>
      <c r="L130" s="138" t="s">
        <v>1495</v>
      </c>
      <c r="M130" s="138" t="s">
        <v>1496</v>
      </c>
      <c r="N130" s="138" t="s">
        <v>1497</v>
      </c>
      <c r="O130" s="138" t="s">
        <v>1498</v>
      </c>
      <c r="P130" s="138" t="s">
        <v>1499</v>
      </c>
      <c r="Q130" s="138"/>
      <c r="R130" s="138" t="s">
        <v>1500</v>
      </c>
      <c r="S130" s="138"/>
      <c r="T130" s="138" t="s">
        <v>1501</v>
      </c>
      <c r="U130" s="138" t="s">
        <v>1502</v>
      </c>
      <c r="V130" s="138" t="s">
        <v>1503</v>
      </c>
      <c r="W130" s="138" t="s">
        <v>743</v>
      </c>
      <c r="X130" s="138" t="s">
        <v>1504</v>
      </c>
      <c r="Y130" s="138"/>
      <c r="Z130" s="138" t="s">
        <v>823</v>
      </c>
      <c r="AA130" s="138" t="s">
        <v>1505</v>
      </c>
      <c r="AB130" s="138" t="s">
        <v>1037</v>
      </c>
      <c r="AC130" s="138" t="s">
        <v>1506</v>
      </c>
      <c r="AD130" s="138"/>
      <c r="AE130" s="138" t="s">
        <v>1507</v>
      </c>
      <c r="AF130" s="138" t="s">
        <v>1508</v>
      </c>
      <c r="AG130" s="138" t="s">
        <v>1509</v>
      </c>
      <c r="AH130" s="138"/>
      <c r="AI130" s="3"/>
    </row>
    <row r="131" spans="1:35" x14ac:dyDescent="0.25">
      <c r="A131">
        <f t="shared" si="3"/>
        <v>129</v>
      </c>
      <c r="B131" s="139" t="s">
        <v>454</v>
      </c>
      <c r="C131" t="str">
        <f t="shared" si="4"/>
        <v>OROYA NUEVA 50</v>
      </c>
      <c r="E131">
        <f t="shared" si="5"/>
        <v>128</v>
      </c>
      <c r="F131" s="140" t="s">
        <v>1109</v>
      </c>
      <c r="G131" s="141"/>
      <c r="H131" s="142"/>
      <c r="I131" s="142" t="s">
        <v>462</v>
      </c>
      <c r="J131" s="142" t="s">
        <v>460</v>
      </c>
      <c r="K131" s="142" t="s">
        <v>526</v>
      </c>
      <c r="L131" s="142" t="s">
        <v>370</v>
      </c>
      <c r="M131" s="142" t="s">
        <v>507</v>
      </c>
      <c r="N131" s="142" t="s">
        <v>634</v>
      </c>
      <c r="O131" s="142" t="s">
        <v>719</v>
      </c>
      <c r="P131" s="142" t="s">
        <v>484</v>
      </c>
      <c r="Q131" s="142"/>
      <c r="R131" s="142" t="s">
        <v>443</v>
      </c>
      <c r="S131" s="142"/>
      <c r="T131" s="142" t="s">
        <v>470</v>
      </c>
      <c r="U131" s="142" t="s">
        <v>520</v>
      </c>
      <c r="V131" s="142" t="s">
        <v>422</v>
      </c>
      <c r="W131" s="142" t="s">
        <v>482</v>
      </c>
      <c r="X131" s="142" t="s">
        <v>445</v>
      </c>
      <c r="Y131" s="142"/>
      <c r="Z131" s="142" t="s">
        <v>498</v>
      </c>
      <c r="AA131" s="142" t="s">
        <v>767</v>
      </c>
      <c r="AB131" s="142" t="s">
        <v>424</v>
      </c>
      <c r="AC131" s="142" t="s">
        <v>464</v>
      </c>
      <c r="AD131" s="142"/>
      <c r="AE131" s="142" t="s">
        <v>470</v>
      </c>
      <c r="AF131" s="142" t="s">
        <v>495</v>
      </c>
      <c r="AG131" s="142" t="s">
        <v>475</v>
      </c>
      <c r="AH131" s="142"/>
    </row>
    <row r="132" spans="1:35" x14ac:dyDescent="0.25">
      <c r="A132">
        <f t="shared" si="3"/>
        <v>130</v>
      </c>
      <c r="B132" s="143" t="s">
        <v>233</v>
      </c>
      <c r="C132" t="str">
        <f t="shared" si="4"/>
        <v>NYRSTAR</v>
      </c>
      <c r="E132">
        <f t="shared" si="5"/>
        <v>129</v>
      </c>
      <c r="F132" s="140" t="s">
        <v>52</v>
      </c>
      <c r="G132" s="141"/>
      <c r="H132" s="142"/>
      <c r="I132" s="142" t="s">
        <v>81</v>
      </c>
      <c r="J132" s="142" t="s">
        <v>81</v>
      </c>
      <c r="K132" s="142" t="s">
        <v>97</v>
      </c>
      <c r="L132" s="142" t="s">
        <v>114</v>
      </c>
      <c r="M132" s="142" t="s">
        <v>68</v>
      </c>
      <c r="N132" s="142" t="s">
        <v>34</v>
      </c>
      <c r="O132" s="142" t="s">
        <v>34</v>
      </c>
      <c r="P132" s="142" t="s">
        <v>107</v>
      </c>
      <c r="Q132" s="142"/>
      <c r="R132" s="142" t="s">
        <v>81</v>
      </c>
      <c r="S132" s="142"/>
      <c r="T132" s="142" t="s">
        <v>1392</v>
      </c>
      <c r="U132" s="142" t="s">
        <v>97</v>
      </c>
      <c r="V132" s="142" t="s">
        <v>114</v>
      </c>
      <c r="W132" s="142" t="s">
        <v>107</v>
      </c>
      <c r="X132" s="142" t="s">
        <v>1510</v>
      </c>
      <c r="Y132" s="142"/>
      <c r="Z132" s="142" t="s">
        <v>111</v>
      </c>
      <c r="AA132" s="142" t="s">
        <v>1511</v>
      </c>
      <c r="AB132" s="142" t="s">
        <v>317</v>
      </c>
      <c r="AC132" s="142" t="s">
        <v>81</v>
      </c>
      <c r="AD132" s="142"/>
      <c r="AE132" s="142" t="s">
        <v>1393</v>
      </c>
      <c r="AF132" s="142" t="s">
        <v>102</v>
      </c>
      <c r="AG132" s="142" t="s">
        <v>59</v>
      </c>
      <c r="AH132" s="142"/>
    </row>
    <row r="133" spans="1:35" x14ac:dyDescent="0.25">
      <c r="A133">
        <f t="shared" ref="A133:A196" si="6">+A132+1</f>
        <v>131</v>
      </c>
      <c r="B133" s="144" t="s">
        <v>1512</v>
      </c>
      <c r="C133" t="str">
        <f t="shared" ref="C133:C196" si="7">+B133</f>
        <v>31/03/2017</v>
      </c>
      <c r="E133">
        <f t="shared" si="5"/>
        <v>130</v>
      </c>
      <c r="F133" s="140" t="s">
        <v>1112</v>
      </c>
      <c r="G133" s="141"/>
      <c r="H133" s="142"/>
      <c r="I133" s="142" t="s">
        <v>566</v>
      </c>
      <c r="J133" s="142" t="s">
        <v>420</v>
      </c>
      <c r="K133" s="142" t="s">
        <v>624</v>
      </c>
      <c r="L133" s="142" t="s">
        <v>819</v>
      </c>
      <c r="M133" s="142" t="s">
        <v>566</v>
      </c>
      <c r="N133" s="142" t="s">
        <v>806</v>
      </c>
      <c r="O133" s="142" t="s">
        <v>806</v>
      </c>
      <c r="P133" s="142" t="s">
        <v>566</v>
      </c>
      <c r="Q133" s="142"/>
      <c r="R133" s="142" t="s">
        <v>480</v>
      </c>
      <c r="S133" s="142"/>
      <c r="T133" s="142" t="s">
        <v>566</v>
      </c>
      <c r="U133" s="142" t="s">
        <v>1222</v>
      </c>
      <c r="V133" s="142" t="s">
        <v>795</v>
      </c>
      <c r="W133" s="142" t="s">
        <v>566</v>
      </c>
      <c r="X133" s="142" t="s">
        <v>845</v>
      </c>
      <c r="Y133" s="142"/>
      <c r="Z133" s="142" t="s">
        <v>819</v>
      </c>
      <c r="AA133" s="142" t="s">
        <v>1352</v>
      </c>
      <c r="AB133" s="142" t="s">
        <v>893</v>
      </c>
      <c r="AC133" s="142" t="s">
        <v>566</v>
      </c>
      <c r="AD133" s="142"/>
      <c r="AE133" s="142" t="s">
        <v>1395</v>
      </c>
      <c r="AF133" s="142" t="s">
        <v>819</v>
      </c>
      <c r="AG133" s="142" t="s">
        <v>566</v>
      </c>
      <c r="AH133" s="142"/>
    </row>
    <row r="134" spans="1:35" x14ac:dyDescent="0.25">
      <c r="A134">
        <f t="shared" si="6"/>
        <v>132</v>
      </c>
      <c r="B134" s="147" t="s">
        <v>1117</v>
      </c>
      <c r="C134" t="str">
        <f t="shared" si="7"/>
        <v>01/03/2016</v>
      </c>
      <c r="E134">
        <f t="shared" ref="E134:E197" si="8">+E133+1</f>
        <v>131</v>
      </c>
      <c r="F134" s="140" t="s">
        <v>54</v>
      </c>
      <c r="G134" s="141"/>
      <c r="H134" s="142"/>
      <c r="I134" s="142" t="s">
        <v>565</v>
      </c>
      <c r="J134" s="142" t="s">
        <v>437</v>
      </c>
      <c r="K134" s="142" t="s">
        <v>794</v>
      </c>
      <c r="L134" s="142" t="s">
        <v>794</v>
      </c>
      <c r="M134" s="142" t="s">
        <v>565</v>
      </c>
      <c r="N134" s="142" t="s">
        <v>794</v>
      </c>
      <c r="O134" s="142" t="s">
        <v>794</v>
      </c>
      <c r="P134" s="142" t="s">
        <v>565</v>
      </c>
      <c r="Q134" s="142"/>
      <c r="R134" s="142" t="s">
        <v>419</v>
      </c>
      <c r="S134" s="142"/>
      <c r="T134" s="142" t="s">
        <v>1004</v>
      </c>
      <c r="U134" s="142" t="s">
        <v>1121</v>
      </c>
      <c r="V134" s="142" t="s">
        <v>1117</v>
      </c>
      <c r="W134" s="142" t="s">
        <v>565</v>
      </c>
      <c r="X134" s="142" t="s">
        <v>1513</v>
      </c>
      <c r="Y134" s="142"/>
      <c r="Z134" s="142" t="s">
        <v>794</v>
      </c>
      <c r="AA134" s="142" t="s">
        <v>1181</v>
      </c>
      <c r="AB134" s="142" t="s">
        <v>419</v>
      </c>
      <c r="AC134" s="142" t="s">
        <v>595</v>
      </c>
      <c r="AD134" s="142"/>
      <c r="AE134" s="142" t="s">
        <v>1036</v>
      </c>
      <c r="AF134" s="142" t="s">
        <v>794</v>
      </c>
      <c r="AG134" s="142" t="s">
        <v>565</v>
      </c>
      <c r="AH134" s="142"/>
    </row>
    <row r="135" spans="1:35" x14ac:dyDescent="0.25">
      <c r="A135">
        <f t="shared" si="6"/>
        <v>133</v>
      </c>
      <c r="B135" s="148" t="s">
        <v>416</v>
      </c>
      <c r="C135" t="str">
        <f t="shared" si="7"/>
        <v>BILATERAL</v>
      </c>
      <c r="E135">
        <f t="shared" si="8"/>
        <v>132</v>
      </c>
      <c r="F135" s="140" t="s">
        <v>402</v>
      </c>
      <c r="G135" s="141"/>
      <c r="H135" s="142"/>
      <c r="I135" s="142" t="s">
        <v>435</v>
      </c>
      <c r="J135" s="142" t="s">
        <v>435</v>
      </c>
      <c r="K135" s="142" t="s">
        <v>435</v>
      </c>
      <c r="L135" s="142" t="s">
        <v>435</v>
      </c>
      <c r="M135" s="142" t="s">
        <v>435</v>
      </c>
      <c r="N135" s="142" t="s">
        <v>435</v>
      </c>
      <c r="O135" s="142" t="s">
        <v>435</v>
      </c>
      <c r="P135" s="142" t="s">
        <v>435</v>
      </c>
      <c r="Q135" s="142"/>
      <c r="R135" s="142" t="s">
        <v>435</v>
      </c>
      <c r="S135" s="142"/>
      <c r="T135" s="142" t="s">
        <v>416</v>
      </c>
      <c r="U135" s="142" t="s">
        <v>435</v>
      </c>
      <c r="V135" s="142" t="s">
        <v>435</v>
      </c>
      <c r="W135" s="142" t="s">
        <v>435</v>
      </c>
      <c r="X135" s="142" t="s">
        <v>416</v>
      </c>
      <c r="Y135" s="142"/>
      <c r="Z135" s="142" t="s">
        <v>435</v>
      </c>
      <c r="AA135" s="142" t="s">
        <v>416</v>
      </c>
      <c r="AB135" s="142" t="s">
        <v>416</v>
      </c>
      <c r="AC135" s="142" t="s">
        <v>435</v>
      </c>
      <c r="AD135" s="142"/>
      <c r="AE135" s="142" t="s">
        <v>416</v>
      </c>
      <c r="AF135" s="142" t="s">
        <v>435</v>
      </c>
      <c r="AG135" s="142" t="s">
        <v>435</v>
      </c>
      <c r="AH135" s="142"/>
    </row>
    <row r="136" spans="1:35" x14ac:dyDescent="0.25">
      <c r="A136">
        <f t="shared" si="6"/>
        <v>134</v>
      </c>
      <c r="B136" s="149" t="s">
        <v>558</v>
      </c>
      <c r="C136" t="str">
        <f t="shared" si="7"/>
        <v>LIBRE</v>
      </c>
      <c r="E136">
        <f t="shared" si="8"/>
        <v>133</v>
      </c>
      <c r="F136" s="150" t="s">
        <v>403</v>
      </c>
      <c r="G136" s="151"/>
      <c r="H136" s="152"/>
      <c r="I136" s="152" t="s">
        <v>417</v>
      </c>
      <c r="J136" s="152" t="s">
        <v>417</v>
      </c>
      <c r="K136" s="152" t="s">
        <v>417</v>
      </c>
      <c r="L136" s="152" t="s">
        <v>417</v>
      </c>
      <c r="M136" s="152" t="s">
        <v>417</v>
      </c>
      <c r="N136" s="152" t="s">
        <v>417</v>
      </c>
      <c r="O136" s="152" t="s">
        <v>417</v>
      </c>
      <c r="P136" s="152" t="s">
        <v>417</v>
      </c>
      <c r="Q136" s="152"/>
      <c r="R136" s="152" t="s">
        <v>417</v>
      </c>
      <c r="S136" s="152"/>
      <c r="T136" s="152" t="s">
        <v>558</v>
      </c>
      <c r="U136" s="152" t="s">
        <v>417</v>
      </c>
      <c r="V136" s="152" t="s">
        <v>417</v>
      </c>
      <c r="W136" s="152" t="s">
        <v>417</v>
      </c>
      <c r="X136" s="152" t="s">
        <v>558</v>
      </c>
      <c r="Y136" s="152"/>
      <c r="Z136" s="152" t="s">
        <v>417</v>
      </c>
      <c r="AA136" s="152" t="s">
        <v>558</v>
      </c>
      <c r="AB136" s="152" t="s">
        <v>558</v>
      </c>
      <c r="AC136" s="152" t="s">
        <v>417</v>
      </c>
      <c r="AD136" s="152"/>
      <c r="AE136" s="152" t="s">
        <v>558</v>
      </c>
      <c r="AF136" s="152" t="s">
        <v>417</v>
      </c>
      <c r="AG136" s="152" t="s">
        <v>417</v>
      </c>
      <c r="AH136" s="152"/>
    </row>
    <row r="137" spans="1:35" x14ac:dyDescent="0.25">
      <c r="A137">
        <f t="shared" si="6"/>
        <v>135</v>
      </c>
      <c r="B137" s="135" t="s">
        <v>1514</v>
      </c>
      <c r="C137" t="str">
        <f t="shared" si="7"/>
        <v>CB00081ENG</v>
      </c>
      <c r="E137" s="134">
        <f t="shared" si="8"/>
        <v>134</v>
      </c>
      <c r="F137" s="153" t="s">
        <v>1087</v>
      </c>
      <c r="G137" s="154"/>
      <c r="H137" s="155"/>
      <c r="I137" s="155" t="s">
        <v>597</v>
      </c>
      <c r="J137" s="155" t="s">
        <v>461</v>
      </c>
      <c r="K137" s="155" t="s">
        <v>1515</v>
      </c>
      <c r="L137" s="155" t="s">
        <v>1516</v>
      </c>
      <c r="M137" s="155" t="s">
        <v>1517</v>
      </c>
      <c r="N137" s="155" t="s">
        <v>1518</v>
      </c>
      <c r="O137" s="155" t="s">
        <v>1519</v>
      </c>
      <c r="P137" s="155" t="s">
        <v>1520</v>
      </c>
      <c r="Q137" s="155"/>
      <c r="R137" s="155" t="s">
        <v>1521</v>
      </c>
      <c r="S137" s="155"/>
      <c r="T137" s="155" t="s">
        <v>1522</v>
      </c>
      <c r="U137" s="155" t="s">
        <v>1523</v>
      </c>
      <c r="V137" s="155" t="s">
        <v>1524</v>
      </c>
      <c r="W137" s="155" t="s">
        <v>742</v>
      </c>
      <c r="X137" s="155" t="s">
        <v>1525</v>
      </c>
      <c r="Y137" s="155"/>
      <c r="Z137" s="155" t="s">
        <v>824</v>
      </c>
      <c r="AA137" s="155" t="s">
        <v>1526</v>
      </c>
      <c r="AB137" s="155" t="s">
        <v>1038</v>
      </c>
      <c r="AC137" s="155" t="s">
        <v>1527</v>
      </c>
      <c r="AD137" s="155"/>
      <c r="AE137" s="155" t="s">
        <v>1528</v>
      </c>
      <c r="AF137" s="155" t="s">
        <v>1529</v>
      </c>
      <c r="AG137" s="155" t="s">
        <v>1530</v>
      </c>
      <c r="AH137" s="155"/>
    </row>
    <row r="138" spans="1:35" x14ac:dyDescent="0.25">
      <c r="A138">
        <f t="shared" si="6"/>
        <v>136</v>
      </c>
      <c r="B138" s="139" t="s">
        <v>1531</v>
      </c>
      <c r="C138" t="str">
        <f t="shared" si="7"/>
        <v>PARAMONGA EXISTENTE 138</v>
      </c>
      <c r="E138">
        <f t="shared" si="8"/>
        <v>135</v>
      </c>
      <c r="F138" s="156" t="s">
        <v>1109</v>
      </c>
      <c r="G138" s="157"/>
      <c r="H138" s="158"/>
      <c r="I138" s="158" t="s">
        <v>456</v>
      </c>
      <c r="J138" s="158" t="s">
        <v>462</v>
      </c>
      <c r="K138" s="158" t="s">
        <v>528</v>
      </c>
      <c r="L138" s="158" t="s">
        <v>431</v>
      </c>
      <c r="M138" s="158" t="s">
        <v>478</v>
      </c>
      <c r="N138" s="158" t="s">
        <v>370</v>
      </c>
      <c r="O138" s="158" t="s">
        <v>767</v>
      </c>
      <c r="P138" s="158" t="s">
        <v>478</v>
      </c>
      <c r="Q138" s="158"/>
      <c r="R138" s="158" t="s">
        <v>445</v>
      </c>
      <c r="S138" s="158"/>
      <c r="T138" s="158" t="s">
        <v>484</v>
      </c>
      <c r="U138" s="158" t="s">
        <v>522</v>
      </c>
      <c r="V138" s="158" t="s">
        <v>424</v>
      </c>
      <c r="W138" s="158" t="s">
        <v>484</v>
      </c>
      <c r="X138" s="158" t="s">
        <v>454</v>
      </c>
      <c r="Y138" s="158"/>
      <c r="Z138" s="158" t="s">
        <v>556</v>
      </c>
      <c r="AA138" s="158" t="s">
        <v>767</v>
      </c>
      <c r="AB138" s="158" t="s">
        <v>517</v>
      </c>
      <c r="AC138" s="158" t="s">
        <v>466</v>
      </c>
      <c r="AD138" s="158"/>
      <c r="AE138" s="158" t="s">
        <v>634</v>
      </c>
      <c r="AF138" s="158" t="s">
        <v>498</v>
      </c>
      <c r="AG138" s="158" t="s">
        <v>482</v>
      </c>
      <c r="AH138" s="158"/>
    </row>
    <row r="139" spans="1:35" x14ac:dyDescent="0.25">
      <c r="A139">
        <f t="shared" si="6"/>
        <v>137</v>
      </c>
      <c r="B139" s="143" t="s">
        <v>229</v>
      </c>
      <c r="C139" t="str">
        <f t="shared" si="7"/>
        <v>PAPELERA NACIONAL S.A.</v>
      </c>
      <c r="E139">
        <f t="shared" si="8"/>
        <v>136</v>
      </c>
      <c r="F139" s="156" t="s">
        <v>52</v>
      </c>
      <c r="G139" s="157"/>
      <c r="H139" s="158"/>
      <c r="I139" s="158" t="s">
        <v>81</v>
      </c>
      <c r="J139" s="158" t="s">
        <v>81</v>
      </c>
      <c r="K139" s="158" t="s">
        <v>97</v>
      </c>
      <c r="L139" s="158" t="s">
        <v>114</v>
      </c>
      <c r="M139" s="158" t="s">
        <v>68</v>
      </c>
      <c r="N139" s="158" t="s">
        <v>34</v>
      </c>
      <c r="O139" s="158" t="s">
        <v>34</v>
      </c>
      <c r="P139" s="158" t="s">
        <v>107</v>
      </c>
      <c r="Q139" s="158"/>
      <c r="R139" s="158" t="s">
        <v>81</v>
      </c>
      <c r="S139" s="158"/>
      <c r="T139" s="158" t="s">
        <v>1532</v>
      </c>
      <c r="U139" s="158" t="s">
        <v>97</v>
      </c>
      <c r="V139" s="158" t="s">
        <v>114</v>
      </c>
      <c r="W139" s="158" t="s">
        <v>107</v>
      </c>
      <c r="X139" s="158" t="s">
        <v>1533</v>
      </c>
      <c r="Y139" s="158"/>
      <c r="Z139" s="158" t="s">
        <v>111</v>
      </c>
      <c r="AA139" s="158" t="s">
        <v>1534</v>
      </c>
      <c r="AB139" s="158" t="s">
        <v>317</v>
      </c>
      <c r="AC139" s="158" t="s">
        <v>81</v>
      </c>
      <c r="AD139" s="158"/>
      <c r="AE139" s="158" t="s">
        <v>1393</v>
      </c>
      <c r="AF139" s="158" t="s">
        <v>102</v>
      </c>
      <c r="AG139" s="158" t="s">
        <v>107</v>
      </c>
      <c r="AH139" s="158"/>
    </row>
    <row r="140" spans="1:35" x14ac:dyDescent="0.25">
      <c r="A140">
        <f t="shared" si="6"/>
        <v>138</v>
      </c>
      <c r="B140" s="144" t="s">
        <v>1325</v>
      </c>
      <c r="C140" t="str">
        <f t="shared" si="7"/>
        <v>30/06/2020</v>
      </c>
      <c r="E140">
        <f t="shared" si="8"/>
        <v>137</v>
      </c>
      <c r="F140" s="156" t="s">
        <v>1112</v>
      </c>
      <c r="G140" s="157"/>
      <c r="H140" s="158"/>
      <c r="I140" s="158" t="s">
        <v>566</v>
      </c>
      <c r="J140" s="158" t="s">
        <v>420</v>
      </c>
      <c r="K140" s="158" t="s">
        <v>624</v>
      </c>
      <c r="L140" s="158" t="s">
        <v>819</v>
      </c>
      <c r="M140" s="158" t="s">
        <v>566</v>
      </c>
      <c r="N140" s="158" t="s">
        <v>806</v>
      </c>
      <c r="O140" s="158" t="s">
        <v>806</v>
      </c>
      <c r="P140" s="158" t="s">
        <v>566</v>
      </c>
      <c r="Q140" s="158"/>
      <c r="R140" s="158" t="s">
        <v>480</v>
      </c>
      <c r="S140" s="158"/>
      <c r="T140" s="158" t="s">
        <v>566</v>
      </c>
      <c r="U140" s="158" t="s">
        <v>1222</v>
      </c>
      <c r="V140" s="158" t="s">
        <v>795</v>
      </c>
      <c r="W140" s="158" t="s">
        <v>566</v>
      </c>
      <c r="X140" s="158" t="s">
        <v>884</v>
      </c>
      <c r="Y140" s="158"/>
      <c r="Z140" s="158" t="s">
        <v>806</v>
      </c>
      <c r="AA140" s="158" t="s">
        <v>640</v>
      </c>
      <c r="AB140" s="158" t="s">
        <v>893</v>
      </c>
      <c r="AC140" s="158" t="s">
        <v>566</v>
      </c>
      <c r="AD140" s="158"/>
      <c r="AE140" s="158" t="s">
        <v>1395</v>
      </c>
      <c r="AF140" s="158" t="s">
        <v>819</v>
      </c>
      <c r="AG140" s="158" t="s">
        <v>566</v>
      </c>
      <c r="AH140" s="158"/>
    </row>
    <row r="141" spans="1:35" x14ac:dyDescent="0.25">
      <c r="A141">
        <f t="shared" si="6"/>
        <v>139</v>
      </c>
      <c r="B141" s="147" t="s">
        <v>1117</v>
      </c>
      <c r="C141" t="str">
        <f t="shared" si="7"/>
        <v>01/03/2016</v>
      </c>
      <c r="E141">
        <f t="shared" si="8"/>
        <v>138</v>
      </c>
      <c r="F141" s="156" t="s">
        <v>54</v>
      </c>
      <c r="G141" s="157"/>
      <c r="H141" s="158"/>
      <c r="I141" s="158" t="s">
        <v>565</v>
      </c>
      <c r="J141" s="158" t="s">
        <v>437</v>
      </c>
      <c r="K141" s="158" t="s">
        <v>794</v>
      </c>
      <c r="L141" s="158" t="s">
        <v>794</v>
      </c>
      <c r="M141" s="158" t="s">
        <v>565</v>
      </c>
      <c r="N141" s="158" t="s">
        <v>794</v>
      </c>
      <c r="O141" s="158" t="s">
        <v>794</v>
      </c>
      <c r="P141" s="158" t="s">
        <v>1454</v>
      </c>
      <c r="Q141" s="158"/>
      <c r="R141" s="158" t="s">
        <v>419</v>
      </c>
      <c r="S141" s="158"/>
      <c r="T141" s="158" t="s">
        <v>1004</v>
      </c>
      <c r="U141" s="158" t="s">
        <v>1121</v>
      </c>
      <c r="V141" s="158" t="s">
        <v>1117</v>
      </c>
      <c r="W141" s="158" t="s">
        <v>565</v>
      </c>
      <c r="X141" s="158" t="s">
        <v>1535</v>
      </c>
      <c r="Y141" s="158"/>
      <c r="Z141" s="158" t="s">
        <v>794</v>
      </c>
      <c r="AA141" s="158" t="s">
        <v>1181</v>
      </c>
      <c r="AB141" s="158" t="s">
        <v>1004</v>
      </c>
      <c r="AC141" s="158" t="s">
        <v>595</v>
      </c>
      <c r="AD141" s="158"/>
      <c r="AE141" s="158" t="s">
        <v>1036</v>
      </c>
      <c r="AF141" s="158" t="s">
        <v>794</v>
      </c>
      <c r="AG141" s="158" t="s">
        <v>565</v>
      </c>
      <c r="AH141" s="158"/>
    </row>
    <row r="142" spans="1:35" x14ac:dyDescent="0.25">
      <c r="A142">
        <f t="shared" si="6"/>
        <v>140</v>
      </c>
      <c r="B142" s="148" t="s">
        <v>416</v>
      </c>
      <c r="C142" t="str">
        <f t="shared" si="7"/>
        <v>BILATERAL</v>
      </c>
      <c r="E142">
        <f t="shared" si="8"/>
        <v>139</v>
      </c>
      <c r="F142" s="156" t="s">
        <v>402</v>
      </c>
      <c r="G142" s="157"/>
      <c r="H142" s="158"/>
      <c r="I142" s="158" t="s">
        <v>435</v>
      </c>
      <c r="J142" s="158" t="s">
        <v>435</v>
      </c>
      <c r="K142" s="158" t="s">
        <v>435</v>
      </c>
      <c r="L142" s="158" t="s">
        <v>435</v>
      </c>
      <c r="M142" s="158" t="s">
        <v>435</v>
      </c>
      <c r="N142" s="158" t="s">
        <v>435</v>
      </c>
      <c r="O142" s="158" t="s">
        <v>435</v>
      </c>
      <c r="P142" s="158" t="s">
        <v>435</v>
      </c>
      <c r="Q142" s="158"/>
      <c r="R142" s="158" t="s">
        <v>435</v>
      </c>
      <c r="S142" s="158"/>
      <c r="T142" s="158" t="s">
        <v>416</v>
      </c>
      <c r="U142" s="158" t="s">
        <v>435</v>
      </c>
      <c r="V142" s="158" t="s">
        <v>435</v>
      </c>
      <c r="W142" s="158" t="s">
        <v>435</v>
      </c>
      <c r="X142" s="158" t="s">
        <v>416</v>
      </c>
      <c r="Y142" s="158"/>
      <c r="Z142" s="158" t="s">
        <v>435</v>
      </c>
      <c r="AA142" s="158" t="s">
        <v>416</v>
      </c>
      <c r="AB142" s="158" t="s">
        <v>416</v>
      </c>
      <c r="AC142" s="158" t="s">
        <v>435</v>
      </c>
      <c r="AD142" s="158"/>
      <c r="AE142" s="158" t="s">
        <v>416</v>
      </c>
      <c r="AF142" s="158" t="s">
        <v>435</v>
      </c>
      <c r="AG142" s="158" t="s">
        <v>435</v>
      </c>
      <c r="AH142" s="158"/>
    </row>
    <row r="143" spans="1:35" x14ac:dyDescent="0.25">
      <c r="A143">
        <f t="shared" si="6"/>
        <v>141</v>
      </c>
      <c r="B143" s="149" t="s">
        <v>558</v>
      </c>
      <c r="C143" t="str">
        <f t="shared" si="7"/>
        <v>LIBRE</v>
      </c>
      <c r="E143">
        <f t="shared" si="8"/>
        <v>140</v>
      </c>
      <c r="F143" s="159" t="s">
        <v>403</v>
      </c>
      <c r="G143" s="160"/>
      <c r="H143" s="161"/>
      <c r="I143" s="161" t="s">
        <v>417</v>
      </c>
      <c r="J143" s="161" t="s">
        <v>417</v>
      </c>
      <c r="K143" s="161" t="s">
        <v>417</v>
      </c>
      <c r="L143" s="161" t="s">
        <v>417</v>
      </c>
      <c r="M143" s="161" t="s">
        <v>417</v>
      </c>
      <c r="N143" s="161" t="s">
        <v>417</v>
      </c>
      <c r="O143" s="161" t="s">
        <v>417</v>
      </c>
      <c r="P143" s="161" t="s">
        <v>417</v>
      </c>
      <c r="Q143" s="161"/>
      <c r="R143" s="161" t="s">
        <v>417</v>
      </c>
      <c r="S143" s="161"/>
      <c r="T143" s="161" t="s">
        <v>558</v>
      </c>
      <c r="U143" s="161" t="s">
        <v>417</v>
      </c>
      <c r="V143" s="161" t="s">
        <v>417</v>
      </c>
      <c r="W143" s="161" t="s">
        <v>417</v>
      </c>
      <c r="X143" s="161" t="s">
        <v>417</v>
      </c>
      <c r="Y143" s="161"/>
      <c r="Z143" s="161" t="s">
        <v>417</v>
      </c>
      <c r="AA143" s="161" t="s">
        <v>558</v>
      </c>
      <c r="AB143" s="161" t="s">
        <v>558</v>
      </c>
      <c r="AC143" s="161" t="s">
        <v>417</v>
      </c>
      <c r="AD143" s="161"/>
      <c r="AE143" s="161" t="s">
        <v>558</v>
      </c>
      <c r="AF143" s="161" t="s">
        <v>417</v>
      </c>
      <c r="AG143" s="161" t="s">
        <v>417</v>
      </c>
      <c r="AH143" s="161"/>
    </row>
    <row r="144" spans="1:35" s="134" customFormat="1" x14ac:dyDescent="0.25">
      <c r="A144" s="134">
        <f t="shared" si="6"/>
        <v>142</v>
      </c>
      <c r="B144" s="135" t="s">
        <v>1536</v>
      </c>
      <c r="C144" s="134" t="str">
        <f t="shared" si="7"/>
        <v>CB00082ENG</v>
      </c>
      <c r="E144" s="134">
        <f t="shared" si="8"/>
        <v>141</v>
      </c>
      <c r="F144" s="136" t="s">
        <v>1087</v>
      </c>
      <c r="G144" s="137"/>
      <c r="H144" s="138"/>
      <c r="I144" s="138" t="s">
        <v>594</v>
      </c>
      <c r="J144" s="138" t="s">
        <v>463</v>
      </c>
      <c r="K144" s="138" t="s">
        <v>1537</v>
      </c>
      <c r="L144" s="138" t="s">
        <v>1538</v>
      </c>
      <c r="M144" s="138" t="s">
        <v>1539</v>
      </c>
      <c r="N144" s="138" t="s">
        <v>1540</v>
      </c>
      <c r="O144" s="138" t="s">
        <v>1541</v>
      </c>
      <c r="P144" s="138" t="s">
        <v>1542</v>
      </c>
      <c r="Q144" s="138"/>
      <c r="R144" s="138" t="s">
        <v>1543</v>
      </c>
      <c r="S144" s="138"/>
      <c r="T144" s="138" t="s">
        <v>1544</v>
      </c>
      <c r="U144" s="138" t="s">
        <v>1545</v>
      </c>
      <c r="V144" s="138" t="s">
        <v>1546</v>
      </c>
      <c r="W144" s="138" t="s">
        <v>744</v>
      </c>
      <c r="X144" s="138"/>
      <c r="Y144" s="138"/>
      <c r="Z144" s="138" t="s">
        <v>825</v>
      </c>
      <c r="AA144" s="138" t="s">
        <v>1547</v>
      </c>
      <c r="AB144" s="138" t="s">
        <v>1039</v>
      </c>
      <c r="AC144" s="138" t="s">
        <v>1548</v>
      </c>
      <c r="AD144" s="138"/>
      <c r="AE144" s="138" t="s">
        <v>1549</v>
      </c>
      <c r="AF144" s="138" t="s">
        <v>1550</v>
      </c>
      <c r="AG144" s="138" t="s">
        <v>1551</v>
      </c>
      <c r="AH144" s="138"/>
      <c r="AI144" s="3"/>
    </row>
    <row r="145" spans="1:35" x14ac:dyDescent="0.25">
      <c r="A145">
        <f t="shared" si="6"/>
        <v>143</v>
      </c>
      <c r="B145" s="139" t="s">
        <v>1531</v>
      </c>
      <c r="C145" t="str">
        <f t="shared" si="7"/>
        <v>PARAMONGA EXISTENTE 138</v>
      </c>
      <c r="E145">
        <f t="shared" si="8"/>
        <v>142</v>
      </c>
      <c r="F145" s="140" t="s">
        <v>1109</v>
      </c>
      <c r="G145" s="141"/>
      <c r="H145" s="142"/>
      <c r="I145" s="142" t="s">
        <v>464</v>
      </c>
      <c r="J145" s="142" t="s">
        <v>464</v>
      </c>
      <c r="K145" s="142" t="s">
        <v>531</v>
      </c>
      <c r="L145" s="142" t="s">
        <v>426</v>
      </c>
      <c r="M145" s="142" t="s">
        <v>504</v>
      </c>
      <c r="N145" s="142" t="s">
        <v>765</v>
      </c>
      <c r="O145" s="142" t="s">
        <v>634</v>
      </c>
      <c r="P145" s="142" t="s">
        <v>507</v>
      </c>
      <c r="Q145" s="142"/>
      <c r="R145" s="142" t="s">
        <v>448</v>
      </c>
      <c r="S145" s="142"/>
      <c r="T145" s="142" t="s">
        <v>507</v>
      </c>
      <c r="U145" s="142" t="s">
        <v>524</v>
      </c>
      <c r="V145" s="142" t="s">
        <v>428</v>
      </c>
      <c r="W145" s="142" t="s">
        <v>478</v>
      </c>
      <c r="X145" s="142"/>
      <c r="Y145" s="142"/>
      <c r="Z145" s="142" t="s">
        <v>540</v>
      </c>
      <c r="AA145" s="142" t="s">
        <v>1175</v>
      </c>
      <c r="AB145" s="142" t="s">
        <v>433</v>
      </c>
      <c r="AC145" s="142" t="s">
        <v>507</v>
      </c>
      <c r="AD145" s="142"/>
      <c r="AE145" s="142" t="s">
        <v>370</v>
      </c>
      <c r="AF145" s="142" t="s">
        <v>805</v>
      </c>
      <c r="AG145" s="142" t="s">
        <v>484</v>
      </c>
      <c r="AH145" s="142"/>
    </row>
    <row r="146" spans="1:35" x14ac:dyDescent="0.25">
      <c r="A146">
        <f t="shared" si="6"/>
        <v>144</v>
      </c>
      <c r="B146" s="143" t="s">
        <v>231</v>
      </c>
      <c r="C146" t="str">
        <f t="shared" si="7"/>
        <v>QUIMPAC : QUIMICA PACIFICO</v>
      </c>
      <c r="E146">
        <f t="shared" si="8"/>
        <v>143</v>
      </c>
      <c r="F146" s="140" t="s">
        <v>52</v>
      </c>
      <c r="G146" s="141"/>
      <c r="H146" s="142"/>
      <c r="I146" s="142" t="s">
        <v>81</v>
      </c>
      <c r="J146" s="142" t="s">
        <v>81</v>
      </c>
      <c r="K146" s="142" t="s">
        <v>97</v>
      </c>
      <c r="L146" s="142" t="s">
        <v>114</v>
      </c>
      <c r="M146" s="142" t="s">
        <v>68</v>
      </c>
      <c r="N146" s="142" t="s">
        <v>34</v>
      </c>
      <c r="O146" s="142" t="s">
        <v>34</v>
      </c>
      <c r="P146" s="142" t="s">
        <v>68</v>
      </c>
      <c r="Q146" s="142"/>
      <c r="R146" s="142" t="s">
        <v>81</v>
      </c>
      <c r="S146" s="142"/>
      <c r="T146" s="142" t="s">
        <v>1532</v>
      </c>
      <c r="U146" s="142" t="s">
        <v>97</v>
      </c>
      <c r="V146" s="142" t="s">
        <v>114</v>
      </c>
      <c r="W146" s="142" t="s">
        <v>107</v>
      </c>
      <c r="X146" s="142"/>
      <c r="Y146" s="142"/>
      <c r="Z146" s="142" t="s">
        <v>111</v>
      </c>
      <c r="AA146" s="142" t="s">
        <v>1552</v>
      </c>
      <c r="AB146" s="142" t="s">
        <v>114</v>
      </c>
      <c r="AC146" s="142" t="s">
        <v>68</v>
      </c>
      <c r="AD146" s="142"/>
      <c r="AE146" s="142" t="s">
        <v>1393</v>
      </c>
      <c r="AF146" s="142" t="s">
        <v>146</v>
      </c>
      <c r="AG146" s="142" t="s">
        <v>107</v>
      </c>
      <c r="AH146" s="142"/>
    </row>
    <row r="147" spans="1:35" x14ac:dyDescent="0.25">
      <c r="A147">
        <f t="shared" si="6"/>
        <v>145</v>
      </c>
      <c r="B147" s="144" t="s">
        <v>1325</v>
      </c>
      <c r="C147" t="str">
        <f t="shared" si="7"/>
        <v>30/06/2020</v>
      </c>
      <c r="E147">
        <f t="shared" si="8"/>
        <v>144</v>
      </c>
      <c r="F147" s="140" t="s">
        <v>1112</v>
      </c>
      <c r="G147" s="141"/>
      <c r="H147" s="142"/>
      <c r="I147" s="142" t="s">
        <v>566</v>
      </c>
      <c r="J147" s="142" t="s">
        <v>420</v>
      </c>
      <c r="K147" s="142" t="s">
        <v>624</v>
      </c>
      <c r="L147" s="142" t="s">
        <v>819</v>
      </c>
      <c r="M147" s="142" t="s">
        <v>566</v>
      </c>
      <c r="N147" s="142" t="s">
        <v>806</v>
      </c>
      <c r="O147" s="142" t="s">
        <v>806</v>
      </c>
      <c r="P147" s="142" t="s">
        <v>566</v>
      </c>
      <c r="Q147" s="142"/>
      <c r="R147" s="142" t="s">
        <v>480</v>
      </c>
      <c r="S147" s="142"/>
      <c r="T147" s="142" t="s">
        <v>566</v>
      </c>
      <c r="U147" s="142" t="s">
        <v>1222</v>
      </c>
      <c r="V147" s="142" t="s">
        <v>795</v>
      </c>
      <c r="W147" s="142" t="s">
        <v>566</v>
      </c>
      <c r="X147" s="142"/>
      <c r="Y147" s="142"/>
      <c r="Z147" s="142" t="s">
        <v>806</v>
      </c>
      <c r="AA147" s="142" t="s">
        <v>881</v>
      </c>
      <c r="AB147" s="142" t="s">
        <v>806</v>
      </c>
      <c r="AC147" s="142" t="s">
        <v>566</v>
      </c>
      <c r="AD147" s="142"/>
      <c r="AE147" s="142" t="s">
        <v>1395</v>
      </c>
      <c r="AF147" s="142" t="s">
        <v>819</v>
      </c>
      <c r="AG147" s="142" t="s">
        <v>566</v>
      </c>
      <c r="AH147" s="142"/>
    </row>
    <row r="148" spans="1:35" x14ac:dyDescent="0.25">
      <c r="A148">
        <f t="shared" si="6"/>
        <v>146</v>
      </c>
      <c r="B148" s="147" t="s">
        <v>1117</v>
      </c>
      <c r="C148" t="str">
        <f t="shared" si="7"/>
        <v>01/03/2016</v>
      </c>
      <c r="E148">
        <f t="shared" si="8"/>
        <v>145</v>
      </c>
      <c r="F148" s="140" t="s">
        <v>54</v>
      </c>
      <c r="G148" s="141"/>
      <c r="H148" s="142"/>
      <c r="I148" s="142" t="s">
        <v>565</v>
      </c>
      <c r="J148" s="142" t="s">
        <v>437</v>
      </c>
      <c r="K148" s="142" t="s">
        <v>794</v>
      </c>
      <c r="L148" s="142" t="s">
        <v>794</v>
      </c>
      <c r="M148" s="142" t="s">
        <v>565</v>
      </c>
      <c r="N148" s="142" t="s">
        <v>794</v>
      </c>
      <c r="O148" s="142" t="s">
        <v>794</v>
      </c>
      <c r="P148" s="142" t="s">
        <v>565</v>
      </c>
      <c r="Q148" s="142"/>
      <c r="R148" s="142" t="s">
        <v>419</v>
      </c>
      <c r="S148" s="142"/>
      <c r="T148" s="142" t="s">
        <v>1004</v>
      </c>
      <c r="U148" s="142" t="s">
        <v>1121</v>
      </c>
      <c r="V148" s="142" t="s">
        <v>1117</v>
      </c>
      <c r="W148" s="142" t="s">
        <v>565</v>
      </c>
      <c r="X148" s="142"/>
      <c r="Y148" s="142"/>
      <c r="Z148" s="142" t="s">
        <v>794</v>
      </c>
      <c r="AA148" s="142" t="s">
        <v>1181</v>
      </c>
      <c r="AB148" s="142" t="s">
        <v>794</v>
      </c>
      <c r="AC148" s="142" t="s">
        <v>565</v>
      </c>
      <c r="AD148" s="142"/>
      <c r="AE148" s="142" t="s">
        <v>1036</v>
      </c>
      <c r="AF148" s="142" t="s">
        <v>794</v>
      </c>
      <c r="AG148" s="142" t="s">
        <v>565</v>
      </c>
      <c r="AH148" s="142"/>
    </row>
    <row r="149" spans="1:35" x14ac:dyDescent="0.25">
      <c r="A149">
        <f t="shared" si="6"/>
        <v>147</v>
      </c>
      <c r="B149" s="148" t="s">
        <v>416</v>
      </c>
      <c r="C149" t="str">
        <f t="shared" si="7"/>
        <v>BILATERAL</v>
      </c>
      <c r="E149">
        <f t="shared" si="8"/>
        <v>146</v>
      </c>
      <c r="F149" s="140" t="s">
        <v>402</v>
      </c>
      <c r="G149" s="141"/>
      <c r="H149" s="142"/>
      <c r="I149" s="142" t="s">
        <v>435</v>
      </c>
      <c r="J149" s="142" t="s">
        <v>435</v>
      </c>
      <c r="K149" s="142" t="s">
        <v>435</v>
      </c>
      <c r="L149" s="142" t="s">
        <v>435</v>
      </c>
      <c r="M149" s="142" t="s">
        <v>435</v>
      </c>
      <c r="N149" s="142" t="s">
        <v>435</v>
      </c>
      <c r="O149" s="142" t="s">
        <v>435</v>
      </c>
      <c r="P149" s="142" t="s">
        <v>435</v>
      </c>
      <c r="Q149" s="142"/>
      <c r="R149" s="142" t="s">
        <v>435</v>
      </c>
      <c r="S149" s="142"/>
      <c r="T149" s="142" t="s">
        <v>416</v>
      </c>
      <c r="U149" s="142" t="s">
        <v>435</v>
      </c>
      <c r="V149" s="142" t="s">
        <v>435</v>
      </c>
      <c r="W149" s="142" t="s">
        <v>435</v>
      </c>
      <c r="X149" s="142"/>
      <c r="Y149" s="142"/>
      <c r="Z149" s="142" t="s">
        <v>435</v>
      </c>
      <c r="AA149" s="142" t="s">
        <v>416</v>
      </c>
      <c r="AB149" s="142" t="s">
        <v>435</v>
      </c>
      <c r="AC149" s="142" t="s">
        <v>435</v>
      </c>
      <c r="AD149" s="142"/>
      <c r="AE149" s="142" t="s">
        <v>416</v>
      </c>
      <c r="AF149" s="142" t="s">
        <v>435</v>
      </c>
      <c r="AG149" s="142" t="s">
        <v>435</v>
      </c>
      <c r="AH149" s="142"/>
    </row>
    <row r="150" spans="1:35" x14ac:dyDescent="0.25">
      <c r="A150">
        <f t="shared" si="6"/>
        <v>148</v>
      </c>
      <c r="B150" s="149" t="s">
        <v>558</v>
      </c>
      <c r="C150" t="str">
        <f t="shared" si="7"/>
        <v>LIBRE</v>
      </c>
      <c r="E150">
        <f t="shared" si="8"/>
        <v>147</v>
      </c>
      <c r="F150" s="150" t="s">
        <v>403</v>
      </c>
      <c r="G150" s="151"/>
      <c r="H150" s="152"/>
      <c r="I150" s="152" t="s">
        <v>417</v>
      </c>
      <c r="J150" s="152" t="s">
        <v>417</v>
      </c>
      <c r="K150" s="152" t="s">
        <v>417</v>
      </c>
      <c r="L150" s="152" t="s">
        <v>417</v>
      </c>
      <c r="M150" s="152" t="s">
        <v>417</v>
      </c>
      <c r="N150" s="152" t="s">
        <v>417</v>
      </c>
      <c r="O150" s="152" t="s">
        <v>417</v>
      </c>
      <c r="P150" s="152" t="s">
        <v>417</v>
      </c>
      <c r="Q150" s="152"/>
      <c r="R150" s="152" t="s">
        <v>417</v>
      </c>
      <c r="S150" s="152"/>
      <c r="T150" s="152" t="s">
        <v>558</v>
      </c>
      <c r="U150" s="152" t="s">
        <v>417</v>
      </c>
      <c r="V150" s="152" t="s">
        <v>417</v>
      </c>
      <c r="W150" s="152" t="s">
        <v>417</v>
      </c>
      <c r="X150" s="152"/>
      <c r="Y150" s="152"/>
      <c r="Z150" s="152" t="s">
        <v>417</v>
      </c>
      <c r="AA150" s="152" t="s">
        <v>558</v>
      </c>
      <c r="AB150" s="152" t="s">
        <v>417</v>
      </c>
      <c r="AC150" s="152" t="s">
        <v>417</v>
      </c>
      <c r="AD150" s="152"/>
      <c r="AE150" s="152" t="s">
        <v>558</v>
      </c>
      <c r="AF150" s="152" t="s">
        <v>417</v>
      </c>
      <c r="AG150" s="152" t="s">
        <v>417</v>
      </c>
      <c r="AH150" s="152"/>
    </row>
    <row r="151" spans="1:35" x14ac:dyDescent="0.25">
      <c r="A151">
        <f t="shared" si="6"/>
        <v>149</v>
      </c>
      <c r="B151" s="135" t="s">
        <v>1553</v>
      </c>
      <c r="C151" t="str">
        <f t="shared" si="7"/>
        <v>CB00083ENG</v>
      </c>
      <c r="E151" s="134">
        <f t="shared" si="8"/>
        <v>148</v>
      </c>
      <c r="F151" s="153" t="s">
        <v>1087</v>
      </c>
      <c r="G151" s="154"/>
      <c r="H151" s="155"/>
      <c r="I151" s="155" t="s">
        <v>582</v>
      </c>
      <c r="J151" s="155" t="s">
        <v>465</v>
      </c>
      <c r="K151" s="155" t="s">
        <v>1554</v>
      </c>
      <c r="L151" s="155" t="s">
        <v>1555</v>
      </c>
      <c r="M151" s="155" t="s">
        <v>1556</v>
      </c>
      <c r="N151" s="155" t="s">
        <v>1557</v>
      </c>
      <c r="O151" s="155" t="s">
        <v>1558</v>
      </c>
      <c r="P151" s="155" t="s">
        <v>1559</v>
      </c>
      <c r="Q151" s="155"/>
      <c r="R151" s="155" t="s">
        <v>1560</v>
      </c>
      <c r="S151" s="155"/>
      <c r="T151" s="155" t="s">
        <v>1561</v>
      </c>
      <c r="U151" s="155" t="s">
        <v>1562</v>
      </c>
      <c r="V151" s="155" t="s">
        <v>1563</v>
      </c>
      <c r="W151" s="155" t="s">
        <v>792</v>
      </c>
      <c r="X151" s="155"/>
      <c r="Y151" s="155"/>
      <c r="Z151" s="155" t="s">
        <v>1564</v>
      </c>
      <c r="AA151" s="155" t="s">
        <v>1565</v>
      </c>
      <c r="AB151" s="155" t="s">
        <v>1040</v>
      </c>
      <c r="AC151" s="155" t="s">
        <v>1566</v>
      </c>
      <c r="AD151" s="155"/>
      <c r="AE151" s="155" t="s">
        <v>1567</v>
      </c>
      <c r="AF151" s="155" t="s">
        <v>1568</v>
      </c>
      <c r="AG151" s="155" t="s">
        <v>1569</v>
      </c>
      <c r="AH151" s="155"/>
    </row>
    <row r="152" spans="1:35" x14ac:dyDescent="0.25">
      <c r="A152">
        <f t="shared" si="6"/>
        <v>150</v>
      </c>
      <c r="B152" s="139" t="s">
        <v>428</v>
      </c>
      <c r="C152" t="str">
        <f t="shared" si="7"/>
        <v>PARAMONGA NUEVA 220</v>
      </c>
      <c r="E152">
        <f t="shared" si="8"/>
        <v>149</v>
      </c>
      <c r="F152" s="156" t="s">
        <v>1109</v>
      </c>
      <c r="G152" s="157"/>
      <c r="H152" s="158"/>
      <c r="I152" s="158" t="s">
        <v>466</v>
      </c>
      <c r="J152" s="158" t="s">
        <v>466</v>
      </c>
      <c r="K152" s="158" t="s">
        <v>486</v>
      </c>
      <c r="L152" s="158" t="s">
        <v>779</v>
      </c>
      <c r="M152" s="158" t="s">
        <v>509</v>
      </c>
      <c r="N152" s="158" t="s">
        <v>730</v>
      </c>
      <c r="O152" s="158" t="s">
        <v>370</v>
      </c>
      <c r="P152" s="158" t="s">
        <v>478</v>
      </c>
      <c r="Q152" s="158"/>
      <c r="R152" s="158" t="s">
        <v>451</v>
      </c>
      <c r="S152" s="158"/>
      <c r="T152" s="158" t="s">
        <v>562</v>
      </c>
      <c r="U152" s="158" t="s">
        <v>526</v>
      </c>
      <c r="V152" s="158" t="s">
        <v>370</v>
      </c>
      <c r="W152" s="158" t="s">
        <v>451</v>
      </c>
      <c r="X152" s="158"/>
      <c r="Y152" s="158"/>
      <c r="Z152" s="158" t="s">
        <v>507</v>
      </c>
      <c r="AA152" s="158" t="s">
        <v>767</v>
      </c>
      <c r="AB152" s="158" t="s">
        <v>418</v>
      </c>
      <c r="AC152" s="158" t="s">
        <v>478</v>
      </c>
      <c r="AD152" s="158"/>
      <c r="AE152" s="158" t="s">
        <v>561</v>
      </c>
      <c r="AF152" s="158" t="s">
        <v>809</v>
      </c>
      <c r="AG152" s="158" t="s">
        <v>478</v>
      </c>
      <c r="AH152" s="158"/>
    </row>
    <row r="153" spans="1:35" x14ac:dyDescent="0.25">
      <c r="A153">
        <f t="shared" si="6"/>
        <v>151</v>
      </c>
      <c r="B153" s="143" t="s">
        <v>239</v>
      </c>
      <c r="C153" t="str">
        <f t="shared" si="7"/>
        <v>MINERA ANTAMINA</v>
      </c>
      <c r="E153">
        <f t="shared" si="8"/>
        <v>150</v>
      </c>
      <c r="F153" s="156" t="s">
        <v>52</v>
      </c>
      <c r="G153" s="157"/>
      <c r="H153" s="158"/>
      <c r="I153" s="158" t="s">
        <v>81</v>
      </c>
      <c r="J153" s="158" t="s">
        <v>81</v>
      </c>
      <c r="K153" s="158" t="s">
        <v>102</v>
      </c>
      <c r="L153" s="158" t="s">
        <v>104</v>
      </c>
      <c r="M153" s="158" t="s">
        <v>68</v>
      </c>
      <c r="N153" s="158" t="s">
        <v>34</v>
      </c>
      <c r="O153" s="158" t="s">
        <v>34</v>
      </c>
      <c r="P153" s="158" t="s">
        <v>68</v>
      </c>
      <c r="Q153" s="158"/>
      <c r="R153" s="158" t="s">
        <v>81</v>
      </c>
      <c r="S153" s="158"/>
      <c r="T153" s="158" t="s">
        <v>1532</v>
      </c>
      <c r="U153" s="158" t="s">
        <v>97</v>
      </c>
      <c r="V153" s="158" t="s">
        <v>114</v>
      </c>
      <c r="W153" s="158" t="s">
        <v>81</v>
      </c>
      <c r="X153" s="158"/>
      <c r="Y153" s="158"/>
      <c r="Z153" s="158" t="s">
        <v>68</v>
      </c>
      <c r="AA153" s="158" t="s">
        <v>1570</v>
      </c>
      <c r="AB153" s="158" t="s">
        <v>114</v>
      </c>
      <c r="AC153" s="158" t="s">
        <v>68</v>
      </c>
      <c r="AD153" s="158"/>
      <c r="AE153" s="158" t="s">
        <v>1393</v>
      </c>
      <c r="AF153" s="158" t="s">
        <v>146</v>
      </c>
      <c r="AG153" s="158" t="s">
        <v>107</v>
      </c>
      <c r="AH153" s="158"/>
    </row>
    <row r="154" spans="1:35" x14ac:dyDescent="0.25">
      <c r="A154">
        <f t="shared" si="6"/>
        <v>152</v>
      </c>
      <c r="B154" s="144" t="s">
        <v>1571</v>
      </c>
      <c r="C154" t="str">
        <f t="shared" si="7"/>
        <v>31/12/2029</v>
      </c>
      <c r="E154">
        <f t="shared" si="8"/>
        <v>151</v>
      </c>
      <c r="F154" s="156" t="s">
        <v>1112</v>
      </c>
      <c r="G154" s="157"/>
      <c r="H154" s="158"/>
      <c r="I154" s="158" t="s">
        <v>566</v>
      </c>
      <c r="J154" s="158" t="s">
        <v>420</v>
      </c>
      <c r="K154" s="158" t="s">
        <v>624</v>
      </c>
      <c r="L154" s="158" t="s">
        <v>819</v>
      </c>
      <c r="M154" s="158" t="s">
        <v>566</v>
      </c>
      <c r="N154" s="158" t="s">
        <v>806</v>
      </c>
      <c r="O154" s="158" t="s">
        <v>806</v>
      </c>
      <c r="P154" s="158" t="s">
        <v>566</v>
      </c>
      <c r="Q154" s="158"/>
      <c r="R154" s="158" t="s">
        <v>480</v>
      </c>
      <c r="S154" s="158"/>
      <c r="T154" s="158" t="s">
        <v>566</v>
      </c>
      <c r="U154" s="158" t="s">
        <v>1222</v>
      </c>
      <c r="V154" s="158" t="s">
        <v>795</v>
      </c>
      <c r="W154" s="158" t="s">
        <v>643</v>
      </c>
      <c r="X154" s="158"/>
      <c r="Y154" s="158"/>
      <c r="Z154" s="158" t="s">
        <v>806</v>
      </c>
      <c r="AA154" s="158" t="s">
        <v>1305</v>
      </c>
      <c r="AB154" s="158" t="s">
        <v>806</v>
      </c>
      <c r="AC154" s="158" t="s">
        <v>566</v>
      </c>
      <c r="AD154" s="158"/>
      <c r="AE154" s="158" t="s">
        <v>1395</v>
      </c>
      <c r="AF154" s="158" t="s">
        <v>819</v>
      </c>
      <c r="AG154" s="158" t="s">
        <v>566</v>
      </c>
      <c r="AH154" s="158"/>
    </row>
    <row r="155" spans="1:35" x14ac:dyDescent="0.25">
      <c r="A155">
        <f t="shared" si="6"/>
        <v>153</v>
      </c>
      <c r="B155" s="147" t="s">
        <v>1117</v>
      </c>
      <c r="C155" t="str">
        <f t="shared" si="7"/>
        <v>01/03/2016</v>
      </c>
      <c r="E155">
        <f t="shared" si="8"/>
        <v>152</v>
      </c>
      <c r="F155" s="156" t="s">
        <v>54</v>
      </c>
      <c r="G155" s="157"/>
      <c r="H155" s="158"/>
      <c r="I155" s="158" t="s">
        <v>565</v>
      </c>
      <c r="J155" s="158" t="s">
        <v>437</v>
      </c>
      <c r="K155" s="158" t="s">
        <v>794</v>
      </c>
      <c r="L155" s="158" t="s">
        <v>794</v>
      </c>
      <c r="M155" s="158" t="s">
        <v>565</v>
      </c>
      <c r="N155" s="158" t="s">
        <v>843</v>
      </c>
      <c r="O155" s="158" t="s">
        <v>794</v>
      </c>
      <c r="P155" s="158" t="s">
        <v>565</v>
      </c>
      <c r="Q155" s="158"/>
      <c r="R155" s="158" t="s">
        <v>419</v>
      </c>
      <c r="S155" s="158"/>
      <c r="T155" s="158" t="s">
        <v>1004</v>
      </c>
      <c r="U155" s="158" t="s">
        <v>1121</v>
      </c>
      <c r="V155" s="158" t="s">
        <v>1117</v>
      </c>
      <c r="W155" s="158" t="s">
        <v>1121</v>
      </c>
      <c r="X155" s="158"/>
      <c r="Y155" s="158"/>
      <c r="Z155" s="158" t="s">
        <v>794</v>
      </c>
      <c r="AA155" s="158" t="s">
        <v>1181</v>
      </c>
      <c r="AB155" s="158" t="s">
        <v>794</v>
      </c>
      <c r="AC155" s="158" t="s">
        <v>565</v>
      </c>
      <c r="AD155" s="158"/>
      <c r="AE155" s="158" t="s">
        <v>1036</v>
      </c>
      <c r="AF155" s="158" t="s">
        <v>794</v>
      </c>
      <c r="AG155" s="158" t="s">
        <v>565</v>
      </c>
      <c r="AH155" s="158"/>
    </row>
    <row r="156" spans="1:35" x14ac:dyDescent="0.25">
      <c r="A156">
        <f t="shared" si="6"/>
        <v>154</v>
      </c>
      <c r="B156" s="148" t="s">
        <v>416</v>
      </c>
      <c r="C156" t="str">
        <f t="shared" si="7"/>
        <v>BILATERAL</v>
      </c>
      <c r="E156">
        <f t="shared" si="8"/>
        <v>153</v>
      </c>
      <c r="F156" s="156" t="s">
        <v>402</v>
      </c>
      <c r="G156" s="157"/>
      <c r="H156" s="158"/>
      <c r="I156" s="158" t="s">
        <v>435</v>
      </c>
      <c r="J156" s="158" t="s">
        <v>435</v>
      </c>
      <c r="K156" s="158" t="s">
        <v>435</v>
      </c>
      <c r="L156" s="158" t="s">
        <v>435</v>
      </c>
      <c r="M156" s="158" t="s">
        <v>435</v>
      </c>
      <c r="N156" s="158" t="s">
        <v>435</v>
      </c>
      <c r="O156" s="158" t="s">
        <v>435</v>
      </c>
      <c r="P156" s="158" t="s">
        <v>435</v>
      </c>
      <c r="Q156" s="158"/>
      <c r="R156" s="158" t="s">
        <v>435</v>
      </c>
      <c r="S156" s="158"/>
      <c r="T156" s="158" t="s">
        <v>416</v>
      </c>
      <c r="U156" s="158" t="s">
        <v>435</v>
      </c>
      <c r="V156" s="158" t="s">
        <v>435</v>
      </c>
      <c r="W156" s="158" t="s">
        <v>416</v>
      </c>
      <c r="X156" s="158"/>
      <c r="Y156" s="158"/>
      <c r="Z156" s="158" t="s">
        <v>435</v>
      </c>
      <c r="AA156" s="158" t="s">
        <v>416</v>
      </c>
      <c r="AB156" s="158" t="s">
        <v>435</v>
      </c>
      <c r="AC156" s="158" t="s">
        <v>435</v>
      </c>
      <c r="AD156" s="158"/>
      <c r="AE156" s="158" t="s">
        <v>416</v>
      </c>
      <c r="AF156" s="158" t="s">
        <v>435</v>
      </c>
      <c r="AG156" s="158" t="s">
        <v>435</v>
      </c>
      <c r="AH156" s="158"/>
    </row>
    <row r="157" spans="1:35" x14ac:dyDescent="0.25">
      <c r="A157">
        <f t="shared" si="6"/>
        <v>155</v>
      </c>
      <c r="B157" s="149" t="s">
        <v>558</v>
      </c>
      <c r="C157" t="str">
        <f t="shared" si="7"/>
        <v>LIBRE</v>
      </c>
      <c r="E157">
        <f t="shared" si="8"/>
        <v>154</v>
      </c>
      <c r="F157" s="159" t="s">
        <v>403</v>
      </c>
      <c r="G157" s="160"/>
      <c r="H157" s="161"/>
      <c r="I157" s="161" t="s">
        <v>417</v>
      </c>
      <c r="J157" s="161" t="s">
        <v>417</v>
      </c>
      <c r="K157" s="161" t="s">
        <v>417</v>
      </c>
      <c r="L157" s="161" t="s">
        <v>417</v>
      </c>
      <c r="M157" s="161" t="s">
        <v>417</v>
      </c>
      <c r="N157" s="161" t="s">
        <v>417</v>
      </c>
      <c r="O157" s="161" t="s">
        <v>417</v>
      </c>
      <c r="P157" s="161" t="s">
        <v>417</v>
      </c>
      <c r="Q157" s="161"/>
      <c r="R157" s="161" t="s">
        <v>417</v>
      </c>
      <c r="S157" s="161"/>
      <c r="T157" s="161" t="s">
        <v>558</v>
      </c>
      <c r="U157" s="161" t="s">
        <v>417</v>
      </c>
      <c r="V157" s="161" t="s">
        <v>417</v>
      </c>
      <c r="W157" s="161" t="s">
        <v>417</v>
      </c>
      <c r="X157" s="161"/>
      <c r="Y157" s="161"/>
      <c r="Z157" s="161" t="s">
        <v>417</v>
      </c>
      <c r="AA157" s="161" t="s">
        <v>558</v>
      </c>
      <c r="AB157" s="161" t="s">
        <v>417</v>
      </c>
      <c r="AC157" s="161" t="s">
        <v>417</v>
      </c>
      <c r="AD157" s="161"/>
      <c r="AE157" s="161" t="s">
        <v>558</v>
      </c>
      <c r="AF157" s="161" t="s">
        <v>417</v>
      </c>
      <c r="AG157" s="161" t="s">
        <v>417</v>
      </c>
      <c r="AH157" s="161"/>
    </row>
    <row r="158" spans="1:35" s="134" customFormat="1" x14ac:dyDescent="0.25">
      <c r="A158" s="134">
        <f t="shared" si="6"/>
        <v>156</v>
      </c>
      <c r="B158" s="135" t="s">
        <v>1254</v>
      </c>
      <c r="C158" s="134" t="str">
        <f t="shared" si="7"/>
        <v>CB00084ENG</v>
      </c>
      <c r="E158" s="134">
        <f t="shared" si="8"/>
        <v>155</v>
      </c>
      <c r="F158" s="136" t="s">
        <v>1087</v>
      </c>
      <c r="G158" s="137"/>
      <c r="H158" s="138"/>
      <c r="I158" s="138" t="s">
        <v>600</v>
      </c>
      <c r="J158" s="138" t="s">
        <v>467</v>
      </c>
      <c r="K158" s="138" t="s">
        <v>1572</v>
      </c>
      <c r="L158" s="138" t="s">
        <v>1573</v>
      </c>
      <c r="M158" s="138" t="s">
        <v>1574</v>
      </c>
      <c r="N158" s="138" t="s">
        <v>1575</v>
      </c>
      <c r="O158" s="138" t="s">
        <v>1576</v>
      </c>
      <c r="P158" s="138" t="s">
        <v>1577</v>
      </c>
      <c r="Q158" s="138"/>
      <c r="R158" s="138" t="s">
        <v>1578</v>
      </c>
      <c r="S158" s="138"/>
      <c r="T158" s="138" t="s">
        <v>1579</v>
      </c>
      <c r="U158" s="138" t="s">
        <v>1580</v>
      </c>
      <c r="V158" s="138" t="s">
        <v>1581</v>
      </c>
      <c r="W158" s="138" t="s">
        <v>749</v>
      </c>
      <c r="X158" s="138"/>
      <c r="Y158" s="138"/>
      <c r="Z158" s="138" t="s">
        <v>826</v>
      </c>
      <c r="AA158" s="138" t="s">
        <v>1582</v>
      </c>
      <c r="AB158" s="138" t="s">
        <v>1041</v>
      </c>
      <c r="AC158" s="138" t="s">
        <v>1583</v>
      </c>
      <c r="AD158" s="138"/>
      <c r="AE158" s="138" t="s">
        <v>1584</v>
      </c>
      <c r="AF158" s="138" t="s">
        <v>1585</v>
      </c>
      <c r="AG158" s="138" t="s">
        <v>1586</v>
      </c>
      <c r="AH158" s="138"/>
      <c r="AI158" s="3"/>
    </row>
    <row r="159" spans="1:35" x14ac:dyDescent="0.25">
      <c r="A159">
        <f t="shared" si="6"/>
        <v>157</v>
      </c>
      <c r="B159" s="139" t="s">
        <v>428</v>
      </c>
      <c r="C159" t="str">
        <f t="shared" si="7"/>
        <v>PARAMONGA NUEVA 220</v>
      </c>
      <c r="E159">
        <f t="shared" si="8"/>
        <v>156</v>
      </c>
      <c r="F159" s="140" t="s">
        <v>1109</v>
      </c>
      <c r="G159" s="141"/>
      <c r="H159" s="142"/>
      <c r="I159" s="142" t="s">
        <v>482</v>
      </c>
      <c r="J159" s="142" t="s">
        <v>468</v>
      </c>
      <c r="K159" s="142" t="s">
        <v>489</v>
      </c>
      <c r="L159" s="142" t="s">
        <v>445</v>
      </c>
      <c r="M159" s="142" t="s">
        <v>511</v>
      </c>
      <c r="N159" s="142" t="s">
        <v>779</v>
      </c>
      <c r="O159" s="142" t="s">
        <v>765</v>
      </c>
      <c r="P159" s="142" t="s">
        <v>504</v>
      </c>
      <c r="Q159" s="142"/>
      <c r="R159" s="142" t="s">
        <v>454</v>
      </c>
      <c r="S159" s="142"/>
      <c r="T159" s="142" t="s">
        <v>470</v>
      </c>
      <c r="U159" s="142" t="s">
        <v>528</v>
      </c>
      <c r="V159" s="142" t="s">
        <v>431</v>
      </c>
      <c r="W159" s="142" t="s">
        <v>436</v>
      </c>
      <c r="X159" s="142"/>
      <c r="Y159" s="142"/>
      <c r="Z159" s="142" t="s">
        <v>507</v>
      </c>
      <c r="AA159" s="142" t="s">
        <v>1175</v>
      </c>
      <c r="AB159" s="142" t="s">
        <v>422</v>
      </c>
      <c r="AC159" s="142" t="s">
        <v>504</v>
      </c>
      <c r="AD159" s="142"/>
      <c r="AE159" s="142" t="s">
        <v>517</v>
      </c>
      <c r="AF159" s="142" t="s">
        <v>811</v>
      </c>
      <c r="AG159" s="142" t="s">
        <v>507</v>
      </c>
      <c r="AH159" s="142"/>
    </row>
    <row r="160" spans="1:35" x14ac:dyDescent="0.25">
      <c r="A160">
        <f t="shared" si="6"/>
        <v>158</v>
      </c>
      <c r="B160" s="143" t="s">
        <v>114</v>
      </c>
      <c r="C160" t="str">
        <f t="shared" si="7"/>
        <v>EDELNOR</v>
      </c>
      <c r="E160">
        <f t="shared" si="8"/>
        <v>157</v>
      </c>
      <c r="F160" s="140" t="s">
        <v>52</v>
      </c>
      <c r="G160" s="141"/>
      <c r="H160" s="142"/>
      <c r="I160" s="142" t="s">
        <v>107</v>
      </c>
      <c r="J160" s="142" t="s">
        <v>59</v>
      </c>
      <c r="K160" s="142" t="s">
        <v>102</v>
      </c>
      <c r="L160" s="142" t="s">
        <v>1453</v>
      </c>
      <c r="M160" s="142" t="s">
        <v>68</v>
      </c>
      <c r="N160" s="142" t="s">
        <v>104</v>
      </c>
      <c r="O160" s="142" t="s">
        <v>34</v>
      </c>
      <c r="P160" s="142" t="s">
        <v>68</v>
      </c>
      <c r="Q160" s="142"/>
      <c r="R160" s="142" t="s">
        <v>81</v>
      </c>
      <c r="S160" s="142"/>
      <c r="T160" s="142" t="s">
        <v>1532</v>
      </c>
      <c r="U160" s="142" t="s">
        <v>97</v>
      </c>
      <c r="V160" s="142" t="s">
        <v>114</v>
      </c>
      <c r="W160" s="142" t="s">
        <v>81</v>
      </c>
      <c r="X160" s="142"/>
      <c r="Y160" s="142"/>
      <c r="Z160" s="142" t="s">
        <v>68</v>
      </c>
      <c r="AA160" s="142" t="s">
        <v>1587</v>
      </c>
      <c r="AB160" s="142" t="s">
        <v>114</v>
      </c>
      <c r="AC160" s="142" t="s">
        <v>68</v>
      </c>
      <c r="AD160" s="142"/>
      <c r="AE160" s="142" t="s">
        <v>1393</v>
      </c>
      <c r="AF160" s="142" t="s">
        <v>146</v>
      </c>
      <c r="AG160" s="142" t="s">
        <v>68</v>
      </c>
      <c r="AH160" s="142"/>
    </row>
    <row r="161" spans="1:35" x14ac:dyDescent="0.25">
      <c r="A161">
        <f t="shared" si="6"/>
        <v>159</v>
      </c>
      <c r="B161" s="144" t="s">
        <v>795</v>
      </c>
      <c r="C161" t="str">
        <f t="shared" si="7"/>
        <v>31/12/2027</v>
      </c>
      <c r="E161">
        <f t="shared" si="8"/>
        <v>158</v>
      </c>
      <c r="F161" s="140" t="s">
        <v>1112</v>
      </c>
      <c r="G161" s="141"/>
      <c r="H161" s="142"/>
      <c r="I161" s="142" t="s">
        <v>566</v>
      </c>
      <c r="J161" s="142" t="s">
        <v>420</v>
      </c>
      <c r="K161" s="142" t="s">
        <v>624</v>
      </c>
      <c r="L161" s="142" t="s">
        <v>819</v>
      </c>
      <c r="M161" s="142" t="s">
        <v>566</v>
      </c>
      <c r="N161" s="142" t="s">
        <v>806</v>
      </c>
      <c r="O161" s="142" t="s">
        <v>806</v>
      </c>
      <c r="P161" s="142" t="s">
        <v>566</v>
      </c>
      <c r="Q161" s="142"/>
      <c r="R161" s="142" t="s">
        <v>480</v>
      </c>
      <c r="S161" s="142"/>
      <c r="T161" s="142" t="s">
        <v>566</v>
      </c>
      <c r="U161" s="142" t="s">
        <v>1222</v>
      </c>
      <c r="V161" s="142" t="s">
        <v>795</v>
      </c>
      <c r="W161" s="142" t="s">
        <v>566</v>
      </c>
      <c r="X161" s="142"/>
      <c r="Y161" s="142"/>
      <c r="Z161" s="142" t="s">
        <v>806</v>
      </c>
      <c r="AA161" s="142" t="s">
        <v>1305</v>
      </c>
      <c r="AB161" s="142" t="s">
        <v>806</v>
      </c>
      <c r="AC161" s="142" t="s">
        <v>566</v>
      </c>
      <c r="AD161" s="142"/>
      <c r="AE161" s="142" t="s">
        <v>1395</v>
      </c>
      <c r="AF161" s="142" t="s">
        <v>819</v>
      </c>
      <c r="AG161" s="142" t="s">
        <v>566</v>
      </c>
      <c r="AH161" s="142"/>
    </row>
    <row r="162" spans="1:35" x14ac:dyDescent="0.25">
      <c r="A162">
        <f t="shared" si="6"/>
        <v>160</v>
      </c>
      <c r="B162" s="147" t="s">
        <v>1117</v>
      </c>
      <c r="C162" t="str">
        <f t="shared" si="7"/>
        <v>01/03/2016</v>
      </c>
      <c r="E162">
        <f t="shared" si="8"/>
        <v>159</v>
      </c>
      <c r="F162" s="140" t="s">
        <v>54</v>
      </c>
      <c r="G162" s="141"/>
      <c r="H162" s="142"/>
      <c r="I162" s="142" t="s">
        <v>565</v>
      </c>
      <c r="J162" s="142" t="s">
        <v>437</v>
      </c>
      <c r="K162" s="142" t="s">
        <v>794</v>
      </c>
      <c r="L162" s="142" t="s">
        <v>794</v>
      </c>
      <c r="M162" s="142" t="s">
        <v>565</v>
      </c>
      <c r="N162" s="142" t="s">
        <v>794</v>
      </c>
      <c r="O162" s="142" t="s">
        <v>794</v>
      </c>
      <c r="P162" s="142" t="s">
        <v>565</v>
      </c>
      <c r="Q162" s="142"/>
      <c r="R162" s="142" t="s">
        <v>419</v>
      </c>
      <c r="S162" s="142"/>
      <c r="T162" s="142" t="s">
        <v>1004</v>
      </c>
      <c r="U162" s="142" t="s">
        <v>1121</v>
      </c>
      <c r="V162" s="142" t="s">
        <v>1117</v>
      </c>
      <c r="W162" s="142" t="s">
        <v>565</v>
      </c>
      <c r="X162" s="142"/>
      <c r="Y162" s="142"/>
      <c r="Z162" s="142" t="s">
        <v>794</v>
      </c>
      <c r="AA162" s="142" t="s">
        <v>1181</v>
      </c>
      <c r="AB162" s="142" t="s">
        <v>794</v>
      </c>
      <c r="AC162" s="142" t="s">
        <v>565</v>
      </c>
      <c r="AD162" s="142"/>
      <c r="AE162" s="142" t="s">
        <v>1036</v>
      </c>
      <c r="AF162" s="142" t="s">
        <v>794</v>
      </c>
      <c r="AG162" s="142" t="s">
        <v>565</v>
      </c>
      <c r="AH162" s="142"/>
    </row>
    <row r="163" spans="1:35" x14ac:dyDescent="0.25">
      <c r="A163">
        <f t="shared" si="6"/>
        <v>161</v>
      </c>
      <c r="B163" s="148" t="s">
        <v>416</v>
      </c>
      <c r="C163" t="str">
        <f t="shared" si="7"/>
        <v>BILATERAL</v>
      </c>
      <c r="E163">
        <f t="shared" si="8"/>
        <v>160</v>
      </c>
      <c r="F163" s="140" t="s">
        <v>402</v>
      </c>
      <c r="G163" s="141"/>
      <c r="H163" s="142"/>
      <c r="I163" s="142" t="s">
        <v>435</v>
      </c>
      <c r="J163" s="142" t="s">
        <v>435</v>
      </c>
      <c r="K163" s="142" t="s">
        <v>435</v>
      </c>
      <c r="L163" s="142" t="s">
        <v>435</v>
      </c>
      <c r="M163" s="142" t="s">
        <v>435</v>
      </c>
      <c r="N163" s="142" t="s">
        <v>435</v>
      </c>
      <c r="O163" s="142" t="s">
        <v>435</v>
      </c>
      <c r="P163" s="142" t="s">
        <v>435</v>
      </c>
      <c r="Q163" s="142"/>
      <c r="R163" s="142" t="s">
        <v>435</v>
      </c>
      <c r="S163" s="142"/>
      <c r="T163" s="142" t="s">
        <v>416</v>
      </c>
      <c r="U163" s="142" t="s">
        <v>435</v>
      </c>
      <c r="V163" s="142" t="s">
        <v>435</v>
      </c>
      <c r="W163" s="142" t="s">
        <v>435</v>
      </c>
      <c r="X163" s="142"/>
      <c r="Y163" s="142"/>
      <c r="Z163" s="142" t="s">
        <v>435</v>
      </c>
      <c r="AA163" s="142" t="s">
        <v>416</v>
      </c>
      <c r="AB163" s="142" t="s">
        <v>435</v>
      </c>
      <c r="AC163" s="142" t="s">
        <v>435</v>
      </c>
      <c r="AD163" s="142"/>
      <c r="AE163" s="142" t="s">
        <v>416</v>
      </c>
      <c r="AF163" s="142" t="s">
        <v>435</v>
      </c>
      <c r="AG163" s="142" t="s">
        <v>435</v>
      </c>
      <c r="AH163" s="142"/>
    </row>
    <row r="164" spans="1:35" x14ac:dyDescent="0.25">
      <c r="A164">
        <f t="shared" si="6"/>
        <v>162</v>
      </c>
      <c r="B164" s="149" t="s">
        <v>417</v>
      </c>
      <c r="C164" t="str">
        <f t="shared" si="7"/>
        <v>REGULADO</v>
      </c>
      <c r="E164">
        <f t="shared" si="8"/>
        <v>161</v>
      </c>
      <c r="F164" s="150" t="s">
        <v>403</v>
      </c>
      <c r="G164" s="151"/>
      <c r="H164" s="152"/>
      <c r="I164" s="152" t="s">
        <v>417</v>
      </c>
      <c r="J164" s="152" t="s">
        <v>417</v>
      </c>
      <c r="K164" s="152" t="s">
        <v>417</v>
      </c>
      <c r="L164" s="152" t="s">
        <v>417</v>
      </c>
      <c r="M164" s="152" t="s">
        <v>417</v>
      </c>
      <c r="N164" s="152" t="s">
        <v>417</v>
      </c>
      <c r="O164" s="152" t="s">
        <v>417</v>
      </c>
      <c r="P164" s="152" t="s">
        <v>417</v>
      </c>
      <c r="Q164" s="152"/>
      <c r="R164" s="152" t="s">
        <v>417</v>
      </c>
      <c r="S164" s="152"/>
      <c r="T164" s="152" t="s">
        <v>558</v>
      </c>
      <c r="U164" s="152" t="s">
        <v>417</v>
      </c>
      <c r="V164" s="152" t="s">
        <v>417</v>
      </c>
      <c r="W164" s="152" t="s">
        <v>417</v>
      </c>
      <c r="X164" s="152"/>
      <c r="Y164" s="152"/>
      <c r="Z164" s="152" t="s">
        <v>417</v>
      </c>
      <c r="AA164" s="152" t="s">
        <v>558</v>
      </c>
      <c r="AB164" s="152" t="s">
        <v>417</v>
      </c>
      <c r="AC164" s="152" t="s">
        <v>417</v>
      </c>
      <c r="AD164" s="152"/>
      <c r="AE164" s="152" t="s">
        <v>558</v>
      </c>
      <c r="AF164" s="152" t="s">
        <v>417</v>
      </c>
      <c r="AG164" s="152" t="s">
        <v>417</v>
      </c>
      <c r="AH164" s="152"/>
    </row>
    <row r="165" spans="1:35" x14ac:dyDescent="0.25">
      <c r="A165">
        <f t="shared" si="6"/>
        <v>163</v>
      </c>
      <c r="B165" s="135" t="s">
        <v>1588</v>
      </c>
      <c r="C165" t="str">
        <f t="shared" si="7"/>
        <v>CB00086ENG</v>
      </c>
      <c r="E165" s="134">
        <f t="shared" si="8"/>
        <v>162</v>
      </c>
      <c r="F165" s="153" t="s">
        <v>1087</v>
      </c>
      <c r="G165" s="154"/>
      <c r="H165" s="155"/>
      <c r="I165" s="155" t="s">
        <v>598</v>
      </c>
      <c r="J165" s="155" t="s">
        <v>469</v>
      </c>
      <c r="K165" s="155" t="s">
        <v>1589</v>
      </c>
      <c r="L165" s="155" t="s">
        <v>1590</v>
      </c>
      <c r="M165" s="155" t="s">
        <v>1591</v>
      </c>
      <c r="N165" s="155" t="s">
        <v>1592</v>
      </c>
      <c r="O165" s="155" t="s">
        <v>1593</v>
      </c>
      <c r="P165" s="155" t="s">
        <v>1594</v>
      </c>
      <c r="Q165" s="155"/>
      <c r="R165" s="155" t="s">
        <v>1595</v>
      </c>
      <c r="S165" s="155"/>
      <c r="T165" s="155" t="s">
        <v>1596</v>
      </c>
      <c r="U165" s="155" t="s">
        <v>1597</v>
      </c>
      <c r="V165" s="155" t="s">
        <v>1598</v>
      </c>
      <c r="W165" s="155" t="s">
        <v>750</v>
      </c>
      <c r="X165" s="155"/>
      <c r="Y165" s="155"/>
      <c r="Z165" s="155" t="s">
        <v>827</v>
      </c>
      <c r="AA165" s="155" t="s">
        <v>1599</v>
      </c>
      <c r="AB165" s="155" t="s">
        <v>1042</v>
      </c>
      <c r="AC165" s="155" t="s">
        <v>1600</v>
      </c>
      <c r="AD165" s="155"/>
      <c r="AE165" s="155" t="s">
        <v>1601</v>
      </c>
      <c r="AF165" s="155" t="s">
        <v>1602</v>
      </c>
      <c r="AG165" s="155" t="s">
        <v>1603</v>
      </c>
      <c r="AH165" s="155"/>
    </row>
    <row r="166" spans="1:35" x14ac:dyDescent="0.25">
      <c r="A166">
        <f t="shared" si="6"/>
        <v>164</v>
      </c>
      <c r="B166" s="139" t="s">
        <v>470</v>
      </c>
      <c r="C166" t="str">
        <f t="shared" si="7"/>
        <v>PIURA OESTE 220</v>
      </c>
      <c r="E166">
        <f t="shared" si="8"/>
        <v>163</v>
      </c>
      <c r="F166" s="156" t="s">
        <v>1109</v>
      </c>
      <c r="G166" s="157"/>
      <c r="H166" s="158"/>
      <c r="I166" s="158" t="s">
        <v>484</v>
      </c>
      <c r="J166" s="158" t="s">
        <v>470</v>
      </c>
      <c r="K166" s="158" t="s">
        <v>492</v>
      </c>
      <c r="L166" s="158" t="s">
        <v>540</v>
      </c>
      <c r="M166" s="158" t="s">
        <v>513</v>
      </c>
      <c r="N166" s="158" t="s">
        <v>445</v>
      </c>
      <c r="O166" s="158" t="s">
        <v>730</v>
      </c>
      <c r="P166" s="158" t="s">
        <v>509</v>
      </c>
      <c r="Q166" s="158"/>
      <c r="R166" s="158" t="s">
        <v>456</v>
      </c>
      <c r="S166" s="158"/>
      <c r="T166" s="158" t="s">
        <v>634</v>
      </c>
      <c r="U166" s="158" t="s">
        <v>531</v>
      </c>
      <c r="V166" s="158" t="s">
        <v>433</v>
      </c>
      <c r="W166" s="158" t="s">
        <v>439</v>
      </c>
      <c r="X166" s="158"/>
      <c r="Y166" s="158"/>
      <c r="Z166" s="158" t="s">
        <v>478</v>
      </c>
      <c r="AA166" s="158" t="s">
        <v>1175</v>
      </c>
      <c r="AB166" s="158" t="s">
        <v>424</v>
      </c>
      <c r="AC166" s="158" t="s">
        <v>509</v>
      </c>
      <c r="AD166" s="158"/>
      <c r="AE166" s="158" t="s">
        <v>507</v>
      </c>
      <c r="AF166" s="158" t="s">
        <v>814</v>
      </c>
      <c r="AG166" s="158" t="s">
        <v>478</v>
      </c>
      <c r="AH166" s="158"/>
    </row>
    <row r="167" spans="1:35" x14ac:dyDescent="0.25">
      <c r="A167">
        <f t="shared" si="6"/>
        <v>165</v>
      </c>
      <c r="B167" s="143" t="s">
        <v>59</v>
      </c>
      <c r="C167" t="str">
        <f t="shared" si="7"/>
        <v>ELECTRO NOR OESTE</v>
      </c>
      <c r="E167">
        <f t="shared" si="8"/>
        <v>164</v>
      </c>
      <c r="F167" s="156" t="s">
        <v>52</v>
      </c>
      <c r="G167" s="157"/>
      <c r="H167" s="158"/>
      <c r="I167" s="158" t="s">
        <v>107</v>
      </c>
      <c r="J167" s="158" t="s">
        <v>59</v>
      </c>
      <c r="K167" s="158" t="s">
        <v>102</v>
      </c>
      <c r="L167" s="158" t="s">
        <v>111</v>
      </c>
      <c r="M167" s="158" t="s">
        <v>68</v>
      </c>
      <c r="N167" s="158" t="s">
        <v>144</v>
      </c>
      <c r="O167" s="158" t="s">
        <v>34</v>
      </c>
      <c r="P167" s="158" t="s">
        <v>68</v>
      </c>
      <c r="Q167" s="158"/>
      <c r="R167" s="158" t="s">
        <v>81</v>
      </c>
      <c r="S167" s="158"/>
      <c r="T167" s="158" t="s">
        <v>1532</v>
      </c>
      <c r="U167" s="158" t="s">
        <v>97</v>
      </c>
      <c r="V167" s="158" t="s">
        <v>114</v>
      </c>
      <c r="W167" s="158" t="s">
        <v>81</v>
      </c>
      <c r="X167" s="158"/>
      <c r="Y167" s="158"/>
      <c r="Z167" s="158" t="s">
        <v>68</v>
      </c>
      <c r="AA167" s="158" t="s">
        <v>308</v>
      </c>
      <c r="AB167" s="158" t="s">
        <v>114</v>
      </c>
      <c r="AC167" s="158" t="s">
        <v>68</v>
      </c>
      <c r="AD167" s="158"/>
      <c r="AE167" s="158" t="s">
        <v>1393</v>
      </c>
      <c r="AF167" s="158" t="s">
        <v>146</v>
      </c>
      <c r="AG167" s="158" t="s">
        <v>68</v>
      </c>
      <c r="AH167" s="158"/>
    </row>
    <row r="168" spans="1:35" x14ac:dyDescent="0.25">
      <c r="A168">
        <f t="shared" si="6"/>
        <v>166</v>
      </c>
      <c r="B168" s="144" t="s">
        <v>806</v>
      </c>
      <c r="C168" t="str">
        <f t="shared" si="7"/>
        <v>31/12/2023</v>
      </c>
      <c r="E168">
        <f t="shared" si="8"/>
        <v>165</v>
      </c>
      <c r="F168" s="156" t="s">
        <v>1112</v>
      </c>
      <c r="G168" s="157"/>
      <c r="H168" s="158"/>
      <c r="I168" s="158" t="s">
        <v>566</v>
      </c>
      <c r="J168" s="158" t="s">
        <v>420</v>
      </c>
      <c r="K168" s="158" t="s">
        <v>624</v>
      </c>
      <c r="L168" s="158" t="s">
        <v>819</v>
      </c>
      <c r="M168" s="158" t="s">
        <v>566</v>
      </c>
      <c r="N168" s="158" t="s">
        <v>806</v>
      </c>
      <c r="O168" s="158" t="s">
        <v>806</v>
      </c>
      <c r="P168" s="158" t="s">
        <v>566</v>
      </c>
      <c r="Q168" s="158"/>
      <c r="R168" s="158" t="s">
        <v>480</v>
      </c>
      <c r="S168" s="158"/>
      <c r="T168" s="158" t="s">
        <v>566</v>
      </c>
      <c r="U168" s="158" t="s">
        <v>1222</v>
      </c>
      <c r="V168" s="158" t="s">
        <v>795</v>
      </c>
      <c r="W168" s="158" t="s">
        <v>566</v>
      </c>
      <c r="X168" s="158"/>
      <c r="Y168" s="158"/>
      <c r="Z168" s="158" t="s">
        <v>806</v>
      </c>
      <c r="AA168" s="158" t="s">
        <v>881</v>
      </c>
      <c r="AB168" s="158" t="s">
        <v>806</v>
      </c>
      <c r="AC168" s="158" t="s">
        <v>566</v>
      </c>
      <c r="AD168" s="158"/>
      <c r="AE168" s="158" t="s">
        <v>1395</v>
      </c>
      <c r="AF168" s="158" t="s">
        <v>819</v>
      </c>
      <c r="AG168" s="158" t="s">
        <v>566</v>
      </c>
      <c r="AH168" s="158"/>
    </row>
    <row r="169" spans="1:35" x14ac:dyDescent="0.25">
      <c r="A169">
        <f t="shared" si="6"/>
        <v>167</v>
      </c>
      <c r="B169" s="147" t="s">
        <v>1117</v>
      </c>
      <c r="C169" t="str">
        <f t="shared" si="7"/>
        <v>01/03/2016</v>
      </c>
      <c r="E169">
        <f t="shared" si="8"/>
        <v>166</v>
      </c>
      <c r="F169" s="156" t="s">
        <v>54</v>
      </c>
      <c r="G169" s="157"/>
      <c r="H169" s="158"/>
      <c r="I169" s="158" t="s">
        <v>565</v>
      </c>
      <c r="J169" s="158" t="s">
        <v>437</v>
      </c>
      <c r="K169" s="158" t="s">
        <v>794</v>
      </c>
      <c r="L169" s="158" t="s">
        <v>794</v>
      </c>
      <c r="M169" s="158" t="s">
        <v>565</v>
      </c>
      <c r="N169" s="158" t="s">
        <v>794</v>
      </c>
      <c r="O169" s="158" t="s">
        <v>843</v>
      </c>
      <c r="P169" s="158" t="s">
        <v>565</v>
      </c>
      <c r="Q169" s="158"/>
      <c r="R169" s="158" t="s">
        <v>419</v>
      </c>
      <c r="S169" s="158"/>
      <c r="T169" s="158" t="s">
        <v>1004</v>
      </c>
      <c r="U169" s="158" t="s">
        <v>1121</v>
      </c>
      <c r="V169" s="158" t="s">
        <v>1117</v>
      </c>
      <c r="W169" s="158" t="s">
        <v>565</v>
      </c>
      <c r="X169" s="158"/>
      <c r="Y169" s="158"/>
      <c r="Z169" s="158" t="s">
        <v>828</v>
      </c>
      <c r="AA169" s="158" t="s">
        <v>1181</v>
      </c>
      <c r="AB169" s="158" t="s">
        <v>794</v>
      </c>
      <c r="AC169" s="158" t="s">
        <v>565</v>
      </c>
      <c r="AD169" s="158"/>
      <c r="AE169" s="158" t="s">
        <v>928</v>
      </c>
      <c r="AF169" s="158" t="s">
        <v>794</v>
      </c>
      <c r="AG169" s="158" t="s">
        <v>565</v>
      </c>
      <c r="AH169" s="158"/>
    </row>
    <row r="170" spans="1:35" x14ac:dyDescent="0.25">
      <c r="A170">
        <f t="shared" si="6"/>
        <v>168</v>
      </c>
      <c r="B170" s="148" t="s">
        <v>416</v>
      </c>
      <c r="C170" t="str">
        <f t="shared" si="7"/>
        <v>BILATERAL</v>
      </c>
      <c r="E170">
        <f t="shared" si="8"/>
        <v>167</v>
      </c>
      <c r="F170" s="156" t="s">
        <v>402</v>
      </c>
      <c r="G170" s="157"/>
      <c r="H170" s="158"/>
      <c r="I170" s="158" t="s">
        <v>435</v>
      </c>
      <c r="J170" s="158" t="s">
        <v>435</v>
      </c>
      <c r="K170" s="158" t="s">
        <v>435</v>
      </c>
      <c r="L170" s="158" t="s">
        <v>435</v>
      </c>
      <c r="M170" s="158" t="s">
        <v>435</v>
      </c>
      <c r="N170" s="158" t="s">
        <v>435</v>
      </c>
      <c r="O170" s="158" t="s">
        <v>435</v>
      </c>
      <c r="P170" s="158" t="s">
        <v>435</v>
      </c>
      <c r="Q170" s="158"/>
      <c r="R170" s="158" t="s">
        <v>435</v>
      </c>
      <c r="S170" s="158"/>
      <c r="T170" s="158" t="s">
        <v>416</v>
      </c>
      <c r="U170" s="158" t="s">
        <v>435</v>
      </c>
      <c r="V170" s="158" t="s">
        <v>435</v>
      </c>
      <c r="W170" s="158" t="s">
        <v>435</v>
      </c>
      <c r="X170" s="158"/>
      <c r="Y170" s="158"/>
      <c r="Z170" s="158" t="s">
        <v>416</v>
      </c>
      <c r="AA170" s="158" t="s">
        <v>416</v>
      </c>
      <c r="AB170" s="158" t="s">
        <v>435</v>
      </c>
      <c r="AC170" s="158" t="s">
        <v>435</v>
      </c>
      <c r="AD170" s="158"/>
      <c r="AE170" s="158" t="s">
        <v>416</v>
      </c>
      <c r="AF170" s="158" t="s">
        <v>435</v>
      </c>
      <c r="AG170" s="158" t="s">
        <v>435</v>
      </c>
      <c r="AH170" s="158"/>
    </row>
    <row r="171" spans="1:35" x14ac:dyDescent="0.25">
      <c r="A171">
        <f t="shared" si="6"/>
        <v>169</v>
      </c>
      <c r="B171" s="149" t="s">
        <v>417</v>
      </c>
      <c r="C171" t="str">
        <f t="shared" si="7"/>
        <v>REGULADO</v>
      </c>
      <c r="E171">
        <f t="shared" si="8"/>
        <v>168</v>
      </c>
      <c r="F171" s="159" t="s">
        <v>403</v>
      </c>
      <c r="G171" s="160"/>
      <c r="H171" s="161"/>
      <c r="I171" s="161" t="s">
        <v>417</v>
      </c>
      <c r="J171" s="161" t="s">
        <v>417</v>
      </c>
      <c r="K171" s="161" t="s">
        <v>417</v>
      </c>
      <c r="L171" s="161" t="s">
        <v>417</v>
      </c>
      <c r="M171" s="161" t="s">
        <v>417</v>
      </c>
      <c r="N171" s="161" t="s">
        <v>417</v>
      </c>
      <c r="O171" s="161" t="s">
        <v>417</v>
      </c>
      <c r="P171" s="161" t="s">
        <v>417</v>
      </c>
      <c r="Q171" s="161"/>
      <c r="R171" s="161" t="s">
        <v>417</v>
      </c>
      <c r="S171" s="161"/>
      <c r="T171" s="161" t="s">
        <v>558</v>
      </c>
      <c r="U171" s="161" t="s">
        <v>417</v>
      </c>
      <c r="V171" s="161" t="s">
        <v>417</v>
      </c>
      <c r="W171" s="161" t="s">
        <v>417</v>
      </c>
      <c r="X171" s="161"/>
      <c r="Y171" s="161"/>
      <c r="Z171" s="161" t="s">
        <v>558</v>
      </c>
      <c r="AA171" s="161" t="s">
        <v>558</v>
      </c>
      <c r="AB171" s="161" t="s">
        <v>417</v>
      </c>
      <c r="AC171" s="161" t="s">
        <v>417</v>
      </c>
      <c r="AD171" s="161"/>
      <c r="AE171" s="161" t="s">
        <v>558</v>
      </c>
      <c r="AF171" s="161" t="s">
        <v>417</v>
      </c>
      <c r="AG171" s="161" t="s">
        <v>417</v>
      </c>
      <c r="AH171" s="161"/>
    </row>
    <row r="172" spans="1:35" s="134" customFormat="1" x14ac:dyDescent="0.25">
      <c r="A172" s="134">
        <f t="shared" si="6"/>
        <v>170</v>
      </c>
      <c r="B172" s="135" t="s">
        <v>1604</v>
      </c>
      <c r="C172" s="134" t="str">
        <f t="shared" si="7"/>
        <v>CB00089ENG</v>
      </c>
      <c r="E172" s="134">
        <f t="shared" si="8"/>
        <v>169</v>
      </c>
      <c r="F172" s="136" t="s">
        <v>1087</v>
      </c>
      <c r="G172" s="137"/>
      <c r="H172" s="138"/>
      <c r="I172" s="138" t="s">
        <v>603</v>
      </c>
      <c r="J172" s="138" t="s">
        <v>472</v>
      </c>
      <c r="K172" s="138" t="s">
        <v>1605</v>
      </c>
      <c r="L172" s="138" t="s">
        <v>1606</v>
      </c>
      <c r="M172" s="138" t="s">
        <v>1607</v>
      </c>
      <c r="N172" s="138" t="s">
        <v>1608</v>
      </c>
      <c r="O172" s="138" t="s">
        <v>1609</v>
      </c>
      <c r="P172" s="138" t="s">
        <v>1610</v>
      </c>
      <c r="Q172" s="138"/>
      <c r="R172" s="138" t="s">
        <v>1611</v>
      </c>
      <c r="S172" s="138"/>
      <c r="T172" s="138" t="s">
        <v>1612</v>
      </c>
      <c r="U172" s="138" t="s">
        <v>1613</v>
      </c>
      <c r="V172" s="138" t="s">
        <v>1614</v>
      </c>
      <c r="W172" s="138" t="s">
        <v>752</v>
      </c>
      <c r="X172" s="138"/>
      <c r="Y172" s="138"/>
      <c r="Z172" s="138" t="s">
        <v>830</v>
      </c>
      <c r="AA172" s="138" t="s">
        <v>1615</v>
      </c>
      <c r="AB172" s="138" t="s">
        <v>1043</v>
      </c>
      <c r="AC172" s="138" t="s">
        <v>1616</v>
      </c>
      <c r="AD172" s="138"/>
      <c r="AE172" s="138" t="s">
        <v>1617</v>
      </c>
      <c r="AF172" s="138" t="s">
        <v>1618</v>
      </c>
      <c r="AG172" s="138" t="s">
        <v>1619</v>
      </c>
      <c r="AH172" s="138"/>
      <c r="AI172" s="3"/>
    </row>
    <row r="173" spans="1:35" x14ac:dyDescent="0.25">
      <c r="A173">
        <f t="shared" si="6"/>
        <v>171</v>
      </c>
      <c r="B173" s="139" t="s">
        <v>538</v>
      </c>
      <c r="C173" t="str">
        <f t="shared" si="7"/>
        <v>PUCALLPA 60</v>
      </c>
      <c r="E173">
        <f t="shared" si="8"/>
        <v>170</v>
      </c>
      <c r="F173" s="140" t="s">
        <v>1109</v>
      </c>
      <c r="G173" s="141"/>
      <c r="H173" s="142"/>
      <c r="I173" s="142" t="s">
        <v>470</v>
      </c>
      <c r="J173" s="142" t="s">
        <v>473</v>
      </c>
      <c r="K173" s="142" t="s">
        <v>495</v>
      </c>
      <c r="L173" s="142" t="s">
        <v>543</v>
      </c>
      <c r="M173" s="142" t="s">
        <v>428</v>
      </c>
      <c r="N173" s="142" t="s">
        <v>470</v>
      </c>
      <c r="O173" s="142" t="s">
        <v>562</v>
      </c>
      <c r="P173" s="142" t="s">
        <v>511</v>
      </c>
      <c r="Q173" s="142"/>
      <c r="R173" s="142" t="s">
        <v>458</v>
      </c>
      <c r="S173" s="142"/>
      <c r="T173" s="142" t="s">
        <v>517</v>
      </c>
      <c r="U173" s="142" t="s">
        <v>543</v>
      </c>
      <c r="V173" s="142" t="s">
        <v>426</v>
      </c>
      <c r="W173" s="142" t="s">
        <v>441</v>
      </c>
      <c r="X173" s="142"/>
      <c r="Y173" s="142"/>
      <c r="Z173" s="142" t="s">
        <v>504</v>
      </c>
      <c r="AA173" s="142" t="s">
        <v>767</v>
      </c>
      <c r="AB173" s="142" t="s">
        <v>428</v>
      </c>
      <c r="AC173" s="142" t="s">
        <v>511</v>
      </c>
      <c r="AD173" s="142"/>
      <c r="AE173" s="142" t="s">
        <v>428</v>
      </c>
      <c r="AF173" s="142" t="s">
        <v>531</v>
      </c>
      <c r="AG173" s="142" t="s">
        <v>504</v>
      </c>
      <c r="AH173" s="142"/>
    </row>
    <row r="174" spans="1:35" x14ac:dyDescent="0.25">
      <c r="A174">
        <f t="shared" si="6"/>
        <v>172</v>
      </c>
      <c r="B174" s="143" t="s">
        <v>94</v>
      </c>
      <c r="C174" t="str">
        <f t="shared" si="7"/>
        <v>ELECTRO UCAYALI</v>
      </c>
      <c r="E174">
        <f t="shared" si="8"/>
        <v>171</v>
      </c>
      <c r="F174" s="140" t="s">
        <v>52</v>
      </c>
      <c r="G174" s="141"/>
      <c r="H174" s="142"/>
      <c r="I174" s="142" t="s">
        <v>59</v>
      </c>
      <c r="J174" s="142" t="s">
        <v>59</v>
      </c>
      <c r="K174" s="142" t="s">
        <v>102</v>
      </c>
      <c r="L174" s="142" t="s">
        <v>111</v>
      </c>
      <c r="M174" s="142" t="s">
        <v>68</v>
      </c>
      <c r="N174" s="142" t="s">
        <v>59</v>
      </c>
      <c r="O174" s="142" t="s">
        <v>204</v>
      </c>
      <c r="P174" s="142" t="s">
        <v>68</v>
      </c>
      <c r="Q174" s="142"/>
      <c r="R174" s="142" t="s">
        <v>81</v>
      </c>
      <c r="S174" s="142"/>
      <c r="T174" s="142" t="s">
        <v>1532</v>
      </c>
      <c r="U174" s="142" t="s">
        <v>111</v>
      </c>
      <c r="V174" s="142" t="s">
        <v>114</v>
      </c>
      <c r="W174" s="142" t="s">
        <v>81</v>
      </c>
      <c r="X174" s="142"/>
      <c r="Y174" s="142"/>
      <c r="Z174" s="142" t="s">
        <v>68</v>
      </c>
      <c r="AA174" s="142" t="s">
        <v>1620</v>
      </c>
      <c r="AB174" s="142" t="s">
        <v>114</v>
      </c>
      <c r="AC174" s="142" t="s">
        <v>68</v>
      </c>
      <c r="AD174" s="142"/>
      <c r="AE174" s="142" t="s">
        <v>1393</v>
      </c>
      <c r="AF174" s="142" t="s">
        <v>146</v>
      </c>
      <c r="AG174" s="142" t="s">
        <v>68</v>
      </c>
      <c r="AH174" s="142"/>
    </row>
    <row r="175" spans="1:35" x14ac:dyDescent="0.25">
      <c r="A175">
        <f t="shared" si="6"/>
        <v>173</v>
      </c>
      <c r="B175" s="144" t="s">
        <v>624</v>
      </c>
      <c r="C175" t="str">
        <f t="shared" si="7"/>
        <v>31/12/2025</v>
      </c>
      <c r="E175">
        <f t="shared" si="8"/>
        <v>172</v>
      </c>
      <c r="F175" s="140" t="s">
        <v>1112</v>
      </c>
      <c r="G175" s="141"/>
      <c r="H175" s="142"/>
      <c r="I175" s="142" t="s">
        <v>566</v>
      </c>
      <c r="J175" s="142" t="s">
        <v>420</v>
      </c>
      <c r="K175" s="142" t="s">
        <v>624</v>
      </c>
      <c r="L175" s="142" t="s">
        <v>819</v>
      </c>
      <c r="M175" s="142" t="s">
        <v>566</v>
      </c>
      <c r="N175" s="142" t="s">
        <v>566</v>
      </c>
      <c r="O175" s="142" t="s">
        <v>1178</v>
      </c>
      <c r="P175" s="142" t="s">
        <v>566</v>
      </c>
      <c r="Q175" s="142"/>
      <c r="R175" s="142" t="s">
        <v>480</v>
      </c>
      <c r="S175" s="142"/>
      <c r="T175" s="142" t="s">
        <v>566</v>
      </c>
      <c r="U175" s="142" t="s">
        <v>1222</v>
      </c>
      <c r="V175" s="142" t="s">
        <v>795</v>
      </c>
      <c r="W175" s="142" t="s">
        <v>566</v>
      </c>
      <c r="X175" s="142"/>
      <c r="Y175" s="142"/>
      <c r="Z175" s="142" t="s">
        <v>806</v>
      </c>
      <c r="AA175" s="142" t="s">
        <v>1352</v>
      </c>
      <c r="AB175" s="142" t="s">
        <v>806</v>
      </c>
      <c r="AC175" s="142" t="s">
        <v>566</v>
      </c>
      <c r="AD175" s="142"/>
      <c r="AE175" s="142" t="s">
        <v>1395</v>
      </c>
      <c r="AF175" s="142" t="s">
        <v>819</v>
      </c>
      <c r="AG175" s="142" t="s">
        <v>566</v>
      </c>
      <c r="AH175" s="142"/>
    </row>
    <row r="176" spans="1:35" x14ac:dyDescent="0.25">
      <c r="A176">
        <f t="shared" si="6"/>
        <v>174</v>
      </c>
      <c r="B176" s="147" t="s">
        <v>1117</v>
      </c>
      <c r="C176" t="str">
        <f t="shared" si="7"/>
        <v>01/03/2016</v>
      </c>
      <c r="E176">
        <f t="shared" si="8"/>
        <v>173</v>
      </c>
      <c r="F176" s="140" t="s">
        <v>54</v>
      </c>
      <c r="G176" s="141"/>
      <c r="H176" s="142"/>
      <c r="I176" s="142" t="s">
        <v>565</v>
      </c>
      <c r="J176" s="142" t="s">
        <v>437</v>
      </c>
      <c r="K176" s="142" t="s">
        <v>794</v>
      </c>
      <c r="L176" s="142" t="s">
        <v>794</v>
      </c>
      <c r="M176" s="142" t="s">
        <v>565</v>
      </c>
      <c r="N176" s="142" t="s">
        <v>565</v>
      </c>
      <c r="O176" s="142" t="s">
        <v>618</v>
      </c>
      <c r="P176" s="142" t="s">
        <v>565</v>
      </c>
      <c r="Q176" s="142"/>
      <c r="R176" s="142" t="s">
        <v>419</v>
      </c>
      <c r="S176" s="142"/>
      <c r="T176" s="142" t="s">
        <v>1004</v>
      </c>
      <c r="U176" s="142" t="s">
        <v>1121</v>
      </c>
      <c r="V176" s="142" t="s">
        <v>1117</v>
      </c>
      <c r="W176" s="142" t="s">
        <v>565</v>
      </c>
      <c r="X176" s="142"/>
      <c r="Y176" s="142"/>
      <c r="Z176" s="142" t="s">
        <v>794</v>
      </c>
      <c r="AA176" s="142" t="s">
        <v>1181</v>
      </c>
      <c r="AB176" s="142" t="s">
        <v>794</v>
      </c>
      <c r="AC176" s="142" t="s">
        <v>565</v>
      </c>
      <c r="AD176" s="142"/>
      <c r="AE176" s="142" t="s">
        <v>928</v>
      </c>
      <c r="AF176" s="142" t="s">
        <v>794</v>
      </c>
      <c r="AG176" s="142" t="s">
        <v>565</v>
      </c>
      <c r="AH176" s="142"/>
    </row>
    <row r="177" spans="1:35" x14ac:dyDescent="0.25">
      <c r="A177">
        <f t="shared" si="6"/>
        <v>175</v>
      </c>
      <c r="B177" s="148" t="s">
        <v>416</v>
      </c>
      <c r="C177" t="str">
        <f t="shared" si="7"/>
        <v>BILATERAL</v>
      </c>
      <c r="E177">
        <f t="shared" si="8"/>
        <v>174</v>
      </c>
      <c r="F177" s="140" t="s">
        <v>402</v>
      </c>
      <c r="G177" s="141"/>
      <c r="H177" s="142"/>
      <c r="I177" s="142" t="s">
        <v>435</v>
      </c>
      <c r="J177" s="142" t="s">
        <v>435</v>
      </c>
      <c r="K177" s="142" t="s">
        <v>435</v>
      </c>
      <c r="L177" s="142" t="s">
        <v>435</v>
      </c>
      <c r="M177" s="142" t="s">
        <v>435</v>
      </c>
      <c r="N177" s="142" t="s">
        <v>435</v>
      </c>
      <c r="O177" s="142" t="s">
        <v>416</v>
      </c>
      <c r="P177" s="142" t="s">
        <v>435</v>
      </c>
      <c r="Q177" s="142"/>
      <c r="R177" s="142" t="s">
        <v>435</v>
      </c>
      <c r="S177" s="142"/>
      <c r="T177" s="142" t="s">
        <v>416</v>
      </c>
      <c r="U177" s="142" t="s">
        <v>435</v>
      </c>
      <c r="V177" s="142" t="s">
        <v>435</v>
      </c>
      <c r="W177" s="142" t="s">
        <v>435</v>
      </c>
      <c r="X177" s="142"/>
      <c r="Y177" s="142"/>
      <c r="Z177" s="142" t="s">
        <v>435</v>
      </c>
      <c r="AA177" s="142" t="s">
        <v>416</v>
      </c>
      <c r="AB177" s="142" t="s">
        <v>435</v>
      </c>
      <c r="AC177" s="142" t="s">
        <v>435</v>
      </c>
      <c r="AD177" s="142"/>
      <c r="AE177" s="142" t="s">
        <v>416</v>
      </c>
      <c r="AF177" s="142" t="s">
        <v>435</v>
      </c>
      <c r="AG177" s="142" t="s">
        <v>435</v>
      </c>
      <c r="AH177" s="142"/>
    </row>
    <row r="178" spans="1:35" x14ac:dyDescent="0.25">
      <c r="A178">
        <f t="shared" si="6"/>
        <v>176</v>
      </c>
      <c r="B178" s="149" t="s">
        <v>417</v>
      </c>
      <c r="C178" t="str">
        <f t="shared" si="7"/>
        <v>REGULADO</v>
      </c>
      <c r="E178">
        <f t="shared" si="8"/>
        <v>175</v>
      </c>
      <c r="F178" s="150" t="s">
        <v>403</v>
      </c>
      <c r="G178" s="151"/>
      <c r="H178" s="152"/>
      <c r="I178" s="152" t="s">
        <v>417</v>
      </c>
      <c r="J178" s="152" t="s">
        <v>417</v>
      </c>
      <c r="K178" s="152" t="s">
        <v>417</v>
      </c>
      <c r="L178" s="152" t="s">
        <v>417</v>
      </c>
      <c r="M178" s="152" t="s">
        <v>417</v>
      </c>
      <c r="N178" s="152" t="s">
        <v>417</v>
      </c>
      <c r="O178" s="152" t="s">
        <v>417</v>
      </c>
      <c r="P178" s="152" t="s">
        <v>417</v>
      </c>
      <c r="Q178" s="152"/>
      <c r="R178" s="152" t="s">
        <v>417</v>
      </c>
      <c r="S178" s="152"/>
      <c r="T178" s="152" t="s">
        <v>558</v>
      </c>
      <c r="U178" s="152" t="s">
        <v>417</v>
      </c>
      <c r="V178" s="152" t="s">
        <v>417</v>
      </c>
      <c r="W178" s="152" t="s">
        <v>417</v>
      </c>
      <c r="X178" s="152"/>
      <c r="Y178" s="152"/>
      <c r="Z178" s="152" t="s">
        <v>417</v>
      </c>
      <c r="AA178" s="152" t="s">
        <v>558</v>
      </c>
      <c r="AB178" s="152" t="s">
        <v>417</v>
      </c>
      <c r="AC178" s="152" t="s">
        <v>417</v>
      </c>
      <c r="AD178" s="152"/>
      <c r="AE178" s="152" t="s">
        <v>558</v>
      </c>
      <c r="AF178" s="152" t="s">
        <v>417</v>
      </c>
      <c r="AG178" s="152" t="s">
        <v>417</v>
      </c>
      <c r="AH178" s="152"/>
    </row>
    <row r="179" spans="1:35" x14ac:dyDescent="0.25">
      <c r="A179">
        <f t="shared" si="6"/>
        <v>177</v>
      </c>
      <c r="B179" s="135" t="s">
        <v>1621</v>
      </c>
      <c r="C179" t="str">
        <f t="shared" si="7"/>
        <v>CB00094ENG</v>
      </c>
      <c r="E179" s="134">
        <f t="shared" si="8"/>
        <v>176</v>
      </c>
      <c r="F179" s="153" t="s">
        <v>1087</v>
      </c>
      <c r="G179" s="154"/>
      <c r="H179" s="155"/>
      <c r="I179" s="155" t="s">
        <v>604</v>
      </c>
      <c r="J179" s="155" t="s">
        <v>474</v>
      </c>
      <c r="K179" s="155" t="s">
        <v>1622</v>
      </c>
      <c r="L179" s="155" t="s">
        <v>1623</v>
      </c>
      <c r="M179" s="155" t="s">
        <v>1624</v>
      </c>
      <c r="N179" s="155" t="s">
        <v>1625</v>
      </c>
      <c r="O179" s="155" t="s">
        <v>1626</v>
      </c>
      <c r="P179" s="155" t="s">
        <v>1627</v>
      </c>
      <c r="Q179" s="155"/>
      <c r="R179" s="155" t="s">
        <v>1628</v>
      </c>
      <c r="S179" s="155"/>
      <c r="T179" s="155" t="s">
        <v>1629</v>
      </c>
      <c r="U179" s="155" t="s">
        <v>1630</v>
      </c>
      <c r="V179" s="155" t="s">
        <v>1631</v>
      </c>
      <c r="W179" s="155" t="s">
        <v>755</v>
      </c>
      <c r="X179" s="155"/>
      <c r="Y179" s="155"/>
      <c r="Z179" s="155" t="s">
        <v>831</v>
      </c>
      <c r="AA179" s="155" t="s">
        <v>1632</v>
      </c>
      <c r="AB179" s="155" t="s">
        <v>1044</v>
      </c>
      <c r="AC179" s="155" t="s">
        <v>1633</v>
      </c>
      <c r="AD179" s="155"/>
      <c r="AE179" s="155" t="s">
        <v>1634</v>
      </c>
      <c r="AF179" s="155" t="s">
        <v>1635</v>
      </c>
      <c r="AG179" s="155" t="s">
        <v>1636</v>
      </c>
      <c r="AH179" s="155"/>
    </row>
    <row r="180" spans="1:35" x14ac:dyDescent="0.25">
      <c r="A180">
        <f t="shared" si="6"/>
        <v>178</v>
      </c>
      <c r="B180" s="139" t="s">
        <v>526</v>
      </c>
      <c r="C180" t="str">
        <f t="shared" si="7"/>
        <v>REPARTICIÓN 138</v>
      </c>
      <c r="E180">
        <f t="shared" si="8"/>
        <v>177</v>
      </c>
      <c r="F180" s="156" t="s">
        <v>1109</v>
      </c>
      <c r="G180" s="157"/>
      <c r="H180" s="158"/>
      <c r="I180" s="158" t="s">
        <v>473</v>
      </c>
      <c r="J180" s="158" t="s">
        <v>475</v>
      </c>
      <c r="K180" s="158" t="s">
        <v>498</v>
      </c>
      <c r="L180" s="158" t="s">
        <v>546</v>
      </c>
      <c r="M180" s="158" t="s">
        <v>517</v>
      </c>
      <c r="N180" s="158" t="s">
        <v>473</v>
      </c>
      <c r="O180" s="158" t="s">
        <v>608</v>
      </c>
      <c r="P180" s="158" t="s">
        <v>513</v>
      </c>
      <c r="Q180" s="158"/>
      <c r="R180" s="158" t="s">
        <v>460</v>
      </c>
      <c r="S180" s="158"/>
      <c r="T180" s="158" t="s">
        <v>520</v>
      </c>
      <c r="U180" s="158" t="s">
        <v>546</v>
      </c>
      <c r="V180" s="158" t="s">
        <v>540</v>
      </c>
      <c r="W180" s="158" t="s">
        <v>443</v>
      </c>
      <c r="X180" s="158"/>
      <c r="Y180" s="158"/>
      <c r="Z180" s="158" t="s">
        <v>509</v>
      </c>
      <c r="AA180" s="158" t="s">
        <v>1175</v>
      </c>
      <c r="AB180" s="158" t="s">
        <v>370</v>
      </c>
      <c r="AC180" s="158" t="s">
        <v>513</v>
      </c>
      <c r="AD180" s="158"/>
      <c r="AE180" s="158" t="s">
        <v>507</v>
      </c>
      <c r="AF180" s="158" t="s">
        <v>817</v>
      </c>
      <c r="AG180" s="158" t="s">
        <v>509</v>
      </c>
      <c r="AH180" s="158"/>
    </row>
    <row r="181" spans="1:35" x14ac:dyDescent="0.25">
      <c r="A181">
        <f t="shared" si="6"/>
        <v>179</v>
      </c>
      <c r="B181" s="143" t="s">
        <v>97</v>
      </c>
      <c r="C181" t="str">
        <f t="shared" si="7"/>
        <v>SEAL</v>
      </c>
      <c r="E181">
        <f t="shared" si="8"/>
        <v>178</v>
      </c>
      <c r="F181" s="156" t="s">
        <v>52</v>
      </c>
      <c r="G181" s="157"/>
      <c r="H181" s="158"/>
      <c r="I181" s="158" t="s">
        <v>59</v>
      </c>
      <c r="J181" s="158" t="s">
        <v>59</v>
      </c>
      <c r="K181" s="158" t="s">
        <v>102</v>
      </c>
      <c r="L181" s="158" t="s">
        <v>111</v>
      </c>
      <c r="M181" s="158" t="s">
        <v>68</v>
      </c>
      <c r="N181" s="158" t="s">
        <v>59</v>
      </c>
      <c r="O181" s="158" t="s">
        <v>204</v>
      </c>
      <c r="P181" s="158" t="s">
        <v>68</v>
      </c>
      <c r="Q181" s="158"/>
      <c r="R181" s="158" t="s">
        <v>81</v>
      </c>
      <c r="S181" s="158"/>
      <c r="T181" s="158" t="s">
        <v>1532</v>
      </c>
      <c r="U181" s="158" t="s">
        <v>111</v>
      </c>
      <c r="V181" s="158" t="s">
        <v>111</v>
      </c>
      <c r="W181" s="158" t="s">
        <v>81</v>
      </c>
      <c r="X181" s="158"/>
      <c r="Y181" s="158"/>
      <c r="Z181" s="158" t="s">
        <v>68</v>
      </c>
      <c r="AA181" s="158" t="s">
        <v>1637</v>
      </c>
      <c r="AB181" s="158" t="s">
        <v>114</v>
      </c>
      <c r="AC181" s="158" t="s">
        <v>68</v>
      </c>
      <c r="AD181" s="158"/>
      <c r="AE181" s="158" t="s">
        <v>1638</v>
      </c>
      <c r="AF181" s="158" t="s">
        <v>146</v>
      </c>
      <c r="AG181" s="158" t="s">
        <v>68</v>
      </c>
      <c r="AH181" s="158"/>
    </row>
    <row r="182" spans="1:35" x14ac:dyDescent="0.25">
      <c r="A182">
        <f t="shared" si="6"/>
        <v>180</v>
      </c>
      <c r="B182" s="144" t="s">
        <v>624</v>
      </c>
      <c r="C182" t="str">
        <f t="shared" si="7"/>
        <v>31/12/2025</v>
      </c>
      <c r="E182">
        <f t="shared" si="8"/>
        <v>179</v>
      </c>
      <c r="F182" s="156" t="s">
        <v>1112</v>
      </c>
      <c r="G182" s="157"/>
      <c r="H182" s="158"/>
      <c r="I182" s="158" t="s">
        <v>566</v>
      </c>
      <c r="J182" s="158" t="s">
        <v>420</v>
      </c>
      <c r="K182" s="158" t="s">
        <v>624</v>
      </c>
      <c r="L182" s="158" t="s">
        <v>819</v>
      </c>
      <c r="M182" s="158" t="s">
        <v>566</v>
      </c>
      <c r="N182" s="158" t="s">
        <v>566</v>
      </c>
      <c r="O182" s="158" t="s">
        <v>1178</v>
      </c>
      <c r="P182" s="158" t="s">
        <v>566</v>
      </c>
      <c r="Q182" s="158"/>
      <c r="R182" s="158" t="s">
        <v>480</v>
      </c>
      <c r="S182" s="158"/>
      <c r="T182" s="158" t="s">
        <v>566</v>
      </c>
      <c r="U182" s="158" t="s">
        <v>1222</v>
      </c>
      <c r="V182" s="158" t="s">
        <v>624</v>
      </c>
      <c r="W182" s="158" t="s">
        <v>566</v>
      </c>
      <c r="X182" s="158"/>
      <c r="Y182" s="158"/>
      <c r="Z182" s="158" t="s">
        <v>806</v>
      </c>
      <c r="AA182" s="158" t="s">
        <v>619</v>
      </c>
      <c r="AB182" s="158" t="s">
        <v>806</v>
      </c>
      <c r="AC182" s="158" t="s">
        <v>566</v>
      </c>
      <c r="AD182" s="158"/>
      <c r="AE182" s="158" t="s">
        <v>1395</v>
      </c>
      <c r="AF182" s="158" t="s">
        <v>819</v>
      </c>
      <c r="AG182" s="158" t="s">
        <v>566</v>
      </c>
      <c r="AH182" s="158"/>
    </row>
    <row r="183" spans="1:35" x14ac:dyDescent="0.25">
      <c r="A183">
        <f t="shared" si="6"/>
        <v>181</v>
      </c>
      <c r="B183" s="147" t="s">
        <v>1117</v>
      </c>
      <c r="C183" t="str">
        <f t="shared" si="7"/>
        <v>01/03/2016</v>
      </c>
      <c r="E183">
        <f t="shared" si="8"/>
        <v>180</v>
      </c>
      <c r="F183" s="156" t="s">
        <v>54</v>
      </c>
      <c r="G183" s="157"/>
      <c r="H183" s="158"/>
      <c r="I183" s="158" t="s">
        <v>565</v>
      </c>
      <c r="J183" s="158" t="s">
        <v>437</v>
      </c>
      <c r="K183" s="158" t="s">
        <v>794</v>
      </c>
      <c r="L183" s="158" t="s">
        <v>794</v>
      </c>
      <c r="M183" s="158" t="s">
        <v>565</v>
      </c>
      <c r="N183" s="158" t="s">
        <v>565</v>
      </c>
      <c r="O183" s="158" t="s">
        <v>618</v>
      </c>
      <c r="P183" s="158" t="s">
        <v>565</v>
      </c>
      <c r="Q183" s="158"/>
      <c r="R183" s="158" t="s">
        <v>419</v>
      </c>
      <c r="S183" s="158"/>
      <c r="T183" s="158" t="s">
        <v>1004</v>
      </c>
      <c r="U183" s="158" t="s">
        <v>1121</v>
      </c>
      <c r="V183" s="158" t="s">
        <v>1117</v>
      </c>
      <c r="W183" s="158" t="s">
        <v>565</v>
      </c>
      <c r="X183" s="158"/>
      <c r="Y183" s="158"/>
      <c r="Z183" s="158" t="s">
        <v>794</v>
      </c>
      <c r="AA183" s="158" t="s">
        <v>1181</v>
      </c>
      <c r="AB183" s="158" t="s">
        <v>794</v>
      </c>
      <c r="AC183" s="158" t="s">
        <v>565</v>
      </c>
      <c r="AD183" s="158"/>
      <c r="AE183" s="158" t="s">
        <v>1036</v>
      </c>
      <c r="AF183" s="158" t="s">
        <v>794</v>
      </c>
      <c r="AG183" s="158" t="s">
        <v>565</v>
      </c>
      <c r="AH183" s="158"/>
    </row>
    <row r="184" spans="1:35" x14ac:dyDescent="0.25">
      <c r="A184">
        <f t="shared" si="6"/>
        <v>182</v>
      </c>
      <c r="B184" s="148" t="s">
        <v>416</v>
      </c>
      <c r="C184" t="str">
        <f t="shared" si="7"/>
        <v>BILATERAL</v>
      </c>
      <c r="E184">
        <f t="shared" si="8"/>
        <v>181</v>
      </c>
      <c r="F184" s="156" t="s">
        <v>402</v>
      </c>
      <c r="G184" s="157"/>
      <c r="H184" s="158"/>
      <c r="I184" s="158" t="s">
        <v>435</v>
      </c>
      <c r="J184" s="158" t="s">
        <v>435</v>
      </c>
      <c r="K184" s="158" t="s">
        <v>435</v>
      </c>
      <c r="L184" s="158" t="s">
        <v>435</v>
      </c>
      <c r="M184" s="158" t="s">
        <v>435</v>
      </c>
      <c r="N184" s="158" t="s">
        <v>435</v>
      </c>
      <c r="O184" s="158" t="s">
        <v>416</v>
      </c>
      <c r="P184" s="158" t="s">
        <v>435</v>
      </c>
      <c r="Q184" s="158"/>
      <c r="R184" s="158" t="s">
        <v>435</v>
      </c>
      <c r="S184" s="158"/>
      <c r="T184" s="158" t="s">
        <v>416</v>
      </c>
      <c r="U184" s="158" t="s">
        <v>435</v>
      </c>
      <c r="V184" s="158" t="s">
        <v>435</v>
      </c>
      <c r="W184" s="158" t="s">
        <v>435</v>
      </c>
      <c r="X184" s="158"/>
      <c r="Y184" s="158"/>
      <c r="Z184" s="158" t="s">
        <v>435</v>
      </c>
      <c r="AA184" s="158" t="s">
        <v>416</v>
      </c>
      <c r="AB184" s="158" t="s">
        <v>435</v>
      </c>
      <c r="AC184" s="158" t="s">
        <v>435</v>
      </c>
      <c r="AD184" s="158"/>
      <c r="AE184" s="158" t="s">
        <v>416</v>
      </c>
      <c r="AF184" s="158" t="s">
        <v>435</v>
      </c>
      <c r="AG184" s="158" t="s">
        <v>435</v>
      </c>
      <c r="AH184" s="158"/>
    </row>
    <row r="185" spans="1:35" x14ac:dyDescent="0.25">
      <c r="A185">
        <f t="shared" si="6"/>
        <v>183</v>
      </c>
      <c r="B185" s="149" t="s">
        <v>417</v>
      </c>
      <c r="C185" t="str">
        <f t="shared" si="7"/>
        <v>REGULADO</v>
      </c>
      <c r="E185">
        <f t="shared" si="8"/>
        <v>182</v>
      </c>
      <c r="F185" s="159" t="s">
        <v>403</v>
      </c>
      <c r="G185" s="160"/>
      <c r="H185" s="161"/>
      <c r="I185" s="161" t="s">
        <v>417</v>
      </c>
      <c r="J185" s="161" t="s">
        <v>417</v>
      </c>
      <c r="K185" s="161" t="s">
        <v>417</v>
      </c>
      <c r="L185" s="161" t="s">
        <v>417</v>
      </c>
      <c r="M185" s="161" t="s">
        <v>417</v>
      </c>
      <c r="N185" s="161" t="s">
        <v>417</v>
      </c>
      <c r="O185" s="161" t="s">
        <v>417</v>
      </c>
      <c r="P185" s="161" t="s">
        <v>417</v>
      </c>
      <c r="Q185" s="161"/>
      <c r="R185" s="161" t="s">
        <v>417</v>
      </c>
      <c r="S185" s="161"/>
      <c r="T185" s="161" t="s">
        <v>558</v>
      </c>
      <c r="U185" s="161" t="s">
        <v>417</v>
      </c>
      <c r="V185" s="161" t="s">
        <v>417</v>
      </c>
      <c r="W185" s="161" t="s">
        <v>417</v>
      </c>
      <c r="X185" s="161"/>
      <c r="Y185" s="161"/>
      <c r="Z185" s="161" t="s">
        <v>417</v>
      </c>
      <c r="AA185" s="161" t="s">
        <v>558</v>
      </c>
      <c r="AB185" s="161" t="s">
        <v>417</v>
      </c>
      <c r="AC185" s="161" t="s">
        <v>417</v>
      </c>
      <c r="AD185" s="161"/>
      <c r="AE185" s="161" t="s">
        <v>558</v>
      </c>
      <c r="AF185" s="161" t="s">
        <v>417</v>
      </c>
      <c r="AG185" s="161" t="s">
        <v>417</v>
      </c>
      <c r="AH185" s="161"/>
    </row>
    <row r="186" spans="1:35" s="134" customFormat="1" x14ac:dyDescent="0.25">
      <c r="A186" s="134">
        <f t="shared" si="6"/>
        <v>184</v>
      </c>
      <c r="B186" s="135" t="s">
        <v>1273</v>
      </c>
      <c r="C186" s="134" t="str">
        <f t="shared" si="7"/>
        <v>CB00102ENG</v>
      </c>
      <c r="E186" s="134">
        <f t="shared" si="8"/>
        <v>183</v>
      </c>
      <c r="F186" s="136" t="s">
        <v>1087</v>
      </c>
      <c r="G186" s="137"/>
      <c r="H186" s="138"/>
      <c r="I186" s="138" t="s">
        <v>605</v>
      </c>
      <c r="J186" s="138" t="s">
        <v>477</v>
      </c>
      <c r="K186" s="138" t="s">
        <v>1639</v>
      </c>
      <c r="L186" s="138" t="s">
        <v>1640</v>
      </c>
      <c r="M186" s="138" t="s">
        <v>1641</v>
      </c>
      <c r="N186" s="138" t="s">
        <v>1642</v>
      </c>
      <c r="O186" s="138" t="s">
        <v>1643</v>
      </c>
      <c r="P186" s="138" t="s">
        <v>1644</v>
      </c>
      <c r="Q186" s="138"/>
      <c r="R186" s="138" t="s">
        <v>1645</v>
      </c>
      <c r="S186" s="138"/>
      <c r="T186" s="138" t="s">
        <v>1646</v>
      </c>
      <c r="U186" s="138" t="s">
        <v>1647</v>
      </c>
      <c r="V186" s="138" t="s">
        <v>1648</v>
      </c>
      <c r="W186" s="138" t="s">
        <v>746</v>
      </c>
      <c r="X186" s="138"/>
      <c r="Y186" s="138"/>
      <c r="Z186" s="138" t="s">
        <v>832</v>
      </c>
      <c r="AA186" s="138" t="s">
        <v>1649</v>
      </c>
      <c r="AB186" s="138" t="s">
        <v>1045</v>
      </c>
      <c r="AC186" s="138" t="s">
        <v>1650</v>
      </c>
      <c r="AD186" s="138"/>
      <c r="AE186" s="138" t="s">
        <v>1651</v>
      </c>
      <c r="AF186" s="138" t="s">
        <v>1652</v>
      </c>
      <c r="AG186" s="138" t="s">
        <v>1653</v>
      </c>
      <c r="AH186" s="138"/>
      <c r="AI186" s="3"/>
    </row>
    <row r="187" spans="1:35" x14ac:dyDescent="0.25">
      <c r="A187">
        <f t="shared" si="6"/>
        <v>185</v>
      </c>
      <c r="B187" s="139" t="s">
        <v>370</v>
      </c>
      <c r="C187" t="str">
        <f t="shared" si="7"/>
        <v>SANTA ROSA 220</v>
      </c>
      <c r="E187">
        <f t="shared" si="8"/>
        <v>184</v>
      </c>
      <c r="F187" s="140" t="s">
        <v>1109</v>
      </c>
      <c r="G187" s="141"/>
      <c r="H187" s="142"/>
      <c r="I187" s="142" t="s">
        <v>475</v>
      </c>
      <c r="J187" s="142" t="s">
        <v>478</v>
      </c>
      <c r="K187" s="142" t="s">
        <v>805</v>
      </c>
      <c r="L187" s="142" t="s">
        <v>549</v>
      </c>
      <c r="M187" s="142" t="s">
        <v>482</v>
      </c>
      <c r="N187" s="142" t="s">
        <v>475</v>
      </c>
      <c r="O187" s="142" t="s">
        <v>522</v>
      </c>
      <c r="P187" s="142" t="s">
        <v>428</v>
      </c>
      <c r="Q187" s="142"/>
      <c r="R187" s="142" t="s">
        <v>462</v>
      </c>
      <c r="S187" s="142"/>
      <c r="T187" s="142" t="s">
        <v>531</v>
      </c>
      <c r="U187" s="142" t="s">
        <v>549</v>
      </c>
      <c r="V187" s="142" t="s">
        <v>543</v>
      </c>
      <c r="W187" s="142" t="s">
        <v>445</v>
      </c>
      <c r="X187" s="142"/>
      <c r="Y187" s="142"/>
      <c r="Z187" s="142" t="s">
        <v>511</v>
      </c>
      <c r="AA187" s="142" t="s">
        <v>634</v>
      </c>
      <c r="AB187" s="142" t="s">
        <v>431</v>
      </c>
      <c r="AC187" s="142" t="s">
        <v>428</v>
      </c>
      <c r="AD187" s="142"/>
      <c r="AE187" s="142" t="s">
        <v>767</v>
      </c>
      <c r="AF187" s="142" t="s">
        <v>540</v>
      </c>
      <c r="AG187" s="142" t="s">
        <v>511</v>
      </c>
      <c r="AH187" s="142"/>
    </row>
    <row r="188" spans="1:35" x14ac:dyDescent="0.25">
      <c r="A188">
        <f t="shared" si="6"/>
        <v>186</v>
      </c>
      <c r="B188" s="143" t="s">
        <v>114</v>
      </c>
      <c r="C188" t="str">
        <f t="shared" si="7"/>
        <v>EDELNOR</v>
      </c>
      <c r="E188">
        <f t="shared" si="8"/>
        <v>185</v>
      </c>
      <c r="F188" s="140" t="s">
        <v>52</v>
      </c>
      <c r="G188" s="141"/>
      <c r="H188" s="142"/>
      <c r="I188" s="142" t="s">
        <v>59</v>
      </c>
      <c r="J188" s="142" t="s">
        <v>107</v>
      </c>
      <c r="K188" s="142" t="s">
        <v>146</v>
      </c>
      <c r="L188" s="142" t="s">
        <v>111</v>
      </c>
      <c r="M188" s="142" t="s">
        <v>107</v>
      </c>
      <c r="N188" s="142" t="s">
        <v>59</v>
      </c>
      <c r="O188" s="142" t="s">
        <v>204</v>
      </c>
      <c r="P188" s="142" t="s">
        <v>68</v>
      </c>
      <c r="Q188" s="142"/>
      <c r="R188" s="142" t="s">
        <v>81</v>
      </c>
      <c r="S188" s="142"/>
      <c r="T188" s="142" t="s">
        <v>1532</v>
      </c>
      <c r="U188" s="142" t="s">
        <v>111</v>
      </c>
      <c r="V188" s="142" t="s">
        <v>111</v>
      </c>
      <c r="W188" s="142" t="s">
        <v>81</v>
      </c>
      <c r="X188" s="142"/>
      <c r="Y188" s="142"/>
      <c r="Z188" s="142" t="s">
        <v>68</v>
      </c>
      <c r="AA188" s="142" t="s">
        <v>1654</v>
      </c>
      <c r="AB188" s="142" t="s">
        <v>114</v>
      </c>
      <c r="AC188" s="142" t="s">
        <v>68</v>
      </c>
      <c r="AD188" s="142"/>
      <c r="AE188" s="142" t="s">
        <v>1638</v>
      </c>
      <c r="AF188" s="142" t="s">
        <v>111</v>
      </c>
      <c r="AG188" s="142" t="s">
        <v>68</v>
      </c>
      <c r="AH188" s="142"/>
    </row>
    <row r="189" spans="1:35" x14ac:dyDescent="0.25">
      <c r="A189">
        <f t="shared" si="6"/>
        <v>187</v>
      </c>
      <c r="B189" s="144" t="s">
        <v>795</v>
      </c>
      <c r="C189" t="str">
        <f t="shared" si="7"/>
        <v>31/12/2027</v>
      </c>
      <c r="E189">
        <f t="shared" si="8"/>
        <v>186</v>
      </c>
      <c r="F189" s="140" t="s">
        <v>1112</v>
      </c>
      <c r="G189" s="141"/>
      <c r="H189" s="142"/>
      <c r="I189" s="142" t="s">
        <v>566</v>
      </c>
      <c r="J189" s="142" t="s">
        <v>480</v>
      </c>
      <c r="K189" s="142" t="s">
        <v>806</v>
      </c>
      <c r="L189" s="142" t="s">
        <v>819</v>
      </c>
      <c r="M189" s="142" t="s">
        <v>566</v>
      </c>
      <c r="N189" s="142" t="s">
        <v>566</v>
      </c>
      <c r="O189" s="142" t="s">
        <v>1178</v>
      </c>
      <c r="P189" s="142" t="s">
        <v>566</v>
      </c>
      <c r="Q189" s="142"/>
      <c r="R189" s="142" t="s">
        <v>480</v>
      </c>
      <c r="S189" s="142"/>
      <c r="T189" s="142" t="s">
        <v>566</v>
      </c>
      <c r="U189" s="142" t="s">
        <v>1222</v>
      </c>
      <c r="V189" s="142" t="s">
        <v>624</v>
      </c>
      <c r="W189" s="142" t="s">
        <v>566</v>
      </c>
      <c r="X189" s="142"/>
      <c r="Y189" s="142"/>
      <c r="Z189" s="142" t="s">
        <v>806</v>
      </c>
      <c r="AA189" s="142" t="s">
        <v>1303</v>
      </c>
      <c r="AB189" s="142" t="s">
        <v>806</v>
      </c>
      <c r="AC189" s="142" t="s">
        <v>566</v>
      </c>
      <c r="AD189" s="142"/>
      <c r="AE189" s="142" t="s">
        <v>1395</v>
      </c>
      <c r="AF189" s="142" t="s">
        <v>819</v>
      </c>
      <c r="AG189" s="142" t="s">
        <v>566</v>
      </c>
      <c r="AH189" s="142"/>
    </row>
    <row r="190" spans="1:35" x14ac:dyDescent="0.25">
      <c r="A190">
        <f t="shared" si="6"/>
        <v>188</v>
      </c>
      <c r="B190" s="147" t="s">
        <v>1117</v>
      </c>
      <c r="C190" t="str">
        <f t="shared" si="7"/>
        <v>01/03/2016</v>
      </c>
      <c r="E190">
        <f t="shared" si="8"/>
        <v>187</v>
      </c>
      <c r="F190" s="140" t="s">
        <v>54</v>
      </c>
      <c r="G190" s="141"/>
      <c r="H190" s="142"/>
      <c r="I190" s="142" t="s">
        <v>565</v>
      </c>
      <c r="J190" s="142" t="s">
        <v>479</v>
      </c>
      <c r="K190" s="142" t="s">
        <v>794</v>
      </c>
      <c r="L190" s="142" t="s">
        <v>794</v>
      </c>
      <c r="M190" s="142" t="s">
        <v>565</v>
      </c>
      <c r="N190" s="142" t="s">
        <v>565</v>
      </c>
      <c r="O190" s="142" t="s">
        <v>618</v>
      </c>
      <c r="P190" s="142" t="s">
        <v>565</v>
      </c>
      <c r="Q190" s="142"/>
      <c r="R190" s="142" t="s">
        <v>419</v>
      </c>
      <c r="S190" s="142"/>
      <c r="T190" s="142" t="s">
        <v>1004</v>
      </c>
      <c r="U190" s="142" t="s">
        <v>1121</v>
      </c>
      <c r="V190" s="142" t="s">
        <v>1117</v>
      </c>
      <c r="W190" s="142" t="s">
        <v>565</v>
      </c>
      <c r="X190" s="142"/>
      <c r="Y190" s="142"/>
      <c r="Z190" s="142" t="s">
        <v>794</v>
      </c>
      <c r="AA190" s="142" t="s">
        <v>921</v>
      </c>
      <c r="AB190" s="142" t="s">
        <v>794</v>
      </c>
      <c r="AC190" s="142" t="s">
        <v>565</v>
      </c>
      <c r="AD190" s="142"/>
      <c r="AE190" s="142" t="s">
        <v>1036</v>
      </c>
      <c r="AF190" s="142" t="s">
        <v>794</v>
      </c>
      <c r="AG190" s="142" t="s">
        <v>565</v>
      </c>
      <c r="AH190" s="142"/>
    </row>
    <row r="191" spans="1:35" x14ac:dyDescent="0.25">
      <c r="A191">
        <f t="shared" si="6"/>
        <v>189</v>
      </c>
      <c r="B191" s="148" t="s">
        <v>416</v>
      </c>
      <c r="C191" t="str">
        <f t="shared" si="7"/>
        <v>BILATERAL</v>
      </c>
      <c r="E191">
        <f t="shared" si="8"/>
        <v>188</v>
      </c>
      <c r="F191" s="140" t="s">
        <v>402</v>
      </c>
      <c r="G191" s="141"/>
      <c r="H191" s="142"/>
      <c r="I191" s="142" t="s">
        <v>435</v>
      </c>
      <c r="J191" s="142" t="s">
        <v>435</v>
      </c>
      <c r="K191" s="142" t="s">
        <v>435</v>
      </c>
      <c r="L191" s="142" t="s">
        <v>435</v>
      </c>
      <c r="M191" s="142" t="s">
        <v>435</v>
      </c>
      <c r="N191" s="142" t="s">
        <v>435</v>
      </c>
      <c r="O191" s="142" t="s">
        <v>416</v>
      </c>
      <c r="P191" s="142" t="s">
        <v>435</v>
      </c>
      <c r="Q191" s="142"/>
      <c r="R191" s="142" t="s">
        <v>435</v>
      </c>
      <c r="S191" s="142"/>
      <c r="T191" s="142" t="s">
        <v>416</v>
      </c>
      <c r="U191" s="142" t="s">
        <v>435</v>
      </c>
      <c r="V191" s="142" t="s">
        <v>435</v>
      </c>
      <c r="W191" s="142" t="s">
        <v>435</v>
      </c>
      <c r="X191" s="142"/>
      <c r="Y191" s="142"/>
      <c r="Z191" s="142" t="s">
        <v>435</v>
      </c>
      <c r="AA191" s="142" t="s">
        <v>416</v>
      </c>
      <c r="AB191" s="142" t="s">
        <v>435</v>
      </c>
      <c r="AC191" s="142" t="s">
        <v>435</v>
      </c>
      <c r="AD191" s="142"/>
      <c r="AE191" s="142" t="s">
        <v>416</v>
      </c>
      <c r="AF191" s="142" t="s">
        <v>435</v>
      </c>
      <c r="AG191" s="142" t="s">
        <v>435</v>
      </c>
      <c r="AH191" s="142"/>
    </row>
    <row r="192" spans="1:35" x14ac:dyDescent="0.25">
      <c r="A192">
        <f t="shared" si="6"/>
        <v>190</v>
      </c>
      <c r="B192" s="149" t="s">
        <v>417</v>
      </c>
      <c r="C192" t="str">
        <f t="shared" si="7"/>
        <v>REGULADO</v>
      </c>
      <c r="E192">
        <f t="shared" si="8"/>
        <v>189</v>
      </c>
      <c r="F192" s="150" t="s">
        <v>403</v>
      </c>
      <c r="G192" s="151"/>
      <c r="H192" s="152"/>
      <c r="I192" s="152" t="s">
        <v>417</v>
      </c>
      <c r="J192" s="152" t="s">
        <v>417</v>
      </c>
      <c r="K192" s="152" t="s">
        <v>417</v>
      </c>
      <c r="L192" s="152" t="s">
        <v>417</v>
      </c>
      <c r="M192" s="152" t="s">
        <v>417</v>
      </c>
      <c r="N192" s="152" t="s">
        <v>417</v>
      </c>
      <c r="O192" s="152" t="s">
        <v>417</v>
      </c>
      <c r="P192" s="152" t="s">
        <v>417</v>
      </c>
      <c r="Q192" s="152"/>
      <c r="R192" s="152" t="s">
        <v>417</v>
      </c>
      <c r="S192" s="152"/>
      <c r="T192" s="152" t="s">
        <v>558</v>
      </c>
      <c r="U192" s="152" t="s">
        <v>417</v>
      </c>
      <c r="V192" s="152" t="s">
        <v>417</v>
      </c>
      <c r="W192" s="152" t="s">
        <v>417</v>
      </c>
      <c r="X192" s="152"/>
      <c r="Y192" s="152"/>
      <c r="Z192" s="152" t="s">
        <v>417</v>
      </c>
      <c r="AA192" s="152" t="s">
        <v>558</v>
      </c>
      <c r="AB192" s="152" t="s">
        <v>417</v>
      </c>
      <c r="AC192" s="152" t="s">
        <v>417</v>
      </c>
      <c r="AD192" s="152"/>
      <c r="AE192" s="152" t="s">
        <v>558</v>
      </c>
      <c r="AF192" s="152" t="s">
        <v>417</v>
      </c>
      <c r="AG192" s="152" t="s">
        <v>417</v>
      </c>
      <c r="AH192" s="152"/>
    </row>
    <row r="193" spans="1:35" x14ac:dyDescent="0.25">
      <c r="A193">
        <f t="shared" si="6"/>
        <v>191</v>
      </c>
      <c r="B193" s="135" t="s">
        <v>1294</v>
      </c>
      <c r="C193" t="str">
        <f t="shared" si="7"/>
        <v>CB00103ENG</v>
      </c>
      <c r="E193" s="134">
        <f t="shared" si="8"/>
        <v>190</v>
      </c>
      <c r="F193" s="153" t="s">
        <v>1087</v>
      </c>
      <c r="G193" s="154"/>
      <c r="H193" s="155"/>
      <c r="I193" s="155" t="s">
        <v>601</v>
      </c>
      <c r="J193" s="155" t="s">
        <v>481</v>
      </c>
      <c r="K193" s="155" t="s">
        <v>1655</v>
      </c>
      <c r="L193" s="155" t="s">
        <v>1656</v>
      </c>
      <c r="M193" s="155" t="s">
        <v>1657</v>
      </c>
      <c r="N193" s="155" t="s">
        <v>1658</v>
      </c>
      <c r="O193" s="155" t="s">
        <v>1659</v>
      </c>
      <c r="P193" s="155" t="s">
        <v>1660</v>
      </c>
      <c r="Q193" s="155"/>
      <c r="R193" s="155" t="s">
        <v>1661</v>
      </c>
      <c r="S193" s="155"/>
      <c r="T193" s="155" t="s">
        <v>1662</v>
      </c>
      <c r="U193" s="155" t="s">
        <v>1663</v>
      </c>
      <c r="V193" s="155" t="s">
        <v>1664</v>
      </c>
      <c r="W193" s="155" t="s">
        <v>747</v>
      </c>
      <c r="X193" s="155"/>
      <c r="Y193" s="155"/>
      <c r="Z193" s="155" t="s">
        <v>833</v>
      </c>
      <c r="AA193" s="155" t="s">
        <v>1665</v>
      </c>
      <c r="AB193" s="155" t="s">
        <v>1046</v>
      </c>
      <c r="AC193" s="155" t="s">
        <v>1666</v>
      </c>
      <c r="AD193" s="155"/>
      <c r="AE193" s="155" t="s">
        <v>1667</v>
      </c>
      <c r="AF193" s="155" t="s">
        <v>1668</v>
      </c>
      <c r="AG193" s="155" t="s">
        <v>1669</v>
      </c>
      <c r="AH193" s="155"/>
    </row>
    <row r="194" spans="1:35" x14ac:dyDescent="0.25">
      <c r="A194">
        <f t="shared" si="6"/>
        <v>192</v>
      </c>
      <c r="B194" s="139" t="s">
        <v>370</v>
      </c>
      <c r="C194" t="str">
        <f t="shared" si="7"/>
        <v>SANTA ROSA 220</v>
      </c>
      <c r="E194">
        <f t="shared" si="8"/>
        <v>191</v>
      </c>
      <c r="F194" s="156" t="s">
        <v>1109</v>
      </c>
      <c r="G194" s="157"/>
      <c r="H194" s="158"/>
      <c r="I194" s="158" t="s">
        <v>478</v>
      </c>
      <c r="J194" s="158" t="s">
        <v>482</v>
      </c>
      <c r="K194" s="158" t="s">
        <v>809</v>
      </c>
      <c r="L194" s="158" t="s">
        <v>552</v>
      </c>
      <c r="M194" s="158" t="s">
        <v>484</v>
      </c>
      <c r="N194" s="158" t="s">
        <v>482</v>
      </c>
      <c r="O194" s="158" t="s">
        <v>445</v>
      </c>
      <c r="P194" s="158" t="s">
        <v>517</v>
      </c>
      <c r="Q194" s="158"/>
      <c r="R194" s="158" t="s">
        <v>464</v>
      </c>
      <c r="S194" s="158"/>
      <c r="T194" s="158" t="s">
        <v>538</v>
      </c>
      <c r="U194" s="158" t="s">
        <v>552</v>
      </c>
      <c r="V194" s="158" t="s">
        <v>546</v>
      </c>
      <c r="W194" s="158" t="s">
        <v>448</v>
      </c>
      <c r="X194" s="158"/>
      <c r="Y194" s="158"/>
      <c r="Z194" s="158" t="s">
        <v>513</v>
      </c>
      <c r="AA194" s="158" t="s">
        <v>1148</v>
      </c>
      <c r="AB194" s="158" t="s">
        <v>426</v>
      </c>
      <c r="AC194" s="158" t="s">
        <v>517</v>
      </c>
      <c r="AD194" s="158"/>
      <c r="AE194" s="158" t="s">
        <v>767</v>
      </c>
      <c r="AF194" s="158" t="s">
        <v>543</v>
      </c>
      <c r="AG194" s="158" t="s">
        <v>513</v>
      </c>
      <c r="AH194" s="158"/>
    </row>
    <row r="195" spans="1:35" x14ac:dyDescent="0.25">
      <c r="A195">
        <f t="shared" si="6"/>
        <v>193</v>
      </c>
      <c r="B195" s="143" t="s">
        <v>114</v>
      </c>
      <c r="C195" t="str">
        <f t="shared" si="7"/>
        <v>EDELNOR</v>
      </c>
      <c r="E195">
        <f t="shared" si="8"/>
        <v>192</v>
      </c>
      <c r="F195" s="156" t="s">
        <v>52</v>
      </c>
      <c r="G195" s="157"/>
      <c r="H195" s="158"/>
      <c r="I195" s="158" t="s">
        <v>107</v>
      </c>
      <c r="J195" s="158" t="s">
        <v>107</v>
      </c>
      <c r="K195" s="158" t="s">
        <v>146</v>
      </c>
      <c r="L195" s="158" t="s">
        <v>111</v>
      </c>
      <c r="M195" s="158" t="s">
        <v>107</v>
      </c>
      <c r="N195" s="158" t="s">
        <v>107</v>
      </c>
      <c r="O195" s="158" t="s">
        <v>204</v>
      </c>
      <c r="P195" s="158" t="s">
        <v>68</v>
      </c>
      <c r="Q195" s="158"/>
      <c r="R195" s="158" t="s">
        <v>81</v>
      </c>
      <c r="S195" s="158"/>
      <c r="T195" s="158" t="s">
        <v>367</v>
      </c>
      <c r="U195" s="158" t="s">
        <v>111</v>
      </c>
      <c r="V195" s="158" t="s">
        <v>111</v>
      </c>
      <c r="W195" s="158" t="s">
        <v>81</v>
      </c>
      <c r="X195" s="158"/>
      <c r="Y195" s="158"/>
      <c r="Z195" s="158" t="s">
        <v>68</v>
      </c>
      <c r="AA195" s="158" t="s">
        <v>1670</v>
      </c>
      <c r="AB195" s="158" t="s">
        <v>114</v>
      </c>
      <c r="AC195" s="158" t="s">
        <v>68</v>
      </c>
      <c r="AD195" s="158"/>
      <c r="AE195" s="158" t="s">
        <v>1638</v>
      </c>
      <c r="AF195" s="158" t="s">
        <v>111</v>
      </c>
      <c r="AG195" s="158" t="s">
        <v>68</v>
      </c>
      <c r="AH195" s="158"/>
    </row>
    <row r="196" spans="1:35" x14ac:dyDescent="0.25">
      <c r="A196">
        <f t="shared" si="6"/>
        <v>194</v>
      </c>
      <c r="B196" s="144" t="s">
        <v>795</v>
      </c>
      <c r="C196" t="str">
        <f t="shared" si="7"/>
        <v>31/12/2027</v>
      </c>
      <c r="E196">
        <f t="shared" si="8"/>
        <v>193</v>
      </c>
      <c r="F196" s="156" t="s">
        <v>1112</v>
      </c>
      <c r="G196" s="157"/>
      <c r="H196" s="158"/>
      <c r="I196" s="158" t="s">
        <v>566</v>
      </c>
      <c r="J196" s="158" t="s">
        <v>480</v>
      </c>
      <c r="K196" s="158" t="s">
        <v>806</v>
      </c>
      <c r="L196" s="158" t="s">
        <v>819</v>
      </c>
      <c r="M196" s="158" t="s">
        <v>566</v>
      </c>
      <c r="N196" s="158" t="s">
        <v>566</v>
      </c>
      <c r="O196" s="158" t="s">
        <v>1178</v>
      </c>
      <c r="P196" s="158" t="s">
        <v>566</v>
      </c>
      <c r="Q196" s="158"/>
      <c r="R196" s="158" t="s">
        <v>480</v>
      </c>
      <c r="S196" s="158"/>
      <c r="T196" s="158" t="s">
        <v>566</v>
      </c>
      <c r="U196" s="158" t="s">
        <v>1222</v>
      </c>
      <c r="V196" s="158" t="s">
        <v>624</v>
      </c>
      <c r="W196" s="158" t="s">
        <v>566</v>
      </c>
      <c r="X196" s="158"/>
      <c r="Y196" s="158"/>
      <c r="Z196" s="158" t="s">
        <v>806</v>
      </c>
      <c r="AA196" s="158" t="s">
        <v>1395</v>
      </c>
      <c r="AB196" s="158" t="s">
        <v>806</v>
      </c>
      <c r="AC196" s="158" t="s">
        <v>566</v>
      </c>
      <c r="AD196" s="158"/>
      <c r="AE196" s="158" t="s">
        <v>1395</v>
      </c>
      <c r="AF196" s="158" t="s">
        <v>819</v>
      </c>
      <c r="AG196" s="158" t="s">
        <v>566</v>
      </c>
      <c r="AH196" s="158"/>
    </row>
    <row r="197" spans="1:35" x14ac:dyDescent="0.25">
      <c r="A197">
        <f t="shared" ref="A197:A260" si="9">+A196+1</f>
        <v>195</v>
      </c>
      <c r="B197" s="147" t="s">
        <v>1117</v>
      </c>
      <c r="C197" t="str">
        <f t="shared" ref="C197:C260" si="10">+B197</f>
        <v>01/03/2016</v>
      </c>
      <c r="E197">
        <f t="shared" si="8"/>
        <v>194</v>
      </c>
      <c r="F197" s="156" t="s">
        <v>54</v>
      </c>
      <c r="G197" s="157"/>
      <c r="H197" s="158"/>
      <c r="I197" s="158" t="s">
        <v>565</v>
      </c>
      <c r="J197" s="158" t="s">
        <v>479</v>
      </c>
      <c r="K197" s="158" t="s">
        <v>794</v>
      </c>
      <c r="L197" s="158" t="s">
        <v>794</v>
      </c>
      <c r="M197" s="158" t="s">
        <v>565</v>
      </c>
      <c r="N197" s="158" t="s">
        <v>565</v>
      </c>
      <c r="O197" s="158" t="s">
        <v>618</v>
      </c>
      <c r="P197" s="158" t="s">
        <v>565</v>
      </c>
      <c r="Q197" s="158"/>
      <c r="R197" s="158" t="s">
        <v>419</v>
      </c>
      <c r="S197" s="158"/>
      <c r="T197" s="158" t="s">
        <v>1004</v>
      </c>
      <c r="U197" s="158" t="s">
        <v>1121</v>
      </c>
      <c r="V197" s="158" t="s">
        <v>1117</v>
      </c>
      <c r="W197" s="158" t="s">
        <v>565</v>
      </c>
      <c r="X197" s="158"/>
      <c r="Y197" s="158"/>
      <c r="Z197" s="158" t="s">
        <v>794</v>
      </c>
      <c r="AA197" s="158" t="s">
        <v>1036</v>
      </c>
      <c r="AB197" s="158" t="s">
        <v>794</v>
      </c>
      <c r="AC197" s="158" t="s">
        <v>565</v>
      </c>
      <c r="AD197" s="158"/>
      <c r="AE197" s="158" t="s">
        <v>1036</v>
      </c>
      <c r="AF197" s="158" t="s">
        <v>794</v>
      </c>
      <c r="AG197" s="158" t="s">
        <v>565</v>
      </c>
      <c r="AH197" s="158"/>
    </row>
    <row r="198" spans="1:35" x14ac:dyDescent="0.25">
      <c r="A198">
        <f t="shared" si="9"/>
        <v>196</v>
      </c>
      <c r="B198" s="148" t="s">
        <v>416</v>
      </c>
      <c r="C198" t="str">
        <f t="shared" si="10"/>
        <v>BILATERAL</v>
      </c>
      <c r="E198">
        <f t="shared" ref="E198:E261" si="11">+E197+1</f>
        <v>195</v>
      </c>
      <c r="F198" s="156" t="s">
        <v>402</v>
      </c>
      <c r="G198" s="157"/>
      <c r="H198" s="158"/>
      <c r="I198" s="158" t="s">
        <v>435</v>
      </c>
      <c r="J198" s="158" t="s">
        <v>435</v>
      </c>
      <c r="K198" s="158" t="s">
        <v>435</v>
      </c>
      <c r="L198" s="158" t="s">
        <v>435</v>
      </c>
      <c r="M198" s="158" t="s">
        <v>435</v>
      </c>
      <c r="N198" s="158" t="s">
        <v>435</v>
      </c>
      <c r="O198" s="158" t="s">
        <v>416</v>
      </c>
      <c r="P198" s="158" t="s">
        <v>435</v>
      </c>
      <c r="Q198" s="158"/>
      <c r="R198" s="158" t="s">
        <v>435</v>
      </c>
      <c r="S198" s="158"/>
      <c r="T198" s="158" t="s">
        <v>416</v>
      </c>
      <c r="U198" s="158" t="s">
        <v>435</v>
      </c>
      <c r="V198" s="158" t="s">
        <v>435</v>
      </c>
      <c r="W198" s="158" t="s">
        <v>435</v>
      </c>
      <c r="X198" s="158"/>
      <c r="Y198" s="158"/>
      <c r="Z198" s="158" t="s">
        <v>435</v>
      </c>
      <c r="AA198" s="158" t="s">
        <v>416</v>
      </c>
      <c r="AB198" s="158" t="s">
        <v>435</v>
      </c>
      <c r="AC198" s="158" t="s">
        <v>435</v>
      </c>
      <c r="AD198" s="158"/>
      <c r="AE198" s="158" t="s">
        <v>416</v>
      </c>
      <c r="AF198" s="158" t="s">
        <v>435</v>
      </c>
      <c r="AG198" s="158" t="s">
        <v>435</v>
      </c>
      <c r="AH198" s="158"/>
    </row>
    <row r="199" spans="1:35" x14ac:dyDescent="0.25">
      <c r="A199">
        <f t="shared" si="9"/>
        <v>197</v>
      </c>
      <c r="B199" s="149" t="s">
        <v>417</v>
      </c>
      <c r="C199" t="str">
        <f t="shared" si="10"/>
        <v>REGULADO</v>
      </c>
      <c r="E199">
        <f t="shared" si="11"/>
        <v>196</v>
      </c>
      <c r="F199" s="159" t="s">
        <v>403</v>
      </c>
      <c r="G199" s="160"/>
      <c r="H199" s="161"/>
      <c r="I199" s="161" t="s">
        <v>417</v>
      </c>
      <c r="J199" s="161" t="s">
        <v>417</v>
      </c>
      <c r="K199" s="161" t="s">
        <v>417</v>
      </c>
      <c r="L199" s="161" t="s">
        <v>417</v>
      </c>
      <c r="M199" s="161" t="s">
        <v>417</v>
      </c>
      <c r="N199" s="161" t="s">
        <v>417</v>
      </c>
      <c r="O199" s="161" t="s">
        <v>417</v>
      </c>
      <c r="P199" s="161" t="s">
        <v>417</v>
      </c>
      <c r="Q199" s="161"/>
      <c r="R199" s="161" t="s">
        <v>417</v>
      </c>
      <c r="S199" s="161"/>
      <c r="T199" s="161" t="s">
        <v>558</v>
      </c>
      <c r="U199" s="161" t="s">
        <v>417</v>
      </c>
      <c r="V199" s="161" t="s">
        <v>417</v>
      </c>
      <c r="W199" s="161" t="s">
        <v>417</v>
      </c>
      <c r="X199" s="161"/>
      <c r="Y199" s="161"/>
      <c r="Z199" s="161" t="s">
        <v>417</v>
      </c>
      <c r="AA199" s="161" t="s">
        <v>558</v>
      </c>
      <c r="AB199" s="161" t="s">
        <v>417</v>
      </c>
      <c r="AC199" s="161" t="s">
        <v>417</v>
      </c>
      <c r="AD199" s="161"/>
      <c r="AE199" s="161" t="s">
        <v>558</v>
      </c>
      <c r="AF199" s="161" t="s">
        <v>417</v>
      </c>
      <c r="AG199" s="161" t="s">
        <v>417</v>
      </c>
      <c r="AH199" s="161"/>
    </row>
    <row r="200" spans="1:35" s="134" customFormat="1" x14ac:dyDescent="0.25">
      <c r="A200" s="134">
        <f t="shared" si="9"/>
        <v>198</v>
      </c>
      <c r="B200" s="135" t="s">
        <v>1671</v>
      </c>
      <c r="C200" s="134" t="str">
        <f t="shared" si="10"/>
        <v>CB00105ENG</v>
      </c>
      <c r="E200" s="134">
        <f t="shared" si="11"/>
        <v>197</v>
      </c>
      <c r="F200" s="136" t="s">
        <v>1087</v>
      </c>
      <c r="G200" s="137"/>
      <c r="H200" s="138"/>
      <c r="I200" s="138" t="s">
        <v>612</v>
      </c>
      <c r="J200" s="138" t="s">
        <v>483</v>
      </c>
      <c r="K200" s="138" t="s">
        <v>1672</v>
      </c>
      <c r="L200" s="138" t="s">
        <v>1673</v>
      </c>
      <c r="M200" s="138" t="s">
        <v>1674</v>
      </c>
      <c r="N200" s="138" t="s">
        <v>1675</v>
      </c>
      <c r="O200" s="138" t="s">
        <v>1676</v>
      </c>
      <c r="P200" s="138" t="s">
        <v>1677</v>
      </c>
      <c r="Q200" s="138"/>
      <c r="R200" s="138" t="s">
        <v>1678</v>
      </c>
      <c r="S200" s="138"/>
      <c r="T200" s="138" t="s">
        <v>1679</v>
      </c>
      <c r="U200" s="138" t="s">
        <v>1680</v>
      </c>
      <c r="V200" s="138" t="s">
        <v>1681</v>
      </c>
      <c r="W200" s="138" t="s">
        <v>745</v>
      </c>
      <c r="X200" s="138"/>
      <c r="Y200" s="138"/>
      <c r="Z200" s="138" t="s">
        <v>834</v>
      </c>
      <c r="AA200" s="138" t="s">
        <v>1682</v>
      </c>
      <c r="AB200" s="138" t="s">
        <v>1047</v>
      </c>
      <c r="AC200" s="138" t="s">
        <v>1683</v>
      </c>
      <c r="AD200" s="138"/>
      <c r="AE200" s="138" t="s">
        <v>1684</v>
      </c>
      <c r="AF200" s="138" t="s">
        <v>1685</v>
      </c>
      <c r="AG200" s="138" t="s">
        <v>1686</v>
      </c>
      <c r="AH200" s="138"/>
      <c r="AI200" s="3"/>
    </row>
    <row r="201" spans="1:35" x14ac:dyDescent="0.25">
      <c r="A201">
        <f t="shared" si="9"/>
        <v>199</v>
      </c>
      <c r="B201" s="139" t="s">
        <v>370</v>
      </c>
      <c r="C201" t="str">
        <f t="shared" si="10"/>
        <v>SANTA ROSA 220</v>
      </c>
      <c r="E201">
        <f t="shared" si="11"/>
        <v>198</v>
      </c>
      <c r="F201" s="140" t="s">
        <v>1109</v>
      </c>
      <c r="G201" s="141"/>
      <c r="H201" s="142"/>
      <c r="I201" s="142" t="s">
        <v>562</v>
      </c>
      <c r="J201" s="142" t="s">
        <v>484</v>
      </c>
      <c r="K201" s="142" t="s">
        <v>811</v>
      </c>
      <c r="L201" s="142" t="s">
        <v>498</v>
      </c>
      <c r="M201" s="142" t="s">
        <v>478</v>
      </c>
      <c r="N201" s="142" t="s">
        <v>484</v>
      </c>
      <c r="O201" s="142" t="s">
        <v>424</v>
      </c>
      <c r="P201" s="142" t="s">
        <v>470</v>
      </c>
      <c r="Q201" s="142"/>
      <c r="R201" s="142" t="s">
        <v>466</v>
      </c>
      <c r="S201" s="142"/>
      <c r="T201" s="142" t="s">
        <v>484</v>
      </c>
      <c r="U201" s="142" t="s">
        <v>498</v>
      </c>
      <c r="V201" s="142" t="s">
        <v>549</v>
      </c>
      <c r="W201" s="142" t="s">
        <v>451</v>
      </c>
      <c r="X201" s="142"/>
      <c r="Y201" s="142"/>
      <c r="Z201" s="142" t="s">
        <v>428</v>
      </c>
      <c r="AA201" s="142" t="s">
        <v>634</v>
      </c>
      <c r="AB201" s="142" t="s">
        <v>719</v>
      </c>
      <c r="AC201" s="142" t="s">
        <v>422</v>
      </c>
      <c r="AD201" s="142"/>
      <c r="AE201" s="142" t="s">
        <v>634</v>
      </c>
      <c r="AF201" s="142" t="s">
        <v>546</v>
      </c>
      <c r="AG201" s="142" t="s">
        <v>428</v>
      </c>
      <c r="AH201" s="142"/>
    </row>
    <row r="202" spans="1:35" x14ac:dyDescent="0.25">
      <c r="A202">
        <f t="shared" si="9"/>
        <v>200</v>
      </c>
      <c r="B202" s="143" t="s">
        <v>226</v>
      </c>
      <c r="C202" t="str">
        <f t="shared" si="10"/>
        <v>INDUSTRIAL PAPELERA ATLAS</v>
      </c>
      <c r="E202">
        <f t="shared" si="11"/>
        <v>199</v>
      </c>
      <c r="F202" s="140" t="s">
        <v>52</v>
      </c>
      <c r="G202" s="141"/>
      <c r="H202" s="142"/>
      <c r="I202" s="142" t="s">
        <v>144</v>
      </c>
      <c r="J202" s="142" t="s">
        <v>107</v>
      </c>
      <c r="K202" s="142" t="s">
        <v>146</v>
      </c>
      <c r="L202" s="142" t="s">
        <v>111</v>
      </c>
      <c r="M202" s="142" t="s">
        <v>107</v>
      </c>
      <c r="N202" s="142" t="s">
        <v>107</v>
      </c>
      <c r="O202" s="142" t="s">
        <v>204</v>
      </c>
      <c r="P202" s="142" t="s">
        <v>59</v>
      </c>
      <c r="Q202" s="142"/>
      <c r="R202" s="142" t="s">
        <v>81</v>
      </c>
      <c r="S202" s="142"/>
      <c r="T202" s="142" t="s">
        <v>1687</v>
      </c>
      <c r="U202" s="142" t="s">
        <v>111</v>
      </c>
      <c r="V202" s="142" t="s">
        <v>111</v>
      </c>
      <c r="W202" s="142" t="s">
        <v>81</v>
      </c>
      <c r="X202" s="142"/>
      <c r="Y202" s="142"/>
      <c r="Z202" s="142" t="s">
        <v>68</v>
      </c>
      <c r="AA202" s="142" t="s">
        <v>1688</v>
      </c>
      <c r="AB202" s="142" t="s">
        <v>34</v>
      </c>
      <c r="AC202" s="142" t="s">
        <v>45</v>
      </c>
      <c r="AD202" s="142"/>
      <c r="AE202" s="142" t="s">
        <v>1638</v>
      </c>
      <c r="AF202" s="142" t="s">
        <v>111</v>
      </c>
      <c r="AG202" s="142" t="s">
        <v>68</v>
      </c>
      <c r="AH202" s="142"/>
    </row>
    <row r="203" spans="1:35" x14ac:dyDescent="0.25">
      <c r="A203">
        <f t="shared" si="9"/>
        <v>201</v>
      </c>
      <c r="B203" s="144" t="s">
        <v>884</v>
      </c>
      <c r="C203" t="str">
        <f t="shared" si="10"/>
        <v>31/12/2017</v>
      </c>
      <c r="E203">
        <f t="shared" si="11"/>
        <v>200</v>
      </c>
      <c r="F203" s="140" t="s">
        <v>1112</v>
      </c>
      <c r="G203" s="141"/>
      <c r="H203" s="142"/>
      <c r="I203" s="142" t="s">
        <v>610</v>
      </c>
      <c r="J203" s="142" t="s">
        <v>480</v>
      </c>
      <c r="K203" s="142" t="s">
        <v>806</v>
      </c>
      <c r="L203" s="142" t="s">
        <v>819</v>
      </c>
      <c r="M203" s="142" t="s">
        <v>566</v>
      </c>
      <c r="N203" s="142" t="s">
        <v>566</v>
      </c>
      <c r="O203" s="142" t="s">
        <v>1178</v>
      </c>
      <c r="P203" s="142" t="s">
        <v>845</v>
      </c>
      <c r="Q203" s="142"/>
      <c r="R203" s="142" t="s">
        <v>480</v>
      </c>
      <c r="S203" s="142"/>
      <c r="T203" s="142" t="s">
        <v>566</v>
      </c>
      <c r="U203" s="142" t="s">
        <v>1222</v>
      </c>
      <c r="V203" s="142" t="s">
        <v>624</v>
      </c>
      <c r="W203" s="142" t="s">
        <v>566</v>
      </c>
      <c r="X203" s="142"/>
      <c r="Y203" s="142"/>
      <c r="Z203" s="142" t="s">
        <v>806</v>
      </c>
      <c r="AA203" s="142" t="s">
        <v>1395</v>
      </c>
      <c r="AB203" s="142" t="s">
        <v>806</v>
      </c>
      <c r="AC203" s="142" t="s">
        <v>845</v>
      </c>
      <c r="AD203" s="142"/>
      <c r="AE203" s="142" t="s">
        <v>1395</v>
      </c>
      <c r="AF203" s="142" t="s">
        <v>819</v>
      </c>
      <c r="AG203" s="142" t="s">
        <v>566</v>
      </c>
      <c r="AH203" s="142"/>
    </row>
    <row r="204" spans="1:35" x14ac:dyDescent="0.25">
      <c r="A204">
        <f t="shared" si="9"/>
        <v>202</v>
      </c>
      <c r="B204" s="147" t="s">
        <v>1117</v>
      </c>
      <c r="C204" t="str">
        <f t="shared" si="10"/>
        <v>01/03/2016</v>
      </c>
      <c r="E204">
        <f t="shared" si="11"/>
        <v>201</v>
      </c>
      <c r="F204" s="140" t="s">
        <v>54</v>
      </c>
      <c r="G204" s="141"/>
      <c r="H204" s="142"/>
      <c r="I204" s="142" t="s">
        <v>794</v>
      </c>
      <c r="J204" s="142" t="s">
        <v>479</v>
      </c>
      <c r="K204" s="142" t="s">
        <v>794</v>
      </c>
      <c r="L204" s="142" t="s">
        <v>794</v>
      </c>
      <c r="M204" s="142" t="s">
        <v>565</v>
      </c>
      <c r="N204" s="142" t="s">
        <v>565</v>
      </c>
      <c r="O204" s="142" t="s">
        <v>1689</v>
      </c>
      <c r="P204" s="142" t="s">
        <v>609</v>
      </c>
      <c r="Q204" s="142"/>
      <c r="R204" s="142" t="s">
        <v>419</v>
      </c>
      <c r="S204" s="142"/>
      <c r="T204" s="142" t="s">
        <v>1004</v>
      </c>
      <c r="U204" s="142" t="s">
        <v>1121</v>
      </c>
      <c r="V204" s="142" t="s">
        <v>1117</v>
      </c>
      <c r="W204" s="142" t="s">
        <v>565</v>
      </c>
      <c r="X204" s="142"/>
      <c r="Y204" s="142"/>
      <c r="Z204" s="142" t="s">
        <v>794</v>
      </c>
      <c r="AA204" s="142" t="s">
        <v>1036</v>
      </c>
      <c r="AB204" s="142" t="s">
        <v>794</v>
      </c>
      <c r="AC204" s="142" t="s">
        <v>828</v>
      </c>
      <c r="AD204" s="142"/>
      <c r="AE204" s="142" t="s">
        <v>1036</v>
      </c>
      <c r="AF204" s="142" t="s">
        <v>794</v>
      </c>
      <c r="AG204" s="142" t="s">
        <v>565</v>
      </c>
      <c r="AH204" s="142"/>
    </row>
    <row r="205" spans="1:35" x14ac:dyDescent="0.25">
      <c r="A205">
        <f t="shared" si="9"/>
        <v>203</v>
      </c>
      <c r="B205" s="148" t="s">
        <v>416</v>
      </c>
      <c r="C205" t="str">
        <f t="shared" si="10"/>
        <v>BILATERAL</v>
      </c>
      <c r="E205">
        <f t="shared" si="11"/>
        <v>202</v>
      </c>
      <c r="F205" s="140" t="s">
        <v>402</v>
      </c>
      <c r="G205" s="141"/>
      <c r="H205" s="142"/>
      <c r="I205" s="142" t="s">
        <v>416</v>
      </c>
      <c r="J205" s="142" t="s">
        <v>435</v>
      </c>
      <c r="K205" s="142" t="s">
        <v>435</v>
      </c>
      <c r="L205" s="142" t="s">
        <v>435</v>
      </c>
      <c r="M205" s="142" t="s">
        <v>435</v>
      </c>
      <c r="N205" s="142" t="s">
        <v>435</v>
      </c>
      <c r="O205" s="142" t="s">
        <v>416</v>
      </c>
      <c r="P205" s="142" t="s">
        <v>416</v>
      </c>
      <c r="Q205" s="142"/>
      <c r="R205" s="142" t="s">
        <v>435</v>
      </c>
      <c r="S205" s="142"/>
      <c r="T205" s="142" t="s">
        <v>416</v>
      </c>
      <c r="U205" s="142" t="s">
        <v>435</v>
      </c>
      <c r="V205" s="142" t="s">
        <v>435</v>
      </c>
      <c r="W205" s="142" t="s">
        <v>435</v>
      </c>
      <c r="X205" s="142"/>
      <c r="Y205" s="142"/>
      <c r="Z205" s="142" t="s">
        <v>435</v>
      </c>
      <c r="AA205" s="142" t="s">
        <v>416</v>
      </c>
      <c r="AB205" s="142" t="s">
        <v>435</v>
      </c>
      <c r="AC205" s="142" t="s">
        <v>416</v>
      </c>
      <c r="AD205" s="142"/>
      <c r="AE205" s="142" t="s">
        <v>416</v>
      </c>
      <c r="AF205" s="142" t="s">
        <v>435</v>
      </c>
      <c r="AG205" s="142" t="s">
        <v>435</v>
      </c>
      <c r="AH205" s="142"/>
    </row>
    <row r="206" spans="1:35" x14ac:dyDescent="0.25">
      <c r="A206">
        <f t="shared" si="9"/>
        <v>204</v>
      </c>
      <c r="B206" s="149" t="s">
        <v>558</v>
      </c>
      <c r="C206" t="str">
        <f t="shared" si="10"/>
        <v>LIBRE</v>
      </c>
      <c r="E206">
        <f t="shared" si="11"/>
        <v>203</v>
      </c>
      <c r="F206" s="150" t="s">
        <v>403</v>
      </c>
      <c r="G206" s="151"/>
      <c r="H206" s="152"/>
      <c r="I206" s="152" t="s">
        <v>417</v>
      </c>
      <c r="J206" s="152" t="s">
        <v>417</v>
      </c>
      <c r="K206" s="152" t="s">
        <v>417</v>
      </c>
      <c r="L206" s="152" t="s">
        <v>417</v>
      </c>
      <c r="M206" s="152" t="s">
        <v>417</v>
      </c>
      <c r="N206" s="152" t="s">
        <v>417</v>
      </c>
      <c r="O206" s="152" t="s">
        <v>417</v>
      </c>
      <c r="P206" s="152" t="s">
        <v>417</v>
      </c>
      <c r="Q206" s="152"/>
      <c r="R206" s="152" t="s">
        <v>417</v>
      </c>
      <c r="S206" s="152"/>
      <c r="T206" s="152" t="s">
        <v>558</v>
      </c>
      <c r="U206" s="152" t="s">
        <v>417</v>
      </c>
      <c r="V206" s="152" t="s">
        <v>417</v>
      </c>
      <c r="W206" s="152" t="s">
        <v>417</v>
      </c>
      <c r="X206" s="152"/>
      <c r="Y206" s="152"/>
      <c r="Z206" s="152" t="s">
        <v>417</v>
      </c>
      <c r="AA206" s="152" t="s">
        <v>558</v>
      </c>
      <c r="AB206" s="152" t="s">
        <v>417</v>
      </c>
      <c r="AC206" s="152" t="s">
        <v>558</v>
      </c>
      <c r="AD206" s="152"/>
      <c r="AE206" s="152" t="s">
        <v>558</v>
      </c>
      <c r="AF206" s="152" t="s">
        <v>417</v>
      </c>
      <c r="AG206" s="152" t="s">
        <v>417</v>
      </c>
      <c r="AH206" s="152"/>
    </row>
    <row r="207" spans="1:35" x14ac:dyDescent="0.25">
      <c r="A207">
        <f t="shared" si="9"/>
        <v>205</v>
      </c>
      <c r="B207" s="135" t="s">
        <v>1690</v>
      </c>
      <c r="C207" t="str">
        <f t="shared" si="10"/>
        <v>CB00107ENG</v>
      </c>
      <c r="E207" s="134">
        <f t="shared" si="11"/>
        <v>204</v>
      </c>
      <c r="F207" s="153" t="s">
        <v>1087</v>
      </c>
      <c r="G207" s="154"/>
      <c r="H207" s="155"/>
      <c r="I207" s="155" t="s">
        <v>607</v>
      </c>
      <c r="J207" s="155" t="s">
        <v>485</v>
      </c>
      <c r="K207" s="155" t="s">
        <v>1691</v>
      </c>
      <c r="L207" s="155" t="s">
        <v>1692</v>
      </c>
      <c r="M207" s="155" t="s">
        <v>1693</v>
      </c>
      <c r="N207" s="155" t="s">
        <v>1694</v>
      </c>
      <c r="O207" s="155" t="s">
        <v>1695</v>
      </c>
      <c r="P207" s="155" t="s">
        <v>1696</v>
      </c>
      <c r="Q207" s="155"/>
      <c r="R207" s="155" t="s">
        <v>1697</v>
      </c>
      <c r="S207" s="155"/>
      <c r="T207" s="155" t="s">
        <v>1698</v>
      </c>
      <c r="U207" s="155" t="s">
        <v>1699</v>
      </c>
      <c r="V207" s="155" t="s">
        <v>1700</v>
      </c>
      <c r="W207" s="155" t="s">
        <v>751</v>
      </c>
      <c r="X207" s="155"/>
      <c r="Y207" s="155"/>
      <c r="Z207" s="155" t="s">
        <v>835</v>
      </c>
      <c r="AA207" s="155" t="s">
        <v>1701</v>
      </c>
      <c r="AB207" s="155" t="s">
        <v>1048</v>
      </c>
      <c r="AC207" s="155" t="s">
        <v>1702</v>
      </c>
      <c r="AD207" s="155"/>
      <c r="AE207" s="155" t="s">
        <v>1703</v>
      </c>
      <c r="AF207" s="155" t="s">
        <v>1704</v>
      </c>
      <c r="AG207" s="155" t="s">
        <v>1705</v>
      </c>
      <c r="AH207" s="155"/>
    </row>
    <row r="208" spans="1:35" x14ac:dyDescent="0.25">
      <c r="A208">
        <f t="shared" si="9"/>
        <v>206</v>
      </c>
      <c r="B208" s="139" t="s">
        <v>370</v>
      </c>
      <c r="C208" t="str">
        <f t="shared" si="10"/>
        <v>SANTA ROSA 220</v>
      </c>
      <c r="E208">
        <f t="shared" si="11"/>
        <v>205</v>
      </c>
      <c r="F208" s="156" t="s">
        <v>1109</v>
      </c>
      <c r="G208" s="157"/>
      <c r="H208" s="158"/>
      <c r="I208" s="158" t="s">
        <v>608</v>
      </c>
      <c r="J208" s="158" t="s">
        <v>486</v>
      </c>
      <c r="K208" s="158" t="s">
        <v>814</v>
      </c>
      <c r="L208" s="158" t="s">
        <v>556</v>
      </c>
      <c r="M208" s="158" t="s">
        <v>470</v>
      </c>
      <c r="N208" s="158" t="s">
        <v>478</v>
      </c>
      <c r="O208" s="158" t="s">
        <v>428</v>
      </c>
      <c r="P208" s="158" t="s">
        <v>470</v>
      </c>
      <c r="Q208" s="158"/>
      <c r="R208" s="158" t="s">
        <v>536</v>
      </c>
      <c r="S208" s="158"/>
      <c r="T208" s="158" t="s">
        <v>507</v>
      </c>
      <c r="U208" s="158" t="s">
        <v>556</v>
      </c>
      <c r="V208" s="158" t="s">
        <v>552</v>
      </c>
      <c r="W208" s="158" t="s">
        <v>454</v>
      </c>
      <c r="X208" s="158"/>
      <c r="Y208" s="158"/>
      <c r="Z208" s="158" t="s">
        <v>517</v>
      </c>
      <c r="AA208" s="158" t="s">
        <v>634</v>
      </c>
      <c r="AB208" s="158" t="s">
        <v>767</v>
      </c>
      <c r="AC208" s="158" t="s">
        <v>626</v>
      </c>
      <c r="AD208" s="158"/>
      <c r="AE208" s="158" t="s">
        <v>370</v>
      </c>
      <c r="AF208" s="158" t="s">
        <v>549</v>
      </c>
      <c r="AG208" s="158" t="s">
        <v>517</v>
      </c>
      <c r="AH208" s="158"/>
    </row>
    <row r="209" spans="1:35" x14ac:dyDescent="0.25">
      <c r="A209">
        <f t="shared" si="9"/>
        <v>207</v>
      </c>
      <c r="B209" s="143" t="s">
        <v>235</v>
      </c>
      <c r="C209" t="str">
        <f t="shared" si="10"/>
        <v>UNIVERSIDAD DE LIMA</v>
      </c>
      <c r="E209">
        <f t="shared" si="11"/>
        <v>206</v>
      </c>
      <c r="F209" s="156" t="s">
        <v>52</v>
      </c>
      <c r="G209" s="157"/>
      <c r="H209" s="158"/>
      <c r="I209" s="158" t="s">
        <v>144</v>
      </c>
      <c r="J209" s="158" t="s">
        <v>102</v>
      </c>
      <c r="K209" s="158" t="s">
        <v>146</v>
      </c>
      <c r="L209" s="158" t="s">
        <v>111</v>
      </c>
      <c r="M209" s="158" t="s">
        <v>59</v>
      </c>
      <c r="N209" s="158" t="s">
        <v>107</v>
      </c>
      <c r="O209" s="158" t="s">
        <v>204</v>
      </c>
      <c r="P209" s="158" t="s">
        <v>59</v>
      </c>
      <c r="Q209" s="158"/>
      <c r="R209" s="158" t="s">
        <v>94</v>
      </c>
      <c r="S209" s="158"/>
      <c r="T209" s="158" t="s">
        <v>1687</v>
      </c>
      <c r="U209" s="158" t="s">
        <v>111</v>
      </c>
      <c r="V209" s="158" t="s">
        <v>111</v>
      </c>
      <c r="W209" s="158" t="s">
        <v>81</v>
      </c>
      <c r="X209" s="158"/>
      <c r="Y209" s="158"/>
      <c r="Z209" s="158" t="s">
        <v>68</v>
      </c>
      <c r="AA209" s="158" t="s">
        <v>1706</v>
      </c>
      <c r="AB209" s="158" t="s">
        <v>34</v>
      </c>
      <c r="AC209" s="158" t="s">
        <v>319</v>
      </c>
      <c r="AD209" s="158"/>
      <c r="AE209" s="158" t="s">
        <v>1638</v>
      </c>
      <c r="AF209" s="158" t="s">
        <v>111</v>
      </c>
      <c r="AG209" s="158" t="s">
        <v>68</v>
      </c>
      <c r="AH209" s="158"/>
    </row>
    <row r="210" spans="1:35" x14ac:dyDescent="0.25">
      <c r="A210">
        <f t="shared" si="9"/>
        <v>208</v>
      </c>
      <c r="B210" s="144" t="s">
        <v>845</v>
      </c>
      <c r="C210" t="str">
        <f t="shared" si="10"/>
        <v>31/12/2018</v>
      </c>
      <c r="E210">
        <f t="shared" si="11"/>
        <v>207</v>
      </c>
      <c r="F210" s="156" t="s">
        <v>1112</v>
      </c>
      <c r="G210" s="157"/>
      <c r="H210" s="158"/>
      <c r="I210" s="158" t="s">
        <v>610</v>
      </c>
      <c r="J210" s="158" t="s">
        <v>420</v>
      </c>
      <c r="K210" s="158" t="s">
        <v>806</v>
      </c>
      <c r="L210" s="158" t="s">
        <v>819</v>
      </c>
      <c r="M210" s="158" t="s">
        <v>566</v>
      </c>
      <c r="N210" s="158" t="s">
        <v>566</v>
      </c>
      <c r="O210" s="158" t="s">
        <v>1178</v>
      </c>
      <c r="P210" s="158" t="s">
        <v>566</v>
      </c>
      <c r="Q210" s="158"/>
      <c r="R210" s="158" t="s">
        <v>480</v>
      </c>
      <c r="S210" s="158"/>
      <c r="T210" s="158" t="s">
        <v>566</v>
      </c>
      <c r="U210" s="158" t="s">
        <v>1222</v>
      </c>
      <c r="V210" s="158" t="s">
        <v>624</v>
      </c>
      <c r="W210" s="158" t="s">
        <v>566</v>
      </c>
      <c r="X210" s="158"/>
      <c r="Y210" s="158"/>
      <c r="Z210" s="158" t="s">
        <v>806</v>
      </c>
      <c r="AA210" s="158" t="s">
        <v>1395</v>
      </c>
      <c r="AB210" s="158" t="s">
        <v>806</v>
      </c>
      <c r="AC210" s="158" t="s">
        <v>624</v>
      </c>
      <c r="AD210" s="158"/>
      <c r="AE210" s="158" t="s">
        <v>1395</v>
      </c>
      <c r="AF210" s="158" t="s">
        <v>819</v>
      </c>
      <c r="AG210" s="158" t="s">
        <v>566</v>
      </c>
      <c r="AH210" s="158"/>
    </row>
    <row r="211" spans="1:35" x14ac:dyDescent="0.25">
      <c r="A211">
        <f t="shared" si="9"/>
        <v>209</v>
      </c>
      <c r="B211" s="147" t="s">
        <v>1117</v>
      </c>
      <c r="C211" t="str">
        <f t="shared" si="10"/>
        <v>01/03/2016</v>
      </c>
      <c r="E211">
        <f t="shared" si="11"/>
        <v>208</v>
      </c>
      <c r="F211" s="156" t="s">
        <v>54</v>
      </c>
      <c r="G211" s="157"/>
      <c r="H211" s="158"/>
      <c r="I211" s="158" t="s">
        <v>794</v>
      </c>
      <c r="J211" s="158" t="s">
        <v>437</v>
      </c>
      <c r="K211" s="158" t="s">
        <v>794</v>
      </c>
      <c r="L211" s="158" t="s">
        <v>794</v>
      </c>
      <c r="M211" s="158" t="s">
        <v>565</v>
      </c>
      <c r="N211" s="158" t="s">
        <v>565</v>
      </c>
      <c r="O211" s="158" t="s">
        <v>618</v>
      </c>
      <c r="P211" s="158" t="s">
        <v>565</v>
      </c>
      <c r="Q211" s="158"/>
      <c r="R211" s="158" t="s">
        <v>419</v>
      </c>
      <c r="S211" s="158"/>
      <c r="T211" s="158" t="s">
        <v>1004</v>
      </c>
      <c r="U211" s="158" t="s">
        <v>1121</v>
      </c>
      <c r="V211" s="158" t="s">
        <v>1117</v>
      </c>
      <c r="W211" s="158" t="s">
        <v>565</v>
      </c>
      <c r="X211" s="158"/>
      <c r="Y211" s="158"/>
      <c r="Z211" s="158" t="s">
        <v>794</v>
      </c>
      <c r="AA211" s="158" t="s">
        <v>1036</v>
      </c>
      <c r="AB211" s="158" t="s">
        <v>794</v>
      </c>
      <c r="AC211" s="158" t="s">
        <v>1473</v>
      </c>
      <c r="AD211" s="158"/>
      <c r="AE211" s="158" t="s">
        <v>1036</v>
      </c>
      <c r="AF211" s="158" t="s">
        <v>794</v>
      </c>
      <c r="AG211" s="158" t="s">
        <v>565</v>
      </c>
      <c r="AH211" s="158"/>
    </row>
    <row r="212" spans="1:35" x14ac:dyDescent="0.25">
      <c r="A212">
        <f t="shared" si="9"/>
        <v>210</v>
      </c>
      <c r="B212" s="148" t="s">
        <v>416</v>
      </c>
      <c r="C212" t="str">
        <f t="shared" si="10"/>
        <v>BILATERAL</v>
      </c>
      <c r="E212">
        <f t="shared" si="11"/>
        <v>209</v>
      </c>
      <c r="F212" s="156" t="s">
        <v>402</v>
      </c>
      <c r="G212" s="157"/>
      <c r="H212" s="158"/>
      <c r="I212" s="158" t="s">
        <v>416</v>
      </c>
      <c r="J212" s="158" t="s">
        <v>435</v>
      </c>
      <c r="K212" s="158" t="s">
        <v>435</v>
      </c>
      <c r="L212" s="158" t="s">
        <v>435</v>
      </c>
      <c r="M212" s="158" t="s">
        <v>435</v>
      </c>
      <c r="N212" s="158" t="s">
        <v>435</v>
      </c>
      <c r="O212" s="158" t="s">
        <v>416</v>
      </c>
      <c r="P212" s="158" t="s">
        <v>435</v>
      </c>
      <c r="Q212" s="158"/>
      <c r="R212" s="158" t="s">
        <v>435</v>
      </c>
      <c r="S212" s="158"/>
      <c r="T212" s="158" t="s">
        <v>416</v>
      </c>
      <c r="U212" s="158" t="s">
        <v>435</v>
      </c>
      <c r="V212" s="158" t="s">
        <v>435</v>
      </c>
      <c r="W212" s="158" t="s">
        <v>435</v>
      </c>
      <c r="X212" s="158"/>
      <c r="Y212" s="158"/>
      <c r="Z212" s="158" t="s">
        <v>435</v>
      </c>
      <c r="AA212" s="158" t="s">
        <v>416</v>
      </c>
      <c r="AB212" s="158" t="s">
        <v>435</v>
      </c>
      <c r="AC212" s="158" t="s">
        <v>416</v>
      </c>
      <c r="AD212" s="158"/>
      <c r="AE212" s="158" t="s">
        <v>416</v>
      </c>
      <c r="AF212" s="158" t="s">
        <v>435</v>
      </c>
      <c r="AG212" s="158" t="s">
        <v>435</v>
      </c>
      <c r="AH212" s="158"/>
    </row>
    <row r="213" spans="1:35" x14ac:dyDescent="0.25">
      <c r="A213">
        <f t="shared" si="9"/>
        <v>211</v>
      </c>
      <c r="B213" s="149" t="s">
        <v>558</v>
      </c>
      <c r="C213" t="str">
        <f t="shared" si="10"/>
        <v>LIBRE</v>
      </c>
      <c r="E213">
        <f t="shared" si="11"/>
        <v>210</v>
      </c>
      <c r="F213" s="159" t="s">
        <v>403</v>
      </c>
      <c r="G213" s="160"/>
      <c r="H213" s="161"/>
      <c r="I213" s="161" t="s">
        <v>417</v>
      </c>
      <c r="J213" s="161" t="s">
        <v>417</v>
      </c>
      <c r="K213" s="161" t="s">
        <v>417</v>
      </c>
      <c r="L213" s="161" t="s">
        <v>417</v>
      </c>
      <c r="M213" s="161" t="s">
        <v>417</v>
      </c>
      <c r="N213" s="161" t="s">
        <v>417</v>
      </c>
      <c r="O213" s="161" t="s">
        <v>417</v>
      </c>
      <c r="P213" s="161" t="s">
        <v>417</v>
      </c>
      <c r="Q213" s="161"/>
      <c r="R213" s="161" t="s">
        <v>417</v>
      </c>
      <c r="S213" s="161"/>
      <c r="T213" s="161" t="s">
        <v>558</v>
      </c>
      <c r="U213" s="161" t="s">
        <v>417</v>
      </c>
      <c r="V213" s="161" t="s">
        <v>417</v>
      </c>
      <c r="W213" s="161" t="s">
        <v>417</v>
      </c>
      <c r="X213" s="161"/>
      <c r="Y213" s="161"/>
      <c r="Z213" s="161" t="s">
        <v>417</v>
      </c>
      <c r="AA213" s="161" t="s">
        <v>558</v>
      </c>
      <c r="AB213" s="161" t="s">
        <v>417</v>
      </c>
      <c r="AC213" s="161" t="s">
        <v>558</v>
      </c>
      <c r="AD213" s="161"/>
      <c r="AE213" s="161" t="s">
        <v>558</v>
      </c>
      <c r="AF213" s="161" t="s">
        <v>417</v>
      </c>
      <c r="AG213" s="161" t="s">
        <v>417</v>
      </c>
      <c r="AH213" s="161"/>
    </row>
    <row r="214" spans="1:35" s="134" customFormat="1" x14ac:dyDescent="0.25">
      <c r="A214" s="134">
        <f t="shared" si="9"/>
        <v>212</v>
      </c>
      <c r="B214" s="135" t="s">
        <v>1707</v>
      </c>
      <c r="C214" s="134" t="str">
        <f t="shared" si="10"/>
        <v>CB00108ENG</v>
      </c>
      <c r="E214" s="134">
        <f t="shared" si="11"/>
        <v>211</v>
      </c>
      <c r="F214" s="136" t="s">
        <v>1087</v>
      </c>
      <c r="G214" s="137"/>
      <c r="H214" s="138"/>
      <c r="I214" s="138" t="s">
        <v>613</v>
      </c>
      <c r="J214" s="138" t="s">
        <v>488</v>
      </c>
      <c r="K214" s="138" t="s">
        <v>1708</v>
      </c>
      <c r="L214" s="138" t="s">
        <v>1709</v>
      </c>
      <c r="M214" s="138" t="s">
        <v>1710</v>
      </c>
      <c r="N214" s="138" t="s">
        <v>1711</v>
      </c>
      <c r="O214" s="138" t="s">
        <v>1712</v>
      </c>
      <c r="P214" s="138" t="s">
        <v>1713</v>
      </c>
      <c r="Q214" s="138"/>
      <c r="R214" s="138" t="s">
        <v>1714</v>
      </c>
      <c r="S214" s="138"/>
      <c r="T214" s="138" t="s">
        <v>1715</v>
      </c>
      <c r="U214" s="138" t="s">
        <v>1716</v>
      </c>
      <c r="V214" s="138" t="s">
        <v>1717</v>
      </c>
      <c r="W214" s="138" t="s">
        <v>754</v>
      </c>
      <c r="X214" s="138"/>
      <c r="Y214" s="138"/>
      <c r="Z214" s="138" t="s">
        <v>836</v>
      </c>
      <c r="AA214" s="138" t="s">
        <v>1718</v>
      </c>
      <c r="AB214" s="138" t="s">
        <v>1049</v>
      </c>
      <c r="AC214" s="138" t="s">
        <v>1719</v>
      </c>
      <c r="AD214" s="138"/>
      <c r="AE214" s="138" t="s">
        <v>1720</v>
      </c>
      <c r="AF214" s="138" t="s">
        <v>1721</v>
      </c>
      <c r="AG214" s="138" t="s">
        <v>1722</v>
      </c>
      <c r="AH214" s="138"/>
      <c r="AI214" s="3"/>
    </row>
    <row r="215" spans="1:35" x14ac:dyDescent="0.25">
      <c r="A215">
        <f t="shared" si="9"/>
        <v>213</v>
      </c>
      <c r="B215" s="139" t="s">
        <v>370</v>
      </c>
      <c r="C215" t="str">
        <f t="shared" si="10"/>
        <v>SANTA ROSA 220</v>
      </c>
      <c r="E215">
        <f t="shared" si="11"/>
        <v>212</v>
      </c>
      <c r="F215" s="140" t="s">
        <v>1109</v>
      </c>
      <c r="G215" s="141"/>
      <c r="H215" s="142"/>
      <c r="I215" s="142" t="s">
        <v>522</v>
      </c>
      <c r="J215" s="142" t="s">
        <v>489</v>
      </c>
      <c r="K215" s="142" t="s">
        <v>531</v>
      </c>
      <c r="L215" s="142" t="s">
        <v>486</v>
      </c>
      <c r="M215" s="142" t="s">
        <v>473</v>
      </c>
      <c r="N215" s="142" t="s">
        <v>513</v>
      </c>
      <c r="O215" s="142" t="s">
        <v>719</v>
      </c>
      <c r="P215" s="142" t="s">
        <v>473</v>
      </c>
      <c r="Q215" s="142"/>
      <c r="R215" s="142" t="s">
        <v>538</v>
      </c>
      <c r="S215" s="142"/>
      <c r="T215" s="142" t="s">
        <v>562</v>
      </c>
      <c r="U215" s="142" t="s">
        <v>809</v>
      </c>
      <c r="V215" s="142" t="s">
        <v>498</v>
      </c>
      <c r="W215" s="142" t="s">
        <v>458</v>
      </c>
      <c r="X215" s="142"/>
      <c r="Y215" s="142"/>
      <c r="Z215" s="142" t="s">
        <v>719</v>
      </c>
      <c r="AA215" s="142" t="s">
        <v>767</v>
      </c>
      <c r="AB215" s="142" t="s">
        <v>634</v>
      </c>
      <c r="AC215" s="142" t="s">
        <v>370</v>
      </c>
      <c r="AD215" s="142"/>
      <c r="AE215" s="142" t="s">
        <v>561</v>
      </c>
      <c r="AF215" s="142" t="s">
        <v>552</v>
      </c>
      <c r="AG215" s="142" t="s">
        <v>436</v>
      </c>
      <c r="AH215" s="142"/>
    </row>
    <row r="216" spans="1:35" x14ac:dyDescent="0.25">
      <c r="A216">
        <f t="shared" si="9"/>
        <v>214</v>
      </c>
      <c r="B216" s="143" t="s">
        <v>232</v>
      </c>
      <c r="C216" t="str">
        <f t="shared" si="10"/>
        <v>I. RECORD (MANUFACTURAS DE METALES Y ALU</v>
      </c>
      <c r="E216">
        <f t="shared" si="11"/>
        <v>213</v>
      </c>
      <c r="F216" s="140" t="s">
        <v>52</v>
      </c>
      <c r="G216" s="141"/>
      <c r="H216" s="142"/>
      <c r="I216" s="142" t="s">
        <v>144</v>
      </c>
      <c r="J216" s="142" t="s">
        <v>102</v>
      </c>
      <c r="K216" s="142" t="s">
        <v>146</v>
      </c>
      <c r="L216" s="142" t="s">
        <v>102</v>
      </c>
      <c r="M216" s="142" t="s">
        <v>59</v>
      </c>
      <c r="N216" s="142" t="s">
        <v>68</v>
      </c>
      <c r="O216" s="142" t="s">
        <v>204</v>
      </c>
      <c r="P216" s="142" t="s">
        <v>59</v>
      </c>
      <c r="Q216" s="142"/>
      <c r="R216" s="142" t="s">
        <v>94</v>
      </c>
      <c r="S216" s="142"/>
      <c r="T216" s="142" t="s">
        <v>1687</v>
      </c>
      <c r="U216" s="142" t="s">
        <v>146</v>
      </c>
      <c r="V216" s="142" t="s">
        <v>111</v>
      </c>
      <c r="W216" s="142" t="s">
        <v>81</v>
      </c>
      <c r="X216" s="142"/>
      <c r="Y216" s="142"/>
      <c r="Z216" s="142" t="s">
        <v>34</v>
      </c>
      <c r="AA216" s="142" t="s">
        <v>1723</v>
      </c>
      <c r="AB216" s="142" t="s">
        <v>34</v>
      </c>
      <c r="AC216" s="142" t="s">
        <v>58</v>
      </c>
      <c r="AD216" s="142"/>
      <c r="AE216" s="142" t="s">
        <v>1638</v>
      </c>
      <c r="AF216" s="142" t="s">
        <v>111</v>
      </c>
      <c r="AG216" s="142" t="s">
        <v>81</v>
      </c>
      <c r="AH216" s="142"/>
    </row>
    <row r="217" spans="1:35" x14ac:dyDescent="0.25">
      <c r="A217">
        <f t="shared" si="9"/>
        <v>215</v>
      </c>
      <c r="B217" s="144" t="s">
        <v>845</v>
      </c>
      <c r="C217" t="str">
        <f t="shared" si="10"/>
        <v>31/12/2018</v>
      </c>
      <c r="E217">
        <f t="shared" si="11"/>
        <v>214</v>
      </c>
      <c r="F217" s="140" t="s">
        <v>1112</v>
      </c>
      <c r="G217" s="141"/>
      <c r="H217" s="142"/>
      <c r="I217" s="142" t="s">
        <v>610</v>
      </c>
      <c r="J217" s="142" t="s">
        <v>420</v>
      </c>
      <c r="K217" s="142" t="s">
        <v>806</v>
      </c>
      <c r="L217" s="142" t="s">
        <v>819</v>
      </c>
      <c r="M217" s="142" t="s">
        <v>566</v>
      </c>
      <c r="N217" s="142" t="s">
        <v>566</v>
      </c>
      <c r="O217" s="142" t="s">
        <v>1178</v>
      </c>
      <c r="P217" s="142" t="s">
        <v>566</v>
      </c>
      <c r="Q217" s="142"/>
      <c r="R217" s="142" t="s">
        <v>480</v>
      </c>
      <c r="S217" s="142"/>
      <c r="T217" s="142" t="s">
        <v>566</v>
      </c>
      <c r="U217" s="142" t="s">
        <v>1222</v>
      </c>
      <c r="V217" s="142" t="s">
        <v>624</v>
      </c>
      <c r="W217" s="142" t="s">
        <v>566</v>
      </c>
      <c r="X217" s="142"/>
      <c r="Y217" s="142"/>
      <c r="Z217" s="142" t="s">
        <v>806</v>
      </c>
      <c r="AA217" s="142" t="s">
        <v>1395</v>
      </c>
      <c r="AB217" s="142" t="s">
        <v>806</v>
      </c>
      <c r="AC217" s="142" t="s">
        <v>1724</v>
      </c>
      <c r="AD217" s="142"/>
      <c r="AE217" s="142" t="s">
        <v>1395</v>
      </c>
      <c r="AF217" s="142" t="s">
        <v>819</v>
      </c>
      <c r="AG217" s="142" t="s">
        <v>566</v>
      </c>
      <c r="AH217" s="142"/>
    </row>
    <row r="218" spans="1:35" x14ac:dyDescent="0.25">
      <c r="A218">
        <f t="shared" si="9"/>
        <v>216</v>
      </c>
      <c r="B218" s="147" t="s">
        <v>1117</v>
      </c>
      <c r="C218" t="str">
        <f t="shared" si="10"/>
        <v>01/03/2016</v>
      </c>
      <c r="E218">
        <f t="shared" si="11"/>
        <v>215</v>
      </c>
      <c r="F218" s="140" t="s">
        <v>54</v>
      </c>
      <c r="G218" s="141"/>
      <c r="H218" s="142"/>
      <c r="I218" s="142" t="s">
        <v>794</v>
      </c>
      <c r="J218" s="142" t="s">
        <v>437</v>
      </c>
      <c r="K218" s="142" t="s">
        <v>794</v>
      </c>
      <c r="L218" s="142" t="s">
        <v>794</v>
      </c>
      <c r="M218" s="142" t="s">
        <v>565</v>
      </c>
      <c r="N218" s="142" t="s">
        <v>565</v>
      </c>
      <c r="O218" s="142" t="s">
        <v>618</v>
      </c>
      <c r="P218" s="142" t="s">
        <v>565</v>
      </c>
      <c r="Q218" s="142"/>
      <c r="R218" s="142" t="s">
        <v>419</v>
      </c>
      <c r="S218" s="142"/>
      <c r="T218" s="142" t="s">
        <v>1004</v>
      </c>
      <c r="U218" s="142" t="s">
        <v>1121</v>
      </c>
      <c r="V218" s="142" t="s">
        <v>1117</v>
      </c>
      <c r="W218" s="142" t="s">
        <v>565</v>
      </c>
      <c r="X218" s="142"/>
      <c r="Y218" s="142"/>
      <c r="Z218" s="142" t="s">
        <v>794</v>
      </c>
      <c r="AA218" s="142" t="s">
        <v>1036</v>
      </c>
      <c r="AB218" s="142" t="s">
        <v>794</v>
      </c>
      <c r="AC218" s="142" t="s">
        <v>639</v>
      </c>
      <c r="AD218" s="142"/>
      <c r="AE218" s="142" t="s">
        <v>1036</v>
      </c>
      <c r="AF218" s="142" t="s">
        <v>794</v>
      </c>
      <c r="AG218" s="142" t="s">
        <v>565</v>
      </c>
      <c r="AH218" s="142"/>
    </row>
    <row r="219" spans="1:35" x14ac:dyDescent="0.25">
      <c r="A219">
        <f t="shared" si="9"/>
        <v>217</v>
      </c>
      <c r="B219" s="148" t="s">
        <v>416</v>
      </c>
      <c r="C219" t="str">
        <f t="shared" si="10"/>
        <v>BILATERAL</v>
      </c>
      <c r="E219">
        <f t="shared" si="11"/>
        <v>216</v>
      </c>
      <c r="F219" s="140" t="s">
        <v>402</v>
      </c>
      <c r="G219" s="141"/>
      <c r="H219" s="142"/>
      <c r="I219" s="142" t="s">
        <v>416</v>
      </c>
      <c r="J219" s="142" t="s">
        <v>435</v>
      </c>
      <c r="K219" s="142" t="s">
        <v>435</v>
      </c>
      <c r="L219" s="142" t="s">
        <v>435</v>
      </c>
      <c r="M219" s="142" t="s">
        <v>435</v>
      </c>
      <c r="N219" s="142" t="s">
        <v>416</v>
      </c>
      <c r="O219" s="142" t="s">
        <v>416</v>
      </c>
      <c r="P219" s="142" t="s">
        <v>435</v>
      </c>
      <c r="Q219" s="142"/>
      <c r="R219" s="142" t="s">
        <v>435</v>
      </c>
      <c r="S219" s="142"/>
      <c r="T219" s="142" t="s">
        <v>416</v>
      </c>
      <c r="U219" s="142" t="s">
        <v>435</v>
      </c>
      <c r="V219" s="142" t="s">
        <v>435</v>
      </c>
      <c r="W219" s="142" t="s">
        <v>435</v>
      </c>
      <c r="X219" s="142"/>
      <c r="Y219" s="142"/>
      <c r="Z219" s="142" t="s">
        <v>435</v>
      </c>
      <c r="AA219" s="142" t="s">
        <v>416</v>
      </c>
      <c r="AB219" s="142" t="s">
        <v>435</v>
      </c>
      <c r="AC219" s="142" t="s">
        <v>416</v>
      </c>
      <c r="AD219" s="142"/>
      <c r="AE219" s="142" t="s">
        <v>416</v>
      </c>
      <c r="AF219" s="142" t="s">
        <v>435</v>
      </c>
      <c r="AG219" s="142" t="s">
        <v>435</v>
      </c>
      <c r="AH219" s="142"/>
    </row>
    <row r="220" spans="1:35" x14ac:dyDescent="0.25">
      <c r="A220">
        <f t="shared" si="9"/>
        <v>218</v>
      </c>
      <c r="B220" s="149" t="s">
        <v>558</v>
      </c>
      <c r="C220" t="str">
        <f t="shared" si="10"/>
        <v>LIBRE</v>
      </c>
      <c r="E220">
        <f t="shared" si="11"/>
        <v>217</v>
      </c>
      <c r="F220" s="150" t="s">
        <v>403</v>
      </c>
      <c r="G220" s="151"/>
      <c r="H220" s="152"/>
      <c r="I220" s="152" t="s">
        <v>417</v>
      </c>
      <c r="J220" s="152" t="s">
        <v>417</v>
      </c>
      <c r="K220" s="152" t="s">
        <v>417</v>
      </c>
      <c r="L220" s="152" t="s">
        <v>417</v>
      </c>
      <c r="M220" s="152" t="s">
        <v>417</v>
      </c>
      <c r="N220" s="152" t="s">
        <v>417</v>
      </c>
      <c r="O220" s="152" t="s">
        <v>417</v>
      </c>
      <c r="P220" s="152" t="s">
        <v>417</v>
      </c>
      <c r="Q220" s="152"/>
      <c r="R220" s="152" t="s">
        <v>417</v>
      </c>
      <c r="S220" s="152"/>
      <c r="T220" s="152" t="s">
        <v>558</v>
      </c>
      <c r="U220" s="152" t="s">
        <v>417</v>
      </c>
      <c r="V220" s="152" t="s">
        <v>417</v>
      </c>
      <c r="W220" s="152" t="s">
        <v>417</v>
      </c>
      <c r="X220" s="152"/>
      <c r="Y220" s="152"/>
      <c r="Z220" s="152" t="s">
        <v>417</v>
      </c>
      <c r="AA220" s="152" t="s">
        <v>558</v>
      </c>
      <c r="AB220" s="152" t="s">
        <v>417</v>
      </c>
      <c r="AC220" s="152" t="s">
        <v>558</v>
      </c>
      <c r="AD220" s="152"/>
      <c r="AE220" s="152" t="s">
        <v>558</v>
      </c>
      <c r="AF220" s="152" t="s">
        <v>417</v>
      </c>
      <c r="AG220" s="152" t="s">
        <v>417</v>
      </c>
      <c r="AH220" s="152"/>
    </row>
    <row r="221" spans="1:35" x14ac:dyDescent="0.25">
      <c r="A221">
        <f t="shared" si="9"/>
        <v>219</v>
      </c>
      <c r="B221" s="135" t="s">
        <v>1725</v>
      </c>
      <c r="C221" t="str">
        <f t="shared" si="10"/>
        <v>CB00109ENG</v>
      </c>
      <c r="E221" s="134">
        <f t="shared" si="11"/>
        <v>218</v>
      </c>
      <c r="F221" s="153" t="s">
        <v>1087</v>
      </c>
      <c r="G221" s="154"/>
      <c r="H221" s="155"/>
      <c r="I221" s="155" t="s">
        <v>615</v>
      </c>
      <c r="J221" s="155" t="s">
        <v>491</v>
      </c>
      <c r="K221" s="155" t="s">
        <v>1726</v>
      </c>
      <c r="L221" s="155" t="s">
        <v>1727</v>
      </c>
      <c r="M221" s="155" t="s">
        <v>1728</v>
      </c>
      <c r="N221" s="155" t="s">
        <v>1729</v>
      </c>
      <c r="O221" s="155" t="s">
        <v>1730</v>
      </c>
      <c r="P221" s="155" t="s">
        <v>1731</v>
      </c>
      <c r="Q221" s="155"/>
      <c r="R221" s="155" t="s">
        <v>1732</v>
      </c>
      <c r="S221" s="155"/>
      <c r="T221" s="155" t="s">
        <v>1733</v>
      </c>
      <c r="U221" s="155" t="s">
        <v>1734</v>
      </c>
      <c r="V221" s="155" t="s">
        <v>1735</v>
      </c>
      <c r="W221" s="155" t="s">
        <v>757</v>
      </c>
      <c r="X221" s="155"/>
      <c r="Y221" s="155"/>
      <c r="Z221" s="155" t="s">
        <v>837</v>
      </c>
      <c r="AA221" s="155" t="s">
        <v>1736</v>
      </c>
      <c r="AB221" s="155" t="s">
        <v>1050</v>
      </c>
      <c r="AC221" s="155" t="s">
        <v>1737</v>
      </c>
      <c r="AD221" s="155"/>
      <c r="AE221" s="155" t="s">
        <v>1738</v>
      </c>
      <c r="AF221" s="155" t="s">
        <v>1739</v>
      </c>
      <c r="AG221" s="155" t="s">
        <v>1740</v>
      </c>
      <c r="AH221" s="155"/>
    </row>
    <row r="222" spans="1:35" x14ac:dyDescent="0.25">
      <c r="A222">
        <f t="shared" si="9"/>
        <v>220</v>
      </c>
      <c r="B222" s="139" t="s">
        <v>370</v>
      </c>
      <c r="C222" t="str">
        <f t="shared" si="10"/>
        <v>SANTA ROSA 220</v>
      </c>
      <c r="E222">
        <f t="shared" si="11"/>
        <v>219</v>
      </c>
      <c r="F222" s="156" t="s">
        <v>1109</v>
      </c>
      <c r="G222" s="157"/>
      <c r="H222" s="158"/>
      <c r="I222" s="158" t="s">
        <v>608</v>
      </c>
      <c r="J222" s="158" t="s">
        <v>492</v>
      </c>
      <c r="K222" s="158" t="s">
        <v>817</v>
      </c>
      <c r="L222" s="158" t="s">
        <v>489</v>
      </c>
      <c r="M222" s="158" t="s">
        <v>475</v>
      </c>
      <c r="N222" s="158" t="s">
        <v>507</v>
      </c>
      <c r="O222" s="158" t="s">
        <v>370</v>
      </c>
      <c r="P222" s="158" t="s">
        <v>475</v>
      </c>
      <c r="Q222" s="158"/>
      <c r="R222" s="158" t="s">
        <v>534</v>
      </c>
      <c r="S222" s="158"/>
      <c r="T222" s="158" t="s">
        <v>517</v>
      </c>
      <c r="U222" s="158" t="s">
        <v>811</v>
      </c>
      <c r="V222" s="158" t="s">
        <v>556</v>
      </c>
      <c r="W222" s="158" t="s">
        <v>460</v>
      </c>
      <c r="X222" s="158"/>
      <c r="Y222" s="158"/>
      <c r="Z222" s="158" t="s">
        <v>767</v>
      </c>
      <c r="AA222" s="158" t="s">
        <v>1175</v>
      </c>
      <c r="AB222" s="158" t="s">
        <v>370</v>
      </c>
      <c r="AC222" s="158" t="s">
        <v>608</v>
      </c>
      <c r="AD222" s="158"/>
      <c r="AE222" s="158" t="s">
        <v>478</v>
      </c>
      <c r="AF222" s="158" t="s">
        <v>498</v>
      </c>
      <c r="AG222" s="158" t="s">
        <v>439</v>
      </c>
      <c r="AH222" s="158"/>
    </row>
    <row r="223" spans="1:35" x14ac:dyDescent="0.25">
      <c r="A223">
        <f t="shared" si="9"/>
        <v>221</v>
      </c>
      <c r="B223" s="143" t="s">
        <v>233</v>
      </c>
      <c r="C223" t="str">
        <f t="shared" si="10"/>
        <v>NYRSTAR</v>
      </c>
      <c r="E223">
        <f t="shared" si="11"/>
        <v>220</v>
      </c>
      <c r="F223" s="156" t="s">
        <v>52</v>
      </c>
      <c r="G223" s="157"/>
      <c r="H223" s="158"/>
      <c r="I223" s="158" t="s">
        <v>148</v>
      </c>
      <c r="J223" s="158" t="s">
        <v>102</v>
      </c>
      <c r="K223" s="158" t="s">
        <v>146</v>
      </c>
      <c r="L223" s="158" t="s">
        <v>102</v>
      </c>
      <c r="M223" s="158" t="s">
        <v>59</v>
      </c>
      <c r="N223" s="158" t="s">
        <v>68</v>
      </c>
      <c r="O223" s="158" t="s">
        <v>204</v>
      </c>
      <c r="P223" s="158" t="s">
        <v>59</v>
      </c>
      <c r="Q223" s="158"/>
      <c r="R223" s="158" t="s">
        <v>97</v>
      </c>
      <c r="S223" s="158"/>
      <c r="T223" s="158" t="s">
        <v>1687</v>
      </c>
      <c r="U223" s="158" t="s">
        <v>146</v>
      </c>
      <c r="V223" s="158" t="s">
        <v>111</v>
      </c>
      <c r="W223" s="158" t="s">
        <v>81</v>
      </c>
      <c r="X223" s="158"/>
      <c r="Y223" s="158"/>
      <c r="Z223" s="158" t="s">
        <v>34</v>
      </c>
      <c r="AA223" s="158" t="s">
        <v>1741</v>
      </c>
      <c r="AB223" s="158" t="s">
        <v>34</v>
      </c>
      <c r="AC223" s="158" t="s">
        <v>148</v>
      </c>
      <c r="AD223" s="158"/>
      <c r="AE223" s="158" t="s">
        <v>68</v>
      </c>
      <c r="AF223" s="158" t="s">
        <v>111</v>
      </c>
      <c r="AG223" s="158" t="s">
        <v>81</v>
      </c>
      <c r="AH223" s="158"/>
    </row>
    <row r="224" spans="1:35" x14ac:dyDescent="0.25">
      <c r="A224">
        <f t="shared" si="9"/>
        <v>222</v>
      </c>
      <c r="B224" s="144" t="s">
        <v>1512</v>
      </c>
      <c r="C224" t="str">
        <f t="shared" si="10"/>
        <v>31/03/2017</v>
      </c>
      <c r="E224">
        <f t="shared" si="11"/>
        <v>221</v>
      </c>
      <c r="F224" s="156" t="s">
        <v>1112</v>
      </c>
      <c r="G224" s="157"/>
      <c r="H224" s="158"/>
      <c r="I224" s="158" t="s">
        <v>566</v>
      </c>
      <c r="J224" s="158" t="s">
        <v>420</v>
      </c>
      <c r="K224" s="158" t="s">
        <v>806</v>
      </c>
      <c r="L224" s="158" t="s">
        <v>819</v>
      </c>
      <c r="M224" s="158" t="s">
        <v>566</v>
      </c>
      <c r="N224" s="158" t="s">
        <v>566</v>
      </c>
      <c r="O224" s="158" t="s">
        <v>1178</v>
      </c>
      <c r="P224" s="158" t="s">
        <v>566</v>
      </c>
      <c r="Q224" s="158"/>
      <c r="R224" s="158" t="s">
        <v>480</v>
      </c>
      <c r="S224" s="158"/>
      <c r="T224" s="158" t="s">
        <v>566</v>
      </c>
      <c r="U224" s="158" t="s">
        <v>1222</v>
      </c>
      <c r="V224" s="158" t="s">
        <v>624</v>
      </c>
      <c r="W224" s="158" t="s">
        <v>566</v>
      </c>
      <c r="X224" s="158"/>
      <c r="Y224" s="158"/>
      <c r="Z224" s="158" t="s">
        <v>806</v>
      </c>
      <c r="AA224" s="158" t="s">
        <v>1742</v>
      </c>
      <c r="AB224" s="158" t="s">
        <v>806</v>
      </c>
      <c r="AC224" s="158" t="s">
        <v>566</v>
      </c>
      <c r="AD224" s="158"/>
      <c r="AE224" s="158" t="s">
        <v>884</v>
      </c>
      <c r="AF224" s="158" t="s">
        <v>819</v>
      </c>
      <c r="AG224" s="158" t="s">
        <v>566</v>
      </c>
      <c r="AH224" s="158"/>
    </row>
    <row r="225" spans="1:35" x14ac:dyDescent="0.25">
      <c r="A225">
        <f t="shared" si="9"/>
        <v>223</v>
      </c>
      <c r="B225" s="147" t="s">
        <v>1117</v>
      </c>
      <c r="C225" t="str">
        <f t="shared" si="10"/>
        <v>01/03/2016</v>
      </c>
      <c r="E225">
        <f t="shared" si="11"/>
        <v>222</v>
      </c>
      <c r="F225" s="156" t="s">
        <v>54</v>
      </c>
      <c r="G225" s="157"/>
      <c r="H225" s="158"/>
      <c r="I225" s="158" t="s">
        <v>565</v>
      </c>
      <c r="J225" s="158" t="s">
        <v>437</v>
      </c>
      <c r="K225" s="158" t="s">
        <v>794</v>
      </c>
      <c r="L225" s="158" t="s">
        <v>794</v>
      </c>
      <c r="M225" s="158" t="s">
        <v>565</v>
      </c>
      <c r="N225" s="158" t="s">
        <v>565</v>
      </c>
      <c r="O225" s="158" t="s">
        <v>618</v>
      </c>
      <c r="P225" s="158" t="s">
        <v>565</v>
      </c>
      <c r="Q225" s="158"/>
      <c r="R225" s="158" t="s">
        <v>419</v>
      </c>
      <c r="S225" s="158"/>
      <c r="T225" s="158" t="s">
        <v>1004</v>
      </c>
      <c r="U225" s="158" t="s">
        <v>1121</v>
      </c>
      <c r="V225" s="158" t="s">
        <v>1117</v>
      </c>
      <c r="W225" s="158" t="s">
        <v>565</v>
      </c>
      <c r="X225" s="158"/>
      <c r="Y225" s="158"/>
      <c r="Z225" s="158" t="s">
        <v>794</v>
      </c>
      <c r="AA225" s="158" t="s">
        <v>925</v>
      </c>
      <c r="AB225" s="158" t="s">
        <v>794</v>
      </c>
      <c r="AC225" s="158" t="s">
        <v>565</v>
      </c>
      <c r="AD225" s="158"/>
      <c r="AE225" s="158" t="s">
        <v>1004</v>
      </c>
      <c r="AF225" s="158" t="s">
        <v>794</v>
      </c>
      <c r="AG225" s="158" t="s">
        <v>565</v>
      </c>
      <c r="AH225" s="158"/>
    </row>
    <row r="226" spans="1:35" x14ac:dyDescent="0.25">
      <c r="A226">
        <f t="shared" si="9"/>
        <v>224</v>
      </c>
      <c r="B226" s="148" t="s">
        <v>416</v>
      </c>
      <c r="C226" t="str">
        <f t="shared" si="10"/>
        <v>BILATERAL</v>
      </c>
      <c r="E226">
        <f t="shared" si="11"/>
        <v>223</v>
      </c>
      <c r="F226" s="156" t="s">
        <v>402</v>
      </c>
      <c r="G226" s="157"/>
      <c r="H226" s="158"/>
      <c r="I226" s="158" t="s">
        <v>435</v>
      </c>
      <c r="J226" s="158" t="s">
        <v>435</v>
      </c>
      <c r="K226" s="158" t="s">
        <v>435</v>
      </c>
      <c r="L226" s="158" t="s">
        <v>435</v>
      </c>
      <c r="M226" s="158" t="s">
        <v>435</v>
      </c>
      <c r="N226" s="158" t="s">
        <v>435</v>
      </c>
      <c r="O226" s="158" t="s">
        <v>416</v>
      </c>
      <c r="P226" s="158" t="s">
        <v>435</v>
      </c>
      <c r="Q226" s="158"/>
      <c r="R226" s="158" t="s">
        <v>435</v>
      </c>
      <c r="S226" s="158"/>
      <c r="T226" s="158" t="s">
        <v>416</v>
      </c>
      <c r="U226" s="158" t="s">
        <v>435</v>
      </c>
      <c r="V226" s="158" t="s">
        <v>435</v>
      </c>
      <c r="W226" s="158" t="s">
        <v>435</v>
      </c>
      <c r="X226" s="158"/>
      <c r="Y226" s="158"/>
      <c r="Z226" s="158" t="s">
        <v>435</v>
      </c>
      <c r="AA226" s="158" t="s">
        <v>416</v>
      </c>
      <c r="AB226" s="158" t="s">
        <v>435</v>
      </c>
      <c r="AC226" s="158" t="s">
        <v>435</v>
      </c>
      <c r="AD226" s="158"/>
      <c r="AE226" s="158" t="s">
        <v>416</v>
      </c>
      <c r="AF226" s="158" t="s">
        <v>435</v>
      </c>
      <c r="AG226" s="158" t="s">
        <v>435</v>
      </c>
      <c r="AH226" s="158"/>
    </row>
    <row r="227" spans="1:35" x14ac:dyDescent="0.25">
      <c r="A227">
        <f t="shared" si="9"/>
        <v>225</v>
      </c>
      <c r="B227" s="149" t="s">
        <v>558</v>
      </c>
      <c r="C227" t="str">
        <f t="shared" si="10"/>
        <v>LIBRE</v>
      </c>
      <c r="E227">
        <f t="shared" si="11"/>
        <v>224</v>
      </c>
      <c r="F227" s="159" t="s">
        <v>403</v>
      </c>
      <c r="G227" s="160"/>
      <c r="H227" s="161"/>
      <c r="I227" s="161" t="s">
        <v>417</v>
      </c>
      <c r="J227" s="161" t="s">
        <v>417</v>
      </c>
      <c r="K227" s="161" t="s">
        <v>417</v>
      </c>
      <c r="L227" s="161" t="s">
        <v>417</v>
      </c>
      <c r="M227" s="161" t="s">
        <v>417</v>
      </c>
      <c r="N227" s="161" t="s">
        <v>417</v>
      </c>
      <c r="O227" s="161" t="s">
        <v>417</v>
      </c>
      <c r="P227" s="161" t="s">
        <v>417</v>
      </c>
      <c r="Q227" s="161"/>
      <c r="R227" s="161" t="s">
        <v>417</v>
      </c>
      <c r="S227" s="161"/>
      <c r="T227" s="161" t="s">
        <v>558</v>
      </c>
      <c r="U227" s="161" t="s">
        <v>417</v>
      </c>
      <c r="V227" s="161" t="s">
        <v>417</v>
      </c>
      <c r="W227" s="161" t="s">
        <v>417</v>
      </c>
      <c r="X227" s="161"/>
      <c r="Y227" s="161"/>
      <c r="Z227" s="161" t="s">
        <v>417</v>
      </c>
      <c r="AA227" s="161" t="s">
        <v>558</v>
      </c>
      <c r="AB227" s="161" t="s">
        <v>417</v>
      </c>
      <c r="AC227" s="161" t="s">
        <v>417</v>
      </c>
      <c r="AD227" s="161"/>
      <c r="AE227" s="161" t="s">
        <v>417</v>
      </c>
      <c r="AF227" s="161" t="s">
        <v>417</v>
      </c>
      <c r="AG227" s="161" t="s">
        <v>417</v>
      </c>
      <c r="AH227" s="161"/>
    </row>
    <row r="228" spans="1:35" s="134" customFormat="1" x14ac:dyDescent="0.25">
      <c r="A228" s="134">
        <f t="shared" si="9"/>
        <v>226</v>
      </c>
      <c r="B228" s="135" t="s">
        <v>1743</v>
      </c>
      <c r="C228" s="134" t="str">
        <f t="shared" si="10"/>
        <v>CB00112ENG</v>
      </c>
      <c r="E228" s="134">
        <f t="shared" si="11"/>
        <v>225</v>
      </c>
      <c r="F228" s="136" t="s">
        <v>1087</v>
      </c>
      <c r="G228" s="137"/>
      <c r="H228" s="138"/>
      <c r="I228" s="138" t="s">
        <v>1744</v>
      </c>
      <c r="J228" s="138" t="s">
        <v>494</v>
      </c>
      <c r="K228" s="138" t="s">
        <v>1745</v>
      </c>
      <c r="L228" s="138" t="s">
        <v>1746</v>
      </c>
      <c r="M228" s="138" t="s">
        <v>1747</v>
      </c>
      <c r="N228" s="138" t="s">
        <v>1748</v>
      </c>
      <c r="O228" s="138" t="s">
        <v>1749</v>
      </c>
      <c r="P228" s="138" t="s">
        <v>1750</v>
      </c>
      <c r="Q228" s="138"/>
      <c r="R228" s="138" t="s">
        <v>1751</v>
      </c>
      <c r="S228" s="138"/>
      <c r="T228" s="138" t="s">
        <v>1752</v>
      </c>
      <c r="U228" s="138" t="s">
        <v>1753</v>
      </c>
      <c r="V228" s="138" t="s">
        <v>1754</v>
      </c>
      <c r="W228" s="138" t="s">
        <v>748</v>
      </c>
      <c r="X228" s="138"/>
      <c r="Y228" s="138"/>
      <c r="Z228" s="138" t="s">
        <v>838</v>
      </c>
      <c r="AA228" s="138" t="s">
        <v>1755</v>
      </c>
      <c r="AB228" s="138" t="s">
        <v>1051</v>
      </c>
      <c r="AC228" s="138" t="s">
        <v>1756</v>
      </c>
      <c r="AD228" s="138"/>
      <c r="AE228" s="138" t="s">
        <v>1757</v>
      </c>
      <c r="AF228" s="138" t="s">
        <v>1758</v>
      </c>
      <c r="AG228" s="138" t="s">
        <v>1759</v>
      </c>
      <c r="AH228" s="138"/>
      <c r="AI228" s="3"/>
    </row>
    <row r="229" spans="1:35" x14ac:dyDescent="0.25">
      <c r="A229">
        <f t="shared" si="9"/>
        <v>227</v>
      </c>
      <c r="B229" s="139" t="s">
        <v>528</v>
      </c>
      <c r="C229" t="str">
        <f t="shared" si="10"/>
        <v>SANTUARIO 138</v>
      </c>
      <c r="E229">
        <f t="shared" si="11"/>
        <v>226</v>
      </c>
      <c r="F229" s="140" t="s">
        <v>1109</v>
      </c>
      <c r="G229" s="141"/>
      <c r="H229" s="142"/>
      <c r="I229" s="142" t="s">
        <v>441</v>
      </c>
      <c r="J229" s="142" t="s">
        <v>495</v>
      </c>
      <c r="K229" s="142" t="s">
        <v>543</v>
      </c>
      <c r="L229" s="142" t="s">
        <v>492</v>
      </c>
      <c r="M229" s="142" t="s">
        <v>436</v>
      </c>
      <c r="N229" s="142" t="s">
        <v>478</v>
      </c>
      <c r="O229" s="142" t="s">
        <v>534</v>
      </c>
      <c r="P229" s="142" t="s">
        <v>484</v>
      </c>
      <c r="Q229" s="142"/>
      <c r="R229" s="142" t="s">
        <v>520</v>
      </c>
      <c r="S229" s="142"/>
      <c r="T229" s="142" t="s">
        <v>531</v>
      </c>
      <c r="U229" s="142" t="s">
        <v>814</v>
      </c>
      <c r="V229" s="142" t="s">
        <v>436</v>
      </c>
      <c r="W229" s="142" t="s">
        <v>462</v>
      </c>
      <c r="X229" s="142"/>
      <c r="Y229" s="142"/>
      <c r="Z229" s="142" t="s">
        <v>634</v>
      </c>
      <c r="AA229" s="142" t="s">
        <v>634</v>
      </c>
      <c r="AB229" s="142" t="s">
        <v>765</v>
      </c>
      <c r="AC229" s="142" t="s">
        <v>719</v>
      </c>
      <c r="AD229" s="142"/>
      <c r="AE229" s="142" t="s">
        <v>504</v>
      </c>
      <c r="AF229" s="142" t="s">
        <v>556</v>
      </c>
      <c r="AG229" s="142" t="s">
        <v>441</v>
      </c>
      <c r="AH229" s="142"/>
    </row>
    <row r="230" spans="1:35" x14ac:dyDescent="0.25">
      <c r="A230">
        <f t="shared" si="9"/>
        <v>228</v>
      </c>
      <c r="B230" s="143" t="s">
        <v>97</v>
      </c>
      <c r="C230" t="str">
        <f t="shared" si="10"/>
        <v>SEAL</v>
      </c>
      <c r="E230">
        <f t="shared" si="11"/>
        <v>227</v>
      </c>
      <c r="F230" s="140" t="s">
        <v>52</v>
      </c>
      <c r="G230" s="141"/>
      <c r="H230" s="142"/>
      <c r="I230" s="142" t="s">
        <v>645</v>
      </c>
      <c r="J230" s="142" t="s">
        <v>102</v>
      </c>
      <c r="K230" s="142" t="s">
        <v>111</v>
      </c>
      <c r="L230" s="142" t="s">
        <v>102</v>
      </c>
      <c r="M230" s="142" t="s">
        <v>81</v>
      </c>
      <c r="N230" s="142" t="s">
        <v>68</v>
      </c>
      <c r="O230" s="142" t="s">
        <v>204</v>
      </c>
      <c r="P230" s="142" t="s">
        <v>148</v>
      </c>
      <c r="Q230" s="142"/>
      <c r="R230" s="142" t="s">
        <v>97</v>
      </c>
      <c r="S230" s="142"/>
      <c r="T230" s="142" t="s">
        <v>1687</v>
      </c>
      <c r="U230" s="142" t="s">
        <v>146</v>
      </c>
      <c r="V230" s="142" t="s">
        <v>81</v>
      </c>
      <c r="W230" s="142" t="s">
        <v>81</v>
      </c>
      <c r="X230" s="142"/>
      <c r="Y230" s="142"/>
      <c r="Z230" s="142" t="s">
        <v>34</v>
      </c>
      <c r="AA230" s="142" t="s">
        <v>309</v>
      </c>
      <c r="AB230" s="142" t="s">
        <v>34</v>
      </c>
      <c r="AC230" s="142" t="s">
        <v>1760</v>
      </c>
      <c r="AD230" s="142"/>
      <c r="AE230" s="142" t="s">
        <v>68</v>
      </c>
      <c r="AF230" s="142" t="s">
        <v>111</v>
      </c>
      <c r="AG230" s="142" t="s">
        <v>81</v>
      </c>
      <c r="AH230" s="142"/>
    </row>
    <row r="231" spans="1:35" x14ac:dyDescent="0.25">
      <c r="A231">
        <f t="shared" si="9"/>
        <v>229</v>
      </c>
      <c r="B231" s="144" t="s">
        <v>624</v>
      </c>
      <c r="C231" t="str">
        <f t="shared" si="10"/>
        <v>31/12/2025</v>
      </c>
      <c r="E231">
        <f t="shared" si="11"/>
        <v>228</v>
      </c>
      <c r="F231" s="140" t="s">
        <v>1112</v>
      </c>
      <c r="G231" s="141"/>
      <c r="H231" s="142"/>
      <c r="I231" s="142" t="s">
        <v>628</v>
      </c>
      <c r="J231" s="142" t="s">
        <v>420</v>
      </c>
      <c r="K231" s="142" t="s">
        <v>624</v>
      </c>
      <c r="L231" s="142" t="s">
        <v>819</v>
      </c>
      <c r="M231" s="142" t="s">
        <v>566</v>
      </c>
      <c r="N231" s="142" t="s">
        <v>566</v>
      </c>
      <c r="O231" s="142" t="s">
        <v>1178</v>
      </c>
      <c r="P231" s="142" t="s">
        <v>643</v>
      </c>
      <c r="Q231" s="142"/>
      <c r="R231" s="142" t="s">
        <v>480</v>
      </c>
      <c r="S231" s="142"/>
      <c r="T231" s="142" t="s">
        <v>566</v>
      </c>
      <c r="U231" s="142" t="s">
        <v>1222</v>
      </c>
      <c r="V231" s="142" t="s">
        <v>566</v>
      </c>
      <c r="W231" s="142" t="s">
        <v>566</v>
      </c>
      <c r="X231" s="142"/>
      <c r="Y231" s="142"/>
      <c r="Z231" s="142" t="s">
        <v>806</v>
      </c>
      <c r="AA231" s="142" t="s">
        <v>1761</v>
      </c>
      <c r="AB231" s="142" t="s">
        <v>806</v>
      </c>
      <c r="AC231" s="142" t="s">
        <v>1762</v>
      </c>
      <c r="AD231" s="142"/>
      <c r="AE231" s="142" t="s">
        <v>884</v>
      </c>
      <c r="AF231" s="142" t="s">
        <v>819</v>
      </c>
      <c r="AG231" s="142" t="s">
        <v>566</v>
      </c>
      <c r="AH231" s="142"/>
    </row>
    <row r="232" spans="1:35" x14ac:dyDescent="0.25">
      <c r="A232">
        <f t="shared" si="9"/>
        <v>230</v>
      </c>
      <c r="B232" s="147" t="s">
        <v>1117</v>
      </c>
      <c r="C232" t="str">
        <f t="shared" si="10"/>
        <v>01/03/2016</v>
      </c>
      <c r="E232">
        <f t="shared" si="11"/>
        <v>229</v>
      </c>
      <c r="F232" s="140" t="s">
        <v>54</v>
      </c>
      <c r="G232" s="141"/>
      <c r="H232" s="142"/>
      <c r="I232" s="142" t="s">
        <v>828</v>
      </c>
      <c r="J232" s="142" t="s">
        <v>437</v>
      </c>
      <c r="K232" s="142" t="s">
        <v>794</v>
      </c>
      <c r="L232" s="142" t="s">
        <v>794</v>
      </c>
      <c r="M232" s="142" t="s">
        <v>565</v>
      </c>
      <c r="N232" s="142" t="s">
        <v>565</v>
      </c>
      <c r="O232" s="142" t="s">
        <v>1036</v>
      </c>
      <c r="P232" s="142" t="s">
        <v>1763</v>
      </c>
      <c r="Q232" s="142"/>
      <c r="R232" s="142" t="s">
        <v>419</v>
      </c>
      <c r="S232" s="142"/>
      <c r="T232" s="142" t="s">
        <v>1004</v>
      </c>
      <c r="U232" s="142" t="s">
        <v>1121</v>
      </c>
      <c r="V232" s="142" t="s">
        <v>1117</v>
      </c>
      <c r="W232" s="142" t="s">
        <v>565</v>
      </c>
      <c r="X232" s="142"/>
      <c r="Y232" s="142"/>
      <c r="Z232" s="142" t="s">
        <v>794</v>
      </c>
      <c r="AA232" s="142" t="s">
        <v>925</v>
      </c>
      <c r="AB232" s="142" t="s">
        <v>794</v>
      </c>
      <c r="AC232" s="142" t="s">
        <v>1120</v>
      </c>
      <c r="AD232" s="142"/>
      <c r="AE232" s="142" t="s">
        <v>1004</v>
      </c>
      <c r="AF232" s="142" t="s">
        <v>794</v>
      </c>
      <c r="AG232" s="142" t="s">
        <v>565</v>
      </c>
      <c r="AH232" s="142"/>
    </row>
    <row r="233" spans="1:35" x14ac:dyDescent="0.25">
      <c r="A233">
        <f t="shared" si="9"/>
        <v>231</v>
      </c>
      <c r="B233" s="148" t="s">
        <v>416</v>
      </c>
      <c r="C233" t="str">
        <f t="shared" si="10"/>
        <v>BILATERAL</v>
      </c>
      <c r="E233">
        <f t="shared" si="11"/>
        <v>230</v>
      </c>
      <c r="F233" s="140" t="s">
        <v>402</v>
      </c>
      <c r="G233" s="141"/>
      <c r="H233" s="142"/>
      <c r="I233" s="142" t="s">
        <v>416</v>
      </c>
      <c r="J233" s="142" t="s">
        <v>435</v>
      </c>
      <c r="K233" s="142" t="s">
        <v>435</v>
      </c>
      <c r="L233" s="142" t="s">
        <v>435</v>
      </c>
      <c r="M233" s="142" t="s">
        <v>435</v>
      </c>
      <c r="N233" s="142" t="s">
        <v>435</v>
      </c>
      <c r="O233" s="142" t="s">
        <v>416</v>
      </c>
      <c r="P233" s="142" t="s">
        <v>416</v>
      </c>
      <c r="Q233" s="142"/>
      <c r="R233" s="142" t="s">
        <v>435</v>
      </c>
      <c r="S233" s="142"/>
      <c r="T233" s="142" t="s">
        <v>416</v>
      </c>
      <c r="U233" s="142" t="s">
        <v>435</v>
      </c>
      <c r="V233" s="142" t="s">
        <v>435</v>
      </c>
      <c r="W233" s="142" t="s">
        <v>435</v>
      </c>
      <c r="X233" s="142"/>
      <c r="Y233" s="142"/>
      <c r="Z233" s="142" t="s">
        <v>435</v>
      </c>
      <c r="AA233" s="142" t="s">
        <v>416</v>
      </c>
      <c r="AB233" s="142" t="s">
        <v>435</v>
      </c>
      <c r="AC233" s="142" t="s">
        <v>416</v>
      </c>
      <c r="AD233" s="142"/>
      <c r="AE233" s="142" t="s">
        <v>416</v>
      </c>
      <c r="AF233" s="142" t="s">
        <v>435</v>
      </c>
      <c r="AG233" s="142" t="s">
        <v>435</v>
      </c>
      <c r="AH233" s="142"/>
    </row>
    <row r="234" spans="1:35" x14ac:dyDescent="0.25">
      <c r="A234">
        <f t="shared" si="9"/>
        <v>232</v>
      </c>
      <c r="B234" s="149" t="s">
        <v>417</v>
      </c>
      <c r="C234" t="str">
        <f t="shared" si="10"/>
        <v>REGULADO</v>
      </c>
      <c r="E234">
        <f t="shared" si="11"/>
        <v>231</v>
      </c>
      <c r="F234" s="150" t="s">
        <v>403</v>
      </c>
      <c r="G234" s="151"/>
      <c r="H234" s="152"/>
      <c r="I234" s="152" t="s">
        <v>558</v>
      </c>
      <c r="J234" s="152" t="s">
        <v>417</v>
      </c>
      <c r="K234" s="152" t="s">
        <v>417</v>
      </c>
      <c r="L234" s="152" t="s">
        <v>417</v>
      </c>
      <c r="M234" s="152" t="s">
        <v>417</v>
      </c>
      <c r="N234" s="152" t="s">
        <v>417</v>
      </c>
      <c r="O234" s="152" t="s">
        <v>417</v>
      </c>
      <c r="P234" s="152" t="s">
        <v>558</v>
      </c>
      <c r="Q234" s="152"/>
      <c r="R234" s="152" t="s">
        <v>417</v>
      </c>
      <c r="S234" s="152"/>
      <c r="T234" s="152" t="s">
        <v>558</v>
      </c>
      <c r="U234" s="152" t="s">
        <v>417</v>
      </c>
      <c r="V234" s="152" t="s">
        <v>417</v>
      </c>
      <c r="W234" s="152" t="s">
        <v>417</v>
      </c>
      <c r="X234" s="152"/>
      <c r="Y234" s="152"/>
      <c r="Z234" s="152" t="s">
        <v>417</v>
      </c>
      <c r="AA234" s="152" t="s">
        <v>558</v>
      </c>
      <c r="AB234" s="152" t="s">
        <v>417</v>
      </c>
      <c r="AC234" s="152" t="s">
        <v>558</v>
      </c>
      <c r="AD234" s="152"/>
      <c r="AE234" s="152" t="s">
        <v>417</v>
      </c>
      <c r="AF234" s="152" t="s">
        <v>417</v>
      </c>
      <c r="AG234" s="152" t="s">
        <v>417</v>
      </c>
      <c r="AH234" s="152"/>
    </row>
    <row r="235" spans="1:35" x14ac:dyDescent="0.25">
      <c r="A235">
        <f t="shared" si="9"/>
        <v>233</v>
      </c>
      <c r="B235" s="135" t="s">
        <v>1764</v>
      </c>
      <c r="C235" t="str">
        <f t="shared" si="10"/>
        <v>CB00115ENG</v>
      </c>
      <c r="E235" s="134">
        <f t="shared" si="11"/>
        <v>232</v>
      </c>
      <c r="F235" s="153" t="s">
        <v>1087</v>
      </c>
      <c r="G235" s="154"/>
      <c r="H235" s="155"/>
      <c r="I235" s="155" t="s">
        <v>616</v>
      </c>
      <c r="J235" s="155" t="s">
        <v>497</v>
      </c>
      <c r="K235" s="155" t="s">
        <v>1765</v>
      </c>
      <c r="L235" s="155" t="s">
        <v>1766</v>
      </c>
      <c r="M235" s="155" t="s">
        <v>1767</v>
      </c>
      <c r="N235" s="155" t="s">
        <v>1768</v>
      </c>
      <c r="O235" s="155" t="s">
        <v>1769</v>
      </c>
      <c r="P235" s="155" t="s">
        <v>1770</v>
      </c>
      <c r="Q235" s="155"/>
      <c r="R235" s="155" t="s">
        <v>1771</v>
      </c>
      <c r="S235" s="155"/>
      <c r="T235" s="155" t="s">
        <v>1772</v>
      </c>
      <c r="U235" s="155" t="s">
        <v>1773</v>
      </c>
      <c r="V235" s="155" t="s">
        <v>1774</v>
      </c>
      <c r="W235" s="155" t="s">
        <v>758</v>
      </c>
      <c r="X235" s="155"/>
      <c r="Y235" s="155"/>
      <c r="Z235" s="155" t="s">
        <v>839</v>
      </c>
      <c r="AA235" s="155" t="s">
        <v>1775</v>
      </c>
      <c r="AB235" s="155" t="s">
        <v>1053</v>
      </c>
      <c r="AC235" s="155"/>
      <c r="AD235" s="155"/>
      <c r="AE235" s="155" t="s">
        <v>1776</v>
      </c>
      <c r="AF235" s="155" t="s">
        <v>1777</v>
      </c>
      <c r="AG235" s="155" t="s">
        <v>1778</v>
      </c>
      <c r="AH235" s="155"/>
    </row>
    <row r="236" spans="1:35" x14ac:dyDescent="0.25">
      <c r="A236">
        <f t="shared" si="9"/>
        <v>234</v>
      </c>
      <c r="B236" s="139" t="s">
        <v>531</v>
      </c>
      <c r="C236" t="str">
        <f t="shared" si="10"/>
        <v>SOCABAYA 138</v>
      </c>
      <c r="E236">
        <f t="shared" si="11"/>
        <v>233</v>
      </c>
      <c r="F236" s="156" t="s">
        <v>1109</v>
      </c>
      <c r="G236" s="157"/>
      <c r="H236" s="158"/>
      <c r="I236" s="158" t="s">
        <v>422</v>
      </c>
      <c r="J236" s="158" t="s">
        <v>498</v>
      </c>
      <c r="K236" s="158" t="s">
        <v>546</v>
      </c>
      <c r="L236" s="158" t="s">
        <v>495</v>
      </c>
      <c r="M236" s="158" t="s">
        <v>439</v>
      </c>
      <c r="N236" s="158" t="s">
        <v>504</v>
      </c>
      <c r="O236" s="158" t="s">
        <v>466</v>
      </c>
      <c r="P236" s="158" t="s">
        <v>454</v>
      </c>
      <c r="Q236" s="158"/>
      <c r="R236" s="158" t="s">
        <v>522</v>
      </c>
      <c r="S236" s="158"/>
      <c r="T236" s="158" t="s">
        <v>538</v>
      </c>
      <c r="U236" s="158" t="s">
        <v>531</v>
      </c>
      <c r="V236" s="158" t="s">
        <v>439</v>
      </c>
      <c r="W236" s="158" t="s">
        <v>456</v>
      </c>
      <c r="X236" s="158"/>
      <c r="Y236" s="158"/>
      <c r="Z236" s="158" t="s">
        <v>370</v>
      </c>
      <c r="AA236" s="158" t="s">
        <v>719</v>
      </c>
      <c r="AB236" s="158" t="s">
        <v>730</v>
      </c>
      <c r="AC236" s="158"/>
      <c r="AD236" s="158"/>
      <c r="AE236" s="158" t="s">
        <v>507</v>
      </c>
      <c r="AF236" s="158" t="s">
        <v>634</v>
      </c>
      <c r="AG236" s="158" t="s">
        <v>443</v>
      </c>
      <c r="AH236" s="158"/>
    </row>
    <row r="237" spans="1:35" x14ac:dyDescent="0.25">
      <c r="A237">
        <f t="shared" si="9"/>
        <v>235</v>
      </c>
      <c r="B237" s="143" t="s">
        <v>97</v>
      </c>
      <c r="C237" t="str">
        <f t="shared" si="10"/>
        <v>SEAL</v>
      </c>
      <c r="E237">
        <f t="shared" si="11"/>
        <v>234</v>
      </c>
      <c r="F237" s="156" t="s">
        <v>52</v>
      </c>
      <c r="G237" s="157"/>
      <c r="H237" s="158"/>
      <c r="I237" s="158" t="s">
        <v>617</v>
      </c>
      <c r="J237" s="158" t="s">
        <v>102</v>
      </c>
      <c r="K237" s="158" t="s">
        <v>111</v>
      </c>
      <c r="L237" s="158" t="s">
        <v>102</v>
      </c>
      <c r="M237" s="158" t="s">
        <v>81</v>
      </c>
      <c r="N237" s="158" t="s">
        <v>68</v>
      </c>
      <c r="O237" s="158" t="s">
        <v>205</v>
      </c>
      <c r="P237" s="158" t="s">
        <v>148</v>
      </c>
      <c r="Q237" s="158"/>
      <c r="R237" s="158" t="s">
        <v>97</v>
      </c>
      <c r="S237" s="158"/>
      <c r="T237" s="158" t="s">
        <v>1779</v>
      </c>
      <c r="U237" s="158" t="s">
        <v>146</v>
      </c>
      <c r="V237" s="158" t="s">
        <v>81</v>
      </c>
      <c r="W237" s="158" t="s">
        <v>81</v>
      </c>
      <c r="X237" s="158"/>
      <c r="Y237" s="158"/>
      <c r="Z237" s="158" t="s">
        <v>34</v>
      </c>
      <c r="AA237" s="158" t="s">
        <v>310</v>
      </c>
      <c r="AB237" s="158" t="s">
        <v>34</v>
      </c>
      <c r="AC237" s="158"/>
      <c r="AD237" s="158"/>
      <c r="AE237" s="158" t="s">
        <v>68</v>
      </c>
      <c r="AF237" s="158" t="s">
        <v>350</v>
      </c>
      <c r="AG237" s="158" t="s">
        <v>81</v>
      </c>
      <c r="AH237" s="158"/>
    </row>
    <row r="238" spans="1:35" x14ac:dyDescent="0.25">
      <c r="A238">
        <f t="shared" si="9"/>
        <v>236</v>
      </c>
      <c r="B238" s="144" t="s">
        <v>624</v>
      </c>
      <c r="C238" t="str">
        <f t="shared" si="10"/>
        <v>31/12/2025</v>
      </c>
      <c r="E238">
        <f t="shared" si="11"/>
        <v>235</v>
      </c>
      <c r="F238" s="156" t="s">
        <v>1112</v>
      </c>
      <c r="G238" s="157"/>
      <c r="H238" s="158"/>
      <c r="I238" s="158" t="s">
        <v>619</v>
      </c>
      <c r="J238" s="158" t="s">
        <v>420</v>
      </c>
      <c r="K238" s="158" t="s">
        <v>624</v>
      </c>
      <c r="L238" s="158" t="s">
        <v>819</v>
      </c>
      <c r="M238" s="158" t="s">
        <v>566</v>
      </c>
      <c r="N238" s="158" t="s">
        <v>566</v>
      </c>
      <c r="O238" s="158" t="s">
        <v>1780</v>
      </c>
      <c r="P238" s="158" t="s">
        <v>884</v>
      </c>
      <c r="Q238" s="158"/>
      <c r="R238" s="158" t="s">
        <v>480</v>
      </c>
      <c r="S238" s="158"/>
      <c r="T238" s="158" t="s">
        <v>566</v>
      </c>
      <c r="U238" s="158" t="s">
        <v>1222</v>
      </c>
      <c r="V238" s="158" t="s">
        <v>566</v>
      </c>
      <c r="W238" s="158" t="s">
        <v>566</v>
      </c>
      <c r="X238" s="158"/>
      <c r="Y238" s="158"/>
      <c r="Z238" s="158" t="s">
        <v>806</v>
      </c>
      <c r="AA238" s="158" t="s">
        <v>1781</v>
      </c>
      <c r="AB238" s="158" t="s">
        <v>806</v>
      </c>
      <c r="AC238" s="158"/>
      <c r="AD238" s="158"/>
      <c r="AE238" s="158" t="s">
        <v>884</v>
      </c>
      <c r="AF238" s="158" t="s">
        <v>566</v>
      </c>
      <c r="AG238" s="158" t="s">
        <v>566</v>
      </c>
      <c r="AH238" s="158"/>
    </row>
    <row r="239" spans="1:35" x14ac:dyDescent="0.25">
      <c r="A239">
        <f t="shared" si="9"/>
        <v>237</v>
      </c>
      <c r="B239" s="147" t="s">
        <v>1117</v>
      </c>
      <c r="C239" t="str">
        <f t="shared" si="10"/>
        <v>01/03/2016</v>
      </c>
      <c r="E239">
        <f t="shared" si="11"/>
        <v>236</v>
      </c>
      <c r="F239" s="156" t="s">
        <v>54</v>
      </c>
      <c r="G239" s="157"/>
      <c r="H239" s="158"/>
      <c r="I239" s="158" t="s">
        <v>618</v>
      </c>
      <c r="J239" s="158" t="s">
        <v>437</v>
      </c>
      <c r="K239" s="158" t="s">
        <v>794</v>
      </c>
      <c r="L239" s="158" t="s">
        <v>794</v>
      </c>
      <c r="M239" s="158" t="s">
        <v>565</v>
      </c>
      <c r="N239" s="158" t="s">
        <v>565</v>
      </c>
      <c r="O239" s="158" t="s">
        <v>1353</v>
      </c>
      <c r="P239" s="158" t="s">
        <v>794</v>
      </c>
      <c r="Q239" s="158"/>
      <c r="R239" s="158" t="s">
        <v>419</v>
      </c>
      <c r="S239" s="158"/>
      <c r="T239" s="158" t="s">
        <v>1004</v>
      </c>
      <c r="U239" s="158" t="s">
        <v>1121</v>
      </c>
      <c r="V239" s="158" t="s">
        <v>1117</v>
      </c>
      <c r="W239" s="158" t="s">
        <v>565</v>
      </c>
      <c r="X239" s="158"/>
      <c r="Y239" s="158"/>
      <c r="Z239" s="158" t="s">
        <v>794</v>
      </c>
      <c r="AA239" s="158" t="s">
        <v>928</v>
      </c>
      <c r="AB239" s="158" t="s">
        <v>843</v>
      </c>
      <c r="AC239" s="158"/>
      <c r="AD239" s="158"/>
      <c r="AE239" s="158" t="s">
        <v>1004</v>
      </c>
      <c r="AF239" s="158" t="s">
        <v>843</v>
      </c>
      <c r="AG239" s="158" t="s">
        <v>565</v>
      </c>
      <c r="AH239" s="158"/>
    </row>
    <row r="240" spans="1:35" x14ac:dyDescent="0.25">
      <c r="A240">
        <f t="shared" si="9"/>
        <v>238</v>
      </c>
      <c r="B240" s="148" t="s">
        <v>416</v>
      </c>
      <c r="C240" t="str">
        <f t="shared" si="10"/>
        <v>BILATERAL</v>
      </c>
      <c r="E240">
        <f t="shared" si="11"/>
        <v>237</v>
      </c>
      <c r="F240" s="156" t="s">
        <v>402</v>
      </c>
      <c r="G240" s="157"/>
      <c r="H240" s="158"/>
      <c r="I240" s="158" t="s">
        <v>416</v>
      </c>
      <c r="J240" s="158" t="s">
        <v>435</v>
      </c>
      <c r="K240" s="158" t="s">
        <v>435</v>
      </c>
      <c r="L240" s="158" t="s">
        <v>435</v>
      </c>
      <c r="M240" s="158" t="s">
        <v>435</v>
      </c>
      <c r="N240" s="158" t="s">
        <v>435</v>
      </c>
      <c r="O240" s="158" t="s">
        <v>416</v>
      </c>
      <c r="P240" s="158" t="s">
        <v>416</v>
      </c>
      <c r="Q240" s="158"/>
      <c r="R240" s="158" t="s">
        <v>435</v>
      </c>
      <c r="S240" s="158"/>
      <c r="T240" s="158" t="s">
        <v>416</v>
      </c>
      <c r="U240" s="158" t="s">
        <v>435</v>
      </c>
      <c r="V240" s="158" t="s">
        <v>435</v>
      </c>
      <c r="W240" s="158" t="s">
        <v>435</v>
      </c>
      <c r="X240" s="158"/>
      <c r="Y240" s="158"/>
      <c r="Z240" s="158" t="s">
        <v>435</v>
      </c>
      <c r="AA240" s="158" t="s">
        <v>416</v>
      </c>
      <c r="AB240" s="158" t="s">
        <v>435</v>
      </c>
      <c r="AC240" s="158"/>
      <c r="AD240" s="158"/>
      <c r="AE240" s="158" t="s">
        <v>416</v>
      </c>
      <c r="AF240" s="158" t="s">
        <v>416</v>
      </c>
      <c r="AG240" s="158" t="s">
        <v>435</v>
      </c>
      <c r="AH240" s="158"/>
    </row>
    <row r="241" spans="1:35" x14ac:dyDescent="0.25">
      <c r="A241">
        <f t="shared" si="9"/>
        <v>239</v>
      </c>
      <c r="B241" s="149" t="s">
        <v>417</v>
      </c>
      <c r="C241" t="str">
        <f t="shared" si="10"/>
        <v>REGULADO</v>
      </c>
      <c r="E241">
        <f t="shared" si="11"/>
        <v>238</v>
      </c>
      <c r="F241" s="159" t="s">
        <v>403</v>
      </c>
      <c r="G241" s="160"/>
      <c r="H241" s="161"/>
      <c r="I241" s="161" t="s">
        <v>558</v>
      </c>
      <c r="J241" s="161" t="s">
        <v>417</v>
      </c>
      <c r="K241" s="161" t="s">
        <v>417</v>
      </c>
      <c r="L241" s="161" t="s">
        <v>417</v>
      </c>
      <c r="M241" s="161" t="s">
        <v>417</v>
      </c>
      <c r="N241" s="161" t="s">
        <v>417</v>
      </c>
      <c r="O241" s="161" t="s">
        <v>417</v>
      </c>
      <c r="P241" s="161" t="s">
        <v>417</v>
      </c>
      <c r="Q241" s="161"/>
      <c r="R241" s="161" t="s">
        <v>417</v>
      </c>
      <c r="S241" s="161"/>
      <c r="T241" s="161" t="s">
        <v>558</v>
      </c>
      <c r="U241" s="161" t="s">
        <v>417</v>
      </c>
      <c r="V241" s="161" t="s">
        <v>417</v>
      </c>
      <c r="W241" s="161" t="s">
        <v>417</v>
      </c>
      <c r="X241" s="161"/>
      <c r="Y241" s="161"/>
      <c r="Z241" s="161" t="s">
        <v>417</v>
      </c>
      <c r="AA241" s="161" t="s">
        <v>558</v>
      </c>
      <c r="AB241" s="161" t="s">
        <v>417</v>
      </c>
      <c r="AC241" s="161"/>
      <c r="AD241" s="161"/>
      <c r="AE241" s="161" t="s">
        <v>417</v>
      </c>
      <c r="AF241" s="161" t="s">
        <v>558</v>
      </c>
      <c r="AG241" s="161" t="s">
        <v>417</v>
      </c>
      <c r="AH241" s="161"/>
    </row>
    <row r="242" spans="1:35" s="134" customFormat="1" x14ac:dyDescent="0.25">
      <c r="A242" s="134">
        <f t="shared" si="9"/>
        <v>240</v>
      </c>
      <c r="B242" s="135" t="s">
        <v>1782</v>
      </c>
      <c r="C242" s="134" t="str">
        <f t="shared" si="10"/>
        <v>CB00117ENG</v>
      </c>
      <c r="E242" s="134">
        <f t="shared" si="11"/>
        <v>239</v>
      </c>
      <c r="F242" s="136" t="s">
        <v>1087</v>
      </c>
      <c r="G242" s="137"/>
      <c r="H242" s="138"/>
      <c r="I242" s="138" t="s">
        <v>620</v>
      </c>
      <c r="J242" s="138" t="s">
        <v>499</v>
      </c>
      <c r="K242" s="138" t="s">
        <v>1783</v>
      </c>
      <c r="L242" s="138" t="s">
        <v>1784</v>
      </c>
      <c r="M242" s="138" t="s">
        <v>1785</v>
      </c>
      <c r="N242" s="138" t="s">
        <v>1786</v>
      </c>
      <c r="O242" s="138" t="s">
        <v>1787</v>
      </c>
      <c r="P242" s="138" t="s">
        <v>1788</v>
      </c>
      <c r="Q242" s="138"/>
      <c r="R242" s="138" t="s">
        <v>1789</v>
      </c>
      <c r="S242" s="138"/>
      <c r="T242" s="138" t="s">
        <v>1790</v>
      </c>
      <c r="U242" s="138" t="s">
        <v>1791</v>
      </c>
      <c r="V242" s="138" t="s">
        <v>1792</v>
      </c>
      <c r="W242" s="138" t="s">
        <v>756</v>
      </c>
      <c r="X242" s="138"/>
      <c r="Y242" s="138"/>
      <c r="Z242" s="138" t="s">
        <v>841</v>
      </c>
      <c r="AA242" s="138" t="s">
        <v>1793</v>
      </c>
      <c r="AB242" s="138" t="s">
        <v>1794</v>
      </c>
      <c r="AC242" s="138"/>
      <c r="AD242" s="138"/>
      <c r="AE242" s="138" t="s">
        <v>1795</v>
      </c>
      <c r="AF242" s="138" t="s">
        <v>1796</v>
      </c>
      <c r="AG242" s="138" t="s">
        <v>1797</v>
      </c>
      <c r="AH242" s="138"/>
      <c r="AI242" s="3"/>
    </row>
    <row r="243" spans="1:35" x14ac:dyDescent="0.25">
      <c r="A243">
        <f t="shared" si="9"/>
        <v>241</v>
      </c>
      <c r="B243" s="139" t="s">
        <v>473</v>
      </c>
      <c r="C243" t="str">
        <f t="shared" si="10"/>
        <v>TALARA 220</v>
      </c>
      <c r="E243">
        <f t="shared" si="11"/>
        <v>240</v>
      </c>
      <c r="F243" s="140" t="s">
        <v>1109</v>
      </c>
      <c r="G243" s="141"/>
      <c r="H243" s="142"/>
      <c r="I243" s="142" t="s">
        <v>622</v>
      </c>
      <c r="J243" s="142" t="s">
        <v>500</v>
      </c>
      <c r="K243" s="142" t="s">
        <v>549</v>
      </c>
      <c r="L243" s="142" t="s">
        <v>498</v>
      </c>
      <c r="M243" s="142" t="s">
        <v>441</v>
      </c>
      <c r="N243" s="142" t="s">
        <v>509</v>
      </c>
      <c r="O243" s="142" t="s">
        <v>534</v>
      </c>
      <c r="P243" s="142" t="s">
        <v>454</v>
      </c>
      <c r="Q243" s="142"/>
      <c r="R243" s="142" t="s">
        <v>524</v>
      </c>
      <c r="S243" s="142"/>
      <c r="T243" s="142" t="s">
        <v>470</v>
      </c>
      <c r="U243" s="142" t="s">
        <v>817</v>
      </c>
      <c r="V243" s="142" t="s">
        <v>441</v>
      </c>
      <c r="W243" s="142" t="s">
        <v>464</v>
      </c>
      <c r="X243" s="142"/>
      <c r="Y243" s="142"/>
      <c r="Z243" s="142" t="s">
        <v>765</v>
      </c>
      <c r="AA243" s="142" t="s">
        <v>370</v>
      </c>
      <c r="AB243" s="142" t="s">
        <v>608</v>
      </c>
      <c r="AC243" s="142"/>
      <c r="AD243" s="142"/>
      <c r="AE243" s="142" t="s">
        <v>509</v>
      </c>
      <c r="AF243" s="142" t="s">
        <v>445</v>
      </c>
      <c r="AG243" s="142" t="s">
        <v>445</v>
      </c>
      <c r="AH243" s="142"/>
    </row>
    <row r="244" spans="1:35" x14ac:dyDescent="0.25">
      <c r="A244">
        <f t="shared" si="9"/>
        <v>242</v>
      </c>
      <c r="B244" s="143" t="s">
        <v>59</v>
      </c>
      <c r="C244" t="str">
        <f t="shared" si="10"/>
        <v>ELECTRO NOR OESTE</v>
      </c>
      <c r="E244">
        <f t="shared" si="11"/>
        <v>241</v>
      </c>
      <c r="F244" s="140" t="s">
        <v>52</v>
      </c>
      <c r="G244" s="141"/>
      <c r="H244" s="142"/>
      <c r="I244" s="142" t="s">
        <v>621</v>
      </c>
      <c r="J244" s="142" t="s">
        <v>104</v>
      </c>
      <c r="K244" s="142" t="s">
        <v>111</v>
      </c>
      <c r="L244" s="142" t="s">
        <v>102</v>
      </c>
      <c r="M244" s="142" t="s">
        <v>81</v>
      </c>
      <c r="N244" s="142" t="s">
        <v>68</v>
      </c>
      <c r="O244" s="142" t="s">
        <v>1798</v>
      </c>
      <c r="P244" s="142" t="s">
        <v>148</v>
      </c>
      <c r="Q244" s="142"/>
      <c r="R244" s="142" t="s">
        <v>97</v>
      </c>
      <c r="S244" s="142"/>
      <c r="T244" s="142" t="s">
        <v>1799</v>
      </c>
      <c r="U244" s="142" t="s">
        <v>146</v>
      </c>
      <c r="V244" s="142" t="s">
        <v>81</v>
      </c>
      <c r="W244" s="142" t="s">
        <v>81</v>
      </c>
      <c r="X244" s="142"/>
      <c r="Y244" s="142"/>
      <c r="Z244" s="142" t="s">
        <v>34</v>
      </c>
      <c r="AA244" s="142" t="s">
        <v>1800</v>
      </c>
      <c r="AB244" s="142" t="s">
        <v>144</v>
      </c>
      <c r="AC244" s="142"/>
      <c r="AD244" s="142"/>
      <c r="AE244" s="142" t="s">
        <v>68</v>
      </c>
      <c r="AF244" s="142" t="s">
        <v>351</v>
      </c>
      <c r="AG244" s="142" t="s">
        <v>81</v>
      </c>
      <c r="AH244" s="142"/>
    </row>
    <row r="245" spans="1:35" x14ac:dyDescent="0.25">
      <c r="A245">
        <f t="shared" si="9"/>
        <v>243</v>
      </c>
      <c r="B245" s="144" t="s">
        <v>806</v>
      </c>
      <c r="C245" t="str">
        <f t="shared" si="10"/>
        <v>31/12/2023</v>
      </c>
      <c r="E245">
        <f t="shared" si="11"/>
        <v>242</v>
      </c>
      <c r="F245" s="140" t="s">
        <v>1112</v>
      </c>
      <c r="G245" s="141"/>
      <c r="H245" s="142"/>
      <c r="I245" s="142" t="s">
        <v>624</v>
      </c>
      <c r="J245" s="142" t="s">
        <v>420</v>
      </c>
      <c r="K245" s="142" t="s">
        <v>624</v>
      </c>
      <c r="L245" s="142" t="s">
        <v>819</v>
      </c>
      <c r="M245" s="142" t="s">
        <v>566</v>
      </c>
      <c r="N245" s="142" t="s">
        <v>566</v>
      </c>
      <c r="O245" s="142" t="s">
        <v>884</v>
      </c>
      <c r="P245" s="142" t="s">
        <v>1801</v>
      </c>
      <c r="Q245" s="142"/>
      <c r="R245" s="142" t="s">
        <v>480</v>
      </c>
      <c r="S245" s="142"/>
      <c r="T245" s="142" t="s">
        <v>903</v>
      </c>
      <c r="U245" s="142" t="s">
        <v>1222</v>
      </c>
      <c r="V245" s="142" t="s">
        <v>566</v>
      </c>
      <c r="W245" s="142" t="s">
        <v>566</v>
      </c>
      <c r="X245" s="142"/>
      <c r="Y245" s="142"/>
      <c r="Z245" s="142" t="s">
        <v>806</v>
      </c>
      <c r="AA245" s="142" t="s">
        <v>1802</v>
      </c>
      <c r="AB245" s="142" t="s">
        <v>806</v>
      </c>
      <c r="AC245" s="142"/>
      <c r="AD245" s="142"/>
      <c r="AE245" s="142" t="s">
        <v>884</v>
      </c>
      <c r="AF245" s="142" t="s">
        <v>884</v>
      </c>
      <c r="AG245" s="142" t="s">
        <v>566</v>
      </c>
      <c r="AH245" s="142"/>
    </row>
    <row r="246" spans="1:35" x14ac:dyDescent="0.25">
      <c r="A246">
        <f t="shared" si="9"/>
        <v>244</v>
      </c>
      <c r="B246" s="147" t="s">
        <v>1117</v>
      </c>
      <c r="C246" t="str">
        <f t="shared" si="10"/>
        <v>01/03/2016</v>
      </c>
      <c r="E246">
        <f t="shared" si="11"/>
        <v>243</v>
      </c>
      <c r="F246" s="140" t="s">
        <v>54</v>
      </c>
      <c r="G246" s="141"/>
      <c r="H246" s="142"/>
      <c r="I246" s="142" t="s">
        <v>623</v>
      </c>
      <c r="J246" s="142" t="s">
        <v>437</v>
      </c>
      <c r="K246" s="142" t="s">
        <v>794</v>
      </c>
      <c r="L246" s="142" t="s">
        <v>794</v>
      </c>
      <c r="M246" s="142" t="s">
        <v>565</v>
      </c>
      <c r="N246" s="142" t="s">
        <v>565</v>
      </c>
      <c r="O246" s="142" t="s">
        <v>1004</v>
      </c>
      <c r="P246" s="142" t="s">
        <v>1121</v>
      </c>
      <c r="Q246" s="142"/>
      <c r="R246" s="142" t="s">
        <v>419</v>
      </c>
      <c r="S246" s="142"/>
      <c r="T246" s="142" t="s">
        <v>1121</v>
      </c>
      <c r="U246" s="142" t="s">
        <v>1121</v>
      </c>
      <c r="V246" s="142" t="s">
        <v>1117</v>
      </c>
      <c r="W246" s="142" t="s">
        <v>565</v>
      </c>
      <c r="X246" s="142"/>
      <c r="Y246" s="142"/>
      <c r="Z246" s="142" t="s">
        <v>794</v>
      </c>
      <c r="AA246" s="142" t="s">
        <v>479</v>
      </c>
      <c r="AB246" s="142" t="s">
        <v>794</v>
      </c>
      <c r="AC246" s="142"/>
      <c r="AD246" s="142"/>
      <c r="AE246" s="142" t="s">
        <v>1004</v>
      </c>
      <c r="AF246" s="142" t="s">
        <v>642</v>
      </c>
      <c r="AG246" s="142" t="s">
        <v>565</v>
      </c>
      <c r="AH246" s="142"/>
    </row>
    <row r="247" spans="1:35" x14ac:dyDescent="0.25">
      <c r="A247">
        <f t="shared" si="9"/>
        <v>245</v>
      </c>
      <c r="B247" s="148" t="s">
        <v>416</v>
      </c>
      <c r="C247" t="str">
        <f t="shared" si="10"/>
        <v>BILATERAL</v>
      </c>
      <c r="E247">
        <f t="shared" si="11"/>
        <v>244</v>
      </c>
      <c r="F247" s="140" t="s">
        <v>402</v>
      </c>
      <c r="G247" s="141"/>
      <c r="H247" s="142"/>
      <c r="I247" s="142" t="s">
        <v>416</v>
      </c>
      <c r="J247" s="142" t="s">
        <v>416</v>
      </c>
      <c r="K247" s="142" t="s">
        <v>435</v>
      </c>
      <c r="L247" s="142" t="s">
        <v>435</v>
      </c>
      <c r="M247" s="142" t="s">
        <v>435</v>
      </c>
      <c r="N247" s="142" t="s">
        <v>435</v>
      </c>
      <c r="O247" s="142" t="s">
        <v>416</v>
      </c>
      <c r="P247" s="142" t="s">
        <v>416</v>
      </c>
      <c r="Q247" s="142"/>
      <c r="R247" s="142" t="s">
        <v>435</v>
      </c>
      <c r="S247" s="142"/>
      <c r="T247" s="142" t="s">
        <v>416</v>
      </c>
      <c r="U247" s="142" t="s">
        <v>435</v>
      </c>
      <c r="V247" s="142" t="s">
        <v>435</v>
      </c>
      <c r="W247" s="142" t="s">
        <v>435</v>
      </c>
      <c r="X247" s="142"/>
      <c r="Y247" s="142"/>
      <c r="Z247" s="142" t="s">
        <v>435</v>
      </c>
      <c r="AA247" s="142" t="s">
        <v>416</v>
      </c>
      <c r="AB247" s="142" t="s">
        <v>416</v>
      </c>
      <c r="AC247" s="142"/>
      <c r="AD247" s="142"/>
      <c r="AE247" s="142" t="s">
        <v>416</v>
      </c>
      <c r="AF247" s="142" t="s">
        <v>416</v>
      </c>
      <c r="AG247" s="142" t="s">
        <v>435</v>
      </c>
      <c r="AH247" s="142"/>
    </row>
    <row r="248" spans="1:35" x14ac:dyDescent="0.25">
      <c r="A248">
        <f t="shared" si="9"/>
        <v>246</v>
      </c>
      <c r="B248" s="149" t="s">
        <v>417</v>
      </c>
      <c r="C248" t="str">
        <f t="shared" si="10"/>
        <v>REGULADO</v>
      </c>
      <c r="E248">
        <f t="shared" si="11"/>
        <v>245</v>
      </c>
      <c r="F248" s="150" t="s">
        <v>403</v>
      </c>
      <c r="G248" s="151"/>
      <c r="H248" s="152"/>
      <c r="I248" s="152" t="s">
        <v>558</v>
      </c>
      <c r="J248" s="152" t="s">
        <v>417</v>
      </c>
      <c r="K248" s="152" t="s">
        <v>417</v>
      </c>
      <c r="L248" s="152" t="s">
        <v>417</v>
      </c>
      <c r="M248" s="152" t="s">
        <v>417</v>
      </c>
      <c r="N248" s="152" t="s">
        <v>417</v>
      </c>
      <c r="O248" s="152" t="s">
        <v>558</v>
      </c>
      <c r="P248" s="152" t="s">
        <v>417</v>
      </c>
      <c r="Q248" s="152"/>
      <c r="R248" s="152" t="s">
        <v>417</v>
      </c>
      <c r="S248" s="152"/>
      <c r="T248" s="152" t="s">
        <v>558</v>
      </c>
      <c r="U248" s="152" t="s">
        <v>417</v>
      </c>
      <c r="V248" s="152" t="s">
        <v>417</v>
      </c>
      <c r="W248" s="152" t="s">
        <v>417</v>
      </c>
      <c r="X248" s="152"/>
      <c r="Y248" s="152"/>
      <c r="Z248" s="152" t="s">
        <v>417</v>
      </c>
      <c r="AA248" s="152" t="s">
        <v>558</v>
      </c>
      <c r="AB248" s="152" t="s">
        <v>417</v>
      </c>
      <c r="AC248" s="152"/>
      <c r="AD248" s="152"/>
      <c r="AE248" s="152" t="s">
        <v>417</v>
      </c>
      <c r="AF248" s="152" t="s">
        <v>558</v>
      </c>
      <c r="AG248" s="152" t="s">
        <v>417</v>
      </c>
      <c r="AH248" s="152"/>
    </row>
    <row r="249" spans="1:35" x14ac:dyDescent="0.25">
      <c r="A249">
        <f t="shared" si="9"/>
        <v>247</v>
      </c>
      <c r="B249" s="135" t="s">
        <v>1803</v>
      </c>
      <c r="C249" t="str">
        <f t="shared" si="10"/>
        <v>CB00119ENG</v>
      </c>
      <c r="E249" s="134">
        <f t="shared" si="11"/>
        <v>246</v>
      </c>
      <c r="F249" s="153" t="s">
        <v>1087</v>
      </c>
      <c r="G249" s="154"/>
      <c r="H249" s="155"/>
      <c r="I249" s="155" t="s">
        <v>625</v>
      </c>
      <c r="J249" s="155" t="s">
        <v>501</v>
      </c>
      <c r="K249" s="155" t="s">
        <v>1804</v>
      </c>
      <c r="L249" s="155" t="s">
        <v>1805</v>
      </c>
      <c r="M249" s="155" t="s">
        <v>1806</v>
      </c>
      <c r="N249" s="155" t="s">
        <v>1807</v>
      </c>
      <c r="O249" s="155"/>
      <c r="P249" s="155" t="s">
        <v>1808</v>
      </c>
      <c r="Q249" s="155"/>
      <c r="R249" s="155" t="s">
        <v>1809</v>
      </c>
      <c r="S249" s="155"/>
      <c r="T249" s="155" t="s">
        <v>1810</v>
      </c>
      <c r="U249" s="155" t="s">
        <v>1811</v>
      </c>
      <c r="V249" s="155" t="s">
        <v>1812</v>
      </c>
      <c r="W249" s="155" t="s">
        <v>753</v>
      </c>
      <c r="X249" s="155"/>
      <c r="Y249" s="155"/>
      <c r="Z249" s="155" t="s">
        <v>842</v>
      </c>
      <c r="AA249" s="155" t="s">
        <v>1813</v>
      </c>
      <c r="AB249" s="155" t="s">
        <v>1814</v>
      </c>
      <c r="AC249" s="155"/>
      <c r="AD249" s="155"/>
      <c r="AE249" s="155" t="s">
        <v>1815</v>
      </c>
      <c r="AF249" s="155" t="s">
        <v>1816</v>
      </c>
      <c r="AG249" s="155" t="s">
        <v>1817</v>
      </c>
      <c r="AH249" s="155"/>
    </row>
    <row r="250" spans="1:35" x14ac:dyDescent="0.25">
      <c r="A250">
        <f t="shared" si="9"/>
        <v>248</v>
      </c>
      <c r="B250" s="139" t="s">
        <v>464</v>
      </c>
      <c r="C250" t="str">
        <f t="shared" si="10"/>
        <v>VIZCARRA 220</v>
      </c>
      <c r="E250">
        <f t="shared" si="11"/>
        <v>247</v>
      </c>
      <c r="F250" s="156" t="s">
        <v>1109</v>
      </c>
      <c r="G250" s="157"/>
      <c r="H250" s="158"/>
      <c r="I250" s="158" t="s">
        <v>626</v>
      </c>
      <c r="J250" s="158" t="s">
        <v>478</v>
      </c>
      <c r="K250" s="158" t="s">
        <v>552</v>
      </c>
      <c r="L250" s="158" t="s">
        <v>805</v>
      </c>
      <c r="M250" s="158" t="s">
        <v>443</v>
      </c>
      <c r="N250" s="158" t="s">
        <v>511</v>
      </c>
      <c r="O250" s="158"/>
      <c r="P250" s="158" t="s">
        <v>608</v>
      </c>
      <c r="Q250" s="158"/>
      <c r="R250" s="158" t="s">
        <v>526</v>
      </c>
      <c r="S250" s="158"/>
      <c r="T250" s="158" t="s">
        <v>517</v>
      </c>
      <c r="U250" s="158" t="s">
        <v>492</v>
      </c>
      <c r="V250" s="158" t="s">
        <v>443</v>
      </c>
      <c r="W250" s="158" t="s">
        <v>466</v>
      </c>
      <c r="X250" s="158"/>
      <c r="Y250" s="158"/>
      <c r="Z250" s="158" t="s">
        <v>730</v>
      </c>
      <c r="AA250" s="158" t="s">
        <v>634</v>
      </c>
      <c r="AB250" s="158" t="s">
        <v>562</v>
      </c>
      <c r="AC250" s="158"/>
      <c r="AD250" s="158"/>
      <c r="AE250" s="158" t="s">
        <v>511</v>
      </c>
      <c r="AF250" s="158" t="s">
        <v>370</v>
      </c>
      <c r="AG250" s="158" t="s">
        <v>448</v>
      </c>
      <c r="AH250" s="158"/>
    </row>
    <row r="251" spans="1:35" x14ac:dyDescent="0.25">
      <c r="A251">
        <f t="shared" si="9"/>
        <v>249</v>
      </c>
      <c r="B251" s="143" t="s">
        <v>239</v>
      </c>
      <c r="C251" t="str">
        <f t="shared" si="10"/>
        <v>MINERA ANTAMINA</v>
      </c>
      <c r="E251">
        <f t="shared" si="11"/>
        <v>248</v>
      </c>
      <c r="F251" s="156" t="s">
        <v>52</v>
      </c>
      <c r="G251" s="157"/>
      <c r="H251" s="158"/>
      <c r="I251" s="158" t="s">
        <v>319</v>
      </c>
      <c r="J251" s="158" t="s">
        <v>68</v>
      </c>
      <c r="K251" s="158" t="s">
        <v>111</v>
      </c>
      <c r="L251" s="158" t="s">
        <v>146</v>
      </c>
      <c r="M251" s="158" t="s">
        <v>81</v>
      </c>
      <c r="N251" s="158" t="s">
        <v>68</v>
      </c>
      <c r="O251" s="158"/>
      <c r="P251" s="158" t="s">
        <v>148</v>
      </c>
      <c r="Q251" s="158"/>
      <c r="R251" s="158" t="s">
        <v>97</v>
      </c>
      <c r="S251" s="158"/>
      <c r="T251" s="158" t="s">
        <v>133</v>
      </c>
      <c r="U251" s="158" t="s">
        <v>102</v>
      </c>
      <c r="V251" s="158" t="s">
        <v>81</v>
      </c>
      <c r="W251" s="158" t="s">
        <v>81</v>
      </c>
      <c r="X251" s="158"/>
      <c r="Y251" s="158"/>
      <c r="Z251" s="158" t="s">
        <v>34</v>
      </c>
      <c r="AA251" s="158" t="s">
        <v>1818</v>
      </c>
      <c r="AB251" s="158" t="s">
        <v>144</v>
      </c>
      <c r="AC251" s="158"/>
      <c r="AD251" s="158"/>
      <c r="AE251" s="158" t="s">
        <v>68</v>
      </c>
      <c r="AF251" s="158" t="s">
        <v>352</v>
      </c>
      <c r="AG251" s="158" t="s">
        <v>81</v>
      </c>
      <c r="AH251" s="158"/>
    </row>
    <row r="252" spans="1:35" x14ac:dyDescent="0.25">
      <c r="A252">
        <f t="shared" si="9"/>
        <v>250</v>
      </c>
      <c r="B252" s="144" t="s">
        <v>1571</v>
      </c>
      <c r="C252" t="str">
        <f t="shared" si="10"/>
        <v>31/12/2029</v>
      </c>
      <c r="E252">
        <f t="shared" si="11"/>
        <v>249</v>
      </c>
      <c r="F252" s="156" t="s">
        <v>1112</v>
      </c>
      <c r="G252" s="157"/>
      <c r="H252" s="158"/>
      <c r="I252" s="158" t="s">
        <v>628</v>
      </c>
      <c r="J252" s="158" t="s">
        <v>420</v>
      </c>
      <c r="K252" s="158" t="s">
        <v>624</v>
      </c>
      <c r="L252" s="158" t="s">
        <v>819</v>
      </c>
      <c r="M252" s="158" t="s">
        <v>566</v>
      </c>
      <c r="N252" s="158" t="s">
        <v>566</v>
      </c>
      <c r="O252" s="158"/>
      <c r="P252" s="158" t="s">
        <v>566</v>
      </c>
      <c r="Q252" s="158"/>
      <c r="R252" s="158" t="s">
        <v>480</v>
      </c>
      <c r="S252" s="158"/>
      <c r="T252" s="158" t="s">
        <v>903</v>
      </c>
      <c r="U252" s="158" t="s">
        <v>1222</v>
      </c>
      <c r="V252" s="158" t="s">
        <v>566</v>
      </c>
      <c r="W252" s="158" t="s">
        <v>566</v>
      </c>
      <c r="X252" s="158"/>
      <c r="Y252" s="158"/>
      <c r="Z252" s="158" t="s">
        <v>819</v>
      </c>
      <c r="AA252" s="158" t="s">
        <v>1802</v>
      </c>
      <c r="AB252" s="158" t="s">
        <v>806</v>
      </c>
      <c r="AC252" s="158"/>
      <c r="AD252" s="158"/>
      <c r="AE252" s="158" t="s">
        <v>884</v>
      </c>
      <c r="AF252" s="158" t="s">
        <v>1819</v>
      </c>
      <c r="AG252" s="158" t="s">
        <v>566</v>
      </c>
      <c r="AH252" s="158"/>
    </row>
    <row r="253" spans="1:35" x14ac:dyDescent="0.25">
      <c r="A253">
        <f t="shared" si="9"/>
        <v>251</v>
      </c>
      <c r="B253" s="147" t="s">
        <v>1117</v>
      </c>
      <c r="C253" t="str">
        <f t="shared" si="10"/>
        <v>01/03/2016</v>
      </c>
      <c r="E253">
        <f t="shared" si="11"/>
        <v>250</v>
      </c>
      <c r="F253" s="156" t="s">
        <v>54</v>
      </c>
      <c r="G253" s="157"/>
      <c r="H253" s="158"/>
      <c r="I253" s="158" t="s">
        <v>627</v>
      </c>
      <c r="J253" s="158" t="s">
        <v>437</v>
      </c>
      <c r="K253" s="158" t="s">
        <v>794</v>
      </c>
      <c r="L253" s="158" t="s">
        <v>794</v>
      </c>
      <c r="M253" s="158" t="s">
        <v>565</v>
      </c>
      <c r="N253" s="158" t="s">
        <v>565</v>
      </c>
      <c r="O253" s="158"/>
      <c r="P253" s="158" t="s">
        <v>565</v>
      </c>
      <c r="Q253" s="158"/>
      <c r="R253" s="158" t="s">
        <v>419</v>
      </c>
      <c r="S253" s="158"/>
      <c r="T253" s="158" t="s">
        <v>1121</v>
      </c>
      <c r="U253" s="158" t="s">
        <v>1121</v>
      </c>
      <c r="V253" s="158" t="s">
        <v>1117</v>
      </c>
      <c r="W253" s="158" t="s">
        <v>565</v>
      </c>
      <c r="X253" s="158"/>
      <c r="Y253" s="158"/>
      <c r="Z253" s="158" t="s">
        <v>843</v>
      </c>
      <c r="AA253" s="158" t="s">
        <v>479</v>
      </c>
      <c r="AB253" s="158" t="s">
        <v>794</v>
      </c>
      <c r="AC253" s="158"/>
      <c r="AD253" s="158"/>
      <c r="AE253" s="158" t="s">
        <v>1004</v>
      </c>
      <c r="AF253" s="158" t="s">
        <v>642</v>
      </c>
      <c r="AG253" s="158" t="s">
        <v>565</v>
      </c>
      <c r="AH253" s="158"/>
    </row>
    <row r="254" spans="1:35" x14ac:dyDescent="0.25">
      <c r="A254">
        <f t="shared" si="9"/>
        <v>252</v>
      </c>
      <c r="B254" s="148" t="s">
        <v>416</v>
      </c>
      <c r="C254" t="str">
        <f t="shared" si="10"/>
        <v>BILATERAL</v>
      </c>
      <c r="E254">
        <f t="shared" si="11"/>
        <v>251</v>
      </c>
      <c r="F254" s="156" t="s">
        <v>402</v>
      </c>
      <c r="G254" s="157"/>
      <c r="H254" s="158"/>
      <c r="I254" s="158" t="s">
        <v>416</v>
      </c>
      <c r="J254" s="158" t="s">
        <v>435</v>
      </c>
      <c r="K254" s="158" t="s">
        <v>435</v>
      </c>
      <c r="L254" s="158" t="s">
        <v>435</v>
      </c>
      <c r="M254" s="158" t="s">
        <v>435</v>
      </c>
      <c r="N254" s="158" t="s">
        <v>435</v>
      </c>
      <c r="O254" s="158"/>
      <c r="P254" s="158" t="s">
        <v>435</v>
      </c>
      <c r="Q254" s="158"/>
      <c r="R254" s="158" t="s">
        <v>435</v>
      </c>
      <c r="S254" s="158"/>
      <c r="T254" s="158" t="s">
        <v>416</v>
      </c>
      <c r="U254" s="158" t="s">
        <v>435</v>
      </c>
      <c r="V254" s="158" t="s">
        <v>435</v>
      </c>
      <c r="W254" s="158" t="s">
        <v>435</v>
      </c>
      <c r="X254" s="158"/>
      <c r="Y254" s="158"/>
      <c r="Z254" s="158" t="s">
        <v>435</v>
      </c>
      <c r="AA254" s="158" t="s">
        <v>416</v>
      </c>
      <c r="AB254" s="158" t="s">
        <v>416</v>
      </c>
      <c r="AC254" s="158"/>
      <c r="AD254" s="158"/>
      <c r="AE254" s="158" t="s">
        <v>416</v>
      </c>
      <c r="AF254" s="158" t="s">
        <v>416</v>
      </c>
      <c r="AG254" s="158" t="s">
        <v>435</v>
      </c>
      <c r="AH254" s="158"/>
    </row>
    <row r="255" spans="1:35" x14ac:dyDescent="0.25">
      <c r="A255">
        <f t="shared" si="9"/>
        <v>253</v>
      </c>
      <c r="B255" s="149" t="s">
        <v>558</v>
      </c>
      <c r="C255" t="str">
        <f t="shared" si="10"/>
        <v>LIBRE</v>
      </c>
      <c r="E255">
        <f t="shared" si="11"/>
        <v>252</v>
      </c>
      <c r="F255" s="159" t="s">
        <v>403</v>
      </c>
      <c r="G255" s="160"/>
      <c r="H255" s="161"/>
      <c r="I255" s="161" t="s">
        <v>558</v>
      </c>
      <c r="J255" s="161" t="s">
        <v>417</v>
      </c>
      <c r="K255" s="161" t="s">
        <v>417</v>
      </c>
      <c r="L255" s="161" t="s">
        <v>417</v>
      </c>
      <c r="M255" s="161" t="s">
        <v>417</v>
      </c>
      <c r="N255" s="161" t="s">
        <v>417</v>
      </c>
      <c r="O255" s="161"/>
      <c r="P255" s="161" t="s">
        <v>417</v>
      </c>
      <c r="Q255" s="161"/>
      <c r="R255" s="161" t="s">
        <v>417</v>
      </c>
      <c r="S255" s="161"/>
      <c r="T255" s="161" t="s">
        <v>558</v>
      </c>
      <c r="U255" s="161" t="s">
        <v>417</v>
      </c>
      <c r="V255" s="161" t="s">
        <v>417</v>
      </c>
      <c r="W255" s="161" t="s">
        <v>417</v>
      </c>
      <c r="X255" s="161"/>
      <c r="Y255" s="161"/>
      <c r="Z255" s="161" t="s">
        <v>417</v>
      </c>
      <c r="AA255" s="161" t="s">
        <v>558</v>
      </c>
      <c r="AB255" s="161" t="s">
        <v>417</v>
      </c>
      <c r="AC255" s="161"/>
      <c r="AD255" s="161"/>
      <c r="AE255" s="161" t="s">
        <v>417</v>
      </c>
      <c r="AF255" s="161" t="s">
        <v>558</v>
      </c>
      <c r="AG255" s="161" t="s">
        <v>417</v>
      </c>
      <c r="AH255" s="161"/>
    </row>
    <row r="256" spans="1:35" s="134" customFormat="1" x14ac:dyDescent="0.25">
      <c r="A256" s="134">
        <f t="shared" si="9"/>
        <v>254</v>
      </c>
      <c r="B256" s="135" t="s">
        <v>1820</v>
      </c>
      <c r="C256" s="134" t="str">
        <f t="shared" si="10"/>
        <v>CB00120ENG</v>
      </c>
      <c r="E256" s="134">
        <f t="shared" si="11"/>
        <v>253</v>
      </c>
      <c r="F256" s="136" t="s">
        <v>1087</v>
      </c>
      <c r="G256" s="137"/>
      <c r="H256" s="138"/>
      <c r="I256" s="138" t="s">
        <v>629</v>
      </c>
      <c r="J256" s="138" t="s">
        <v>503</v>
      </c>
      <c r="K256" s="138" t="s">
        <v>1821</v>
      </c>
      <c r="L256" s="138" t="s">
        <v>1822</v>
      </c>
      <c r="M256" s="138" t="s">
        <v>1823</v>
      </c>
      <c r="N256" s="138" t="s">
        <v>1824</v>
      </c>
      <c r="O256" s="138"/>
      <c r="P256" s="138" t="s">
        <v>1825</v>
      </c>
      <c r="Q256" s="138"/>
      <c r="R256" s="138" t="s">
        <v>1826</v>
      </c>
      <c r="S256" s="138"/>
      <c r="T256" s="138" t="s">
        <v>1827</v>
      </c>
      <c r="U256" s="138" t="s">
        <v>1828</v>
      </c>
      <c r="V256" s="138" t="s">
        <v>1829</v>
      </c>
      <c r="W256" s="138" t="s">
        <v>759</v>
      </c>
      <c r="X256" s="138"/>
      <c r="Y256" s="138"/>
      <c r="Z256" s="138" t="s">
        <v>844</v>
      </c>
      <c r="AA256" s="138" t="s">
        <v>1830</v>
      </c>
      <c r="AB256" s="138" t="s">
        <v>1831</v>
      </c>
      <c r="AC256" s="138"/>
      <c r="AD256" s="138"/>
      <c r="AE256" s="138" t="s">
        <v>1832</v>
      </c>
      <c r="AF256" s="138" t="s">
        <v>1833</v>
      </c>
      <c r="AG256" s="138" t="s">
        <v>1834</v>
      </c>
      <c r="AH256" s="138"/>
      <c r="AI256" s="3"/>
    </row>
    <row r="257" spans="1:35" x14ac:dyDescent="0.25">
      <c r="A257">
        <f t="shared" si="9"/>
        <v>255</v>
      </c>
      <c r="B257" s="139" t="s">
        <v>556</v>
      </c>
      <c r="C257" t="str">
        <f t="shared" si="10"/>
        <v>TINTAYA EXISTENTE 138</v>
      </c>
      <c r="E257">
        <f t="shared" si="11"/>
        <v>254</v>
      </c>
      <c r="F257" s="140" t="s">
        <v>1109</v>
      </c>
      <c r="G257" s="141"/>
      <c r="H257" s="142"/>
      <c r="I257" s="142" t="s">
        <v>608</v>
      </c>
      <c r="J257" s="142" t="s">
        <v>504</v>
      </c>
      <c r="K257" s="142" t="s">
        <v>498</v>
      </c>
      <c r="L257" s="142" t="s">
        <v>809</v>
      </c>
      <c r="M257" s="142" t="s">
        <v>445</v>
      </c>
      <c r="N257" s="142" t="s">
        <v>513</v>
      </c>
      <c r="O257" s="142"/>
      <c r="P257" s="142" t="s">
        <v>418</v>
      </c>
      <c r="Q257" s="142"/>
      <c r="R257" s="142" t="s">
        <v>528</v>
      </c>
      <c r="S257" s="142"/>
      <c r="T257" s="142" t="s">
        <v>470</v>
      </c>
      <c r="U257" s="142" t="s">
        <v>495</v>
      </c>
      <c r="V257" s="142" t="s">
        <v>445</v>
      </c>
      <c r="W257" s="142" t="s">
        <v>608</v>
      </c>
      <c r="X257" s="142"/>
      <c r="Y257" s="142"/>
      <c r="Z257" s="142" t="s">
        <v>534</v>
      </c>
      <c r="AA257" s="142" t="s">
        <v>370</v>
      </c>
      <c r="AB257" s="142" t="s">
        <v>522</v>
      </c>
      <c r="AC257" s="142"/>
      <c r="AD257" s="142"/>
      <c r="AE257" s="142" t="s">
        <v>513</v>
      </c>
      <c r="AF257" s="142" t="s">
        <v>1531</v>
      </c>
      <c r="AG257" s="142" t="s">
        <v>451</v>
      </c>
      <c r="AH257" s="142"/>
    </row>
    <row r="258" spans="1:35" x14ac:dyDescent="0.25">
      <c r="A258">
        <f t="shared" si="9"/>
        <v>256</v>
      </c>
      <c r="B258" s="143" t="s">
        <v>905</v>
      </c>
      <c r="C258" t="str">
        <f t="shared" si="10"/>
        <v>XSTRATA TINTAYA S.A.</v>
      </c>
      <c r="E258">
        <f t="shared" si="11"/>
        <v>255</v>
      </c>
      <c r="F258" s="140" t="s">
        <v>52</v>
      </c>
      <c r="G258" s="141"/>
      <c r="H258" s="142"/>
      <c r="I258" s="142" t="s">
        <v>630</v>
      </c>
      <c r="J258" s="142" t="s">
        <v>68</v>
      </c>
      <c r="K258" s="142" t="s">
        <v>111</v>
      </c>
      <c r="L258" s="142" t="s">
        <v>146</v>
      </c>
      <c r="M258" s="142" t="s">
        <v>81</v>
      </c>
      <c r="N258" s="142" t="s">
        <v>68</v>
      </c>
      <c r="O258" s="142"/>
      <c r="P258" s="142" t="s">
        <v>114</v>
      </c>
      <c r="Q258" s="142"/>
      <c r="R258" s="142" t="s">
        <v>97</v>
      </c>
      <c r="S258" s="142"/>
      <c r="T258" s="142" t="s">
        <v>133</v>
      </c>
      <c r="U258" s="142" t="s">
        <v>102</v>
      </c>
      <c r="V258" s="142" t="s">
        <v>81</v>
      </c>
      <c r="W258" s="142" t="s">
        <v>148</v>
      </c>
      <c r="X258" s="142"/>
      <c r="Y258" s="142"/>
      <c r="Z258" s="142" t="s">
        <v>97</v>
      </c>
      <c r="AA258" s="142" t="s">
        <v>1818</v>
      </c>
      <c r="AB258" s="142" t="s">
        <v>144</v>
      </c>
      <c r="AC258" s="142"/>
      <c r="AD258" s="142"/>
      <c r="AE258" s="142" t="s">
        <v>68</v>
      </c>
      <c r="AF258" s="142" t="s">
        <v>3</v>
      </c>
      <c r="AG258" s="142" t="s">
        <v>81</v>
      </c>
      <c r="AH258" s="142"/>
    </row>
    <row r="259" spans="1:35" x14ac:dyDescent="0.25">
      <c r="A259">
        <f t="shared" si="9"/>
        <v>257</v>
      </c>
      <c r="B259" s="144" t="s">
        <v>873</v>
      </c>
      <c r="C259" t="str">
        <f t="shared" si="10"/>
        <v>30/04/2018</v>
      </c>
      <c r="E259">
        <f t="shared" si="11"/>
        <v>256</v>
      </c>
      <c r="F259" s="140" t="s">
        <v>1112</v>
      </c>
      <c r="G259" s="141"/>
      <c r="H259" s="142"/>
      <c r="I259" t="s">
        <v>624</v>
      </c>
      <c r="J259" s="142" t="s">
        <v>420</v>
      </c>
      <c r="K259" s="142" t="s">
        <v>624</v>
      </c>
      <c r="L259" s="142" t="s">
        <v>819</v>
      </c>
      <c r="M259" s="142" t="s">
        <v>566</v>
      </c>
      <c r="N259" s="142" t="s">
        <v>566</v>
      </c>
      <c r="O259" s="142"/>
      <c r="P259" s="142" t="s">
        <v>819</v>
      </c>
      <c r="Q259" s="142"/>
      <c r="R259" s="142" t="s">
        <v>480</v>
      </c>
      <c r="S259" s="142"/>
      <c r="T259" s="142" t="s">
        <v>903</v>
      </c>
      <c r="U259" s="142" t="s">
        <v>1222</v>
      </c>
      <c r="V259" s="142" t="s">
        <v>566</v>
      </c>
      <c r="W259" s="142" t="s">
        <v>566</v>
      </c>
      <c r="X259" s="142"/>
      <c r="Y259" s="142"/>
      <c r="Z259" s="142" t="s">
        <v>845</v>
      </c>
      <c r="AA259" s="142" t="s">
        <v>1802</v>
      </c>
      <c r="AB259" s="142" t="s">
        <v>806</v>
      </c>
      <c r="AC259" s="142"/>
      <c r="AD259" s="142"/>
      <c r="AE259" s="142" t="s">
        <v>884</v>
      </c>
      <c r="AF259" s="142" t="s">
        <v>845</v>
      </c>
      <c r="AG259" s="142" t="s">
        <v>566</v>
      </c>
      <c r="AH259" s="142"/>
    </row>
    <row r="260" spans="1:35" x14ac:dyDescent="0.25">
      <c r="A260">
        <f t="shared" si="9"/>
        <v>258</v>
      </c>
      <c r="B260" s="147" t="s">
        <v>1117</v>
      </c>
      <c r="C260" t="str">
        <f t="shared" si="10"/>
        <v>01/03/2016</v>
      </c>
      <c r="E260">
        <f t="shared" si="11"/>
        <v>257</v>
      </c>
      <c r="F260" s="140" t="s">
        <v>54</v>
      </c>
      <c r="G260" s="141"/>
      <c r="H260" s="142"/>
      <c r="I260" s="142" t="s">
        <v>631</v>
      </c>
      <c r="J260" s="142" t="s">
        <v>437</v>
      </c>
      <c r="K260" s="142" t="s">
        <v>794</v>
      </c>
      <c r="L260" s="142" t="s">
        <v>794</v>
      </c>
      <c r="M260" s="142" t="s">
        <v>565</v>
      </c>
      <c r="N260" s="142" t="s">
        <v>565</v>
      </c>
      <c r="O260" s="142"/>
      <c r="P260" s="142" t="s">
        <v>794</v>
      </c>
      <c r="Q260" s="142"/>
      <c r="R260" s="142" t="s">
        <v>419</v>
      </c>
      <c r="S260" s="142"/>
      <c r="T260" s="142" t="s">
        <v>1121</v>
      </c>
      <c r="U260" s="142" t="s">
        <v>1121</v>
      </c>
      <c r="V260" s="142" t="s">
        <v>1117</v>
      </c>
      <c r="W260" s="142" t="s">
        <v>565</v>
      </c>
      <c r="X260" s="142"/>
      <c r="Y260" s="142"/>
      <c r="Z260" s="142" t="s">
        <v>794</v>
      </c>
      <c r="AA260" s="142" t="s">
        <v>479</v>
      </c>
      <c r="AB260" s="142" t="s">
        <v>794</v>
      </c>
      <c r="AC260" s="142"/>
      <c r="AD260" s="142"/>
      <c r="AE260" s="142" t="s">
        <v>1004</v>
      </c>
      <c r="AF260" s="142" t="s">
        <v>609</v>
      </c>
      <c r="AG260" s="142" t="s">
        <v>565</v>
      </c>
      <c r="AH260" s="142"/>
    </row>
    <row r="261" spans="1:35" x14ac:dyDescent="0.25">
      <c r="A261">
        <f t="shared" ref="A261:A324" si="12">+A260+1</f>
        <v>259</v>
      </c>
      <c r="B261" s="148" t="s">
        <v>416</v>
      </c>
      <c r="C261" t="str">
        <f t="shared" ref="C261:C324" si="13">+B261</f>
        <v>BILATERAL</v>
      </c>
      <c r="E261">
        <f t="shared" si="11"/>
        <v>258</v>
      </c>
      <c r="F261" s="140" t="s">
        <v>402</v>
      </c>
      <c r="G261" s="141"/>
      <c r="H261" s="142"/>
      <c r="I261" s="142" t="s">
        <v>416</v>
      </c>
      <c r="J261" s="142" t="s">
        <v>435</v>
      </c>
      <c r="K261" s="142" t="s">
        <v>435</v>
      </c>
      <c r="L261" s="142" t="s">
        <v>435</v>
      </c>
      <c r="M261" s="142" t="s">
        <v>435</v>
      </c>
      <c r="N261" s="142" t="s">
        <v>435</v>
      </c>
      <c r="O261" s="142"/>
      <c r="P261" s="142" t="s">
        <v>435</v>
      </c>
      <c r="Q261" s="142"/>
      <c r="R261" s="142" t="s">
        <v>435</v>
      </c>
      <c r="S261" s="142"/>
      <c r="T261" s="142" t="s">
        <v>416</v>
      </c>
      <c r="U261" s="142" t="s">
        <v>435</v>
      </c>
      <c r="V261" s="142" t="s">
        <v>435</v>
      </c>
      <c r="W261" s="142" t="s">
        <v>435</v>
      </c>
      <c r="X261" s="142"/>
      <c r="Y261" s="142"/>
      <c r="Z261" s="142" t="s">
        <v>416</v>
      </c>
      <c r="AA261" s="142" t="s">
        <v>416</v>
      </c>
      <c r="AB261" s="142" t="s">
        <v>416</v>
      </c>
      <c r="AC261" s="142"/>
      <c r="AD261" s="142"/>
      <c r="AE261" s="142" t="s">
        <v>416</v>
      </c>
      <c r="AF261" s="142" t="s">
        <v>416</v>
      </c>
      <c r="AG261" s="142" t="s">
        <v>435</v>
      </c>
      <c r="AH261" s="142"/>
    </row>
    <row r="262" spans="1:35" x14ac:dyDescent="0.25">
      <c r="A262">
        <f t="shared" si="12"/>
        <v>260</v>
      </c>
      <c r="B262" s="149" t="s">
        <v>558</v>
      </c>
      <c r="C262" t="str">
        <f t="shared" si="13"/>
        <v>LIBRE</v>
      </c>
      <c r="E262">
        <f t="shared" ref="E262:E325" si="14">+E261+1</f>
        <v>259</v>
      </c>
      <c r="F262" s="150" t="s">
        <v>403</v>
      </c>
      <c r="G262" s="151"/>
      <c r="H262" s="152"/>
      <c r="I262" s="152" t="s">
        <v>558</v>
      </c>
      <c r="J262" s="152" t="s">
        <v>417</v>
      </c>
      <c r="K262" s="152" t="s">
        <v>417</v>
      </c>
      <c r="L262" s="152" t="s">
        <v>417</v>
      </c>
      <c r="M262" s="152" t="s">
        <v>417</v>
      </c>
      <c r="N262" s="152" t="s">
        <v>417</v>
      </c>
      <c r="O262" s="152"/>
      <c r="P262" s="152" t="s">
        <v>417</v>
      </c>
      <c r="Q262" s="152"/>
      <c r="R262" s="152" t="s">
        <v>417</v>
      </c>
      <c r="S262" s="152"/>
      <c r="T262" s="152" t="s">
        <v>558</v>
      </c>
      <c r="U262" s="152" t="s">
        <v>417</v>
      </c>
      <c r="V262" s="152" t="s">
        <v>417</v>
      </c>
      <c r="W262" s="152" t="s">
        <v>417</v>
      </c>
      <c r="X262" s="152"/>
      <c r="Y262" s="152"/>
      <c r="Z262" s="152" t="s">
        <v>417</v>
      </c>
      <c r="AA262" s="152" t="s">
        <v>558</v>
      </c>
      <c r="AB262" s="152" t="s">
        <v>417</v>
      </c>
      <c r="AC262" s="152"/>
      <c r="AD262" s="152"/>
      <c r="AE262" s="152" t="s">
        <v>417</v>
      </c>
      <c r="AF262" s="152" t="s">
        <v>558</v>
      </c>
      <c r="AG262" s="152" t="s">
        <v>417</v>
      </c>
      <c r="AH262" s="152"/>
    </row>
    <row r="263" spans="1:35" x14ac:dyDescent="0.25">
      <c r="A263">
        <f t="shared" si="12"/>
        <v>261</v>
      </c>
      <c r="B263" s="135" t="s">
        <v>1835</v>
      </c>
      <c r="C263" t="str">
        <f t="shared" si="13"/>
        <v>CB00122ENG</v>
      </c>
      <c r="E263" s="134">
        <f t="shared" si="14"/>
        <v>260</v>
      </c>
      <c r="F263" s="153" t="s">
        <v>1087</v>
      </c>
      <c r="G263" s="154"/>
      <c r="H263" s="155"/>
      <c r="I263" s="155" t="s">
        <v>632</v>
      </c>
      <c r="J263" s="155" t="s">
        <v>506</v>
      </c>
      <c r="K263" s="155" t="s">
        <v>1836</v>
      </c>
      <c r="L263" s="155" t="s">
        <v>1837</v>
      </c>
      <c r="M263" s="155" t="s">
        <v>1838</v>
      </c>
      <c r="N263" s="155" t="s">
        <v>1839</v>
      </c>
      <c r="O263" s="155"/>
      <c r="P263" s="155" t="s">
        <v>1840</v>
      </c>
      <c r="Q263" s="155"/>
      <c r="R263" s="155" t="s">
        <v>1841</v>
      </c>
      <c r="S263" s="155"/>
      <c r="T263" s="155" t="s">
        <v>1842</v>
      </c>
      <c r="U263" s="155" t="s">
        <v>1843</v>
      </c>
      <c r="V263" s="155" t="s">
        <v>1844</v>
      </c>
      <c r="W263" s="155" t="s">
        <v>763</v>
      </c>
      <c r="X263" s="155"/>
      <c r="Y263" s="155"/>
      <c r="Z263" s="155" t="s">
        <v>846</v>
      </c>
      <c r="AA263" s="155" t="s">
        <v>1845</v>
      </c>
      <c r="AB263" s="155" t="s">
        <v>1054</v>
      </c>
      <c r="AC263" s="155"/>
      <c r="AD263" s="155"/>
      <c r="AE263" s="155" t="s">
        <v>1846</v>
      </c>
      <c r="AF263" s="155" t="s">
        <v>1847</v>
      </c>
      <c r="AG263" s="155" t="s">
        <v>1848</v>
      </c>
      <c r="AH263" s="155"/>
    </row>
    <row r="264" spans="1:35" x14ac:dyDescent="0.25">
      <c r="A264">
        <f t="shared" si="12"/>
        <v>262</v>
      </c>
      <c r="B264" s="139" t="s">
        <v>817</v>
      </c>
      <c r="C264" t="str">
        <f t="shared" si="13"/>
        <v>TOQUEPALA 138</v>
      </c>
      <c r="E264">
        <f t="shared" si="14"/>
        <v>261</v>
      </c>
      <c r="F264" s="156" t="s">
        <v>1109</v>
      </c>
      <c r="G264" s="157"/>
      <c r="H264" s="158"/>
      <c r="I264" s="158" t="s">
        <v>634</v>
      </c>
      <c r="J264" s="158" t="s">
        <v>507</v>
      </c>
      <c r="K264" s="158" t="s">
        <v>556</v>
      </c>
      <c r="L264" s="158" t="s">
        <v>811</v>
      </c>
      <c r="M264" s="158" t="s">
        <v>448</v>
      </c>
      <c r="N264" s="158" t="s">
        <v>428</v>
      </c>
      <c r="O264" s="158"/>
      <c r="P264" s="158" t="s">
        <v>422</v>
      </c>
      <c r="Q264" s="158"/>
      <c r="R264" s="158" t="s">
        <v>531</v>
      </c>
      <c r="S264" s="158"/>
      <c r="T264" s="158" t="s">
        <v>470</v>
      </c>
      <c r="U264" s="158" t="s">
        <v>498</v>
      </c>
      <c r="V264" s="158" t="s">
        <v>448</v>
      </c>
      <c r="W264" s="158" t="s">
        <v>719</v>
      </c>
      <c r="X264" s="158"/>
      <c r="Y264" s="158"/>
      <c r="Z264" s="158" t="s">
        <v>520</v>
      </c>
      <c r="AA264" s="158" t="s">
        <v>634</v>
      </c>
      <c r="AB264" s="158" t="s">
        <v>445</v>
      </c>
      <c r="AC264" s="158"/>
      <c r="AD264" s="158"/>
      <c r="AE264" s="158" t="s">
        <v>428</v>
      </c>
      <c r="AF264" s="158" t="s">
        <v>540</v>
      </c>
      <c r="AG264" s="158" t="s">
        <v>454</v>
      </c>
      <c r="AH264" s="158"/>
    </row>
    <row r="265" spans="1:35" x14ac:dyDescent="0.25">
      <c r="A265">
        <f t="shared" si="12"/>
        <v>263</v>
      </c>
      <c r="B265" s="143" t="s">
        <v>236</v>
      </c>
      <c r="C265" t="str">
        <f t="shared" si="13"/>
        <v>SOUTHERN PERU CC</v>
      </c>
      <c r="E265">
        <f t="shared" si="14"/>
        <v>262</v>
      </c>
      <c r="F265" s="156" t="s">
        <v>52</v>
      </c>
      <c r="G265" s="157"/>
      <c r="H265" s="158"/>
      <c r="I265" s="158" t="s">
        <v>633</v>
      </c>
      <c r="J265" s="158" t="s">
        <v>68</v>
      </c>
      <c r="K265" s="158" t="s">
        <v>111</v>
      </c>
      <c r="L265" s="158" t="s">
        <v>146</v>
      </c>
      <c r="M265" s="158" t="s">
        <v>81</v>
      </c>
      <c r="N265" s="158" t="s">
        <v>68</v>
      </c>
      <c r="O265" s="158"/>
      <c r="P265" s="158" t="s">
        <v>114</v>
      </c>
      <c r="Q265" s="158"/>
      <c r="R265" s="158" t="s">
        <v>97</v>
      </c>
      <c r="S265" s="158"/>
      <c r="T265" s="158" t="s">
        <v>1849</v>
      </c>
      <c r="U265" s="158" t="s">
        <v>102</v>
      </c>
      <c r="V265" s="158" t="s">
        <v>81</v>
      </c>
      <c r="W265" s="158" t="s">
        <v>34</v>
      </c>
      <c r="X265" s="158"/>
      <c r="Y265" s="158"/>
      <c r="Z265" s="158" t="s">
        <v>97</v>
      </c>
      <c r="AA265" s="158" t="s">
        <v>1850</v>
      </c>
      <c r="AB265" s="158" t="s">
        <v>144</v>
      </c>
      <c r="AC265" s="158"/>
      <c r="AD265" s="158"/>
      <c r="AE265" s="158" t="s">
        <v>68</v>
      </c>
      <c r="AF265" s="158" t="s">
        <v>353</v>
      </c>
      <c r="AG265" s="158" t="s">
        <v>81</v>
      </c>
      <c r="AH265" s="158"/>
    </row>
    <row r="266" spans="1:35" x14ac:dyDescent="0.25">
      <c r="A266">
        <f t="shared" si="12"/>
        <v>264</v>
      </c>
      <c r="B266" s="144" t="s">
        <v>1394</v>
      </c>
      <c r="C266" t="str">
        <f t="shared" si="13"/>
        <v>17/04/2017</v>
      </c>
      <c r="E266">
        <f t="shared" si="14"/>
        <v>263</v>
      </c>
      <c r="F266" s="156" t="s">
        <v>1112</v>
      </c>
      <c r="G266" s="157"/>
      <c r="H266" s="158"/>
      <c r="I266" s="158" t="s">
        <v>624</v>
      </c>
      <c r="J266" s="158" t="s">
        <v>420</v>
      </c>
      <c r="K266" s="158" t="s">
        <v>624</v>
      </c>
      <c r="L266" s="158" t="s">
        <v>819</v>
      </c>
      <c r="M266" s="158" t="s">
        <v>566</v>
      </c>
      <c r="N266" s="158" t="s">
        <v>566</v>
      </c>
      <c r="O266" s="158"/>
      <c r="P266" s="158" t="s">
        <v>819</v>
      </c>
      <c r="Q266" s="158"/>
      <c r="R266" s="158" t="s">
        <v>480</v>
      </c>
      <c r="S266" s="158"/>
      <c r="T266" s="158" t="s">
        <v>903</v>
      </c>
      <c r="U266" s="158" t="s">
        <v>1222</v>
      </c>
      <c r="V266" s="158" t="s">
        <v>566</v>
      </c>
      <c r="W266" s="158" t="s">
        <v>806</v>
      </c>
      <c r="X266" s="158"/>
      <c r="Y266" s="158"/>
      <c r="Z266" s="158" t="s">
        <v>845</v>
      </c>
      <c r="AA266" s="158" t="s">
        <v>893</v>
      </c>
      <c r="AB266" s="158" t="s">
        <v>806</v>
      </c>
      <c r="AC266" s="158"/>
      <c r="AD266" s="158"/>
      <c r="AE266" s="158" t="s">
        <v>884</v>
      </c>
      <c r="AF266" s="158" t="s">
        <v>566</v>
      </c>
      <c r="AG266" s="158" t="s">
        <v>566</v>
      </c>
      <c r="AH266" s="158"/>
    </row>
    <row r="267" spans="1:35" x14ac:dyDescent="0.25">
      <c r="A267">
        <f t="shared" si="12"/>
        <v>265</v>
      </c>
      <c r="B267" s="147" t="s">
        <v>1117</v>
      </c>
      <c r="C267" t="str">
        <f t="shared" si="13"/>
        <v>01/03/2016</v>
      </c>
      <c r="E267">
        <f t="shared" si="14"/>
        <v>264</v>
      </c>
      <c r="F267" s="156" t="s">
        <v>54</v>
      </c>
      <c r="G267" s="157"/>
      <c r="H267" s="158"/>
      <c r="I267" s="158" t="s">
        <v>635</v>
      </c>
      <c r="J267" s="158" t="s">
        <v>437</v>
      </c>
      <c r="K267" s="158" t="s">
        <v>794</v>
      </c>
      <c r="L267" s="158" t="s">
        <v>794</v>
      </c>
      <c r="M267" s="158" t="s">
        <v>565</v>
      </c>
      <c r="N267" s="158" t="s">
        <v>565</v>
      </c>
      <c r="O267" s="158"/>
      <c r="P267" s="158" t="s">
        <v>794</v>
      </c>
      <c r="Q267" s="158"/>
      <c r="R267" s="158" t="s">
        <v>419</v>
      </c>
      <c r="S267" s="158"/>
      <c r="T267" s="158" t="s">
        <v>1121</v>
      </c>
      <c r="U267" s="158" t="s">
        <v>1121</v>
      </c>
      <c r="V267" s="158" t="s">
        <v>1117</v>
      </c>
      <c r="W267" s="158" t="s">
        <v>794</v>
      </c>
      <c r="X267" s="158"/>
      <c r="Y267" s="158"/>
      <c r="Z267" s="158" t="s">
        <v>828</v>
      </c>
      <c r="AA267" s="158" t="s">
        <v>479</v>
      </c>
      <c r="AB267" s="158" t="s">
        <v>794</v>
      </c>
      <c r="AC267" s="158"/>
      <c r="AD267" s="158"/>
      <c r="AE267" s="158" t="s">
        <v>1004</v>
      </c>
      <c r="AF267" s="158" t="s">
        <v>609</v>
      </c>
      <c r="AG267" s="158" t="s">
        <v>565</v>
      </c>
      <c r="AH267" s="158"/>
    </row>
    <row r="268" spans="1:35" x14ac:dyDescent="0.25">
      <c r="A268">
        <f t="shared" si="12"/>
        <v>266</v>
      </c>
      <c r="B268" s="148" t="s">
        <v>416</v>
      </c>
      <c r="C268" t="str">
        <f t="shared" si="13"/>
        <v>BILATERAL</v>
      </c>
      <c r="E268">
        <f t="shared" si="14"/>
        <v>265</v>
      </c>
      <c r="F268" s="156" t="s">
        <v>402</v>
      </c>
      <c r="G268" s="157"/>
      <c r="H268" s="158"/>
      <c r="I268" s="158" t="s">
        <v>416</v>
      </c>
      <c r="J268" s="158" t="s">
        <v>435</v>
      </c>
      <c r="K268" s="158" t="s">
        <v>435</v>
      </c>
      <c r="L268" s="158" t="s">
        <v>435</v>
      </c>
      <c r="M268" s="158" t="s">
        <v>435</v>
      </c>
      <c r="N268" s="158" t="s">
        <v>435</v>
      </c>
      <c r="O268" s="158"/>
      <c r="P268" s="158" t="s">
        <v>435</v>
      </c>
      <c r="Q268" s="158"/>
      <c r="R268" s="158" t="s">
        <v>435</v>
      </c>
      <c r="S268" s="158"/>
      <c r="T268" s="158" t="s">
        <v>416</v>
      </c>
      <c r="U268" s="158" t="s">
        <v>435</v>
      </c>
      <c r="V268" s="158" t="s">
        <v>435</v>
      </c>
      <c r="W268" s="158" t="s">
        <v>435</v>
      </c>
      <c r="X268" s="158"/>
      <c r="Y268" s="158"/>
      <c r="Z268" s="158" t="s">
        <v>416</v>
      </c>
      <c r="AA268" s="158" t="s">
        <v>416</v>
      </c>
      <c r="AB268" s="158" t="s">
        <v>435</v>
      </c>
      <c r="AC268" s="158"/>
      <c r="AD268" s="158"/>
      <c r="AE268" s="158" t="s">
        <v>416</v>
      </c>
      <c r="AF268" s="158" t="s">
        <v>416</v>
      </c>
      <c r="AG268" s="158" t="s">
        <v>435</v>
      </c>
      <c r="AH268" s="158"/>
    </row>
    <row r="269" spans="1:35" x14ac:dyDescent="0.25">
      <c r="A269">
        <f t="shared" si="12"/>
        <v>267</v>
      </c>
      <c r="B269" s="149" t="s">
        <v>558</v>
      </c>
      <c r="C269" t="str">
        <f t="shared" si="13"/>
        <v>LIBRE</v>
      </c>
      <c r="E269">
        <f t="shared" si="14"/>
        <v>266</v>
      </c>
      <c r="F269" s="159" t="s">
        <v>403</v>
      </c>
      <c r="G269" s="160"/>
      <c r="H269" s="161"/>
      <c r="I269" s="161" t="s">
        <v>558</v>
      </c>
      <c r="J269" s="161" t="s">
        <v>417</v>
      </c>
      <c r="K269" s="161" t="s">
        <v>417</v>
      </c>
      <c r="L269" s="161" t="s">
        <v>417</v>
      </c>
      <c r="M269" s="161" t="s">
        <v>417</v>
      </c>
      <c r="N269" s="161" t="s">
        <v>417</v>
      </c>
      <c r="O269" s="161"/>
      <c r="P269" s="161" t="s">
        <v>417</v>
      </c>
      <c r="Q269" s="161"/>
      <c r="R269" s="161" t="s">
        <v>417</v>
      </c>
      <c r="S269" s="161"/>
      <c r="T269" s="161" t="s">
        <v>558</v>
      </c>
      <c r="U269" s="161" t="s">
        <v>417</v>
      </c>
      <c r="V269" s="161" t="s">
        <v>417</v>
      </c>
      <c r="W269" s="161" t="s">
        <v>417</v>
      </c>
      <c r="X269" s="161"/>
      <c r="Y269" s="161"/>
      <c r="Z269" s="161" t="s">
        <v>417</v>
      </c>
      <c r="AA269" s="161" t="s">
        <v>558</v>
      </c>
      <c r="AB269" s="161" t="s">
        <v>417</v>
      </c>
      <c r="AC269" s="161"/>
      <c r="AD269" s="161"/>
      <c r="AE269" s="161" t="s">
        <v>417</v>
      </c>
      <c r="AF269" s="161" t="s">
        <v>558</v>
      </c>
      <c r="AG269" s="161" t="s">
        <v>417</v>
      </c>
      <c r="AH269" s="161"/>
    </row>
    <row r="270" spans="1:35" s="134" customFormat="1" x14ac:dyDescent="0.25">
      <c r="A270" s="134">
        <f t="shared" si="12"/>
        <v>268</v>
      </c>
      <c r="B270" s="135" t="s">
        <v>1317</v>
      </c>
      <c r="C270" s="134" t="str">
        <f t="shared" si="13"/>
        <v>CB00125ENG</v>
      </c>
      <c r="E270" s="134">
        <f t="shared" si="14"/>
        <v>267</v>
      </c>
      <c r="F270" s="136" t="s">
        <v>1087</v>
      </c>
      <c r="G270" s="137"/>
      <c r="H270" s="138"/>
      <c r="I270" s="138" t="s">
        <v>636</v>
      </c>
      <c r="J270" s="138" t="s">
        <v>508</v>
      </c>
      <c r="K270" s="138" t="s">
        <v>1851</v>
      </c>
      <c r="L270" s="138" t="s">
        <v>1852</v>
      </c>
      <c r="M270" s="138" t="s">
        <v>1853</v>
      </c>
      <c r="N270" s="138" t="s">
        <v>1854</v>
      </c>
      <c r="O270" s="138"/>
      <c r="P270" s="138" t="s">
        <v>1855</v>
      </c>
      <c r="Q270" s="138"/>
      <c r="R270" s="138" t="s">
        <v>1856</v>
      </c>
      <c r="S270" s="138"/>
      <c r="T270" s="138" t="s">
        <v>1857</v>
      </c>
      <c r="U270" s="138" t="s">
        <v>1858</v>
      </c>
      <c r="V270" s="138" t="s">
        <v>1859</v>
      </c>
      <c r="W270" s="138" t="s">
        <v>766</v>
      </c>
      <c r="X270" s="138"/>
      <c r="Y270" s="138"/>
      <c r="Z270" s="138" t="s">
        <v>847</v>
      </c>
      <c r="AA270" s="138" t="s">
        <v>1860</v>
      </c>
      <c r="AB270" s="138" t="s">
        <v>1055</v>
      </c>
      <c r="AC270" s="138"/>
      <c r="AD270" s="138"/>
      <c r="AE270" s="138" t="s">
        <v>1861</v>
      </c>
      <c r="AF270" s="138" t="s">
        <v>1862</v>
      </c>
      <c r="AG270" s="138" t="s">
        <v>1863</v>
      </c>
      <c r="AH270" s="138"/>
      <c r="AI270" s="3"/>
    </row>
    <row r="271" spans="1:35" x14ac:dyDescent="0.25">
      <c r="A271">
        <f t="shared" si="12"/>
        <v>269</v>
      </c>
      <c r="B271" s="139" t="s">
        <v>431</v>
      </c>
      <c r="C271" t="str">
        <f t="shared" si="13"/>
        <v>VENTANILLA 220</v>
      </c>
      <c r="E271">
        <f t="shared" si="14"/>
        <v>268</v>
      </c>
      <c r="F271" s="140" t="s">
        <v>1109</v>
      </c>
      <c r="G271" s="141"/>
      <c r="H271" s="142"/>
      <c r="I271" s="142" t="s">
        <v>634</v>
      </c>
      <c r="J271" s="142" t="s">
        <v>509</v>
      </c>
      <c r="K271" s="142" t="s">
        <v>478</v>
      </c>
      <c r="L271" s="142" t="s">
        <v>814</v>
      </c>
      <c r="M271" s="142" t="s">
        <v>451</v>
      </c>
      <c r="N271" s="142" t="s">
        <v>517</v>
      </c>
      <c r="O271" s="142"/>
      <c r="P271" s="142" t="s">
        <v>424</v>
      </c>
      <c r="Q271" s="142"/>
      <c r="R271" s="142" t="s">
        <v>500</v>
      </c>
      <c r="S271" s="142"/>
      <c r="T271" s="142" t="s">
        <v>475</v>
      </c>
      <c r="U271" s="142" t="s">
        <v>478</v>
      </c>
      <c r="V271" s="142" t="s">
        <v>451</v>
      </c>
      <c r="W271" s="142" t="s">
        <v>767</v>
      </c>
      <c r="X271" s="142"/>
      <c r="Y271" s="142"/>
      <c r="Z271" s="142" t="s">
        <v>522</v>
      </c>
      <c r="AA271" s="142" t="s">
        <v>767</v>
      </c>
      <c r="AB271" s="142" t="s">
        <v>454</v>
      </c>
      <c r="AC271" s="142"/>
      <c r="AD271" s="142"/>
      <c r="AE271" s="142" t="s">
        <v>517</v>
      </c>
      <c r="AF271" s="142" t="s">
        <v>549</v>
      </c>
      <c r="AG271" s="142" t="s">
        <v>458</v>
      </c>
      <c r="AH271" s="142"/>
    </row>
    <row r="272" spans="1:35" x14ac:dyDescent="0.25">
      <c r="A272">
        <f t="shared" si="12"/>
        <v>270</v>
      </c>
      <c r="B272" s="143" t="s">
        <v>114</v>
      </c>
      <c r="C272" t="str">
        <f t="shared" si="13"/>
        <v>EDELNOR</v>
      </c>
      <c r="E272">
        <f t="shared" si="14"/>
        <v>269</v>
      </c>
      <c r="F272" s="140" t="s">
        <v>52</v>
      </c>
      <c r="G272" s="141"/>
      <c r="H272" s="142"/>
      <c r="I272" s="142" t="s">
        <v>621</v>
      </c>
      <c r="J272" s="142" t="s">
        <v>68</v>
      </c>
      <c r="K272" s="142" t="s">
        <v>68</v>
      </c>
      <c r="L272" s="142" t="s">
        <v>146</v>
      </c>
      <c r="M272" s="142" t="s">
        <v>81</v>
      </c>
      <c r="N272" s="142" t="s">
        <v>68</v>
      </c>
      <c r="O272" s="142"/>
      <c r="P272" s="142" t="s">
        <v>114</v>
      </c>
      <c r="Q272" s="142"/>
      <c r="R272" s="142" t="s">
        <v>104</v>
      </c>
      <c r="S272" s="142"/>
      <c r="T272" s="142" t="s">
        <v>1864</v>
      </c>
      <c r="U272" s="142" t="s">
        <v>68</v>
      </c>
      <c r="V272" s="142" t="s">
        <v>81</v>
      </c>
      <c r="W272" s="142" t="s">
        <v>34</v>
      </c>
      <c r="X272" s="142"/>
      <c r="Y272" s="142"/>
      <c r="Z272" s="142" t="s">
        <v>97</v>
      </c>
      <c r="AA272" s="142" t="s">
        <v>312</v>
      </c>
      <c r="AB272" s="142" t="s">
        <v>318</v>
      </c>
      <c r="AC272" s="142"/>
      <c r="AD272" s="142"/>
      <c r="AE272" s="142" t="s">
        <v>68</v>
      </c>
      <c r="AF272" s="142" t="s">
        <v>353</v>
      </c>
      <c r="AG272" s="142" t="s">
        <v>81</v>
      </c>
      <c r="AH272" s="142"/>
    </row>
    <row r="273" spans="1:35" x14ac:dyDescent="0.25">
      <c r="A273">
        <f t="shared" si="12"/>
        <v>271</v>
      </c>
      <c r="B273" s="144" t="s">
        <v>795</v>
      </c>
      <c r="C273" t="str">
        <f t="shared" si="13"/>
        <v>31/12/2027</v>
      </c>
      <c r="E273">
        <f t="shared" si="14"/>
        <v>270</v>
      </c>
      <c r="F273" s="140" t="s">
        <v>1112</v>
      </c>
      <c r="G273" s="141"/>
      <c r="H273" s="142"/>
      <c r="I273" s="142" t="s">
        <v>624</v>
      </c>
      <c r="J273" s="142" t="s">
        <v>420</v>
      </c>
      <c r="K273" s="142" t="s">
        <v>624</v>
      </c>
      <c r="L273" s="142" t="s">
        <v>819</v>
      </c>
      <c r="M273" s="142" t="s">
        <v>566</v>
      </c>
      <c r="N273" s="142" t="s">
        <v>566</v>
      </c>
      <c r="O273" s="142"/>
      <c r="P273" s="142" t="s">
        <v>819</v>
      </c>
      <c r="Q273" s="142"/>
      <c r="R273" s="142" t="s">
        <v>480</v>
      </c>
      <c r="S273" s="142"/>
      <c r="T273" s="142" t="s">
        <v>903</v>
      </c>
      <c r="U273" s="142" t="s">
        <v>1512</v>
      </c>
      <c r="V273" s="142" t="s">
        <v>566</v>
      </c>
      <c r="W273" s="142" t="s">
        <v>806</v>
      </c>
      <c r="X273" s="142"/>
      <c r="Y273" s="142"/>
      <c r="Z273" s="142" t="s">
        <v>845</v>
      </c>
      <c r="AA273" s="142" t="s">
        <v>1865</v>
      </c>
      <c r="AB273" s="142" t="s">
        <v>1866</v>
      </c>
      <c r="AC273" s="142"/>
      <c r="AD273" s="142"/>
      <c r="AE273" s="142" t="s">
        <v>884</v>
      </c>
      <c r="AF273" s="142" t="s">
        <v>566</v>
      </c>
      <c r="AG273" s="142" t="s">
        <v>566</v>
      </c>
      <c r="AH273" s="142"/>
    </row>
    <row r="274" spans="1:35" x14ac:dyDescent="0.25">
      <c r="A274">
        <f t="shared" si="12"/>
        <v>272</v>
      </c>
      <c r="B274" s="147" t="s">
        <v>1117</v>
      </c>
      <c r="C274" t="str">
        <f t="shared" si="13"/>
        <v>01/03/2016</v>
      </c>
      <c r="E274">
        <f t="shared" si="14"/>
        <v>271</v>
      </c>
      <c r="F274" s="140" t="s">
        <v>54</v>
      </c>
      <c r="G274" s="141"/>
      <c r="H274" s="142"/>
      <c r="I274" s="142" t="s">
        <v>623</v>
      </c>
      <c r="J274" s="142" t="s">
        <v>437</v>
      </c>
      <c r="K274" s="142" t="s">
        <v>794</v>
      </c>
      <c r="L274" s="142" t="s">
        <v>794</v>
      </c>
      <c r="M274" s="142" t="s">
        <v>565</v>
      </c>
      <c r="N274" s="142" t="s">
        <v>565</v>
      </c>
      <c r="O274" s="142"/>
      <c r="P274" s="142" t="s">
        <v>794</v>
      </c>
      <c r="Q274" s="142"/>
      <c r="R274" s="142" t="s">
        <v>419</v>
      </c>
      <c r="S274" s="142"/>
      <c r="T274" s="142" t="s">
        <v>1121</v>
      </c>
      <c r="U274" s="142" t="s">
        <v>1121</v>
      </c>
      <c r="V274" s="142" t="s">
        <v>1117</v>
      </c>
      <c r="W274" s="142" t="s">
        <v>794</v>
      </c>
      <c r="X274" s="142"/>
      <c r="Y274" s="142"/>
      <c r="Z274" s="142" t="s">
        <v>828</v>
      </c>
      <c r="AA274" s="142" t="s">
        <v>479</v>
      </c>
      <c r="AB274" s="142" t="s">
        <v>642</v>
      </c>
      <c r="AC274" s="142"/>
      <c r="AD274" s="142"/>
      <c r="AE274" s="142" t="s">
        <v>1004</v>
      </c>
      <c r="AF274" s="142" t="s">
        <v>609</v>
      </c>
      <c r="AG274" s="142" t="s">
        <v>565</v>
      </c>
      <c r="AH274" s="142"/>
    </row>
    <row r="275" spans="1:35" x14ac:dyDescent="0.25">
      <c r="A275">
        <f t="shared" si="12"/>
        <v>273</v>
      </c>
      <c r="B275" s="148" t="s">
        <v>416</v>
      </c>
      <c r="C275" t="str">
        <f t="shared" si="13"/>
        <v>BILATERAL</v>
      </c>
      <c r="E275">
        <f t="shared" si="14"/>
        <v>272</v>
      </c>
      <c r="F275" s="140" t="s">
        <v>402</v>
      </c>
      <c r="G275" s="141"/>
      <c r="H275" s="142"/>
      <c r="I275" s="142" t="s">
        <v>416</v>
      </c>
      <c r="J275" s="142" t="s">
        <v>435</v>
      </c>
      <c r="K275" s="142" t="s">
        <v>435</v>
      </c>
      <c r="L275" s="142" t="s">
        <v>435</v>
      </c>
      <c r="M275" s="142" t="s">
        <v>435</v>
      </c>
      <c r="N275" s="142" t="s">
        <v>435</v>
      </c>
      <c r="O275" s="142"/>
      <c r="P275" s="142" t="s">
        <v>435</v>
      </c>
      <c r="Q275" s="142"/>
      <c r="R275" s="142" t="s">
        <v>435</v>
      </c>
      <c r="S275" s="142"/>
      <c r="T275" s="142" t="s">
        <v>416</v>
      </c>
      <c r="U275" s="142" t="s">
        <v>416</v>
      </c>
      <c r="V275" s="142" t="s">
        <v>435</v>
      </c>
      <c r="W275" s="142" t="s">
        <v>435</v>
      </c>
      <c r="X275" s="142"/>
      <c r="Y275" s="142"/>
      <c r="Z275" s="142" t="s">
        <v>416</v>
      </c>
      <c r="AA275" s="142" t="s">
        <v>416</v>
      </c>
      <c r="AB275" s="142" t="s">
        <v>416</v>
      </c>
      <c r="AC275" s="142"/>
      <c r="AD275" s="142"/>
      <c r="AE275" s="142" t="s">
        <v>416</v>
      </c>
      <c r="AF275" s="142" t="s">
        <v>416</v>
      </c>
      <c r="AG275" s="142" t="s">
        <v>435</v>
      </c>
      <c r="AH275" s="142"/>
    </row>
    <row r="276" spans="1:35" x14ac:dyDescent="0.25">
      <c r="A276">
        <f t="shared" si="12"/>
        <v>274</v>
      </c>
      <c r="B276" s="149" t="s">
        <v>417</v>
      </c>
      <c r="C276" t="str">
        <f t="shared" si="13"/>
        <v>REGULADO</v>
      </c>
      <c r="E276">
        <f t="shared" si="14"/>
        <v>273</v>
      </c>
      <c r="F276" s="150" t="s">
        <v>403</v>
      </c>
      <c r="G276" s="151"/>
      <c r="H276" s="152"/>
      <c r="I276" s="152" t="s">
        <v>558</v>
      </c>
      <c r="J276" s="152" t="s">
        <v>417</v>
      </c>
      <c r="K276" s="152" t="s">
        <v>417</v>
      </c>
      <c r="L276" s="152" t="s">
        <v>417</v>
      </c>
      <c r="M276" s="152" t="s">
        <v>417</v>
      </c>
      <c r="N276" s="152" t="s">
        <v>417</v>
      </c>
      <c r="O276" s="152"/>
      <c r="P276" s="152" t="s">
        <v>417</v>
      </c>
      <c r="Q276" s="152"/>
      <c r="R276" s="152" t="s">
        <v>417</v>
      </c>
      <c r="S276" s="152"/>
      <c r="T276" s="152" t="s">
        <v>558</v>
      </c>
      <c r="U276" s="152" t="s">
        <v>417</v>
      </c>
      <c r="V276" s="152" t="s">
        <v>417</v>
      </c>
      <c r="W276" s="152" t="s">
        <v>417</v>
      </c>
      <c r="X276" s="152"/>
      <c r="Y276" s="152"/>
      <c r="Z276" s="152" t="s">
        <v>417</v>
      </c>
      <c r="AA276" s="152" t="s">
        <v>558</v>
      </c>
      <c r="AB276" s="152" t="s">
        <v>558</v>
      </c>
      <c r="AC276" s="152"/>
      <c r="AD276" s="152"/>
      <c r="AE276" s="152" t="s">
        <v>417</v>
      </c>
      <c r="AF276" s="152" t="s">
        <v>558</v>
      </c>
      <c r="AG276" s="152" t="s">
        <v>417</v>
      </c>
      <c r="AH276" s="152"/>
    </row>
    <row r="277" spans="1:35" x14ac:dyDescent="0.25">
      <c r="A277">
        <f t="shared" si="12"/>
        <v>275</v>
      </c>
      <c r="B277" s="135" t="s">
        <v>1341</v>
      </c>
      <c r="C277" t="str">
        <f t="shared" si="13"/>
        <v>CB00126ENG</v>
      </c>
      <c r="E277" s="134">
        <f t="shared" si="14"/>
        <v>274</v>
      </c>
      <c r="F277" s="153" t="s">
        <v>1087</v>
      </c>
      <c r="G277" s="154"/>
      <c r="H277" s="155"/>
      <c r="I277" s="155" t="s">
        <v>638</v>
      </c>
      <c r="J277" s="155" t="s">
        <v>510</v>
      </c>
      <c r="K277" s="155" t="s">
        <v>1867</v>
      </c>
      <c r="L277" s="155" t="s">
        <v>1868</v>
      </c>
      <c r="M277" s="155" t="s">
        <v>1869</v>
      </c>
      <c r="N277" s="155" t="s">
        <v>1870</v>
      </c>
      <c r="O277" s="155"/>
      <c r="P277" s="155" t="s">
        <v>1871</v>
      </c>
      <c r="Q277" s="155"/>
      <c r="R277" s="155" t="s">
        <v>1872</v>
      </c>
      <c r="S277" s="155"/>
      <c r="T277" s="155" t="s">
        <v>1873</v>
      </c>
      <c r="U277" s="155" t="s">
        <v>1874</v>
      </c>
      <c r="V277" s="155" t="s">
        <v>1875</v>
      </c>
      <c r="W277" s="155" t="s">
        <v>762</v>
      </c>
      <c r="X277" s="155"/>
      <c r="Y277" s="155"/>
      <c r="Z277" s="155" t="s">
        <v>848</v>
      </c>
      <c r="AA277" s="155" t="s">
        <v>1876</v>
      </c>
      <c r="AB277" s="155"/>
      <c r="AC277" s="155"/>
      <c r="AD277" s="155"/>
      <c r="AE277" s="155" t="s">
        <v>1877</v>
      </c>
      <c r="AF277" s="155" t="s">
        <v>1878</v>
      </c>
      <c r="AG277" s="155" t="s">
        <v>1879</v>
      </c>
      <c r="AH277" s="155"/>
    </row>
    <row r="278" spans="1:35" x14ac:dyDescent="0.25">
      <c r="A278">
        <f t="shared" si="12"/>
        <v>276</v>
      </c>
      <c r="B278" s="139" t="s">
        <v>431</v>
      </c>
      <c r="C278" t="str">
        <f t="shared" si="13"/>
        <v>VENTANILLA 220</v>
      </c>
      <c r="E278">
        <f t="shared" si="14"/>
        <v>275</v>
      </c>
      <c r="F278" s="156" t="s">
        <v>1109</v>
      </c>
      <c r="G278" s="157"/>
      <c r="H278" s="158"/>
      <c r="I278" s="158" t="s">
        <v>370</v>
      </c>
      <c r="J278" s="158" t="s">
        <v>511</v>
      </c>
      <c r="K278" s="158" t="s">
        <v>504</v>
      </c>
      <c r="L278" s="158" t="s">
        <v>531</v>
      </c>
      <c r="M278" s="158" t="s">
        <v>454</v>
      </c>
      <c r="N278" s="158" t="s">
        <v>436</v>
      </c>
      <c r="O278" s="158"/>
      <c r="P278" s="158" t="s">
        <v>428</v>
      </c>
      <c r="Q278" s="158"/>
      <c r="R278" s="158" t="s">
        <v>540</v>
      </c>
      <c r="S278" s="158"/>
      <c r="T278" s="158" t="s">
        <v>475</v>
      </c>
      <c r="U278" s="158" t="s">
        <v>504</v>
      </c>
      <c r="V278" s="158" t="s">
        <v>454</v>
      </c>
      <c r="W278" s="158" t="s">
        <v>634</v>
      </c>
      <c r="X278" s="158"/>
      <c r="Y278" s="158"/>
      <c r="Z278" s="158" t="s">
        <v>524</v>
      </c>
      <c r="AA278" s="158" t="s">
        <v>370</v>
      </c>
      <c r="AB278" s="158"/>
      <c r="AC278" s="158"/>
      <c r="AD278" s="158"/>
      <c r="AE278" s="158" t="s">
        <v>517</v>
      </c>
      <c r="AF278" s="158" t="s">
        <v>1880</v>
      </c>
      <c r="AG278" s="158" t="s">
        <v>460</v>
      </c>
      <c r="AH278" s="158"/>
    </row>
    <row r="279" spans="1:35" x14ac:dyDescent="0.25">
      <c r="A279">
        <f t="shared" si="12"/>
        <v>277</v>
      </c>
      <c r="B279" s="143" t="s">
        <v>114</v>
      </c>
      <c r="C279" t="str">
        <f t="shared" si="13"/>
        <v>EDELNOR</v>
      </c>
      <c r="E279">
        <f t="shared" si="14"/>
        <v>276</v>
      </c>
      <c r="F279" s="156" t="s">
        <v>52</v>
      </c>
      <c r="G279" s="157"/>
      <c r="H279" s="158"/>
      <c r="I279" s="158" t="s">
        <v>58</v>
      </c>
      <c r="J279" s="158" t="s">
        <v>68</v>
      </c>
      <c r="K279" s="158" t="s">
        <v>68</v>
      </c>
      <c r="L279" s="158" t="s">
        <v>146</v>
      </c>
      <c r="M279" s="158" t="s">
        <v>81</v>
      </c>
      <c r="N279" s="158" t="s">
        <v>81</v>
      </c>
      <c r="O279" s="158"/>
      <c r="P279" s="158" t="s">
        <v>114</v>
      </c>
      <c r="Q279" s="158"/>
      <c r="R279" s="158" t="s">
        <v>111</v>
      </c>
      <c r="S279" s="158"/>
      <c r="T279" s="158" t="s">
        <v>368</v>
      </c>
      <c r="U279" s="158" t="s">
        <v>68</v>
      </c>
      <c r="V279" s="158" t="s">
        <v>81</v>
      </c>
      <c r="W279" s="158" t="s">
        <v>34</v>
      </c>
      <c r="X279" s="158"/>
      <c r="Y279" s="158"/>
      <c r="Z279" s="158" t="s">
        <v>97</v>
      </c>
      <c r="AA279" s="158" t="s">
        <v>1881</v>
      </c>
      <c r="AB279" s="158"/>
      <c r="AC279" s="158"/>
      <c r="AD279" s="158"/>
      <c r="AE279" s="158" t="s">
        <v>68</v>
      </c>
      <c r="AF279" s="158" t="s">
        <v>354</v>
      </c>
      <c r="AG279" s="158" t="s">
        <v>81</v>
      </c>
      <c r="AH279" s="158"/>
    </row>
    <row r="280" spans="1:35" x14ac:dyDescent="0.25">
      <c r="A280">
        <f t="shared" si="12"/>
        <v>278</v>
      </c>
      <c r="B280" s="144" t="s">
        <v>795</v>
      </c>
      <c r="C280" t="str">
        <f t="shared" si="13"/>
        <v>31/12/2027</v>
      </c>
      <c r="E280">
        <f t="shared" si="14"/>
        <v>277</v>
      </c>
      <c r="F280" s="156" t="s">
        <v>1112</v>
      </c>
      <c r="G280" s="157"/>
      <c r="H280" s="158"/>
      <c r="I280" s="158" t="s">
        <v>640</v>
      </c>
      <c r="J280" s="158" t="s">
        <v>420</v>
      </c>
      <c r="K280" s="158" t="s">
        <v>624</v>
      </c>
      <c r="L280" s="158" t="s">
        <v>819</v>
      </c>
      <c r="M280" s="158" t="s">
        <v>566</v>
      </c>
      <c r="N280" s="158" t="s">
        <v>566</v>
      </c>
      <c r="O280" s="158"/>
      <c r="P280" s="158" t="s">
        <v>819</v>
      </c>
      <c r="Q280" s="158"/>
      <c r="R280" s="158" t="s">
        <v>480</v>
      </c>
      <c r="S280" s="158"/>
      <c r="T280" s="158" t="s">
        <v>903</v>
      </c>
      <c r="U280" s="158" t="s">
        <v>1512</v>
      </c>
      <c r="V280" s="158" t="s">
        <v>566</v>
      </c>
      <c r="W280" s="158" t="s">
        <v>806</v>
      </c>
      <c r="X280" s="158"/>
      <c r="Y280" s="158"/>
      <c r="Z280" s="158" t="s">
        <v>845</v>
      </c>
      <c r="AA280" s="158" t="s">
        <v>1802</v>
      </c>
      <c r="AB280" s="158"/>
      <c r="AC280" s="158"/>
      <c r="AD280" s="158"/>
      <c r="AE280" s="158" t="s">
        <v>1882</v>
      </c>
      <c r="AF280" s="158" t="s">
        <v>903</v>
      </c>
      <c r="AG280" s="158" t="s">
        <v>566</v>
      </c>
      <c r="AH280" s="158"/>
    </row>
    <row r="281" spans="1:35" x14ac:dyDescent="0.25">
      <c r="A281">
        <f t="shared" si="12"/>
        <v>279</v>
      </c>
      <c r="B281" s="147" t="s">
        <v>1117</v>
      </c>
      <c r="C281" t="str">
        <f t="shared" si="13"/>
        <v>01/03/2016</v>
      </c>
      <c r="E281">
        <f t="shared" si="14"/>
        <v>278</v>
      </c>
      <c r="F281" s="156" t="s">
        <v>54</v>
      </c>
      <c r="G281" s="157"/>
      <c r="H281" s="158"/>
      <c r="I281" s="158" t="s">
        <v>639</v>
      </c>
      <c r="J281" s="158" t="s">
        <v>437</v>
      </c>
      <c r="K281" s="158" t="s">
        <v>794</v>
      </c>
      <c r="L281" s="158" t="s">
        <v>794</v>
      </c>
      <c r="M281" s="158" t="s">
        <v>565</v>
      </c>
      <c r="N281" s="158" t="s">
        <v>565</v>
      </c>
      <c r="O281" s="158"/>
      <c r="P281" s="158" t="s">
        <v>794</v>
      </c>
      <c r="Q281" s="158"/>
      <c r="R281" s="158" t="s">
        <v>419</v>
      </c>
      <c r="S281" s="158"/>
      <c r="T281" s="158" t="s">
        <v>1121</v>
      </c>
      <c r="U281" s="158" t="s">
        <v>1121</v>
      </c>
      <c r="V281" s="158" t="s">
        <v>1117</v>
      </c>
      <c r="W281" s="158" t="s">
        <v>794</v>
      </c>
      <c r="X281" s="158"/>
      <c r="Y281" s="158"/>
      <c r="Z281" s="158" t="s">
        <v>828</v>
      </c>
      <c r="AA281" s="158" t="s">
        <v>479</v>
      </c>
      <c r="AB281" s="158"/>
      <c r="AC281" s="158"/>
      <c r="AD281" s="158"/>
      <c r="AE281" s="158" t="s">
        <v>843</v>
      </c>
      <c r="AF281" s="158" t="s">
        <v>1328</v>
      </c>
      <c r="AG281" s="158" t="s">
        <v>565</v>
      </c>
      <c r="AH281" s="158"/>
    </row>
    <row r="282" spans="1:35" x14ac:dyDescent="0.25">
      <c r="A282">
        <f t="shared" si="12"/>
        <v>280</v>
      </c>
      <c r="B282" s="148" t="s">
        <v>416</v>
      </c>
      <c r="C282" t="str">
        <f t="shared" si="13"/>
        <v>BILATERAL</v>
      </c>
      <c r="E282">
        <f t="shared" si="14"/>
        <v>279</v>
      </c>
      <c r="F282" s="156" t="s">
        <v>402</v>
      </c>
      <c r="G282" s="157"/>
      <c r="H282" s="158"/>
      <c r="I282" s="158" t="s">
        <v>416</v>
      </c>
      <c r="J282" s="158" t="s">
        <v>435</v>
      </c>
      <c r="K282" s="158" t="s">
        <v>435</v>
      </c>
      <c r="L282" s="158" t="s">
        <v>435</v>
      </c>
      <c r="M282" s="158" t="s">
        <v>435</v>
      </c>
      <c r="N282" s="158" t="s">
        <v>435</v>
      </c>
      <c r="O282" s="158"/>
      <c r="P282" s="158" t="s">
        <v>435</v>
      </c>
      <c r="Q282" s="158"/>
      <c r="R282" s="158" t="s">
        <v>435</v>
      </c>
      <c r="S282" s="158"/>
      <c r="T282" s="158" t="s">
        <v>416</v>
      </c>
      <c r="U282" s="158" t="s">
        <v>416</v>
      </c>
      <c r="V282" s="158" t="s">
        <v>435</v>
      </c>
      <c r="W282" s="158" t="s">
        <v>435</v>
      </c>
      <c r="X282" s="158"/>
      <c r="Y282" s="158"/>
      <c r="Z282" s="158" t="s">
        <v>416</v>
      </c>
      <c r="AA282" s="158" t="s">
        <v>416</v>
      </c>
      <c r="AB282" s="158"/>
      <c r="AC282" s="158"/>
      <c r="AD282" s="158"/>
      <c r="AE282" s="158" t="s">
        <v>435</v>
      </c>
      <c r="AF282" s="158" t="s">
        <v>416</v>
      </c>
      <c r="AG282" s="158" t="s">
        <v>435</v>
      </c>
      <c r="AH282" s="158"/>
    </row>
    <row r="283" spans="1:35" x14ac:dyDescent="0.25">
      <c r="A283">
        <f t="shared" si="12"/>
        <v>281</v>
      </c>
      <c r="B283" s="149" t="s">
        <v>417</v>
      </c>
      <c r="C283" t="str">
        <f t="shared" si="13"/>
        <v>REGULADO</v>
      </c>
      <c r="E283">
        <f t="shared" si="14"/>
        <v>280</v>
      </c>
      <c r="F283" s="159" t="s">
        <v>403</v>
      </c>
      <c r="G283" s="160"/>
      <c r="H283" s="161"/>
      <c r="I283" s="161" t="s">
        <v>558</v>
      </c>
      <c r="J283" s="161" t="s">
        <v>417</v>
      </c>
      <c r="K283" s="161" t="s">
        <v>417</v>
      </c>
      <c r="L283" s="161" t="s">
        <v>417</v>
      </c>
      <c r="M283" s="161" t="s">
        <v>417</v>
      </c>
      <c r="N283" s="161" t="s">
        <v>417</v>
      </c>
      <c r="O283" s="161"/>
      <c r="P283" s="161" t="s">
        <v>417</v>
      </c>
      <c r="Q283" s="161"/>
      <c r="R283" s="161" t="s">
        <v>417</v>
      </c>
      <c r="S283" s="161"/>
      <c r="T283" s="161" t="s">
        <v>558</v>
      </c>
      <c r="U283" s="161" t="s">
        <v>417</v>
      </c>
      <c r="V283" s="161" t="s">
        <v>417</v>
      </c>
      <c r="W283" s="161" t="s">
        <v>417</v>
      </c>
      <c r="X283" s="161"/>
      <c r="Y283" s="161"/>
      <c r="Z283" s="161" t="s">
        <v>417</v>
      </c>
      <c r="AA283" s="161" t="s">
        <v>558</v>
      </c>
      <c r="AB283" s="161"/>
      <c r="AC283" s="161"/>
      <c r="AD283" s="161"/>
      <c r="AE283" s="161" t="s">
        <v>417</v>
      </c>
      <c r="AF283" s="161" t="s">
        <v>558</v>
      </c>
      <c r="AG283" s="161" t="s">
        <v>417</v>
      </c>
      <c r="AH283" s="161"/>
    </row>
    <row r="284" spans="1:35" s="134" customFormat="1" x14ac:dyDescent="0.25">
      <c r="A284" s="134">
        <f t="shared" si="12"/>
        <v>282</v>
      </c>
      <c r="B284" s="135" t="s">
        <v>1883</v>
      </c>
      <c r="C284" s="134" t="str">
        <f t="shared" si="13"/>
        <v>CB00128ENG</v>
      </c>
      <c r="E284" s="134">
        <f t="shared" si="14"/>
        <v>281</v>
      </c>
      <c r="F284" s="136" t="s">
        <v>1087</v>
      </c>
      <c r="G284" s="137"/>
      <c r="H284" s="138"/>
      <c r="I284" s="138" t="s">
        <v>641</v>
      </c>
      <c r="J284" s="138" t="s">
        <v>512</v>
      </c>
      <c r="K284" s="138" t="s">
        <v>1884</v>
      </c>
      <c r="L284" s="138" t="s">
        <v>1885</v>
      </c>
      <c r="M284" s="138" t="s">
        <v>1886</v>
      </c>
      <c r="N284" s="138" t="s">
        <v>1887</v>
      </c>
      <c r="O284" s="138"/>
      <c r="P284" s="138" t="s">
        <v>1888</v>
      </c>
      <c r="Q284" s="138"/>
      <c r="R284" s="138" t="s">
        <v>1889</v>
      </c>
      <c r="S284" s="138"/>
      <c r="T284" s="138" t="s">
        <v>1890</v>
      </c>
      <c r="U284" s="138" t="s">
        <v>1891</v>
      </c>
      <c r="V284" s="138" t="s">
        <v>1892</v>
      </c>
      <c r="W284" s="138" t="s">
        <v>760</v>
      </c>
      <c r="X284" s="138"/>
      <c r="Y284" s="138"/>
      <c r="Z284" s="138" t="s">
        <v>849</v>
      </c>
      <c r="AA284" s="138" t="s">
        <v>1893</v>
      </c>
      <c r="AB284" s="138"/>
      <c r="AC284" s="138"/>
      <c r="AD284" s="138"/>
      <c r="AE284" s="138" t="s">
        <v>1894</v>
      </c>
      <c r="AF284" s="138" t="s">
        <v>1895</v>
      </c>
      <c r="AG284" s="138" t="s">
        <v>1896</v>
      </c>
      <c r="AH284" s="138"/>
      <c r="AI284" s="3"/>
    </row>
    <row r="285" spans="1:35" x14ac:dyDescent="0.25">
      <c r="A285">
        <f t="shared" si="12"/>
        <v>283</v>
      </c>
      <c r="B285" s="139" t="s">
        <v>464</v>
      </c>
      <c r="C285" t="str">
        <f t="shared" si="13"/>
        <v>VIZCARRA 220</v>
      </c>
      <c r="E285">
        <f t="shared" si="14"/>
        <v>282</v>
      </c>
      <c r="F285" s="140" t="s">
        <v>1109</v>
      </c>
      <c r="G285" s="141"/>
      <c r="H285" s="142"/>
      <c r="I285" s="142" t="s">
        <v>513</v>
      </c>
      <c r="J285" s="142" t="s">
        <v>513</v>
      </c>
      <c r="K285" s="142" t="s">
        <v>509</v>
      </c>
      <c r="L285" s="142" t="s">
        <v>817</v>
      </c>
      <c r="M285" s="142" t="s">
        <v>458</v>
      </c>
      <c r="N285" s="142" t="s">
        <v>439</v>
      </c>
      <c r="O285" s="142"/>
      <c r="P285" s="142" t="s">
        <v>370</v>
      </c>
      <c r="Q285" s="142"/>
      <c r="R285" s="142" t="s">
        <v>543</v>
      </c>
      <c r="S285" s="142"/>
      <c r="T285" s="142" t="s">
        <v>370</v>
      </c>
      <c r="U285" s="142" t="s">
        <v>507</v>
      </c>
      <c r="V285" s="142" t="s">
        <v>458</v>
      </c>
      <c r="W285" s="142" t="s">
        <v>370</v>
      </c>
      <c r="X285" s="142"/>
      <c r="Y285" s="142"/>
      <c r="Z285" s="142" t="s">
        <v>526</v>
      </c>
      <c r="AA285" s="142" t="s">
        <v>767</v>
      </c>
      <c r="AB285" s="142"/>
      <c r="AC285" s="142"/>
      <c r="AD285" s="142"/>
      <c r="AE285" s="142" t="s">
        <v>428</v>
      </c>
      <c r="AF285" s="142" t="s">
        <v>370</v>
      </c>
      <c r="AG285" s="142" t="s">
        <v>462</v>
      </c>
      <c r="AH285" s="142"/>
    </row>
    <row r="286" spans="1:35" x14ac:dyDescent="0.25">
      <c r="A286">
        <f t="shared" si="12"/>
        <v>284</v>
      </c>
      <c r="B286" s="143" t="s">
        <v>234</v>
      </c>
      <c r="C286" t="str">
        <f t="shared" si="13"/>
        <v>MINERA SANTA LUISA</v>
      </c>
      <c r="E286">
        <f t="shared" si="14"/>
        <v>283</v>
      </c>
      <c r="F286" s="140" t="s">
        <v>52</v>
      </c>
      <c r="G286" s="141"/>
      <c r="H286" s="142"/>
      <c r="I286" s="142" t="s">
        <v>53</v>
      </c>
      <c r="J286" s="142" t="s">
        <v>68</v>
      </c>
      <c r="K286" s="142" t="s">
        <v>68</v>
      </c>
      <c r="L286" s="142" t="s">
        <v>146</v>
      </c>
      <c r="M286" s="142" t="s">
        <v>81</v>
      </c>
      <c r="N286" s="142" t="s">
        <v>81</v>
      </c>
      <c r="O286" s="142"/>
      <c r="P286" s="142" t="s">
        <v>114</v>
      </c>
      <c r="Q286" s="142"/>
      <c r="R286" s="142" t="s">
        <v>111</v>
      </c>
      <c r="S286" s="142"/>
      <c r="T286" s="142" t="s">
        <v>1897</v>
      </c>
      <c r="U286" s="142" t="s">
        <v>68</v>
      </c>
      <c r="V286" s="142" t="s">
        <v>81</v>
      </c>
      <c r="W286" s="142" t="s">
        <v>34</v>
      </c>
      <c r="X286" s="142"/>
      <c r="Y286" s="142"/>
      <c r="Z286" s="142" t="s">
        <v>97</v>
      </c>
      <c r="AA286" s="142" t="s">
        <v>1898</v>
      </c>
      <c r="AB286" s="142"/>
      <c r="AC286" s="142"/>
      <c r="AD286" s="142"/>
      <c r="AE286" s="142" t="s">
        <v>68</v>
      </c>
      <c r="AF286" s="142" t="s">
        <v>355</v>
      </c>
      <c r="AG286" s="142" t="s">
        <v>81</v>
      </c>
      <c r="AH286" s="142"/>
    </row>
    <row r="287" spans="1:35" x14ac:dyDescent="0.25">
      <c r="A287">
        <f t="shared" si="12"/>
        <v>285</v>
      </c>
      <c r="B287" s="144" t="s">
        <v>1899</v>
      </c>
      <c r="C287" t="str">
        <f t="shared" si="13"/>
        <v>31/05/2026</v>
      </c>
      <c r="E287">
        <f t="shared" si="14"/>
        <v>284</v>
      </c>
      <c r="F287" s="140" t="s">
        <v>1112</v>
      </c>
      <c r="G287" s="141"/>
      <c r="H287" s="142"/>
      <c r="I287" s="142" t="s">
        <v>643</v>
      </c>
      <c r="J287" s="142" t="s">
        <v>420</v>
      </c>
      <c r="K287" s="142" t="s">
        <v>624</v>
      </c>
      <c r="L287" s="142" t="s">
        <v>819</v>
      </c>
      <c r="M287" s="142" t="s">
        <v>566</v>
      </c>
      <c r="N287" s="142" t="s">
        <v>566</v>
      </c>
      <c r="O287" s="142"/>
      <c r="P287" s="142" t="s">
        <v>819</v>
      </c>
      <c r="Q287" s="142"/>
      <c r="R287" s="142" t="s">
        <v>480</v>
      </c>
      <c r="S287" s="142"/>
      <c r="T287" s="142" t="s">
        <v>1865</v>
      </c>
      <c r="U287" s="142" t="s">
        <v>1512</v>
      </c>
      <c r="V287" s="142" t="s">
        <v>566</v>
      </c>
      <c r="W287" s="142" t="s">
        <v>806</v>
      </c>
      <c r="X287" s="142"/>
      <c r="Y287" s="142"/>
      <c r="Z287" s="142" t="s">
        <v>845</v>
      </c>
      <c r="AA287" s="142" t="s">
        <v>1802</v>
      </c>
      <c r="AB287" s="142"/>
      <c r="AC287" s="142"/>
      <c r="AD287" s="142"/>
      <c r="AE287" s="142" t="s">
        <v>1882</v>
      </c>
      <c r="AF287" s="142" t="s">
        <v>566</v>
      </c>
      <c r="AG287" s="142" t="s">
        <v>566</v>
      </c>
      <c r="AH287" s="142"/>
    </row>
    <row r="288" spans="1:35" x14ac:dyDescent="0.25">
      <c r="A288">
        <f t="shared" si="12"/>
        <v>286</v>
      </c>
      <c r="B288" s="147" t="s">
        <v>1117</v>
      </c>
      <c r="C288" t="str">
        <f t="shared" si="13"/>
        <v>01/03/2016</v>
      </c>
      <c r="E288">
        <f t="shared" si="14"/>
        <v>285</v>
      </c>
      <c r="F288" s="140" t="s">
        <v>54</v>
      </c>
      <c r="G288" s="141"/>
      <c r="H288" s="142"/>
      <c r="I288" s="142" t="s">
        <v>642</v>
      </c>
      <c r="J288" s="142" t="s">
        <v>437</v>
      </c>
      <c r="K288" s="142" t="s">
        <v>794</v>
      </c>
      <c r="L288" s="142" t="s">
        <v>794</v>
      </c>
      <c r="M288" s="142" t="s">
        <v>565</v>
      </c>
      <c r="N288" s="142" t="s">
        <v>565</v>
      </c>
      <c r="O288" s="142"/>
      <c r="P288" s="142" t="s">
        <v>794</v>
      </c>
      <c r="Q288" s="142"/>
      <c r="R288" s="142" t="s">
        <v>419</v>
      </c>
      <c r="S288" s="142"/>
      <c r="T288" s="142" t="s">
        <v>1121</v>
      </c>
      <c r="U288" s="142" t="s">
        <v>1121</v>
      </c>
      <c r="V288" s="142" t="s">
        <v>1117</v>
      </c>
      <c r="W288" s="142" t="s">
        <v>794</v>
      </c>
      <c r="X288" s="142"/>
      <c r="Y288" s="142"/>
      <c r="Z288" s="142" t="s">
        <v>828</v>
      </c>
      <c r="AA288" s="142" t="s">
        <v>479</v>
      </c>
      <c r="AB288" s="142"/>
      <c r="AC288" s="142"/>
      <c r="AD288" s="142"/>
      <c r="AE288" s="142" t="s">
        <v>843</v>
      </c>
      <c r="AF288" s="142" t="s">
        <v>1328</v>
      </c>
      <c r="AG288" s="142" t="s">
        <v>565</v>
      </c>
      <c r="AH288" s="142"/>
    </row>
    <row r="289" spans="1:35" x14ac:dyDescent="0.25">
      <c r="A289">
        <f t="shared" si="12"/>
        <v>287</v>
      </c>
      <c r="B289" s="148" t="s">
        <v>416</v>
      </c>
      <c r="C289" t="str">
        <f t="shared" si="13"/>
        <v>BILATERAL</v>
      </c>
      <c r="E289">
        <f t="shared" si="14"/>
        <v>286</v>
      </c>
      <c r="F289" s="140" t="s">
        <v>402</v>
      </c>
      <c r="G289" s="141"/>
      <c r="H289" s="142"/>
      <c r="I289" s="142" t="s">
        <v>416</v>
      </c>
      <c r="J289" s="142" t="s">
        <v>435</v>
      </c>
      <c r="K289" s="142" t="s">
        <v>435</v>
      </c>
      <c r="L289" s="142" t="s">
        <v>435</v>
      </c>
      <c r="M289" s="142" t="s">
        <v>435</v>
      </c>
      <c r="N289" s="142" t="s">
        <v>435</v>
      </c>
      <c r="O289" s="142"/>
      <c r="P289" s="142" t="s">
        <v>435</v>
      </c>
      <c r="Q289" s="142"/>
      <c r="R289" s="142" t="s">
        <v>435</v>
      </c>
      <c r="S289" s="142"/>
      <c r="T289" s="142" t="s">
        <v>416</v>
      </c>
      <c r="U289" s="142" t="s">
        <v>416</v>
      </c>
      <c r="V289" s="142" t="s">
        <v>435</v>
      </c>
      <c r="W289" s="142" t="s">
        <v>435</v>
      </c>
      <c r="X289" s="142"/>
      <c r="Y289" s="142"/>
      <c r="Z289" s="142" t="s">
        <v>416</v>
      </c>
      <c r="AA289" s="142" t="s">
        <v>416</v>
      </c>
      <c r="AB289" s="142"/>
      <c r="AC289" s="142"/>
      <c r="AD289" s="142"/>
      <c r="AE289" s="142" t="s">
        <v>435</v>
      </c>
      <c r="AF289" s="142" t="s">
        <v>416</v>
      </c>
      <c r="AG289" s="142" t="s">
        <v>435</v>
      </c>
      <c r="AH289" s="142"/>
    </row>
    <row r="290" spans="1:35" x14ac:dyDescent="0.25">
      <c r="A290">
        <f t="shared" si="12"/>
        <v>288</v>
      </c>
      <c r="B290" s="149" t="s">
        <v>558</v>
      </c>
      <c r="C290" t="str">
        <f t="shared" si="13"/>
        <v>LIBRE</v>
      </c>
      <c r="E290">
        <f t="shared" si="14"/>
        <v>287</v>
      </c>
      <c r="F290" s="150" t="s">
        <v>403</v>
      </c>
      <c r="G290" s="151"/>
      <c r="H290" s="152"/>
      <c r="I290" s="152" t="s">
        <v>558</v>
      </c>
      <c r="J290" s="152" t="s">
        <v>417</v>
      </c>
      <c r="K290" s="152" t="s">
        <v>417</v>
      </c>
      <c r="L290" s="152" t="s">
        <v>417</v>
      </c>
      <c r="M290" s="152" t="s">
        <v>417</v>
      </c>
      <c r="N290" s="152" t="s">
        <v>417</v>
      </c>
      <c r="O290" s="152"/>
      <c r="P290" s="152" t="s">
        <v>417</v>
      </c>
      <c r="Q290" s="152"/>
      <c r="R290" s="152" t="s">
        <v>417</v>
      </c>
      <c r="S290" s="152"/>
      <c r="T290" s="152" t="s">
        <v>558</v>
      </c>
      <c r="U290" s="152" t="s">
        <v>417</v>
      </c>
      <c r="V290" s="152" t="s">
        <v>417</v>
      </c>
      <c r="W290" s="152" t="s">
        <v>417</v>
      </c>
      <c r="X290" s="152"/>
      <c r="Y290" s="152"/>
      <c r="Z290" s="152" t="s">
        <v>417</v>
      </c>
      <c r="AA290" s="152" t="s">
        <v>558</v>
      </c>
      <c r="AB290" s="152"/>
      <c r="AC290" s="152"/>
      <c r="AD290" s="152"/>
      <c r="AE290" s="152" t="s">
        <v>417</v>
      </c>
      <c r="AF290" s="152" t="s">
        <v>558</v>
      </c>
      <c r="AG290" s="152" t="s">
        <v>417</v>
      </c>
      <c r="AH290" s="152"/>
    </row>
    <row r="291" spans="1:35" x14ac:dyDescent="0.25">
      <c r="A291">
        <f t="shared" si="12"/>
        <v>289</v>
      </c>
      <c r="B291" s="135" t="s">
        <v>1363</v>
      </c>
      <c r="C291" t="str">
        <f t="shared" si="13"/>
        <v>CB00130ENG</v>
      </c>
      <c r="E291" s="134">
        <f t="shared" si="14"/>
        <v>288</v>
      </c>
      <c r="F291" s="153" t="s">
        <v>1087</v>
      </c>
      <c r="G291" s="154"/>
      <c r="H291" s="155"/>
      <c r="I291" s="155" t="s">
        <v>644</v>
      </c>
      <c r="J291" s="155" t="s">
        <v>515</v>
      </c>
      <c r="K291" s="155" t="s">
        <v>1900</v>
      </c>
      <c r="L291" s="155" t="s">
        <v>1901</v>
      </c>
      <c r="M291" s="155" t="s">
        <v>1902</v>
      </c>
      <c r="N291" s="155" t="s">
        <v>1903</v>
      </c>
      <c r="O291" s="155"/>
      <c r="P291" s="155" t="s">
        <v>1904</v>
      </c>
      <c r="Q291" s="155"/>
      <c r="R291" s="155" t="s">
        <v>1905</v>
      </c>
      <c r="S291" s="155"/>
      <c r="T291" s="155" t="s">
        <v>1906</v>
      </c>
      <c r="U291" s="155" t="s">
        <v>1907</v>
      </c>
      <c r="V291" s="155" t="s">
        <v>1908</v>
      </c>
      <c r="W291" s="155" t="s">
        <v>764</v>
      </c>
      <c r="X291" s="155"/>
      <c r="Y291" s="155"/>
      <c r="Z291" s="155" t="s">
        <v>850</v>
      </c>
      <c r="AA291" s="155" t="s">
        <v>1909</v>
      </c>
      <c r="AB291" s="155"/>
      <c r="AC291" s="155"/>
      <c r="AD291" s="155"/>
      <c r="AE291" s="155" t="s">
        <v>1910</v>
      </c>
      <c r="AF291" s="155" t="s">
        <v>1911</v>
      </c>
      <c r="AG291" s="155" t="s">
        <v>1912</v>
      </c>
      <c r="AH291" s="155"/>
    </row>
    <row r="292" spans="1:35" x14ac:dyDescent="0.25">
      <c r="A292">
        <f t="shared" si="12"/>
        <v>290</v>
      </c>
      <c r="B292" s="139" t="s">
        <v>433</v>
      </c>
      <c r="C292" t="str">
        <f t="shared" si="13"/>
        <v>ZAPALLAL 220</v>
      </c>
      <c r="E292">
        <f t="shared" si="14"/>
        <v>289</v>
      </c>
      <c r="F292" s="156" t="s">
        <v>1109</v>
      </c>
      <c r="G292" s="157"/>
      <c r="H292" s="158"/>
      <c r="I292" s="158" t="s">
        <v>646</v>
      </c>
      <c r="J292" s="158" t="s">
        <v>428</v>
      </c>
      <c r="K292" s="158" t="s">
        <v>511</v>
      </c>
      <c r="L292" s="158" t="s">
        <v>524</v>
      </c>
      <c r="M292" s="158" t="s">
        <v>460</v>
      </c>
      <c r="N292" s="158" t="s">
        <v>441</v>
      </c>
      <c r="O292" s="158"/>
      <c r="P292" s="158" t="s">
        <v>431</v>
      </c>
      <c r="Q292" s="158"/>
      <c r="R292" s="158" t="s">
        <v>546</v>
      </c>
      <c r="S292" s="158"/>
      <c r="T292" s="158" t="s">
        <v>517</v>
      </c>
      <c r="U292" s="158" t="s">
        <v>509</v>
      </c>
      <c r="V292" s="158" t="s">
        <v>460</v>
      </c>
      <c r="W292" s="158" t="s">
        <v>765</v>
      </c>
      <c r="X292" s="158"/>
      <c r="Y292" s="158"/>
      <c r="Z292" s="158" t="s">
        <v>528</v>
      </c>
      <c r="AA292" s="158" t="s">
        <v>634</v>
      </c>
      <c r="AB292" s="158"/>
      <c r="AC292" s="158"/>
      <c r="AD292" s="158"/>
      <c r="AE292" s="158" t="s">
        <v>513</v>
      </c>
      <c r="AF292" s="158" t="s">
        <v>458</v>
      </c>
      <c r="AG292" s="158" t="s">
        <v>464</v>
      </c>
      <c r="AH292" s="158"/>
    </row>
    <row r="293" spans="1:35" x14ac:dyDescent="0.25">
      <c r="A293">
        <f t="shared" si="12"/>
        <v>291</v>
      </c>
      <c r="B293" s="143" t="s">
        <v>114</v>
      </c>
      <c r="C293" t="str">
        <f t="shared" si="13"/>
        <v>EDELNOR</v>
      </c>
      <c r="E293">
        <f t="shared" si="14"/>
        <v>290</v>
      </c>
      <c r="F293" s="156" t="s">
        <v>52</v>
      </c>
      <c r="G293" s="157"/>
      <c r="H293" s="158"/>
      <c r="I293" s="158" t="s">
        <v>645</v>
      </c>
      <c r="J293" s="158" t="s">
        <v>68</v>
      </c>
      <c r="K293" s="158" t="s">
        <v>68</v>
      </c>
      <c r="L293" s="158" t="s">
        <v>1913</v>
      </c>
      <c r="M293" s="158" t="s">
        <v>81</v>
      </c>
      <c r="N293" s="158" t="s">
        <v>81</v>
      </c>
      <c r="O293" s="158"/>
      <c r="P293" s="158" t="s">
        <v>114</v>
      </c>
      <c r="Q293" s="158"/>
      <c r="R293" s="158" t="s">
        <v>111</v>
      </c>
      <c r="S293" s="158"/>
      <c r="T293" s="158" t="s">
        <v>134</v>
      </c>
      <c r="U293" s="158" t="s">
        <v>68</v>
      </c>
      <c r="V293" s="158" t="s">
        <v>81</v>
      </c>
      <c r="W293" s="158" t="s">
        <v>34</v>
      </c>
      <c r="X293" s="158"/>
      <c r="Y293" s="158"/>
      <c r="Z293" s="158" t="s">
        <v>97</v>
      </c>
      <c r="AA293" s="158" t="s">
        <v>311</v>
      </c>
      <c r="AB293" s="158"/>
      <c r="AC293" s="158"/>
      <c r="AD293" s="158"/>
      <c r="AE293" s="158" t="s">
        <v>68</v>
      </c>
      <c r="AF293" s="158" t="s">
        <v>1914</v>
      </c>
      <c r="AG293" s="158" t="s">
        <v>81</v>
      </c>
      <c r="AH293" s="158"/>
    </row>
    <row r="294" spans="1:35" x14ac:dyDescent="0.25">
      <c r="A294">
        <f t="shared" si="12"/>
        <v>292</v>
      </c>
      <c r="B294" s="144" t="s">
        <v>795</v>
      </c>
      <c r="C294" t="str">
        <f t="shared" si="13"/>
        <v>31/12/2027</v>
      </c>
      <c r="E294">
        <f t="shared" si="14"/>
        <v>291</v>
      </c>
      <c r="F294" s="156" t="s">
        <v>1112</v>
      </c>
      <c r="G294" s="157"/>
      <c r="H294" s="158"/>
      <c r="I294" s="158" t="s">
        <v>628</v>
      </c>
      <c r="J294" s="158" t="s">
        <v>420</v>
      </c>
      <c r="K294" s="158" t="s">
        <v>624</v>
      </c>
      <c r="L294" s="158" t="s">
        <v>643</v>
      </c>
      <c r="M294" s="158" t="s">
        <v>566</v>
      </c>
      <c r="N294" s="158" t="s">
        <v>566</v>
      </c>
      <c r="O294" s="158"/>
      <c r="P294" s="158" t="s">
        <v>819</v>
      </c>
      <c r="Q294" s="158"/>
      <c r="R294" s="158" t="s">
        <v>480</v>
      </c>
      <c r="S294" s="158"/>
      <c r="T294" s="158" t="s">
        <v>819</v>
      </c>
      <c r="U294" s="158" t="s">
        <v>1512</v>
      </c>
      <c r="V294" s="158" t="s">
        <v>566</v>
      </c>
      <c r="W294" s="158" t="s">
        <v>806</v>
      </c>
      <c r="X294" s="158"/>
      <c r="Y294" s="158"/>
      <c r="Z294" s="158" t="s">
        <v>845</v>
      </c>
      <c r="AA294" s="158" t="s">
        <v>1915</v>
      </c>
      <c r="AB294" s="158"/>
      <c r="AC294" s="158"/>
      <c r="AD294" s="158"/>
      <c r="AE294" s="158" t="s">
        <v>1882</v>
      </c>
      <c r="AF294" s="158" t="s">
        <v>566</v>
      </c>
      <c r="AG294" s="158" t="s">
        <v>566</v>
      </c>
      <c r="AH294" s="158"/>
    </row>
    <row r="295" spans="1:35" x14ac:dyDescent="0.25">
      <c r="A295">
        <f t="shared" si="12"/>
        <v>293</v>
      </c>
      <c r="B295" s="147" t="s">
        <v>1117</v>
      </c>
      <c r="C295" t="str">
        <f t="shared" si="13"/>
        <v>01/03/2016</v>
      </c>
      <c r="E295">
        <f t="shared" si="14"/>
        <v>292</v>
      </c>
      <c r="F295" s="156" t="s">
        <v>54</v>
      </c>
      <c r="G295" s="157"/>
      <c r="H295" s="158"/>
      <c r="I295" s="158" t="s">
        <v>647</v>
      </c>
      <c r="J295" s="158" t="s">
        <v>437</v>
      </c>
      <c r="K295" s="158" t="s">
        <v>794</v>
      </c>
      <c r="L295" s="158" t="s">
        <v>595</v>
      </c>
      <c r="M295" s="158" t="s">
        <v>565</v>
      </c>
      <c r="N295" s="158" t="s">
        <v>565</v>
      </c>
      <c r="O295" s="158"/>
      <c r="P295" s="158" t="s">
        <v>794</v>
      </c>
      <c r="Q295" s="158"/>
      <c r="R295" s="158" t="s">
        <v>419</v>
      </c>
      <c r="S295" s="158"/>
      <c r="T295" s="158" t="s">
        <v>1121</v>
      </c>
      <c r="U295" s="158" t="s">
        <v>1121</v>
      </c>
      <c r="V295" s="158" t="s">
        <v>1117</v>
      </c>
      <c r="W295" s="158" t="s">
        <v>794</v>
      </c>
      <c r="X295" s="158"/>
      <c r="Y295" s="158"/>
      <c r="Z295" s="158" t="s">
        <v>828</v>
      </c>
      <c r="AA295" s="158" t="s">
        <v>479</v>
      </c>
      <c r="AB295" s="158"/>
      <c r="AC295" s="158"/>
      <c r="AD295" s="158"/>
      <c r="AE295" s="158" t="s">
        <v>843</v>
      </c>
      <c r="AF295" s="158" t="s">
        <v>1328</v>
      </c>
      <c r="AG295" s="158" t="s">
        <v>565</v>
      </c>
      <c r="AH295" s="158"/>
    </row>
    <row r="296" spans="1:35" x14ac:dyDescent="0.25">
      <c r="A296">
        <f t="shared" si="12"/>
        <v>294</v>
      </c>
      <c r="B296" s="148" t="s">
        <v>416</v>
      </c>
      <c r="C296" t="str">
        <f t="shared" si="13"/>
        <v>BILATERAL</v>
      </c>
      <c r="E296">
        <f t="shared" si="14"/>
        <v>293</v>
      </c>
      <c r="F296" s="156" t="s">
        <v>402</v>
      </c>
      <c r="G296" s="157"/>
      <c r="H296" s="158"/>
      <c r="I296" s="158" t="s">
        <v>416</v>
      </c>
      <c r="J296" s="158" t="s">
        <v>435</v>
      </c>
      <c r="K296" s="158" t="s">
        <v>435</v>
      </c>
      <c r="L296" s="158" t="s">
        <v>416</v>
      </c>
      <c r="M296" s="158" t="s">
        <v>435</v>
      </c>
      <c r="N296" s="158" t="s">
        <v>435</v>
      </c>
      <c r="O296" s="158"/>
      <c r="P296" s="158" t="s">
        <v>435</v>
      </c>
      <c r="Q296" s="158"/>
      <c r="R296" s="158" t="s">
        <v>435</v>
      </c>
      <c r="S296" s="158"/>
      <c r="T296" s="158" t="s">
        <v>416</v>
      </c>
      <c r="U296" s="158" t="s">
        <v>416</v>
      </c>
      <c r="V296" s="158" t="s">
        <v>435</v>
      </c>
      <c r="W296" s="158" t="s">
        <v>435</v>
      </c>
      <c r="X296" s="158"/>
      <c r="Y296" s="158"/>
      <c r="Z296" s="158" t="s">
        <v>416</v>
      </c>
      <c r="AA296" s="158" t="s">
        <v>416</v>
      </c>
      <c r="AB296" s="158"/>
      <c r="AC296" s="158"/>
      <c r="AD296" s="158"/>
      <c r="AE296" s="158" t="s">
        <v>435</v>
      </c>
      <c r="AF296" s="158" t="s">
        <v>416</v>
      </c>
      <c r="AG296" s="158" t="s">
        <v>435</v>
      </c>
      <c r="AH296" s="158"/>
    </row>
    <row r="297" spans="1:35" x14ac:dyDescent="0.25">
      <c r="A297">
        <f t="shared" si="12"/>
        <v>295</v>
      </c>
      <c r="B297" s="149" t="s">
        <v>417</v>
      </c>
      <c r="C297" t="str">
        <f t="shared" si="13"/>
        <v>REGULADO</v>
      </c>
      <c r="E297">
        <f t="shared" si="14"/>
        <v>294</v>
      </c>
      <c r="F297" s="159" t="s">
        <v>403</v>
      </c>
      <c r="G297" s="160"/>
      <c r="H297" s="161"/>
      <c r="I297" s="161" t="s">
        <v>558</v>
      </c>
      <c r="J297" s="161" t="s">
        <v>417</v>
      </c>
      <c r="K297" s="161" t="s">
        <v>417</v>
      </c>
      <c r="L297" s="161" t="s">
        <v>558</v>
      </c>
      <c r="M297" s="161" t="s">
        <v>417</v>
      </c>
      <c r="N297" s="161" t="s">
        <v>417</v>
      </c>
      <c r="O297" s="161"/>
      <c r="P297" s="161" t="s">
        <v>417</v>
      </c>
      <c r="Q297" s="161"/>
      <c r="R297" s="161" t="s">
        <v>417</v>
      </c>
      <c r="S297" s="161"/>
      <c r="T297" s="161" t="s">
        <v>558</v>
      </c>
      <c r="U297" s="161" t="s">
        <v>417</v>
      </c>
      <c r="V297" s="161" t="s">
        <v>417</v>
      </c>
      <c r="W297" s="161" t="s">
        <v>417</v>
      </c>
      <c r="X297" s="161"/>
      <c r="Y297" s="161"/>
      <c r="Z297" s="161" t="s">
        <v>417</v>
      </c>
      <c r="AA297" s="161" t="s">
        <v>558</v>
      </c>
      <c r="AB297" s="161"/>
      <c r="AC297" s="161"/>
      <c r="AD297" s="161"/>
      <c r="AE297" s="161" t="s">
        <v>417</v>
      </c>
      <c r="AF297" s="161" t="s">
        <v>558</v>
      </c>
      <c r="AG297" s="161" t="s">
        <v>417</v>
      </c>
      <c r="AH297" s="161"/>
    </row>
    <row r="298" spans="1:35" s="134" customFormat="1" x14ac:dyDescent="0.25">
      <c r="A298" s="134">
        <f t="shared" si="12"/>
        <v>296</v>
      </c>
      <c r="B298" s="135" t="s">
        <v>1384</v>
      </c>
      <c r="C298" s="134" t="str">
        <f t="shared" si="13"/>
        <v>CB00131ENG</v>
      </c>
      <c r="E298" s="134">
        <f t="shared" si="14"/>
        <v>295</v>
      </c>
      <c r="F298" s="136" t="s">
        <v>1087</v>
      </c>
      <c r="G298" s="137"/>
      <c r="H298" s="138"/>
      <c r="I298" s="138"/>
      <c r="J298" s="138" t="s">
        <v>516</v>
      </c>
      <c r="K298" s="138" t="s">
        <v>1916</v>
      </c>
      <c r="L298" s="138" t="s">
        <v>1917</v>
      </c>
      <c r="M298" s="138" t="s">
        <v>1918</v>
      </c>
      <c r="N298" s="138" t="s">
        <v>1919</v>
      </c>
      <c r="O298" s="138"/>
      <c r="P298" s="138" t="s">
        <v>1920</v>
      </c>
      <c r="Q298" s="138"/>
      <c r="R298" s="138" t="s">
        <v>1921</v>
      </c>
      <c r="S298" s="138"/>
      <c r="T298" s="138" t="s">
        <v>1922</v>
      </c>
      <c r="U298" s="138" t="s">
        <v>1923</v>
      </c>
      <c r="V298" s="138" t="s">
        <v>1924</v>
      </c>
      <c r="W298" s="138" t="s">
        <v>776</v>
      </c>
      <c r="X298" s="138"/>
      <c r="Y298" s="138"/>
      <c r="Z298" s="138" t="s">
        <v>851</v>
      </c>
      <c r="AA298" s="138" t="s">
        <v>1925</v>
      </c>
      <c r="AB298" s="138"/>
      <c r="AC298" s="138"/>
      <c r="AD298" s="138"/>
      <c r="AE298" s="138" t="s">
        <v>1926</v>
      </c>
      <c r="AF298" s="138" t="s">
        <v>1927</v>
      </c>
      <c r="AG298" s="138" t="s">
        <v>1928</v>
      </c>
      <c r="AH298" s="138"/>
      <c r="AI298" s="3"/>
    </row>
    <row r="299" spans="1:35" x14ac:dyDescent="0.25">
      <c r="A299">
        <f t="shared" si="12"/>
        <v>297</v>
      </c>
      <c r="B299" s="139" t="s">
        <v>433</v>
      </c>
      <c r="C299" t="str">
        <f t="shared" si="13"/>
        <v>ZAPALLAL 220</v>
      </c>
      <c r="E299">
        <f t="shared" si="14"/>
        <v>296</v>
      </c>
      <c r="F299" s="140" t="s">
        <v>1109</v>
      </c>
      <c r="G299" s="141"/>
      <c r="H299" s="142"/>
      <c r="I299" s="142"/>
      <c r="J299" s="142" t="s">
        <v>517</v>
      </c>
      <c r="K299" s="142" t="s">
        <v>513</v>
      </c>
      <c r="L299" s="142" t="s">
        <v>531</v>
      </c>
      <c r="M299" s="142" t="s">
        <v>462</v>
      </c>
      <c r="N299" s="142" t="s">
        <v>443</v>
      </c>
      <c r="O299" s="142"/>
      <c r="P299" s="142" t="s">
        <v>433</v>
      </c>
      <c r="Q299" s="142"/>
      <c r="R299" s="142" t="s">
        <v>549</v>
      </c>
      <c r="S299" s="142"/>
      <c r="T299" s="142" t="s">
        <v>370</v>
      </c>
      <c r="U299" s="142" t="s">
        <v>511</v>
      </c>
      <c r="V299" s="142" t="s">
        <v>464</v>
      </c>
      <c r="W299" s="142" t="s">
        <v>730</v>
      </c>
      <c r="X299" s="142"/>
      <c r="Y299" s="142"/>
      <c r="Z299" s="142" t="s">
        <v>531</v>
      </c>
      <c r="AA299" s="142" t="s">
        <v>370</v>
      </c>
      <c r="AB299" s="142"/>
      <c r="AC299" s="142"/>
      <c r="AD299" s="142"/>
      <c r="AE299" s="142" t="s">
        <v>511</v>
      </c>
      <c r="AF299" s="142" t="s">
        <v>422</v>
      </c>
      <c r="AG299" s="142" t="s">
        <v>456</v>
      </c>
      <c r="AH299" s="142"/>
    </row>
    <row r="300" spans="1:35" x14ac:dyDescent="0.25">
      <c r="A300">
        <f t="shared" si="12"/>
        <v>298</v>
      </c>
      <c r="B300" s="143" t="s">
        <v>114</v>
      </c>
      <c r="C300" t="str">
        <f t="shared" si="13"/>
        <v>EDELNOR</v>
      </c>
      <c r="E300">
        <f t="shared" si="14"/>
        <v>297</v>
      </c>
      <c r="F300" s="140" t="s">
        <v>52</v>
      </c>
      <c r="G300" s="141"/>
      <c r="H300" s="142"/>
      <c r="I300" s="142"/>
      <c r="J300" s="142" t="s">
        <v>68</v>
      </c>
      <c r="K300" s="142" t="s">
        <v>68</v>
      </c>
      <c r="L300" s="142" t="s">
        <v>147</v>
      </c>
      <c r="M300" s="142" t="s">
        <v>81</v>
      </c>
      <c r="N300" s="142" t="s">
        <v>81</v>
      </c>
      <c r="O300" s="142"/>
      <c r="P300" s="142" t="s">
        <v>114</v>
      </c>
      <c r="Q300" s="142"/>
      <c r="R300" s="142" t="s">
        <v>111</v>
      </c>
      <c r="S300" s="142"/>
      <c r="T300" s="142" t="s">
        <v>1929</v>
      </c>
      <c r="U300" s="142" t="s">
        <v>68</v>
      </c>
      <c r="V300" s="142" t="s">
        <v>81</v>
      </c>
      <c r="W300" s="142" t="s">
        <v>34</v>
      </c>
      <c r="X300" s="142"/>
      <c r="Y300" s="142"/>
      <c r="Z300" s="142" t="s">
        <v>97</v>
      </c>
      <c r="AA300" s="142" t="s">
        <v>294</v>
      </c>
      <c r="AB300" s="142"/>
      <c r="AC300" s="142"/>
      <c r="AD300" s="142"/>
      <c r="AE300" s="142" t="s">
        <v>68</v>
      </c>
      <c r="AF300" s="142" t="s">
        <v>356</v>
      </c>
      <c r="AG300" s="142" t="s">
        <v>81</v>
      </c>
      <c r="AH300" s="142"/>
    </row>
    <row r="301" spans="1:35" x14ac:dyDescent="0.25">
      <c r="A301">
        <f t="shared" si="12"/>
        <v>299</v>
      </c>
      <c r="B301" s="144" t="s">
        <v>795</v>
      </c>
      <c r="C301" t="str">
        <f t="shared" si="13"/>
        <v>31/12/2027</v>
      </c>
      <c r="E301">
        <f t="shared" si="14"/>
        <v>298</v>
      </c>
      <c r="F301" s="140" t="s">
        <v>1112</v>
      </c>
      <c r="G301" s="141"/>
      <c r="H301" s="142"/>
      <c r="I301" s="142"/>
      <c r="J301" s="142" t="s">
        <v>420</v>
      </c>
      <c r="K301" s="142" t="s">
        <v>624</v>
      </c>
      <c r="L301" s="142" t="s">
        <v>1865</v>
      </c>
      <c r="M301" s="142" t="s">
        <v>566</v>
      </c>
      <c r="N301" s="142" t="s">
        <v>566</v>
      </c>
      <c r="O301" s="142"/>
      <c r="P301" s="142" t="s">
        <v>819</v>
      </c>
      <c r="Q301" s="142"/>
      <c r="R301" s="142" t="s">
        <v>480</v>
      </c>
      <c r="S301" s="142"/>
      <c r="T301" s="142" t="s">
        <v>1351</v>
      </c>
      <c r="U301" s="142" t="s">
        <v>1512</v>
      </c>
      <c r="V301" s="142" t="s">
        <v>566</v>
      </c>
      <c r="W301" s="142" t="s">
        <v>806</v>
      </c>
      <c r="X301" s="142"/>
      <c r="Y301" s="142"/>
      <c r="Z301" s="142" t="s">
        <v>845</v>
      </c>
      <c r="AA301" s="142" t="s">
        <v>893</v>
      </c>
      <c r="AB301" s="142"/>
      <c r="AC301" s="142"/>
      <c r="AD301" s="142"/>
      <c r="AE301" s="142" t="s">
        <v>1882</v>
      </c>
      <c r="AF301" s="142" t="s">
        <v>1930</v>
      </c>
      <c r="AG301" s="142" t="s">
        <v>566</v>
      </c>
      <c r="AH301" s="142"/>
    </row>
    <row r="302" spans="1:35" x14ac:dyDescent="0.25">
      <c r="A302">
        <f t="shared" si="12"/>
        <v>300</v>
      </c>
      <c r="B302" s="147" t="s">
        <v>1117</v>
      </c>
      <c r="C302" t="str">
        <f t="shared" si="13"/>
        <v>01/03/2016</v>
      </c>
      <c r="E302">
        <f t="shared" si="14"/>
        <v>299</v>
      </c>
      <c r="F302" s="140" t="s">
        <v>54</v>
      </c>
      <c r="G302" s="141"/>
      <c r="H302" s="142"/>
      <c r="I302" s="142"/>
      <c r="J302" s="142" t="s">
        <v>437</v>
      </c>
      <c r="K302" s="142" t="s">
        <v>794</v>
      </c>
      <c r="L302" s="142" t="s">
        <v>1121</v>
      </c>
      <c r="M302" s="142" t="s">
        <v>565</v>
      </c>
      <c r="N302" s="142" t="s">
        <v>565</v>
      </c>
      <c r="O302" s="142"/>
      <c r="P302" s="142" t="s">
        <v>794</v>
      </c>
      <c r="Q302" s="142"/>
      <c r="R302" s="142" t="s">
        <v>419</v>
      </c>
      <c r="S302" s="142"/>
      <c r="T302" s="142" t="s">
        <v>1121</v>
      </c>
      <c r="U302" s="142" t="s">
        <v>1121</v>
      </c>
      <c r="V302" s="142" t="s">
        <v>1117</v>
      </c>
      <c r="W302" s="142" t="s">
        <v>843</v>
      </c>
      <c r="X302" s="142"/>
      <c r="Y302" s="142"/>
      <c r="Z302" s="142" t="s">
        <v>828</v>
      </c>
      <c r="AA302" s="142" t="s">
        <v>479</v>
      </c>
      <c r="AB302" s="142"/>
      <c r="AC302" s="142"/>
      <c r="AD302" s="142"/>
      <c r="AE302" s="142" t="s">
        <v>843</v>
      </c>
      <c r="AF302" s="142" t="s">
        <v>1353</v>
      </c>
      <c r="AG302" s="142" t="s">
        <v>565</v>
      </c>
      <c r="AH302" s="142"/>
    </row>
    <row r="303" spans="1:35" x14ac:dyDescent="0.25">
      <c r="A303">
        <f t="shared" si="12"/>
        <v>301</v>
      </c>
      <c r="B303" s="148" t="s">
        <v>416</v>
      </c>
      <c r="C303" t="str">
        <f t="shared" si="13"/>
        <v>BILATERAL</v>
      </c>
      <c r="E303">
        <f t="shared" si="14"/>
        <v>300</v>
      </c>
      <c r="F303" s="140" t="s">
        <v>402</v>
      </c>
      <c r="G303" s="141"/>
      <c r="H303" s="142"/>
      <c r="I303" s="142"/>
      <c r="J303" s="142" t="s">
        <v>435</v>
      </c>
      <c r="K303" s="142" t="s">
        <v>435</v>
      </c>
      <c r="L303" s="142" t="s">
        <v>416</v>
      </c>
      <c r="M303" s="142" t="s">
        <v>435</v>
      </c>
      <c r="N303" s="142" t="s">
        <v>435</v>
      </c>
      <c r="O303" s="142"/>
      <c r="P303" s="142" t="s">
        <v>435</v>
      </c>
      <c r="Q303" s="142"/>
      <c r="R303" s="142" t="s">
        <v>435</v>
      </c>
      <c r="S303" s="142"/>
      <c r="T303" s="142" t="s">
        <v>416</v>
      </c>
      <c r="U303" s="142" t="s">
        <v>416</v>
      </c>
      <c r="V303" s="142" t="s">
        <v>435</v>
      </c>
      <c r="W303" s="142" t="s">
        <v>435</v>
      </c>
      <c r="X303" s="142"/>
      <c r="Y303" s="142"/>
      <c r="Z303" s="142" t="s">
        <v>416</v>
      </c>
      <c r="AA303" s="142" t="s">
        <v>416</v>
      </c>
      <c r="AB303" s="142"/>
      <c r="AC303" s="142"/>
      <c r="AD303" s="142"/>
      <c r="AE303" s="142" t="s">
        <v>435</v>
      </c>
      <c r="AF303" s="142" t="s">
        <v>416</v>
      </c>
      <c r="AG303" s="142" t="s">
        <v>435</v>
      </c>
      <c r="AH303" s="142"/>
    </row>
    <row r="304" spans="1:35" x14ac:dyDescent="0.25">
      <c r="A304">
        <f t="shared" si="12"/>
        <v>302</v>
      </c>
      <c r="B304" s="149" t="s">
        <v>417</v>
      </c>
      <c r="C304" t="str">
        <f t="shared" si="13"/>
        <v>REGULADO</v>
      </c>
      <c r="E304">
        <f t="shared" si="14"/>
        <v>301</v>
      </c>
      <c r="F304" s="150" t="s">
        <v>403</v>
      </c>
      <c r="G304" s="151"/>
      <c r="H304" s="152"/>
      <c r="I304" s="152"/>
      <c r="J304" s="152" t="s">
        <v>417</v>
      </c>
      <c r="K304" s="152" t="s">
        <v>417</v>
      </c>
      <c r="L304" s="152" t="s">
        <v>558</v>
      </c>
      <c r="M304" s="152" t="s">
        <v>417</v>
      </c>
      <c r="N304" s="152" t="s">
        <v>417</v>
      </c>
      <c r="O304" s="152"/>
      <c r="P304" s="152" t="s">
        <v>417</v>
      </c>
      <c r="Q304" s="152"/>
      <c r="R304" s="152" t="s">
        <v>417</v>
      </c>
      <c r="S304" s="152"/>
      <c r="T304" s="152" t="s">
        <v>558</v>
      </c>
      <c r="U304" s="152" t="s">
        <v>417</v>
      </c>
      <c r="V304" s="152" t="s">
        <v>417</v>
      </c>
      <c r="W304" s="152" t="s">
        <v>417</v>
      </c>
      <c r="X304" s="152"/>
      <c r="Y304" s="152"/>
      <c r="Z304" s="152" t="s">
        <v>417</v>
      </c>
      <c r="AA304" s="152" t="s">
        <v>558</v>
      </c>
      <c r="AB304" s="152"/>
      <c r="AC304" s="152"/>
      <c r="AD304" s="152"/>
      <c r="AE304" s="152" t="s">
        <v>417</v>
      </c>
      <c r="AF304" s="152" t="s">
        <v>558</v>
      </c>
      <c r="AG304" s="152" t="s">
        <v>417</v>
      </c>
      <c r="AH304" s="152"/>
    </row>
    <row r="305" spans="1:35" x14ac:dyDescent="0.25">
      <c r="A305">
        <f t="shared" si="12"/>
        <v>303</v>
      </c>
      <c r="B305" s="135" t="s">
        <v>1931</v>
      </c>
      <c r="C305" t="str">
        <f t="shared" si="13"/>
        <v>CB00133ENG</v>
      </c>
      <c r="E305" s="134">
        <f t="shared" si="14"/>
        <v>302</v>
      </c>
      <c r="F305" s="153" t="s">
        <v>1087</v>
      </c>
      <c r="G305" s="154"/>
      <c r="H305" s="155"/>
      <c r="I305" s="155"/>
      <c r="J305" s="155" t="s">
        <v>519</v>
      </c>
      <c r="K305" s="155" t="s">
        <v>1932</v>
      </c>
      <c r="L305" s="155"/>
      <c r="M305" s="155" t="s">
        <v>1933</v>
      </c>
      <c r="N305" s="155" t="s">
        <v>1934</v>
      </c>
      <c r="O305" s="155"/>
      <c r="P305" s="155" t="s">
        <v>1935</v>
      </c>
      <c r="Q305" s="155"/>
      <c r="R305" s="155" t="s">
        <v>1936</v>
      </c>
      <c r="S305" s="155"/>
      <c r="T305" s="155" t="s">
        <v>1937</v>
      </c>
      <c r="U305" s="155" t="s">
        <v>1938</v>
      </c>
      <c r="V305" s="155" t="s">
        <v>1939</v>
      </c>
      <c r="W305" s="155" t="s">
        <v>774</v>
      </c>
      <c r="X305" s="155"/>
      <c r="Y305" s="155"/>
      <c r="Z305" s="155" t="s">
        <v>852</v>
      </c>
      <c r="AA305" s="155" t="s">
        <v>1940</v>
      </c>
      <c r="AB305" s="155"/>
      <c r="AC305" s="155"/>
      <c r="AD305" s="155"/>
      <c r="AE305" s="155" t="s">
        <v>1941</v>
      </c>
      <c r="AF305" s="155" t="s">
        <v>1942</v>
      </c>
      <c r="AG305" s="155" t="s">
        <v>1943</v>
      </c>
      <c r="AH305" s="155"/>
    </row>
    <row r="306" spans="1:35" x14ac:dyDescent="0.25">
      <c r="A306">
        <f t="shared" si="12"/>
        <v>304</v>
      </c>
      <c r="B306" s="139" t="s">
        <v>475</v>
      </c>
      <c r="C306" t="str">
        <f t="shared" si="13"/>
        <v>ZORRITOS 220</v>
      </c>
      <c r="E306">
        <f t="shared" si="14"/>
        <v>303</v>
      </c>
      <c r="F306" s="156" t="s">
        <v>1109</v>
      </c>
      <c r="G306" s="157"/>
      <c r="H306" s="158"/>
      <c r="I306" s="158"/>
      <c r="J306" s="158" t="s">
        <v>520</v>
      </c>
      <c r="K306" s="158" t="s">
        <v>428</v>
      </c>
      <c r="L306" s="158"/>
      <c r="M306" s="158" t="s">
        <v>456</v>
      </c>
      <c r="N306" s="158" t="s">
        <v>445</v>
      </c>
      <c r="O306" s="158"/>
      <c r="P306" s="158" t="s">
        <v>426</v>
      </c>
      <c r="Q306" s="158"/>
      <c r="R306" s="158" t="s">
        <v>552</v>
      </c>
      <c r="S306" s="158"/>
      <c r="T306" s="158" t="s">
        <v>1944</v>
      </c>
      <c r="U306" s="158" t="s">
        <v>513</v>
      </c>
      <c r="V306" s="158" t="s">
        <v>456</v>
      </c>
      <c r="W306" s="158" t="s">
        <v>418</v>
      </c>
      <c r="X306" s="158"/>
      <c r="Y306" s="158"/>
      <c r="Z306" s="158" t="s">
        <v>534</v>
      </c>
      <c r="AA306" s="158" t="s">
        <v>634</v>
      </c>
      <c r="AB306" s="158"/>
      <c r="AC306" s="158"/>
      <c r="AD306" s="158"/>
      <c r="AE306" s="158" t="s">
        <v>509</v>
      </c>
      <c r="AF306" s="158" t="s">
        <v>370</v>
      </c>
      <c r="AG306" s="158" t="s">
        <v>466</v>
      </c>
      <c r="AH306" s="158"/>
    </row>
    <row r="307" spans="1:35" x14ac:dyDescent="0.25">
      <c r="A307">
        <f t="shared" si="12"/>
        <v>305</v>
      </c>
      <c r="B307" s="143" t="s">
        <v>59</v>
      </c>
      <c r="C307" t="str">
        <f t="shared" si="13"/>
        <v>ELECTRO NOR OESTE</v>
      </c>
      <c r="E307">
        <f t="shared" si="14"/>
        <v>304</v>
      </c>
      <c r="F307" s="156" t="s">
        <v>52</v>
      </c>
      <c r="G307" s="157"/>
      <c r="H307" s="158"/>
      <c r="I307" s="158"/>
      <c r="J307" s="158" t="s">
        <v>97</v>
      </c>
      <c r="K307" s="158" t="s">
        <v>68</v>
      </c>
      <c r="L307" s="158"/>
      <c r="M307" s="158" t="s">
        <v>81</v>
      </c>
      <c r="N307" s="158" t="s">
        <v>81</v>
      </c>
      <c r="O307" s="158"/>
      <c r="P307" s="158" t="s">
        <v>114</v>
      </c>
      <c r="Q307" s="158"/>
      <c r="R307" s="158" t="s">
        <v>111</v>
      </c>
      <c r="S307" s="158"/>
      <c r="T307" s="158" t="s">
        <v>135</v>
      </c>
      <c r="U307" s="158" t="s">
        <v>68</v>
      </c>
      <c r="V307" s="158" t="s">
        <v>81</v>
      </c>
      <c r="W307" s="158" t="s">
        <v>114</v>
      </c>
      <c r="X307" s="158"/>
      <c r="Y307" s="158"/>
      <c r="Z307" s="158" t="s">
        <v>97</v>
      </c>
      <c r="AA307" s="158" t="s">
        <v>1945</v>
      </c>
      <c r="AB307" s="158"/>
      <c r="AC307" s="158"/>
      <c r="AD307" s="158"/>
      <c r="AE307" s="158" t="s">
        <v>68</v>
      </c>
      <c r="AF307" s="158" t="s">
        <v>1946</v>
      </c>
      <c r="AG307" s="158" t="s">
        <v>81</v>
      </c>
      <c r="AH307" s="158"/>
    </row>
    <row r="308" spans="1:35" x14ac:dyDescent="0.25">
      <c r="A308">
        <f t="shared" si="12"/>
        <v>306</v>
      </c>
      <c r="B308" s="144" t="s">
        <v>806</v>
      </c>
      <c r="C308" t="str">
        <f t="shared" si="13"/>
        <v>31/12/2023</v>
      </c>
      <c r="E308">
        <f t="shared" si="14"/>
        <v>305</v>
      </c>
      <c r="F308" s="156" t="s">
        <v>1112</v>
      </c>
      <c r="G308" s="157"/>
      <c r="H308" s="158"/>
      <c r="I308" s="158"/>
      <c r="J308" s="158" t="s">
        <v>420</v>
      </c>
      <c r="K308" s="158" t="s">
        <v>624</v>
      </c>
      <c r="L308" s="158"/>
      <c r="M308" s="158" t="s">
        <v>566</v>
      </c>
      <c r="N308" s="158" t="s">
        <v>566</v>
      </c>
      <c r="O308" s="158"/>
      <c r="P308" s="158" t="s">
        <v>819</v>
      </c>
      <c r="Q308" s="158"/>
      <c r="R308" s="158" t="s">
        <v>480</v>
      </c>
      <c r="S308" s="158"/>
      <c r="T308" s="158" t="s">
        <v>1351</v>
      </c>
      <c r="U308" s="158" t="s">
        <v>1512</v>
      </c>
      <c r="V308" s="158" t="s">
        <v>566</v>
      </c>
      <c r="W308" s="158" t="s">
        <v>806</v>
      </c>
      <c r="X308" s="158"/>
      <c r="Y308" s="158"/>
      <c r="Z308" s="158" t="s">
        <v>806</v>
      </c>
      <c r="AA308" s="158" t="s">
        <v>1915</v>
      </c>
      <c r="AB308" s="158"/>
      <c r="AC308" s="158"/>
      <c r="AD308" s="158"/>
      <c r="AE308" s="158" t="s">
        <v>1882</v>
      </c>
      <c r="AF308" s="158" t="s">
        <v>1352</v>
      </c>
      <c r="AG308" s="158" t="s">
        <v>566</v>
      </c>
      <c r="AH308" s="158"/>
    </row>
    <row r="309" spans="1:35" x14ac:dyDescent="0.25">
      <c r="A309">
        <f t="shared" si="12"/>
        <v>307</v>
      </c>
      <c r="B309" s="147" t="s">
        <v>1117</v>
      </c>
      <c r="C309" t="str">
        <f t="shared" si="13"/>
        <v>01/03/2016</v>
      </c>
      <c r="E309">
        <f t="shared" si="14"/>
        <v>306</v>
      </c>
      <c r="F309" s="156" t="s">
        <v>54</v>
      </c>
      <c r="G309" s="157"/>
      <c r="H309" s="158"/>
      <c r="I309" s="158"/>
      <c r="J309" s="158" t="s">
        <v>437</v>
      </c>
      <c r="K309" s="158" t="s">
        <v>794</v>
      </c>
      <c r="L309" s="158"/>
      <c r="M309" s="158" t="s">
        <v>565</v>
      </c>
      <c r="N309" s="158" t="s">
        <v>565</v>
      </c>
      <c r="O309" s="158"/>
      <c r="P309" s="158" t="s">
        <v>794</v>
      </c>
      <c r="Q309" s="158"/>
      <c r="R309" s="158" t="s">
        <v>419</v>
      </c>
      <c r="S309" s="158"/>
      <c r="T309" s="158" t="s">
        <v>1121</v>
      </c>
      <c r="U309" s="158" t="s">
        <v>1121</v>
      </c>
      <c r="V309" s="158" t="s">
        <v>1117</v>
      </c>
      <c r="W309" s="158" t="s">
        <v>794</v>
      </c>
      <c r="X309" s="158"/>
      <c r="Y309" s="158"/>
      <c r="Z309" s="158" t="s">
        <v>794</v>
      </c>
      <c r="AA309" s="158" t="s">
        <v>479</v>
      </c>
      <c r="AB309" s="158"/>
      <c r="AC309" s="158"/>
      <c r="AD309" s="158"/>
      <c r="AE309" s="158" t="s">
        <v>843</v>
      </c>
      <c r="AF309" s="158" t="s">
        <v>1353</v>
      </c>
      <c r="AG309" s="158" t="s">
        <v>565</v>
      </c>
      <c r="AH309" s="158"/>
    </row>
    <row r="310" spans="1:35" x14ac:dyDescent="0.25">
      <c r="A310">
        <f t="shared" si="12"/>
        <v>308</v>
      </c>
      <c r="B310" s="148" t="s">
        <v>416</v>
      </c>
      <c r="C310" t="str">
        <f t="shared" si="13"/>
        <v>BILATERAL</v>
      </c>
      <c r="E310">
        <f t="shared" si="14"/>
        <v>307</v>
      </c>
      <c r="F310" s="156" t="s">
        <v>402</v>
      </c>
      <c r="G310" s="157"/>
      <c r="H310" s="158"/>
      <c r="I310" s="158"/>
      <c r="J310" s="158" t="s">
        <v>435</v>
      </c>
      <c r="K310" s="158" t="s">
        <v>435</v>
      </c>
      <c r="L310" s="158"/>
      <c r="M310" s="158" t="s">
        <v>435</v>
      </c>
      <c r="N310" s="158" t="s">
        <v>435</v>
      </c>
      <c r="O310" s="158"/>
      <c r="P310" s="158" t="s">
        <v>435</v>
      </c>
      <c r="Q310" s="158"/>
      <c r="R310" s="158" t="s">
        <v>435</v>
      </c>
      <c r="S310" s="158"/>
      <c r="T310" s="158" t="s">
        <v>416</v>
      </c>
      <c r="U310" s="158" t="s">
        <v>416</v>
      </c>
      <c r="V310" s="158" t="s">
        <v>435</v>
      </c>
      <c r="W310" s="158" t="s">
        <v>435</v>
      </c>
      <c r="X310" s="158"/>
      <c r="Y310" s="158"/>
      <c r="Z310" s="158" t="s">
        <v>435</v>
      </c>
      <c r="AA310" s="158" t="s">
        <v>416</v>
      </c>
      <c r="AB310" s="158"/>
      <c r="AC310" s="158"/>
      <c r="AD310" s="158"/>
      <c r="AE310" s="158" t="s">
        <v>435</v>
      </c>
      <c r="AF310" s="158" t="s">
        <v>416</v>
      </c>
      <c r="AG310" s="158" t="s">
        <v>435</v>
      </c>
      <c r="AH310" s="158"/>
    </row>
    <row r="311" spans="1:35" x14ac:dyDescent="0.25">
      <c r="A311">
        <f t="shared" si="12"/>
        <v>309</v>
      </c>
      <c r="B311" s="149" t="s">
        <v>417</v>
      </c>
      <c r="C311" t="str">
        <f t="shared" si="13"/>
        <v>REGULADO</v>
      </c>
      <c r="E311">
        <f t="shared" si="14"/>
        <v>308</v>
      </c>
      <c r="F311" s="159" t="s">
        <v>403</v>
      </c>
      <c r="G311" s="160"/>
      <c r="H311" s="161"/>
      <c r="I311" s="161"/>
      <c r="J311" s="161" t="s">
        <v>417</v>
      </c>
      <c r="K311" s="161" t="s">
        <v>417</v>
      </c>
      <c r="L311" s="161"/>
      <c r="M311" s="161" t="s">
        <v>417</v>
      </c>
      <c r="N311" s="161" t="s">
        <v>417</v>
      </c>
      <c r="O311" s="161"/>
      <c r="P311" s="161" t="s">
        <v>417</v>
      </c>
      <c r="Q311" s="161"/>
      <c r="R311" s="161" t="s">
        <v>417</v>
      </c>
      <c r="S311" s="161"/>
      <c r="T311" s="161" t="s">
        <v>558</v>
      </c>
      <c r="U311" s="161" t="s">
        <v>417</v>
      </c>
      <c r="V311" s="161" t="s">
        <v>417</v>
      </c>
      <c r="W311" s="161" t="s">
        <v>417</v>
      </c>
      <c r="X311" s="161"/>
      <c r="Y311" s="161"/>
      <c r="Z311" s="161" t="s">
        <v>417</v>
      </c>
      <c r="AA311" s="161" t="s">
        <v>558</v>
      </c>
      <c r="AB311" s="161"/>
      <c r="AC311" s="161"/>
      <c r="AD311" s="161"/>
      <c r="AE311" s="161" t="s">
        <v>417</v>
      </c>
      <c r="AF311" s="161" t="s">
        <v>558</v>
      </c>
      <c r="AG311" s="161" t="s">
        <v>417</v>
      </c>
      <c r="AH311" s="161"/>
    </row>
    <row r="312" spans="1:35" s="134" customFormat="1" x14ac:dyDescent="0.25">
      <c r="A312" s="134">
        <f t="shared" si="12"/>
        <v>310</v>
      </c>
      <c r="B312" s="135" t="s">
        <v>1947</v>
      </c>
      <c r="C312" s="134" t="str">
        <f t="shared" si="13"/>
        <v>CB00135ENG</v>
      </c>
      <c r="E312" s="134">
        <f t="shared" si="14"/>
        <v>309</v>
      </c>
      <c r="F312" s="136" t="s">
        <v>1087</v>
      </c>
      <c r="G312" s="137"/>
      <c r="H312" s="138"/>
      <c r="I312" s="138"/>
      <c r="J312" s="138" t="s">
        <v>521</v>
      </c>
      <c r="K312" s="138" t="s">
        <v>1948</v>
      </c>
      <c r="L312" s="138"/>
      <c r="M312" s="138" t="s">
        <v>1949</v>
      </c>
      <c r="N312" s="138" t="s">
        <v>1950</v>
      </c>
      <c r="O312" s="138"/>
      <c r="P312" s="138" t="s">
        <v>1951</v>
      </c>
      <c r="Q312" s="138"/>
      <c r="R312" s="138" t="s">
        <v>1952</v>
      </c>
      <c r="S312" s="138"/>
      <c r="T312" s="138" t="s">
        <v>1953</v>
      </c>
      <c r="U312" s="138" t="s">
        <v>1954</v>
      </c>
      <c r="V312" s="138" t="s">
        <v>1955</v>
      </c>
      <c r="W312" s="138" t="s">
        <v>768</v>
      </c>
      <c r="X312" s="138"/>
      <c r="Y312" s="138"/>
      <c r="Z312" s="138" t="s">
        <v>853</v>
      </c>
      <c r="AA312" s="138" t="s">
        <v>1956</v>
      </c>
      <c r="AB312" s="138"/>
      <c r="AC312" s="138"/>
      <c r="AD312" s="138"/>
      <c r="AE312" s="138" t="s">
        <v>1957</v>
      </c>
      <c r="AF312" s="138" t="s">
        <v>1958</v>
      </c>
      <c r="AG312" s="138" t="s">
        <v>1959</v>
      </c>
      <c r="AH312" s="138"/>
      <c r="AI312" s="3"/>
    </row>
    <row r="313" spans="1:35" x14ac:dyDescent="0.25">
      <c r="A313">
        <f t="shared" si="12"/>
        <v>311</v>
      </c>
      <c r="B313" s="139" t="s">
        <v>1017</v>
      </c>
      <c r="C313" t="str">
        <f t="shared" si="13"/>
        <v>BOTIFLACA 138</v>
      </c>
      <c r="E313">
        <f t="shared" si="14"/>
        <v>310</v>
      </c>
      <c r="F313" s="140" t="s">
        <v>1109</v>
      </c>
      <c r="G313" s="141"/>
      <c r="H313" s="142"/>
      <c r="I313" s="142"/>
      <c r="J313" s="142" t="s">
        <v>522</v>
      </c>
      <c r="K313" s="142" t="s">
        <v>517</v>
      </c>
      <c r="L313" s="142"/>
      <c r="M313" s="142" t="s">
        <v>464</v>
      </c>
      <c r="N313" s="142" t="s">
        <v>448</v>
      </c>
      <c r="O313" s="142"/>
      <c r="P313" s="142" t="s">
        <v>805</v>
      </c>
      <c r="Q313" s="142"/>
      <c r="R313" s="142" t="s">
        <v>498</v>
      </c>
      <c r="S313" s="142"/>
      <c r="T313" s="142" t="s">
        <v>478</v>
      </c>
      <c r="U313" s="142" t="s">
        <v>428</v>
      </c>
      <c r="V313" s="142" t="s">
        <v>462</v>
      </c>
      <c r="W313" s="142" t="s">
        <v>422</v>
      </c>
      <c r="X313" s="142"/>
      <c r="Y313" s="142"/>
      <c r="Z313" s="142" t="s">
        <v>520</v>
      </c>
      <c r="AA313" s="142" t="s">
        <v>634</v>
      </c>
      <c r="AB313" s="142"/>
      <c r="AC313" s="142"/>
      <c r="AD313" s="142"/>
      <c r="AE313" s="142" t="s">
        <v>507</v>
      </c>
      <c r="AF313" s="142" t="s">
        <v>370</v>
      </c>
      <c r="AG313" s="142" t="s">
        <v>422</v>
      </c>
      <c r="AH313" s="142"/>
    </row>
    <row r="314" spans="1:35" x14ac:dyDescent="0.25">
      <c r="A314">
        <f t="shared" si="12"/>
        <v>312</v>
      </c>
      <c r="B314" s="143" t="s">
        <v>236</v>
      </c>
      <c r="C314" t="str">
        <f t="shared" si="13"/>
        <v>SOUTHERN PERU CC</v>
      </c>
      <c r="E314">
        <f t="shared" si="14"/>
        <v>311</v>
      </c>
      <c r="F314" s="140" t="s">
        <v>52</v>
      </c>
      <c r="G314" s="141"/>
      <c r="H314" s="142"/>
      <c r="I314" s="142"/>
      <c r="J314" s="142" t="s">
        <v>97</v>
      </c>
      <c r="K314" s="142" t="s">
        <v>68</v>
      </c>
      <c r="L314" s="142"/>
      <c r="M314" s="142" t="s">
        <v>81</v>
      </c>
      <c r="N314" s="142" t="s">
        <v>81</v>
      </c>
      <c r="O314" s="142"/>
      <c r="P314" s="142" t="s">
        <v>146</v>
      </c>
      <c r="Q314" s="142"/>
      <c r="R314" s="142" t="s">
        <v>111</v>
      </c>
      <c r="S314" s="142"/>
      <c r="T314" s="142" t="s">
        <v>135</v>
      </c>
      <c r="U314" s="142" t="s">
        <v>68</v>
      </c>
      <c r="V314" s="142" t="s">
        <v>81</v>
      </c>
      <c r="W314" s="142" t="s">
        <v>114</v>
      </c>
      <c r="X314" s="142"/>
      <c r="Y314" s="142"/>
      <c r="Z314" s="142" t="s">
        <v>97</v>
      </c>
      <c r="AA314" s="142" t="s">
        <v>313</v>
      </c>
      <c r="AB314" s="142"/>
      <c r="AC314" s="142"/>
      <c r="AD314" s="142"/>
      <c r="AE314" s="142" t="s">
        <v>68</v>
      </c>
      <c r="AF314" s="142" t="s">
        <v>355</v>
      </c>
      <c r="AG314" s="142" t="s">
        <v>358</v>
      </c>
      <c r="AH314" s="142"/>
    </row>
    <row r="315" spans="1:35" x14ac:dyDescent="0.25">
      <c r="A315">
        <f t="shared" si="12"/>
        <v>313</v>
      </c>
      <c r="B315" s="144" t="s">
        <v>1394</v>
      </c>
      <c r="C315" t="str">
        <f t="shared" si="13"/>
        <v>17/04/2017</v>
      </c>
      <c r="E315">
        <f t="shared" si="14"/>
        <v>312</v>
      </c>
      <c r="F315" s="140" t="s">
        <v>1112</v>
      </c>
      <c r="G315" s="141"/>
      <c r="H315" s="142"/>
      <c r="I315" s="142"/>
      <c r="J315" s="142" t="s">
        <v>420</v>
      </c>
      <c r="K315" s="142" t="s">
        <v>624</v>
      </c>
      <c r="L315" s="142"/>
      <c r="M315" s="142" t="s">
        <v>566</v>
      </c>
      <c r="N315" s="142" t="s">
        <v>566</v>
      </c>
      <c r="O315" s="142"/>
      <c r="P315" s="142" t="s">
        <v>819</v>
      </c>
      <c r="Q315" s="142"/>
      <c r="R315" s="142" t="s">
        <v>480</v>
      </c>
      <c r="S315" s="142"/>
      <c r="T315" s="142" t="s">
        <v>1351</v>
      </c>
      <c r="U315" s="142" t="s">
        <v>1512</v>
      </c>
      <c r="V315" s="142" t="s">
        <v>566</v>
      </c>
      <c r="W315" s="142" t="s">
        <v>806</v>
      </c>
      <c r="X315" s="142"/>
      <c r="Y315" s="142"/>
      <c r="Z315" s="142" t="s">
        <v>806</v>
      </c>
      <c r="AA315" s="142" t="s">
        <v>1802</v>
      </c>
      <c r="AB315" s="142"/>
      <c r="AC315" s="142"/>
      <c r="AD315" s="142"/>
      <c r="AE315" s="142" t="s">
        <v>1882</v>
      </c>
      <c r="AF315" s="142" t="s">
        <v>566</v>
      </c>
      <c r="AG315" s="142" t="s">
        <v>884</v>
      </c>
      <c r="AH315" s="142"/>
    </row>
    <row r="316" spans="1:35" x14ac:dyDescent="0.25">
      <c r="A316">
        <f t="shared" si="12"/>
        <v>314</v>
      </c>
      <c r="B316" s="147" t="s">
        <v>1117</v>
      </c>
      <c r="C316" t="str">
        <f t="shared" si="13"/>
        <v>01/03/2016</v>
      </c>
      <c r="E316">
        <f t="shared" si="14"/>
        <v>313</v>
      </c>
      <c r="F316" s="140" t="s">
        <v>54</v>
      </c>
      <c r="G316" s="141"/>
      <c r="H316" s="142"/>
      <c r="I316" s="142"/>
      <c r="J316" s="142" t="s">
        <v>437</v>
      </c>
      <c r="K316" s="142" t="s">
        <v>794</v>
      </c>
      <c r="L316" s="142"/>
      <c r="M316" s="142" t="s">
        <v>565</v>
      </c>
      <c r="N316" s="142" t="s">
        <v>565</v>
      </c>
      <c r="O316" s="142"/>
      <c r="P316" s="142" t="s">
        <v>794</v>
      </c>
      <c r="Q316" s="142"/>
      <c r="R316" s="142" t="s">
        <v>419</v>
      </c>
      <c r="S316" s="142"/>
      <c r="T316" s="142" t="s">
        <v>1121</v>
      </c>
      <c r="U316" s="142" t="s">
        <v>1121</v>
      </c>
      <c r="V316" s="142" t="s">
        <v>1117</v>
      </c>
      <c r="W316" s="142" t="s">
        <v>794</v>
      </c>
      <c r="X316" s="142"/>
      <c r="Y316" s="142"/>
      <c r="Z316" s="142" t="s">
        <v>794</v>
      </c>
      <c r="AA316" s="142" t="s">
        <v>479</v>
      </c>
      <c r="AB316" s="142"/>
      <c r="AC316" s="142"/>
      <c r="AD316" s="142"/>
      <c r="AE316" s="142" t="s">
        <v>843</v>
      </c>
      <c r="AF316" s="142" t="s">
        <v>1328</v>
      </c>
      <c r="AG316" s="142" t="s">
        <v>876</v>
      </c>
      <c r="AH316" s="142"/>
    </row>
    <row r="317" spans="1:35" x14ac:dyDescent="0.25">
      <c r="A317">
        <f t="shared" si="12"/>
        <v>315</v>
      </c>
      <c r="B317" s="148" t="s">
        <v>416</v>
      </c>
      <c r="C317" t="str">
        <f t="shared" si="13"/>
        <v>BILATERAL</v>
      </c>
      <c r="E317">
        <f t="shared" si="14"/>
        <v>314</v>
      </c>
      <c r="F317" s="140" t="s">
        <v>402</v>
      </c>
      <c r="G317" s="141"/>
      <c r="H317" s="142"/>
      <c r="I317" s="142"/>
      <c r="J317" s="142" t="s">
        <v>435</v>
      </c>
      <c r="K317" s="142" t="s">
        <v>435</v>
      </c>
      <c r="L317" s="142"/>
      <c r="M317" s="142" t="s">
        <v>435</v>
      </c>
      <c r="N317" s="142" t="s">
        <v>435</v>
      </c>
      <c r="O317" s="142"/>
      <c r="P317" s="142" t="s">
        <v>435</v>
      </c>
      <c r="Q317" s="142"/>
      <c r="R317" s="142" t="s">
        <v>435</v>
      </c>
      <c r="S317" s="142"/>
      <c r="T317" s="142" t="s">
        <v>416</v>
      </c>
      <c r="U317" s="142" t="s">
        <v>416</v>
      </c>
      <c r="V317" s="142" t="s">
        <v>435</v>
      </c>
      <c r="W317" s="142" t="s">
        <v>435</v>
      </c>
      <c r="X317" s="142"/>
      <c r="Y317" s="142"/>
      <c r="Z317" s="142" t="s">
        <v>435</v>
      </c>
      <c r="AA317" s="142" t="s">
        <v>416</v>
      </c>
      <c r="AB317" s="142"/>
      <c r="AC317" s="142"/>
      <c r="AD317" s="142"/>
      <c r="AE317" s="142" t="s">
        <v>435</v>
      </c>
      <c r="AF317" s="142" t="s">
        <v>416</v>
      </c>
      <c r="AG317" s="142" t="s">
        <v>416</v>
      </c>
      <c r="AH317" s="142"/>
    </row>
    <row r="318" spans="1:35" x14ac:dyDescent="0.25">
      <c r="A318">
        <f t="shared" si="12"/>
        <v>316</v>
      </c>
      <c r="B318" s="149" t="s">
        <v>558</v>
      </c>
      <c r="C318" t="str">
        <f t="shared" si="13"/>
        <v>LIBRE</v>
      </c>
      <c r="E318">
        <f t="shared" si="14"/>
        <v>315</v>
      </c>
      <c r="F318" s="150" t="s">
        <v>403</v>
      </c>
      <c r="G318" s="151"/>
      <c r="H318" s="152"/>
      <c r="I318" s="152"/>
      <c r="J318" s="152" t="s">
        <v>417</v>
      </c>
      <c r="K318" s="152" t="s">
        <v>417</v>
      </c>
      <c r="L318" s="152"/>
      <c r="M318" s="152" t="s">
        <v>417</v>
      </c>
      <c r="N318" s="152" t="s">
        <v>417</v>
      </c>
      <c r="O318" s="152"/>
      <c r="P318" s="152" t="s">
        <v>417</v>
      </c>
      <c r="Q318" s="152"/>
      <c r="R318" s="152" t="s">
        <v>417</v>
      </c>
      <c r="S318" s="152"/>
      <c r="T318" s="152" t="s">
        <v>558</v>
      </c>
      <c r="U318" s="152" t="s">
        <v>417</v>
      </c>
      <c r="V318" s="152" t="s">
        <v>417</v>
      </c>
      <c r="W318" s="152" t="s">
        <v>417</v>
      </c>
      <c r="X318" s="152"/>
      <c r="Y318" s="152"/>
      <c r="Z318" s="152" t="s">
        <v>417</v>
      </c>
      <c r="AA318" s="152" t="s">
        <v>558</v>
      </c>
      <c r="AB318" s="152"/>
      <c r="AC318" s="152"/>
      <c r="AD318" s="152"/>
      <c r="AE318" s="152" t="s">
        <v>417</v>
      </c>
      <c r="AF318" s="152" t="s">
        <v>558</v>
      </c>
      <c r="AG318" s="152" t="s">
        <v>558</v>
      </c>
      <c r="AH318" s="152"/>
    </row>
    <row r="319" spans="1:35" x14ac:dyDescent="0.25">
      <c r="A319">
        <f t="shared" si="12"/>
        <v>317</v>
      </c>
      <c r="B319" s="135" t="s">
        <v>1406</v>
      </c>
      <c r="C319" t="str">
        <f t="shared" si="13"/>
        <v>CB00136ENG</v>
      </c>
      <c r="E319" s="134">
        <f t="shared" si="14"/>
        <v>316</v>
      </c>
      <c r="F319" s="153" t="s">
        <v>1087</v>
      </c>
      <c r="G319" s="154"/>
      <c r="H319" s="155"/>
      <c r="I319" s="155"/>
      <c r="J319" s="155" t="s">
        <v>523</v>
      </c>
      <c r="K319" s="155"/>
      <c r="L319" s="155"/>
      <c r="M319" s="155" t="s">
        <v>1960</v>
      </c>
      <c r="N319" s="155" t="s">
        <v>1961</v>
      </c>
      <c r="O319" s="155"/>
      <c r="P319" s="155" t="s">
        <v>1962</v>
      </c>
      <c r="Q319" s="155"/>
      <c r="R319" s="155" t="s">
        <v>1963</v>
      </c>
      <c r="S319" s="155"/>
      <c r="T319" s="155" t="s">
        <v>1964</v>
      </c>
      <c r="U319" s="155" t="s">
        <v>1965</v>
      </c>
      <c r="V319" s="155" t="s">
        <v>1966</v>
      </c>
      <c r="W319" s="155" t="s">
        <v>773</v>
      </c>
      <c r="X319" s="155"/>
      <c r="Y319" s="155"/>
      <c r="Z319" s="155" t="s">
        <v>854</v>
      </c>
      <c r="AA319" s="155" t="s">
        <v>1967</v>
      </c>
      <c r="AB319" s="155"/>
      <c r="AC319" s="155"/>
      <c r="AD319" s="155"/>
      <c r="AE319" s="155" t="s">
        <v>1968</v>
      </c>
      <c r="AF319" s="155" t="s">
        <v>1969</v>
      </c>
      <c r="AG319" s="155" t="s">
        <v>1970</v>
      </c>
      <c r="AH319" s="155"/>
    </row>
    <row r="320" spans="1:35" x14ac:dyDescent="0.25">
      <c r="A320">
        <f t="shared" si="12"/>
        <v>318</v>
      </c>
      <c r="B320" s="139" t="s">
        <v>424</v>
      </c>
      <c r="C320" t="str">
        <f t="shared" si="13"/>
        <v>HUACHO 220</v>
      </c>
      <c r="E320">
        <f t="shared" si="14"/>
        <v>317</v>
      </c>
      <c r="F320" s="156" t="s">
        <v>1109</v>
      </c>
      <c r="G320" s="157"/>
      <c r="H320" s="158"/>
      <c r="I320" s="158"/>
      <c r="J320" s="158" t="s">
        <v>524</v>
      </c>
      <c r="K320" s="158"/>
      <c r="L320" s="158"/>
      <c r="M320" s="158" t="s">
        <v>466</v>
      </c>
      <c r="N320" s="158" t="s">
        <v>451</v>
      </c>
      <c r="O320" s="158"/>
      <c r="P320" s="158" t="s">
        <v>809</v>
      </c>
      <c r="Q320" s="158"/>
      <c r="R320" s="158" t="s">
        <v>556</v>
      </c>
      <c r="S320" s="158"/>
      <c r="T320" s="158" t="s">
        <v>484</v>
      </c>
      <c r="U320" s="158" t="s">
        <v>517</v>
      </c>
      <c r="V320" s="158" t="s">
        <v>466</v>
      </c>
      <c r="W320" s="158" t="s">
        <v>424</v>
      </c>
      <c r="X320" s="158"/>
      <c r="Y320" s="158"/>
      <c r="Z320" s="158" t="s">
        <v>522</v>
      </c>
      <c r="AA320" s="158" t="s">
        <v>634</v>
      </c>
      <c r="AB320" s="158"/>
      <c r="AC320" s="158"/>
      <c r="AD320" s="158"/>
      <c r="AE320" s="158" t="s">
        <v>504</v>
      </c>
      <c r="AF320" s="158" t="s">
        <v>422</v>
      </c>
      <c r="AG320" s="158" t="s">
        <v>422</v>
      </c>
      <c r="AH320" s="158"/>
    </row>
    <row r="321" spans="1:35" x14ac:dyDescent="0.25">
      <c r="A321">
        <f t="shared" si="12"/>
        <v>319</v>
      </c>
      <c r="B321" s="143" t="s">
        <v>114</v>
      </c>
      <c r="C321" t="str">
        <f t="shared" si="13"/>
        <v>EDELNOR</v>
      </c>
      <c r="E321">
        <f t="shared" si="14"/>
        <v>318</v>
      </c>
      <c r="F321" s="156" t="s">
        <v>52</v>
      </c>
      <c r="G321" s="157"/>
      <c r="H321" s="158"/>
      <c r="I321" s="158"/>
      <c r="J321" s="158" t="s">
        <v>97</v>
      </c>
      <c r="K321" s="158"/>
      <c r="L321" s="158"/>
      <c r="M321" s="158" t="s">
        <v>81</v>
      </c>
      <c r="N321" s="158" t="s">
        <v>81</v>
      </c>
      <c r="O321" s="158"/>
      <c r="P321" s="158" t="s">
        <v>146</v>
      </c>
      <c r="Q321" s="158"/>
      <c r="R321" s="158" t="s">
        <v>111</v>
      </c>
      <c r="S321" s="158"/>
      <c r="T321" s="158" t="s">
        <v>135</v>
      </c>
      <c r="U321" s="158" t="s">
        <v>68</v>
      </c>
      <c r="V321" s="158" t="s">
        <v>81</v>
      </c>
      <c r="W321" s="158" t="s">
        <v>114</v>
      </c>
      <c r="X321" s="158"/>
      <c r="Y321" s="158"/>
      <c r="Z321" s="158" t="s">
        <v>97</v>
      </c>
      <c r="AA321" s="158" t="s">
        <v>1971</v>
      </c>
      <c r="AB321" s="158"/>
      <c r="AC321" s="158"/>
      <c r="AD321" s="158"/>
      <c r="AE321" s="158" t="s">
        <v>68</v>
      </c>
      <c r="AF321" s="158" t="s">
        <v>1972</v>
      </c>
      <c r="AG321" s="158" t="s">
        <v>1973</v>
      </c>
      <c r="AH321" s="158"/>
    </row>
    <row r="322" spans="1:35" x14ac:dyDescent="0.25">
      <c r="A322">
        <f t="shared" si="12"/>
        <v>320</v>
      </c>
      <c r="B322" s="144" t="s">
        <v>795</v>
      </c>
      <c r="C322" t="str">
        <f t="shared" si="13"/>
        <v>31/12/2027</v>
      </c>
      <c r="E322">
        <f t="shared" si="14"/>
        <v>319</v>
      </c>
      <c r="F322" s="156" t="s">
        <v>1112</v>
      </c>
      <c r="G322" s="157"/>
      <c r="H322" s="158"/>
      <c r="I322" s="158"/>
      <c r="J322" s="158" t="s">
        <v>420</v>
      </c>
      <c r="K322" s="158"/>
      <c r="L322" s="158"/>
      <c r="M322" s="158" t="s">
        <v>566</v>
      </c>
      <c r="N322" s="158" t="s">
        <v>566</v>
      </c>
      <c r="O322" s="158"/>
      <c r="P322" s="158" t="s">
        <v>819</v>
      </c>
      <c r="Q322" s="158"/>
      <c r="R322" s="158" t="s">
        <v>480</v>
      </c>
      <c r="S322" s="158"/>
      <c r="T322" s="158" t="s">
        <v>1351</v>
      </c>
      <c r="U322" s="158" t="s">
        <v>1512</v>
      </c>
      <c r="V322" s="158" t="s">
        <v>566</v>
      </c>
      <c r="W322" s="158" t="s">
        <v>806</v>
      </c>
      <c r="X322" s="158"/>
      <c r="Y322" s="158"/>
      <c r="Z322" s="158" t="s">
        <v>806</v>
      </c>
      <c r="AA322" s="158" t="s">
        <v>1802</v>
      </c>
      <c r="AB322" s="158"/>
      <c r="AC322" s="158"/>
      <c r="AD322" s="158"/>
      <c r="AE322" s="158" t="s">
        <v>1882</v>
      </c>
      <c r="AF322" s="158" t="s">
        <v>1974</v>
      </c>
      <c r="AG322" s="158" t="s">
        <v>884</v>
      </c>
      <c r="AH322" s="158"/>
    </row>
    <row r="323" spans="1:35" x14ac:dyDescent="0.25">
      <c r="A323">
        <f t="shared" si="12"/>
        <v>321</v>
      </c>
      <c r="B323" s="147" t="s">
        <v>1117</v>
      </c>
      <c r="C323" t="str">
        <f t="shared" si="13"/>
        <v>01/03/2016</v>
      </c>
      <c r="E323">
        <f t="shared" si="14"/>
        <v>320</v>
      </c>
      <c r="F323" s="156" t="s">
        <v>54</v>
      </c>
      <c r="G323" s="157"/>
      <c r="H323" s="158"/>
      <c r="I323" s="158"/>
      <c r="J323" s="158" t="s">
        <v>437</v>
      </c>
      <c r="K323" s="158"/>
      <c r="L323" s="158"/>
      <c r="M323" s="158" t="s">
        <v>565</v>
      </c>
      <c r="N323" s="158" t="s">
        <v>565</v>
      </c>
      <c r="O323" s="158"/>
      <c r="P323" s="158" t="s">
        <v>794</v>
      </c>
      <c r="Q323" s="158"/>
      <c r="R323" s="158" t="s">
        <v>419</v>
      </c>
      <c r="S323" s="158"/>
      <c r="T323" s="158" t="s">
        <v>1121</v>
      </c>
      <c r="U323" s="158" t="s">
        <v>1121</v>
      </c>
      <c r="V323" s="158" t="s">
        <v>1117</v>
      </c>
      <c r="W323" s="158" t="s">
        <v>794</v>
      </c>
      <c r="X323" s="158"/>
      <c r="Y323" s="158"/>
      <c r="Z323" s="158" t="s">
        <v>794</v>
      </c>
      <c r="AA323" s="158" t="s">
        <v>479</v>
      </c>
      <c r="AB323" s="158"/>
      <c r="AC323" s="158"/>
      <c r="AD323" s="158"/>
      <c r="AE323" s="158" t="s">
        <v>843</v>
      </c>
      <c r="AF323" s="158" t="s">
        <v>1036</v>
      </c>
      <c r="AG323" s="158" t="s">
        <v>876</v>
      </c>
      <c r="AH323" s="158"/>
    </row>
    <row r="324" spans="1:35" x14ac:dyDescent="0.25">
      <c r="A324">
        <f t="shared" si="12"/>
        <v>322</v>
      </c>
      <c r="B324" s="148" t="s">
        <v>416</v>
      </c>
      <c r="C324" t="str">
        <f t="shared" si="13"/>
        <v>BILATERAL</v>
      </c>
      <c r="E324">
        <f t="shared" si="14"/>
        <v>321</v>
      </c>
      <c r="F324" s="156" t="s">
        <v>402</v>
      </c>
      <c r="G324" s="157"/>
      <c r="H324" s="158"/>
      <c r="I324" s="158"/>
      <c r="J324" s="158" t="s">
        <v>435</v>
      </c>
      <c r="K324" s="158"/>
      <c r="L324" s="158"/>
      <c r="M324" s="158" t="s">
        <v>435</v>
      </c>
      <c r="N324" s="158" t="s">
        <v>435</v>
      </c>
      <c r="O324" s="158"/>
      <c r="P324" s="158" t="s">
        <v>435</v>
      </c>
      <c r="Q324" s="158"/>
      <c r="R324" s="158" t="s">
        <v>435</v>
      </c>
      <c r="S324" s="158"/>
      <c r="T324" s="158" t="s">
        <v>416</v>
      </c>
      <c r="U324" s="158" t="s">
        <v>416</v>
      </c>
      <c r="V324" s="158" t="s">
        <v>435</v>
      </c>
      <c r="W324" s="158" t="s">
        <v>435</v>
      </c>
      <c r="X324" s="158"/>
      <c r="Y324" s="158"/>
      <c r="Z324" s="158" t="s">
        <v>435</v>
      </c>
      <c r="AA324" s="158" t="s">
        <v>416</v>
      </c>
      <c r="AB324" s="158"/>
      <c r="AC324" s="158"/>
      <c r="AD324" s="158"/>
      <c r="AE324" s="158" t="s">
        <v>435</v>
      </c>
      <c r="AF324" s="158" t="s">
        <v>416</v>
      </c>
      <c r="AG324" s="158" t="s">
        <v>416</v>
      </c>
      <c r="AH324" s="158"/>
    </row>
    <row r="325" spans="1:35" x14ac:dyDescent="0.25">
      <c r="A325">
        <f t="shared" ref="A325:A388" si="15">+A324+1</f>
        <v>323</v>
      </c>
      <c r="B325" s="149" t="s">
        <v>417</v>
      </c>
      <c r="C325" t="str">
        <f t="shared" ref="C325:C388" si="16">+B325</f>
        <v>REGULADO</v>
      </c>
      <c r="E325">
        <f t="shared" si="14"/>
        <v>322</v>
      </c>
      <c r="F325" s="159" t="s">
        <v>403</v>
      </c>
      <c r="G325" s="160"/>
      <c r="H325" s="161"/>
      <c r="I325" s="161"/>
      <c r="J325" s="161" t="s">
        <v>417</v>
      </c>
      <c r="K325" s="161"/>
      <c r="L325" s="161"/>
      <c r="M325" s="161" t="s">
        <v>417</v>
      </c>
      <c r="N325" s="161" t="s">
        <v>417</v>
      </c>
      <c r="O325" s="161"/>
      <c r="P325" s="161" t="s">
        <v>417</v>
      </c>
      <c r="Q325" s="161"/>
      <c r="R325" s="161" t="s">
        <v>417</v>
      </c>
      <c r="S325" s="161"/>
      <c r="T325" s="161" t="s">
        <v>558</v>
      </c>
      <c r="U325" s="161" t="s">
        <v>417</v>
      </c>
      <c r="V325" s="161" t="s">
        <v>417</v>
      </c>
      <c r="W325" s="161" t="s">
        <v>417</v>
      </c>
      <c r="X325" s="161"/>
      <c r="Y325" s="161"/>
      <c r="Z325" s="161" t="s">
        <v>417</v>
      </c>
      <c r="AA325" s="161" t="s">
        <v>558</v>
      </c>
      <c r="AB325" s="161"/>
      <c r="AC325" s="161"/>
      <c r="AD325" s="161"/>
      <c r="AE325" s="161" t="s">
        <v>417</v>
      </c>
      <c r="AF325" s="161" t="s">
        <v>558</v>
      </c>
      <c r="AG325" s="161" t="s">
        <v>558</v>
      </c>
      <c r="AH325" s="161"/>
    </row>
    <row r="326" spans="1:35" s="134" customFormat="1" x14ac:dyDescent="0.25">
      <c r="A326" s="134">
        <f t="shared" si="15"/>
        <v>324</v>
      </c>
      <c r="B326" s="135" t="s">
        <v>1426</v>
      </c>
      <c r="C326" s="134" t="str">
        <f t="shared" si="16"/>
        <v>CB00137ENG</v>
      </c>
      <c r="E326" s="134">
        <f t="shared" ref="E326:E389" si="17">+E325+1</f>
        <v>323</v>
      </c>
      <c r="F326" s="136" t="s">
        <v>1087</v>
      </c>
      <c r="G326" s="137"/>
      <c r="H326" s="138"/>
      <c r="I326" s="138"/>
      <c r="J326" s="138" t="s">
        <v>525</v>
      </c>
      <c r="K326" s="138"/>
      <c r="L326" s="138"/>
      <c r="M326" s="138" t="s">
        <v>1975</v>
      </c>
      <c r="N326" s="138" t="s">
        <v>1976</v>
      </c>
      <c r="O326" s="138"/>
      <c r="P326" s="138" t="s">
        <v>1977</v>
      </c>
      <c r="Q326" s="138"/>
      <c r="R326" s="138" t="s">
        <v>1978</v>
      </c>
      <c r="S326" s="138"/>
      <c r="T326" s="138" t="s">
        <v>1979</v>
      </c>
      <c r="U326" s="138" t="s">
        <v>1980</v>
      </c>
      <c r="V326" s="138" t="s">
        <v>1981</v>
      </c>
      <c r="W326" s="138" t="s">
        <v>772</v>
      </c>
      <c r="X326" s="138"/>
      <c r="Y326" s="138"/>
      <c r="Z326" s="138" t="s">
        <v>855</v>
      </c>
      <c r="AA326" s="138" t="s">
        <v>1982</v>
      </c>
      <c r="AB326" s="138"/>
      <c r="AC326" s="138"/>
      <c r="AD326" s="138"/>
      <c r="AE326" s="138" t="s">
        <v>1983</v>
      </c>
      <c r="AF326" s="138" t="s">
        <v>1984</v>
      </c>
      <c r="AG326" s="138" t="s">
        <v>1985</v>
      </c>
      <c r="AH326" s="138"/>
      <c r="AI326" s="3"/>
    </row>
    <row r="327" spans="1:35" x14ac:dyDescent="0.25">
      <c r="A327">
        <f t="shared" si="15"/>
        <v>325</v>
      </c>
      <c r="B327" s="139" t="s">
        <v>428</v>
      </c>
      <c r="C327" t="str">
        <f t="shared" si="16"/>
        <v>PARAMONGA NUEVA 220</v>
      </c>
      <c r="E327">
        <f t="shared" si="17"/>
        <v>324</v>
      </c>
      <c r="F327" s="140" t="s">
        <v>1109</v>
      </c>
      <c r="G327" s="141"/>
      <c r="H327" s="142"/>
      <c r="I327" s="142"/>
      <c r="J327" s="142" t="s">
        <v>526</v>
      </c>
      <c r="K327" s="142"/>
      <c r="L327" s="142"/>
      <c r="M327" s="142" t="s">
        <v>562</v>
      </c>
      <c r="N327" s="142" t="s">
        <v>454</v>
      </c>
      <c r="O327" s="142"/>
      <c r="P327" s="142" t="s">
        <v>811</v>
      </c>
      <c r="Q327" s="142"/>
      <c r="R327" s="142" t="s">
        <v>486</v>
      </c>
      <c r="S327" s="142"/>
      <c r="T327" s="142" t="s">
        <v>562</v>
      </c>
      <c r="U327" s="142" t="s">
        <v>468</v>
      </c>
      <c r="V327" s="142" t="s">
        <v>486</v>
      </c>
      <c r="W327" s="142" t="s">
        <v>428</v>
      </c>
      <c r="X327" s="142"/>
      <c r="Y327" s="142"/>
      <c r="Z327" s="142" t="s">
        <v>524</v>
      </c>
      <c r="AA327" s="142" t="s">
        <v>767</v>
      </c>
      <c r="AB327" s="142"/>
      <c r="AC327" s="142"/>
      <c r="AD327" s="142"/>
      <c r="AE327" s="142" t="s">
        <v>478</v>
      </c>
      <c r="AF327" s="142" t="s">
        <v>1531</v>
      </c>
      <c r="AG327" s="142" t="s">
        <v>454</v>
      </c>
      <c r="AH327" s="142"/>
    </row>
    <row r="328" spans="1:35" x14ac:dyDescent="0.25">
      <c r="A328">
        <f t="shared" si="15"/>
        <v>326</v>
      </c>
      <c r="B328" s="143" t="s">
        <v>114</v>
      </c>
      <c r="C328" t="str">
        <f t="shared" si="16"/>
        <v>EDELNOR</v>
      </c>
      <c r="E328">
        <f t="shared" si="17"/>
        <v>325</v>
      </c>
      <c r="F328" s="140" t="s">
        <v>52</v>
      </c>
      <c r="G328" s="141"/>
      <c r="H328" s="142"/>
      <c r="I328" s="142"/>
      <c r="J328" s="142" t="s">
        <v>97</v>
      </c>
      <c r="K328" s="142"/>
      <c r="L328" s="142"/>
      <c r="M328" s="142" t="s">
        <v>144</v>
      </c>
      <c r="N328" s="142" t="s">
        <v>81</v>
      </c>
      <c r="O328" s="142"/>
      <c r="P328" s="142" t="s">
        <v>146</v>
      </c>
      <c r="Q328" s="142"/>
      <c r="R328" s="142" t="s">
        <v>102</v>
      </c>
      <c r="S328" s="142"/>
      <c r="T328" s="142" t="s">
        <v>135</v>
      </c>
      <c r="U328" s="142" t="s">
        <v>59</v>
      </c>
      <c r="V328" s="142" t="s">
        <v>102</v>
      </c>
      <c r="W328" s="142" t="s">
        <v>114</v>
      </c>
      <c r="X328" s="142"/>
      <c r="Y328" s="142"/>
      <c r="Z328" s="142" t="s">
        <v>97</v>
      </c>
      <c r="AA328" s="142" t="s">
        <v>1986</v>
      </c>
      <c r="AB328" s="142"/>
      <c r="AC328" s="142"/>
      <c r="AD328" s="142"/>
      <c r="AE328" s="142" t="s">
        <v>68</v>
      </c>
      <c r="AF328" s="142" t="s">
        <v>1987</v>
      </c>
      <c r="AG328" s="142" t="s">
        <v>1988</v>
      </c>
      <c r="AH328" s="142"/>
    </row>
    <row r="329" spans="1:35" x14ac:dyDescent="0.25">
      <c r="A329">
        <f t="shared" si="15"/>
        <v>327</v>
      </c>
      <c r="B329" s="144" t="s">
        <v>795</v>
      </c>
      <c r="C329" t="str">
        <f t="shared" si="16"/>
        <v>31/12/2027</v>
      </c>
      <c r="E329">
        <f t="shared" si="17"/>
        <v>326</v>
      </c>
      <c r="F329" s="140" t="s">
        <v>1112</v>
      </c>
      <c r="G329" s="141"/>
      <c r="H329" s="142"/>
      <c r="I329" s="142"/>
      <c r="J329" s="142" t="s">
        <v>420</v>
      </c>
      <c r="K329" s="142"/>
      <c r="L329" s="142"/>
      <c r="M329" s="142" t="s">
        <v>1866</v>
      </c>
      <c r="N329" s="142" t="s">
        <v>566</v>
      </c>
      <c r="O329" s="142"/>
      <c r="P329" s="142" t="s">
        <v>819</v>
      </c>
      <c r="Q329" s="142"/>
      <c r="R329" s="142" t="s">
        <v>480</v>
      </c>
      <c r="S329" s="142"/>
      <c r="T329" s="142" t="s">
        <v>1351</v>
      </c>
      <c r="U329" s="142" t="s">
        <v>903</v>
      </c>
      <c r="V329" s="142" t="s">
        <v>624</v>
      </c>
      <c r="W329" s="142" t="s">
        <v>806</v>
      </c>
      <c r="X329" s="142"/>
      <c r="Y329" s="142"/>
      <c r="Z329" s="142" t="s">
        <v>806</v>
      </c>
      <c r="AA329" s="142" t="s">
        <v>1866</v>
      </c>
      <c r="AB329" s="142"/>
      <c r="AC329" s="142"/>
      <c r="AD329" s="142"/>
      <c r="AE329" s="142" t="s">
        <v>1882</v>
      </c>
      <c r="AF329" s="142" t="s">
        <v>643</v>
      </c>
      <c r="AG329" s="142" t="s">
        <v>640</v>
      </c>
      <c r="AH329" s="142"/>
    </row>
    <row r="330" spans="1:35" x14ac:dyDescent="0.25">
      <c r="A330">
        <f t="shared" si="15"/>
        <v>328</v>
      </c>
      <c r="B330" s="147" t="s">
        <v>1117</v>
      </c>
      <c r="C330" t="str">
        <f t="shared" si="16"/>
        <v>01/03/2016</v>
      </c>
      <c r="E330">
        <f t="shared" si="17"/>
        <v>327</v>
      </c>
      <c r="F330" s="140" t="s">
        <v>54</v>
      </c>
      <c r="G330" s="141"/>
      <c r="H330" s="142"/>
      <c r="I330" s="142"/>
      <c r="J330" s="142" t="s">
        <v>437</v>
      </c>
      <c r="K330" s="142"/>
      <c r="L330" s="142"/>
      <c r="M330" s="142" t="s">
        <v>794</v>
      </c>
      <c r="N330" s="142" t="s">
        <v>565</v>
      </c>
      <c r="O330" s="142"/>
      <c r="P330" s="142" t="s">
        <v>794</v>
      </c>
      <c r="Q330" s="142"/>
      <c r="R330" s="142" t="s">
        <v>419</v>
      </c>
      <c r="S330" s="142"/>
      <c r="T330" s="142" t="s">
        <v>1121</v>
      </c>
      <c r="U330" s="142" t="s">
        <v>1121</v>
      </c>
      <c r="V330" s="142" t="s">
        <v>1117</v>
      </c>
      <c r="W330" s="142" t="s">
        <v>794</v>
      </c>
      <c r="X330" s="142"/>
      <c r="Y330" s="142"/>
      <c r="Z330" s="142" t="s">
        <v>794</v>
      </c>
      <c r="AA330" s="142" t="s">
        <v>1121</v>
      </c>
      <c r="AB330" s="142"/>
      <c r="AC330" s="142"/>
      <c r="AD330" s="142"/>
      <c r="AE330" s="142" t="s">
        <v>843</v>
      </c>
      <c r="AF330" s="142" t="s">
        <v>925</v>
      </c>
      <c r="AG330" s="142" t="s">
        <v>565</v>
      </c>
      <c r="AH330" s="142"/>
    </row>
    <row r="331" spans="1:35" x14ac:dyDescent="0.25">
      <c r="A331">
        <f t="shared" si="15"/>
        <v>329</v>
      </c>
      <c r="B331" s="148" t="s">
        <v>416</v>
      </c>
      <c r="C331" t="str">
        <f t="shared" si="16"/>
        <v>BILATERAL</v>
      </c>
      <c r="E331">
        <f t="shared" si="17"/>
        <v>328</v>
      </c>
      <c r="F331" s="140" t="s">
        <v>402</v>
      </c>
      <c r="G331" s="141"/>
      <c r="H331" s="142"/>
      <c r="I331" s="142"/>
      <c r="J331" s="142" t="s">
        <v>435</v>
      </c>
      <c r="K331" s="142"/>
      <c r="L331" s="142"/>
      <c r="M331" s="142" t="s">
        <v>416</v>
      </c>
      <c r="N331" s="142" t="s">
        <v>435</v>
      </c>
      <c r="O331" s="142"/>
      <c r="P331" s="142" t="s">
        <v>435</v>
      </c>
      <c r="Q331" s="142"/>
      <c r="R331" s="142" t="s">
        <v>435</v>
      </c>
      <c r="S331" s="142"/>
      <c r="T331" s="142" t="s">
        <v>416</v>
      </c>
      <c r="U331" s="142" t="s">
        <v>416</v>
      </c>
      <c r="V331" s="142" t="s">
        <v>435</v>
      </c>
      <c r="W331" s="142" t="s">
        <v>435</v>
      </c>
      <c r="X331" s="142"/>
      <c r="Y331" s="142"/>
      <c r="Z331" s="142" t="s">
        <v>435</v>
      </c>
      <c r="AA331" s="142" t="s">
        <v>416</v>
      </c>
      <c r="AB331" s="142"/>
      <c r="AC331" s="142"/>
      <c r="AD331" s="142"/>
      <c r="AE331" s="142" t="s">
        <v>435</v>
      </c>
      <c r="AF331" s="142" t="s">
        <v>416</v>
      </c>
      <c r="AG331" s="142" t="s">
        <v>416</v>
      </c>
      <c r="AH331" s="142"/>
    </row>
    <row r="332" spans="1:35" x14ac:dyDescent="0.25">
      <c r="A332">
        <f t="shared" si="15"/>
        <v>330</v>
      </c>
      <c r="B332" s="149" t="s">
        <v>417</v>
      </c>
      <c r="C332" t="str">
        <f t="shared" si="16"/>
        <v>REGULADO</v>
      </c>
      <c r="E332">
        <f t="shared" si="17"/>
        <v>329</v>
      </c>
      <c r="F332" s="150" t="s">
        <v>403</v>
      </c>
      <c r="G332" s="151"/>
      <c r="H332" s="152"/>
      <c r="I332" s="152"/>
      <c r="J332" s="152" t="s">
        <v>417</v>
      </c>
      <c r="K332" s="152"/>
      <c r="L332" s="152"/>
      <c r="M332" s="152" t="s">
        <v>417</v>
      </c>
      <c r="N332" s="152" t="s">
        <v>417</v>
      </c>
      <c r="O332" s="152"/>
      <c r="P332" s="152" t="s">
        <v>417</v>
      </c>
      <c r="Q332" s="152"/>
      <c r="R332" s="152" t="s">
        <v>417</v>
      </c>
      <c r="S332" s="152"/>
      <c r="T332" s="152" t="s">
        <v>558</v>
      </c>
      <c r="U332" s="152" t="s">
        <v>417</v>
      </c>
      <c r="V332" s="152" t="s">
        <v>417</v>
      </c>
      <c r="W332" s="152" t="s">
        <v>417</v>
      </c>
      <c r="X332" s="152"/>
      <c r="Y332" s="152"/>
      <c r="Z332" s="152" t="s">
        <v>417</v>
      </c>
      <c r="AA332" s="152" t="s">
        <v>558</v>
      </c>
      <c r="AB332" s="152"/>
      <c r="AC332" s="152"/>
      <c r="AD332" s="152"/>
      <c r="AE332" s="152" t="s">
        <v>417</v>
      </c>
      <c r="AF332" s="152" t="s">
        <v>417</v>
      </c>
      <c r="AG332" s="152" t="s">
        <v>558</v>
      </c>
      <c r="AH332" s="152"/>
    </row>
    <row r="333" spans="1:35" x14ac:dyDescent="0.25">
      <c r="A333">
        <f t="shared" si="15"/>
        <v>331</v>
      </c>
      <c r="B333" s="135" t="s">
        <v>1989</v>
      </c>
      <c r="C333" t="str">
        <f t="shared" si="16"/>
        <v>CB00142ENG</v>
      </c>
      <c r="E333" s="134">
        <f t="shared" si="17"/>
        <v>330</v>
      </c>
      <c r="F333" s="153" t="s">
        <v>1087</v>
      </c>
      <c r="G333" s="154"/>
      <c r="H333" s="155"/>
      <c r="I333" s="155"/>
      <c r="J333" s="155" t="s">
        <v>527</v>
      </c>
      <c r="K333" s="155"/>
      <c r="L333" s="155"/>
      <c r="M333" s="155" t="s">
        <v>1990</v>
      </c>
      <c r="N333" s="155" t="s">
        <v>1991</v>
      </c>
      <c r="O333" s="155"/>
      <c r="P333" s="155" t="s">
        <v>1992</v>
      </c>
      <c r="Q333" s="155"/>
      <c r="R333" s="155" t="s">
        <v>1993</v>
      </c>
      <c r="S333" s="155"/>
      <c r="T333" s="155" t="s">
        <v>1994</v>
      </c>
      <c r="U333" s="155" t="s">
        <v>1995</v>
      </c>
      <c r="V333" s="155" t="s">
        <v>1996</v>
      </c>
      <c r="W333" s="155" t="s">
        <v>769</v>
      </c>
      <c r="X333" s="155"/>
      <c r="Y333" s="155"/>
      <c r="Z333" s="155" t="s">
        <v>856</v>
      </c>
      <c r="AA333" s="155" t="s">
        <v>1997</v>
      </c>
      <c r="AB333" s="155"/>
      <c r="AC333" s="155"/>
      <c r="AD333" s="155"/>
      <c r="AE333" s="155" t="s">
        <v>1998</v>
      </c>
      <c r="AF333" s="155" t="s">
        <v>1999</v>
      </c>
      <c r="AG333" s="155" t="s">
        <v>2000</v>
      </c>
      <c r="AH333" s="155"/>
    </row>
    <row r="334" spans="1:35" x14ac:dyDescent="0.25">
      <c r="A334">
        <f t="shared" si="15"/>
        <v>332</v>
      </c>
      <c r="B334" s="139" t="s">
        <v>478</v>
      </c>
      <c r="C334" t="str">
        <f t="shared" si="16"/>
        <v>CAJAMARCA 220</v>
      </c>
      <c r="E334">
        <f t="shared" si="17"/>
        <v>331</v>
      </c>
      <c r="F334" s="156" t="s">
        <v>1109</v>
      </c>
      <c r="G334" s="157"/>
      <c r="H334" s="158"/>
      <c r="I334" s="158"/>
      <c r="J334" s="158" t="s">
        <v>528</v>
      </c>
      <c r="K334" s="158"/>
      <c r="L334" s="158"/>
      <c r="M334" s="158" t="s">
        <v>608</v>
      </c>
      <c r="N334" s="158" t="s">
        <v>458</v>
      </c>
      <c r="O334" s="158"/>
      <c r="P334" s="158" t="s">
        <v>814</v>
      </c>
      <c r="Q334" s="158"/>
      <c r="R334" s="158" t="s">
        <v>489</v>
      </c>
      <c r="S334" s="158"/>
      <c r="T334" s="158" t="s">
        <v>507</v>
      </c>
      <c r="U334" s="158" t="s">
        <v>470</v>
      </c>
      <c r="V334" s="158" t="s">
        <v>489</v>
      </c>
      <c r="W334" s="158" t="s">
        <v>370</v>
      </c>
      <c r="X334" s="158"/>
      <c r="Y334" s="158"/>
      <c r="Z334" s="158" t="s">
        <v>526</v>
      </c>
      <c r="AA334" s="158" t="s">
        <v>370</v>
      </c>
      <c r="AB334" s="158"/>
      <c r="AC334" s="158"/>
      <c r="AD334" s="158"/>
      <c r="AE334" s="158" t="s">
        <v>517</v>
      </c>
      <c r="AF334" s="158" t="s">
        <v>517</v>
      </c>
      <c r="AG334" s="158" t="s">
        <v>470</v>
      </c>
      <c r="AH334" s="158"/>
    </row>
    <row r="335" spans="1:35" x14ac:dyDescent="0.25">
      <c r="A335">
        <f t="shared" si="15"/>
        <v>333</v>
      </c>
      <c r="B335" s="143" t="s">
        <v>68</v>
      </c>
      <c r="C335" t="str">
        <f t="shared" si="16"/>
        <v>HIDRANDINA</v>
      </c>
      <c r="E335">
        <f t="shared" si="17"/>
        <v>332</v>
      </c>
      <c r="F335" s="156" t="s">
        <v>52</v>
      </c>
      <c r="G335" s="157"/>
      <c r="H335" s="158"/>
      <c r="I335" s="158"/>
      <c r="J335" s="158" t="s">
        <v>97</v>
      </c>
      <c r="K335" s="158"/>
      <c r="L335" s="158"/>
      <c r="M335" s="158" t="s">
        <v>144</v>
      </c>
      <c r="N335" s="158" t="s">
        <v>81</v>
      </c>
      <c r="O335" s="158"/>
      <c r="P335" s="158" t="s">
        <v>146</v>
      </c>
      <c r="Q335" s="158"/>
      <c r="R335" s="158" t="s">
        <v>102</v>
      </c>
      <c r="S335" s="158"/>
      <c r="T335" s="158" t="s">
        <v>135</v>
      </c>
      <c r="U335" s="158" t="s">
        <v>59</v>
      </c>
      <c r="V335" s="158" t="s">
        <v>102</v>
      </c>
      <c r="W335" s="158" t="s">
        <v>114</v>
      </c>
      <c r="X335" s="158"/>
      <c r="Y335" s="158"/>
      <c r="Z335" s="158" t="s">
        <v>97</v>
      </c>
      <c r="AA335" s="158" t="s">
        <v>380</v>
      </c>
      <c r="AB335" s="158"/>
      <c r="AC335" s="158"/>
      <c r="AD335" s="158"/>
      <c r="AE335" s="158" t="s">
        <v>68</v>
      </c>
      <c r="AF335" s="158" t="s">
        <v>357</v>
      </c>
      <c r="AG335" s="158" t="s">
        <v>359</v>
      </c>
      <c r="AH335" s="158"/>
    </row>
    <row r="336" spans="1:35" x14ac:dyDescent="0.25">
      <c r="A336">
        <f t="shared" si="15"/>
        <v>334</v>
      </c>
      <c r="B336" s="144" t="s">
        <v>566</v>
      </c>
      <c r="C336" t="str">
        <f t="shared" si="16"/>
        <v>31/12/2022</v>
      </c>
      <c r="E336">
        <f t="shared" si="17"/>
        <v>333</v>
      </c>
      <c r="F336" s="156" t="s">
        <v>1112</v>
      </c>
      <c r="G336" s="157"/>
      <c r="H336" s="158"/>
      <c r="I336" s="158"/>
      <c r="J336" s="158" t="s">
        <v>420</v>
      </c>
      <c r="K336" s="158"/>
      <c r="L336" s="158"/>
      <c r="M336" s="158" t="s">
        <v>1866</v>
      </c>
      <c r="N336" s="158" t="s">
        <v>566</v>
      </c>
      <c r="O336" s="158"/>
      <c r="P336" s="158" t="s">
        <v>819</v>
      </c>
      <c r="Q336" s="158"/>
      <c r="R336" s="158" t="s">
        <v>480</v>
      </c>
      <c r="S336" s="158"/>
      <c r="T336" s="158" t="s">
        <v>1351</v>
      </c>
      <c r="U336" s="158" t="s">
        <v>903</v>
      </c>
      <c r="V336" s="158" t="s">
        <v>624</v>
      </c>
      <c r="W336" s="158" t="s">
        <v>806</v>
      </c>
      <c r="X336" s="158"/>
      <c r="Y336" s="158"/>
      <c r="Z336" s="158" t="s">
        <v>806</v>
      </c>
      <c r="AA336" s="158" t="s">
        <v>643</v>
      </c>
      <c r="AB336" s="158"/>
      <c r="AC336" s="158"/>
      <c r="AD336" s="158"/>
      <c r="AE336" s="158" t="s">
        <v>566</v>
      </c>
      <c r="AF336" s="158" t="s">
        <v>2001</v>
      </c>
      <c r="AG336" s="158" t="s">
        <v>884</v>
      </c>
      <c r="AH336" s="158"/>
    </row>
    <row r="337" spans="1:35" x14ac:dyDescent="0.25">
      <c r="A337">
        <f t="shared" si="15"/>
        <v>335</v>
      </c>
      <c r="B337" s="147" t="s">
        <v>1117</v>
      </c>
      <c r="C337" t="str">
        <f t="shared" si="16"/>
        <v>01/03/2016</v>
      </c>
      <c r="E337">
        <f t="shared" si="17"/>
        <v>334</v>
      </c>
      <c r="F337" s="156" t="s">
        <v>54</v>
      </c>
      <c r="G337" s="157"/>
      <c r="H337" s="158"/>
      <c r="I337" s="158"/>
      <c r="J337" s="158" t="s">
        <v>437</v>
      </c>
      <c r="K337" s="158"/>
      <c r="L337" s="158"/>
      <c r="M337" s="158" t="s">
        <v>794</v>
      </c>
      <c r="N337" s="158" t="s">
        <v>565</v>
      </c>
      <c r="O337" s="158"/>
      <c r="P337" s="158" t="s">
        <v>794</v>
      </c>
      <c r="Q337" s="158"/>
      <c r="R337" s="158" t="s">
        <v>419</v>
      </c>
      <c r="S337" s="158"/>
      <c r="T337" s="158" t="s">
        <v>1121</v>
      </c>
      <c r="U337" s="158" t="s">
        <v>1121</v>
      </c>
      <c r="V337" s="158" t="s">
        <v>1117</v>
      </c>
      <c r="W337" s="158" t="s">
        <v>794</v>
      </c>
      <c r="X337" s="158"/>
      <c r="Y337" s="158"/>
      <c r="Z337" s="158" t="s">
        <v>794</v>
      </c>
      <c r="AA337" s="158" t="s">
        <v>1004</v>
      </c>
      <c r="AB337" s="158"/>
      <c r="AC337" s="158"/>
      <c r="AD337" s="158"/>
      <c r="AE337" s="158" t="s">
        <v>843</v>
      </c>
      <c r="AF337" s="158" t="s">
        <v>928</v>
      </c>
      <c r="AG337" s="158" t="s">
        <v>876</v>
      </c>
      <c r="AH337" s="158"/>
    </row>
    <row r="338" spans="1:35" x14ac:dyDescent="0.25">
      <c r="A338">
        <f t="shared" si="15"/>
        <v>336</v>
      </c>
      <c r="B338" s="148" t="s">
        <v>416</v>
      </c>
      <c r="C338" t="str">
        <f t="shared" si="16"/>
        <v>BILATERAL</v>
      </c>
      <c r="E338">
        <f t="shared" si="17"/>
        <v>335</v>
      </c>
      <c r="F338" s="156" t="s">
        <v>402</v>
      </c>
      <c r="G338" s="157"/>
      <c r="H338" s="158"/>
      <c r="I338" s="158"/>
      <c r="J338" s="158" t="s">
        <v>435</v>
      </c>
      <c r="K338" s="158"/>
      <c r="L338" s="158"/>
      <c r="M338" s="158" t="s">
        <v>416</v>
      </c>
      <c r="N338" s="158" t="s">
        <v>435</v>
      </c>
      <c r="O338" s="158"/>
      <c r="P338" s="158" t="s">
        <v>435</v>
      </c>
      <c r="Q338" s="158"/>
      <c r="R338" s="158" t="s">
        <v>435</v>
      </c>
      <c r="S338" s="158"/>
      <c r="T338" s="158" t="s">
        <v>416</v>
      </c>
      <c r="U338" s="158" t="s">
        <v>416</v>
      </c>
      <c r="V338" s="158" t="s">
        <v>435</v>
      </c>
      <c r="W338" s="158" t="s">
        <v>435</v>
      </c>
      <c r="X338" s="158"/>
      <c r="Y338" s="158"/>
      <c r="Z338" s="158" t="s">
        <v>435</v>
      </c>
      <c r="AA338" s="158" t="s">
        <v>416</v>
      </c>
      <c r="AB338" s="158"/>
      <c r="AC338" s="158"/>
      <c r="AD338" s="158"/>
      <c r="AE338" s="158" t="s">
        <v>435</v>
      </c>
      <c r="AF338" s="158" t="s">
        <v>416</v>
      </c>
      <c r="AG338" s="158" t="s">
        <v>416</v>
      </c>
      <c r="AH338" s="158"/>
    </row>
    <row r="339" spans="1:35" x14ac:dyDescent="0.25">
      <c r="A339">
        <f t="shared" si="15"/>
        <v>337</v>
      </c>
      <c r="B339" s="149" t="s">
        <v>417</v>
      </c>
      <c r="C339" t="str">
        <f t="shared" si="16"/>
        <v>REGULADO</v>
      </c>
      <c r="E339">
        <f t="shared" si="17"/>
        <v>336</v>
      </c>
      <c r="F339" s="159" t="s">
        <v>403</v>
      </c>
      <c r="G339" s="160"/>
      <c r="H339" s="161"/>
      <c r="I339" s="161"/>
      <c r="J339" s="161" t="s">
        <v>417</v>
      </c>
      <c r="K339" s="161"/>
      <c r="L339" s="161"/>
      <c r="M339" s="161" t="s">
        <v>417</v>
      </c>
      <c r="N339" s="161" t="s">
        <v>417</v>
      </c>
      <c r="O339" s="161"/>
      <c r="P339" s="161" t="s">
        <v>417</v>
      </c>
      <c r="Q339" s="161"/>
      <c r="R339" s="161" t="s">
        <v>417</v>
      </c>
      <c r="S339" s="161"/>
      <c r="T339" s="161" t="s">
        <v>558</v>
      </c>
      <c r="U339" s="161" t="s">
        <v>417</v>
      </c>
      <c r="V339" s="161" t="s">
        <v>417</v>
      </c>
      <c r="W339" s="161" t="s">
        <v>417</v>
      </c>
      <c r="X339" s="161"/>
      <c r="Y339" s="161"/>
      <c r="Z339" s="161" t="s">
        <v>417</v>
      </c>
      <c r="AA339" s="161" t="s">
        <v>558</v>
      </c>
      <c r="AB339" s="161"/>
      <c r="AC339" s="161"/>
      <c r="AD339" s="161"/>
      <c r="AE339" s="161" t="s">
        <v>417</v>
      </c>
      <c r="AF339" s="161" t="s">
        <v>558</v>
      </c>
      <c r="AG339" s="161" t="s">
        <v>558</v>
      </c>
      <c r="AH339" s="161"/>
    </row>
    <row r="340" spans="1:35" s="134" customFormat="1" x14ac:dyDescent="0.25">
      <c r="A340" s="134">
        <f t="shared" si="15"/>
        <v>338</v>
      </c>
      <c r="B340" s="135" t="s">
        <v>2002</v>
      </c>
      <c r="C340" s="134" t="str">
        <f t="shared" si="16"/>
        <v>CB00143ENG</v>
      </c>
      <c r="E340" s="134">
        <f t="shared" si="17"/>
        <v>337</v>
      </c>
      <c r="F340" s="136" t="s">
        <v>1087</v>
      </c>
      <c r="G340" s="137"/>
      <c r="H340" s="138"/>
      <c r="I340" s="138"/>
      <c r="J340" s="138" t="s">
        <v>530</v>
      </c>
      <c r="K340" s="138"/>
      <c r="L340" s="138"/>
      <c r="M340" s="138" t="s">
        <v>2003</v>
      </c>
      <c r="N340" s="138" t="s">
        <v>2004</v>
      </c>
      <c r="O340" s="138"/>
      <c r="P340" s="138" t="s">
        <v>2005</v>
      </c>
      <c r="Q340" s="138"/>
      <c r="R340" s="138" t="s">
        <v>2006</v>
      </c>
      <c r="S340" s="138"/>
      <c r="T340" s="138" t="s">
        <v>2007</v>
      </c>
      <c r="U340" s="138" t="s">
        <v>2008</v>
      </c>
      <c r="V340" s="138" t="s">
        <v>2009</v>
      </c>
      <c r="W340" s="138" t="s">
        <v>770</v>
      </c>
      <c r="X340" s="138"/>
      <c r="Y340" s="138"/>
      <c r="Z340" s="138" t="s">
        <v>857</v>
      </c>
      <c r="AA340" s="138" t="s">
        <v>2010</v>
      </c>
      <c r="AB340" s="138"/>
      <c r="AC340" s="138"/>
      <c r="AD340" s="138"/>
      <c r="AE340" s="138" t="s">
        <v>2011</v>
      </c>
      <c r="AF340" s="138" t="s">
        <v>2012</v>
      </c>
      <c r="AG340" s="138" t="s">
        <v>2013</v>
      </c>
      <c r="AH340" s="138"/>
      <c r="AI340" s="3"/>
    </row>
    <row r="341" spans="1:35" x14ac:dyDescent="0.25">
      <c r="A341">
        <f t="shared" si="15"/>
        <v>339</v>
      </c>
      <c r="B341" s="139" t="s">
        <v>626</v>
      </c>
      <c r="C341" t="str">
        <f t="shared" si="16"/>
        <v>COTARUSE 220</v>
      </c>
      <c r="E341">
        <f t="shared" si="17"/>
        <v>338</v>
      </c>
      <c r="F341" s="140" t="s">
        <v>1109</v>
      </c>
      <c r="G341" s="141"/>
      <c r="H341" s="142"/>
      <c r="I341" s="142"/>
      <c r="J341" s="142" t="s">
        <v>531</v>
      </c>
      <c r="K341" s="142"/>
      <c r="L341" s="142"/>
      <c r="M341" s="142" t="s">
        <v>522</v>
      </c>
      <c r="N341" s="142" t="s">
        <v>460</v>
      </c>
      <c r="O341" s="142"/>
      <c r="P341" s="142" t="s">
        <v>531</v>
      </c>
      <c r="Q341" s="142"/>
      <c r="R341" s="142" t="s">
        <v>492</v>
      </c>
      <c r="S341" s="142"/>
      <c r="T341" s="142" t="s">
        <v>451</v>
      </c>
      <c r="U341" s="142" t="s">
        <v>473</v>
      </c>
      <c r="V341" s="142" t="s">
        <v>492</v>
      </c>
      <c r="W341" s="142" t="s">
        <v>431</v>
      </c>
      <c r="X341" s="142"/>
      <c r="Y341" s="142"/>
      <c r="Z341" s="142" t="s">
        <v>528</v>
      </c>
      <c r="AA341" s="142" t="s">
        <v>634</v>
      </c>
      <c r="AB341" s="142"/>
      <c r="AC341" s="142"/>
      <c r="AD341" s="142"/>
      <c r="AE341" s="142" t="s">
        <v>428</v>
      </c>
      <c r="AF341" s="142" t="s">
        <v>370</v>
      </c>
      <c r="AG341" s="142" t="s">
        <v>462</v>
      </c>
      <c r="AH341" s="142"/>
    </row>
    <row r="342" spans="1:35" x14ac:dyDescent="0.25">
      <c r="A342">
        <f t="shared" si="15"/>
        <v>340</v>
      </c>
      <c r="B342" s="143" t="s">
        <v>238</v>
      </c>
      <c r="C342" t="str">
        <f t="shared" si="16"/>
        <v>MINERA LAS BAMBAS S.A.</v>
      </c>
      <c r="E342">
        <f t="shared" si="17"/>
        <v>339</v>
      </c>
      <c r="F342" s="140" t="s">
        <v>52</v>
      </c>
      <c r="G342" s="141"/>
      <c r="H342" s="142"/>
      <c r="I342" s="142"/>
      <c r="J342" s="142" t="s">
        <v>97</v>
      </c>
      <c r="K342" s="142"/>
      <c r="L342" s="142"/>
      <c r="M342" s="142" t="s">
        <v>144</v>
      </c>
      <c r="N342" s="142" t="s">
        <v>81</v>
      </c>
      <c r="O342" s="142"/>
      <c r="P342" s="142" t="s">
        <v>146</v>
      </c>
      <c r="Q342" s="142"/>
      <c r="R342" s="142" t="s">
        <v>102</v>
      </c>
      <c r="S342" s="142"/>
      <c r="T342" s="142" t="s">
        <v>135</v>
      </c>
      <c r="U342" s="142" t="s">
        <v>59</v>
      </c>
      <c r="V342" s="142" t="s">
        <v>2014</v>
      </c>
      <c r="W342" s="142" t="s">
        <v>114</v>
      </c>
      <c r="X342" s="142"/>
      <c r="Y342" s="142"/>
      <c r="Z342" s="142" t="s">
        <v>97</v>
      </c>
      <c r="AA342" s="142" t="s">
        <v>381</v>
      </c>
      <c r="AB342" s="142"/>
      <c r="AC342" s="142"/>
      <c r="AD342" s="142"/>
      <c r="AE342" s="142" t="s">
        <v>68</v>
      </c>
      <c r="AF342" s="142" t="s">
        <v>2015</v>
      </c>
      <c r="AG342" s="142" t="s">
        <v>2016</v>
      </c>
      <c r="AH342" s="142"/>
    </row>
    <row r="343" spans="1:35" x14ac:dyDescent="0.25">
      <c r="A343">
        <f t="shared" si="15"/>
        <v>341</v>
      </c>
      <c r="B343" s="144" t="s">
        <v>2017</v>
      </c>
      <c r="C343" t="str">
        <f t="shared" si="16"/>
        <v>28/02/2025</v>
      </c>
      <c r="E343">
        <f t="shared" si="17"/>
        <v>340</v>
      </c>
      <c r="F343" s="140" t="s">
        <v>1112</v>
      </c>
      <c r="G343" s="141"/>
      <c r="H343" s="142"/>
      <c r="I343" s="142"/>
      <c r="J343" s="142" t="s">
        <v>420</v>
      </c>
      <c r="K343" s="142"/>
      <c r="L343" s="142"/>
      <c r="M343" s="142" t="s">
        <v>1866</v>
      </c>
      <c r="N343" s="142" t="s">
        <v>566</v>
      </c>
      <c r="O343" s="142"/>
      <c r="P343" s="142" t="s">
        <v>819</v>
      </c>
      <c r="Q343" s="142"/>
      <c r="R343" s="142" t="s">
        <v>480</v>
      </c>
      <c r="S343" s="142"/>
      <c r="T343" s="142" t="s">
        <v>1351</v>
      </c>
      <c r="U343" s="142" t="s">
        <v>903</v>
      </c>
      <c r="V343" s="142" t="s">
        <v>624</v>
      </c>
      <c r="W343" s="142" t="s">
        <v>806</v>
      </c>
      <c r="X343" s="142"/>
      <c r="Y343" s="142"/>
      <c r="Z343" s="142" t="s">
        <v>806</v>
      </c>
      <c r="AA343" s="142" t="s">
        <v>1180</v>
      </c>
      <c r="AB343" s="142"/>
      <c r="AC343" s="142"/>
      <c r="AD343" s="142"/>
      <c r="AE343" s="142" t="s">
        <v>566</v>
      </c>
      <c r="AF343" s="142" t="s">
        <v>566</v>
      </c>
      <c r="AG343" s="142" t="s">
        <v>2018</v>
      </c>
      <c r="AH343" s="142"/>
    </row>
    <row r="344" spans="1:35" x14ac:dyDescent="0.25">
      <c r="A344">
        <f t="shared" si="15"/>
        <v>342</v>
      </c>
      <c r="B344" s="147" t="s">
        <v>1117</v>
      </c>
      <c r="C344" t="str">
        <f t="shared" si="16"/>
        <v>01/03/2016</v>
      </c>
      <c r="E344">
        <f t="shared" si="17"/>
        <v>341</v>
      </c>
      <c r="F344" s="140" t="s">
        <v>54</v>
      </c>
      <c r="G344" s="141"/>
      <c r="H344" s="142"/>
      <c r="I344" s="142"/>
      <c r="J344" s="142" t="s">
        <v>437</v>
      </c>
      <c r="K344" s="142"/>
      <c r="L344" s="142"/>
      <c r="M344" s="142" t="s">
        <v>794</v>
      </c>
      <c r="N344" s="142" t="s">
        <v>565</v>
      </c>
      <c r="O344" s="142"/>
      <c r="P344" s="142" t="s">
        <v>794</v>
      </c>
      <c r="Q344" s="142"/>
      <c r="R344" s="142" t="s">
        <v>419</v>
      </c>
      <c r="S344" s="142"/>
      <c r="T344" s="142" t="s">
        <v>1121</v>
      </c>
      <c r="U344" s="142" t="s">
        <v>1121</v>
      </c>
      <c r="V344" s="142" t="s">
        <v>1117</v>
      </c>
      <c r="W344" s="142" t="s">
        <v>794</v>
      </c>
      <c r="X344" s="142"/>
      <c r="Y344" s="142"/>
      <c r="Z344" s="142" t="s">
        <v>794</v>
      </c>
      <c r="AA344" s="142" t="s">
        <v>1004</v>
      </c>
      <c r="AB344" s="142"/>
      <c r="AC344" s="142"/>
      <c r="AD344" s="142"/>
      <c r="AE344" s="142" t="s">
        <v>843</v>
      </c>
      <c r="AF344" s="142" t="s">
        <v>479</v>
      </c>
      <c r="AG344" s="142" t="s">
        <v>576</v>
      </c>
      <c r="AH344" s="142"/>
    </row>
    <row r="345" spans="1:35" x14ac:dyDescent="0.25">
      <c r="A345">
        <f t="shared" si="15"/>
        <v>343</v>
      </c>
      <c r="B345" s="148" t="s">
        <v>416</v>
      </c>
      <c r="C345" t="str">
        <f t="shared" si="16"/>
        <v>BILATERAL</v>
      </c>
      <c r="E345">
        <f t="shared" si="17"/>
        <v>342</v>
      </c>
      <c r="F345" s="140" t="s">
        <v>402</v>
      </c>
      <c r="G345" s="141"/>
      <c r="H345" s="142"/>
      <c r="I345" s="142"/>
      <c r="J345" s="142" t="s">
        <v>435</v>
      </c>
      <c r="K345" s="142"/>
      <c r="L345" s="142"/>
      <c r="M345" s="142" t="s">
        <v>416</v>
      </c>
      <c r="N345" s="142" t="s">
        <v>435</v>
      </c>
      <c r="O345" s="142"/>
      <c r="P345" s="142" t="s">
        <v>435</v>
      </c>
      <c r="Q345" s="142"/>
      <c r="R345" s="142" t="s">
        <v>435</v>
      </c>
      <c r="S345" s="142"/>
      <c r="T345" s="142" t="s">
        <v>416</v>
      </c>
      <c r="U345" s="142" t="s">
        <v>416</v>
      </c>
      <c r="V345" s="142" t="s">
        <v>435</v>
      </c>
      <c r="W345" s="142" t="s">
        <v>435</v>
      </c>
      <c r="X345" s="142"/>
      <c r="Y345" s="142"/>
      <c r="Z345" s="142" t="s">
        <v>435</v>
      </c>
      <c r="AA345" s="142" t="s">
        <v>416</v>
      </c>
      <c r="AB345" s="142"/>
      <c r="AC345" s="142"/>
      <c r="AD345" s="142"/>
      <c r="AE345" s="142" t="s">
        <v>435</v>
      </c>
      <c r="AF345" s="142" t="s">
        <v>416</v>
      </c>
      <c r="AG345" s="142" t="s">
        <v>416</v>
      </c>
      <c r="AH345" s="142"/>
    </row>
    <row r="346" spans="1:35" x14ac:dyDescent="0.25">
      <c r="A346">
        <f t="shared" si="15"/>
        <v>344</v>
      </c>
      <c r="B346" s="149" t="s">
        <v>558</v>
      </c>
      <c r="C346" t="str">
        <f t="shared" si="16"/>
        <v>LIBRE</v>
      </c>
      <c r="E346">
        <f t="shared" si="17"/>
        <v>343</v>
      </c>
      <c r="F346" s="150" t="s">
        <v>403</v>
      </c>
      <c r="G346" s="151"/>
      <c r="H346" s="152"/>
      <c r="I346" s="152"/>
      <c r="J346" s="152" t="s">
        <v>417</v>
      </c>
      <c r="K346" s="152"/>
      <c r="L346" s="152"/>
      <c r="M346" s="152" t="s">
        <v>417</v>
      </c>
      <c r="N346" s="152" t="s">
        <v>417</v>
      </c>
      <c r="O346" s="152"/>
      <c r="P346" s="152" t="s">
        <v>417</v>
      </c>
      <c r="Q346" s="152"/>
      <c r="R346" s="152" t="s">
        <v>417</v>
      </c>
      <c r="S346" s="152"/>
      <c r="T346" s="152" t="s">
        <v>558</v>
      </c>
      <c r="U346" s="152" t="s">
        <v>417</v>
      </c>
      <c r="V346" s="152" t="s">
        <v>417</v>
      </c>
      <c r="W346" s="152" t="s">
        <v>417</v>
      </c>
      <c r="X346" s="152"/>
      <c r="Y346" s="152"/>
      <c r="Z346" s="152" t="s">
        <v>417</v>
      </c>
      <c r="AA346" s="152" t="s">
        <v>558</v>
      </c>
      <c r="AB346" s="152"/>
      <c r="AC346" s="152"/>
      <c r="AD346" s="152"/>
      <c r="AE346" s="152" t="s">
        <v>417</v>
      </c>
      <c r="AF346" s="152" t="s">
        <v>558</v>
      </c>
      <c r="AG346" s="152" t="s">
        <v>558</v>
      </c>
      <c r="AH346" s="152"/>
    </row>
    <row r="347" spans="1:35" x14ac:dyDescent="0.25">
      <c r="A347">
        <f t="shared" si="15"/>
        <v>345</v>
      </c>
      <c r="B347" s="135" t="s">
        <v>2019</v>
      </c>
      <c r="C347" t="str">
        <f t="shared" si="16"/>
        <v>CB00144ENG</v>
      </c>
      <c r="E347" s="134">
        <f t="shared" si="17"/>
        <v>344</v>
      </c>
      <c r="F347" s="153" t="s">
        <v>1087</v>
      </c>
      <c r="G347" s="154"/>
      <c r="H347" s="155"/>
      <c r="I347" s="155"/>
      <c r="J347" s="155" t="s">
        <v>533</v>
      </c>
      <c r="K347" s="155"/>
      <c r="L347" s="155"/>
      <c r="M347" s="155" t="s">
        <v>2020</v>
      </c>
      <c r="N347" s="155" t="s">
        <v>2021</v>
      </c>
      <c r="O347" s="155"/>
      <c r="P347" s="155" t="s">
        <v>2022</v>
      </c>
      <c r="Q347" s="155"/>
      <c r="R347" s="155" t="s">
        <v>2023</v>
      </c>
      <c r="S347" s="155"/>
      <c r="T347" s="155" t="s">
        <v>2024</v>
      </c>
      <c r="U347" s="155" t="s">
        <v>2025</v>
      </c>
      <c r="V347" s="155" t="s">
        <v>2026</v>
      </c>
      <c r="W347" s="155" t="s">
        <v>771</v>
      </c>
      <c r="X347" s="155"/>
      <c r="Y347" s="155"/>
      <c r="Z347" s="155" t="s">
        <v>858</v>
      </c>
      <c r="AA347" s="155" t="s">
        <v>2027</v>
      </c>
      <c r="AB347" s="155"/>
      <c r="AC347" s="155"/>
      <c r="AD347" s="155"/>
      <c r="AE347" s="155" t="s">
        <v>2028</v>
      </c>
      <c r="AF347" s="155" t="s">
        <v>2029</v>
      </c>
      <c r="AG347" s="155" t="s">
        <v>2030</v>
      </c>
      <c r="AH347" s="155"/>
    </row>
    <row r="348" spans="1:35" x14ac:dyDescent="0.25">
      <c r="A348">
        <f t="shared" si="15"/>
        <v>346</v>
      </c>
      <c r="B348" s="139" t="s">
        <v>634</v>
      </c>
      <c r="C348" t="str">
        <f t="shared" si="16"/>
        <v>SAN JUAN 220</v>
      </c>
      <c r="E348">
        <f t="shared" si="17"/>
        <v>345</v>
      </c>
      <c r="F348" s="156" t="s">
        <v>1109</v>
      </c>
      <c r="G348" s="157"/>
      <c r="H348" s="158"/>
      <c r="I348" s="158"/>
      <c r="J348" s="158" t="s">
        <v>534</v>
      </c>
      <c r="K348" s="158"/>
      <c r="L348" s="158"/>
      <c r="M348" s="158" t="s">
        <v>540</v>
      </c>
      <c r="N348" s="158" t="s">
        <v>462</v>
      </c>
      <c r="O348" s="158"/>
      <c r="P348" s="158" t="s">
        <v>817</v>
      </c>
      <c r="Q348" s="158"/>
      <c r="R348" s="158" t="s">
        <v>495</v>
      </c>
      <c r="S348" s="158"/>
      <c r="T348" s="158" t="s">
        <v>492</v>
      </c>
      <c r="U348" s="158" t="s">
        <v>475</v>
      </c>
      <c r="V348" s="158" t="s">
        <v>495</v>
      </c>
      <c r="W348" s="158" t="s">
        <v>433</v>
      </c>
      <c r="X348" s="158"/>
      <c r="Y348" s="158"/>
      <c r="Z348" s="158" t="s">
        <v>531</v>
      </c>
      <c r="AA348" s="158" t="s">
        <v>370</v>
      </c>
      <c r="AB348" s="158"/>
      <c r="AC348" s="158"/>
      <c r="AD348" s="158"/>
      <c r="AE348" s="158" t="s">
        <v>513</v>
      </c>
      <c r="AF348" s="158" t="s">
        <v>562</v>
      </c>
      <c r="AG348" s="158" t="s">
        <v>779</v>
      </c>
      <c r="AH348" s="158"/>
    </row>
    <row r="349" spans="1:35" x14ac:dyDescent="0.25">
      <c r="A349">
        <f t="shared" si="15"/>
        <v>347</v>
      </c>
      <c r="B349" s="143" t="s">
        <v>240</v>
      </c>
      <c r="C349" t="str">
        <f t="shared" si="16"/>
        <v>ESMERALDA CORP</v>
      </c>
      <c r="E349">
        <f t="shared" si="17"/>
        <v>346</v>
      </c>
      <c r="F349" s="156" t="s">
        <v>52</v>
      </c>
      <c r="G349" s="157"/>
      <c r="H349" s="158"/>
      <c r="I349" s="158"/>
      <c r="J349" s="158" t="s">
        <v>97</v>
      </c>
      <c r="K349" s="158"/>
      <c r="L349" s="158"/>
      <c r="M349" s="158" t="s">
        <v>156</v>
      </c>
      <c r="N349" s="158" t="s">
        <v>81</v>
      </c>
      <c r="O349" s="158"/>
      <c r="P349" s="158" t="s">
        <v>146</v>
      </c>
      <c r="Q349" s="158"/>
      <c r="R349" s="158" t="s">
        <v>102</v>
      </c>
      <c r="S349" s="158"/>
      <c r="T349" s="158" t="s">
        <v>135</v>
      </c>
      <c r="U349" s="158" t="s">
        <v>59</v>
      </c>
      <c r="V349" s="158" t="s">
        <v>2014</v>
      </c>
      <c r="W349" s="158" t="s">
        <v>114</v>
      </c>
      <c r="X349" s="158"/>
      <c r="Y349" s="158"/>
      <c r="Z349" s="158" t="s">
        <v>97</v>
      </c>
      <c r="AA349" s="158" t="s">
        <v>381</v>
      </c>
      <c r="AB349" s="158"/>
      <c r="AC349" s="158"/>
      <c r="AD349" s="158"/>
      <c r="AE349" s="158" t="s">
        <v>68</v>
      </c>
      <c r="AF349" s="158" t="s">
        <v>357</v>
      </c>
      <c r="AG349" s="158" t="s">
        <v>360</v>
      </c>
      <c r="AH349" s="158"/>
    </row>
    <row r="350" spans="1:35" x14ac:dyDescent="0.25">
      <c r="A350">
        <f t="shared" si="15"/>
        <v>348</v>
      </c>
      <c r="B350" s="144" t="s">
        <v>624</v>
      </c>
      <c r="C350" t="str">
        <f t="shared" si="16"/>
        <v>31/12/2025</v>
      </c>
      <c r="E350">
        <f t="shared" si="17"/>
        <v>347</v>
      </c>
      <c r="F350" s="156" t="s">
        <v>1112</v>
      </c>
      <c r="G350" s="157"/>
      <c r="H350" s="158"/>
      <c r="I350" s="158"/>
      <c r="J350" s="158" t="s">
        <v>420</v>
      </c>
      <c r="K350" s="158"/>
      <c r="L350" s="158"/>
      <c r="M350" s="158" t="s">
        <v>819</v>
      </c>
      <c r="N350" s="158" t="s">
        <v>566</v>
      </c>
      <c r="O350" s="158"/>
      <c r="P350" s="158" t="s">
        <v>819</v>
      </c>
      <c r="Q350" s="158"/>
      <c r="R350" s="158" t="s">
        <v>480</v>
      </c>
      <c r="S350" s="158"/>
      <c r="T350" s="158" t="s">
        <v>1351</v>
      </c>
      <c r="U350" s="158" t="s">
        <v>903</v>
      </c>
      <c r="V350" s="158" t="s">
        <v>624</v>
      </c>
      <c r="W350" s="158" t="s">
        <v>806</v>
      </c>
      <c r="X350" s="158"/>
      <c r="Y350" s="158"/>
      <c r="Z350" s="158" t="s">
        <v>806</v>
      </c>
      <c r="AA350" s="158" t="s">
        <v>1180</v>
      </c>
      <c r="AB350" s="158"/>
      <c r="AC350" s="158"/>
      <c r="AD350" s="158"/>
      <c r="AE350" s="158" t="s">
        <v>566</v>
      </c>
      <c r="AF350" s="158" t="s">
        <v>2001</v>
      </c>
      <c r="AG350" s="158" t="s">
        <v>884</v>
      </c>
      <c r="AH350" s="158"/>
    </row>
    <row r="351" spans="1:35" x14ac:dyDescent="0.25">
      <c r="A351">
        <f t="shared" si="15"/>
        <v>349</v>
      </c>
      <c r="B351" s="147" t="s">
        <v>1117</v>
      </c>
      <c r="C351" t="str">
        <f t="shared" si="16"/>
        <v>01/03/2016</v>
      </c>
      <c r="E351">
        <f t="shared" si="17"/>
        <v>348</v>
      </c>
      <c r="F351" s="156" t="s">
        <v>54</v>
      </c>
      <c r="G351" s="157"/>
      <c r="H351" s="158"/>
      <c r="I351" s="158"/>
      <c r="J351" s="158" t="s">
        <v>437</v>
      </c>
      <c r="K351" s="158"/>
      <c r="L351" s="158"/>
      <c r="M351" s="158" t="s">
        <v>2031</v>
      </c>
      <c r="N351" s="158" t="s">
        <v>565</v>
      </c>
      <c r="O351" s="158"/>
      <c r="P351" s="158" t="s">
        <v>794</v>
      </c>
      <c r="Q351" s="158"/>
      <c r="R351" s="158" t="s">
        <v>419</v>
      </c>
      <c r="S351" s="158"/>
      <c r="T351" s="158" t="s">
        <v>1121</v>
      </c>
      <c r="U351" s="158" t="s">
        <v>1121</v>
      </c>
      <c r="V351" s="158" t="s">
        <v>1117</v>
      </c>
      <c r="W351" s="158" t="s">
        <v>794</v>
      </c>
      <c r="X351" s="158"/>
      <c r="Y351" s="158"/>
      <c r="Z351" s="158" t="s">
        <v>794</v>
      </c>
      <c r="AA351" s="158" t="s">
        <v>1004</v>
      </c>
      <c r="AB351" s="158"/>
      <c r="AC351" s="158"/>
      <c r="AD351" s="158"/>
      <c r="AE351" s="158" t="s">
        <v>843</v>
      </c>
      <c r="AF351" s="158" t="s">
        <v>479</v>
      </c>
      <c r="AG351" s="158" t="s">
        <v>876</v>
      </c>
      <c r="AH351" s="158"/>
    </row>
    <row r="352" spans="1:35" x14ac:dyDescent="0.25">
      <c r="A352">
        <f t="shared" si="15"/>
        <v>350</v>
      </c>
      <c r="B352" s="148" t="s">
        <v>416</v>
      </c>
      <c r="C352" t="str">
        <f t="shared" si="16"/>
        <v>BILATERAL</v>
      </c>
      <c r="E352">
        <f t="shared" si="17"/>
        <v>349</v>
      </c>
      <c r="F352" s="156" t="s">
        <v>402</v>
      </c>
      <c r="G352" s="157"/>
      <c r="H352" s="158"/>
      <c r="I352" s="158"/>
      <c r="J352" s="158" t="s">
        <v>435</v>
      </c>
      <c r="K352" s="158"/>
      <c r="L352" s="158"/>
      <c r="M352" s="158" t="s">
        <v>435</v>
      </c>
      <c r="N352" s="158" t="s">
        <v>435</v>
      </c>
      <c r="O352" s="158"/>
      <c r="P352" s="158" t="s">
        <v>435</v>
      </c>
      <c r="Q352" s="158"/>
      <c r="R352" s="158" t="s">
        <v>435</v>
      </c>
      <c r="S352" s="158"/>
      <c r="T352" s="158" t="s">
        <v>416</v>
      </c>
      <c r="U352" s="158" t="s">
        <v>416</v>
      </c>
      <c r="V352" s="158" t="s">
        <v>435</v>
      </c>
      <c r="W352" s="158" t="s">
        <v>435</v>
      </c>
      <c r="X352" s="158"/>
      <c r="Y352" s="158"/>
      <c r="Z352" s="158" t="s">
        <v>435</v>
      </c>
      <c r="AA352" s="158" t="s">
        <v>416</v>
      </c>
      <c r="AB352" s="158"/>
      <c r="AC352" s="158"/>
      <c r="AD352" s="158"/>
      <c r="AE352" s="158" t="s">
        <v>435</v>
      </c>
      <c r="AF352" s="158" t="s">
        <v>416</v>
      </c>
      <c r="AG352" s="158" t="s">
        <v>416</v>
      </c>
      <c r="AH352" s="158"/>
    </row>
    <row r="353" spans="1:35" x14ac:dyDescent="0.25">
      <c r="A353">
        <f t="shared" si="15"/>
        <v>351</v>
      </c>
      <c r="B353" s="149" t="s">
        <v>558</v>
      </c>
      <c r="C353" t="str">
        <f t="shared" si="16"/>
        <v>LIBRE</v>
      </c>
      <c r="E353">
        <f t="shared" si="17"/>
        <v>350</v>
      </c>
      <c r="F353" s="159" t="s">
        <v>403</v>
      </c>
      <c r="G353" s="160"/>
      <c r="H353" s="161"/>
      <c r="I353" s="161"/>
      <c r="J353" s="161" t="s">
        <v>417</v>
      </c>
      <c r="K353" s="161"/>
      <c r="L353" s="161"/>
      <c r="M353" s="161" t="s">
        <v>558</v>
      </c>
      <c r="N353" s="161" t="s">
        <v>417</v>
      </c>
      <c r="O353" s="161"/>
      <c r="P353" s="161" t="s">
        <v>417</v>
      </c>
      <c r="Q353" s="161"/>
      <c r="R353" s="161" t="s">
        <v>417</v>
      </c>
      <c r="S353" s="161"/>
      <c r="T353" s="161" t="s">
        <v>558</v>
      </c>
      <c r="U353" s="161" t="s">
        <v>417</v>
      </c>
      <c r="V353" s="161" t="s">
        <v>417</v>
      </c>
      <c r="W353" s="161" t="s">
        <v>417</v>
      </c>
      <c r="X353" s="161"/>
      <c r="Y353" s="161"/>
      <c r="Z353" s="161" t="s">
        <v>417</v>
      </c>
      <c r="AA353" s="161" t="s">
        <v>558</v>
      </c>
      <c r="AB353" s="161"/>
      <c r="AC353" s="161"/>
      <c r="AD353" s="161"/>
      <c r="AE353" s="161" t="s">
        <v>417</v>
      </c>
      <c r="AF353" s="161" t="s">
        <v>558</v>
      </c>
      <c r="AG353" s="161" t="s">
        <v>558</v>
      </c>
      <c r="AH353" s="161"/>
    </row>
    <row r="354" spans="1:35" s="134" customFormat="1" x14ac:dyDescent="0.25">
      <c r="A354" s="134">
        <f t="shared" si="15"/>
        <v>352</v>
      </c>
      <c r="B354" s="135" t="s">
        <v>2032</v>
      </c>
      <c r="C354" s="134" t="str">
        <f t="shared" si="16"/>
        <v>CB00145ENG</v>
      </c>
      <c r="E354" s="134">
        <f t="shared" si="17"/>
        <v>351</v>
      </c>
      <c r="F354" s="136" t="s">
        <v>1087</v>
      </c>
      <c r="G354" s="137"/>
      <c r="H354" s="138"/>
      <c r="I354" s="138"/>
      <c r="J354" s="138" t="s">
        <v>535</v>
      </c>
      <c r="K354" s="138"/>
      <c r="L354" s="138"/>
      <c r="M354" s="138" t="s">
        <v>2033</v>
      </c>
      <c r="N354" s="138" t="s">
        <v>2034</v>
      </c>
      <c r="O354" s="138"/>
      <c r="P354" s="138" t="s">
        <v>2035</v>
      </c>
      <c r="Q354" s="138"/>
      <c r="R354" s="138" t="s">
        <v>2036</v>
      </c>
      <c r="S354" s="138"/>
      <c r="T354" s="138" t="s">
        <v>2037</v>
      </c>
      <c r="U354" s="138" t="s">
        <v>2038</v>
      </c>
      <c r="V354" s="138" t="s">
        <v>2039</v>
      </c>
      <c r="W354" s="138" t="s">
        <v>775</v>
      </c>
      <c r="X354" s="138"/>
      <c r="Y354" s="138"/>
      <c r="Z354" s="138" t="s">
        <v>859</v>
      </c>
      <c r="AA354" s="138" t="s">
        <v>2040</v>
      </c>
      <c r="AB354" s="138"/>
      <c r="AC354" s="138"/>
      <c r="AD354" s="138"/>
      <c r="AE354" s="138" t="s">
        <v>2041</v>
      </c>
      <c r="AF354" s="138" t="s">
        <v>2042</v>
      </c>
      <c r="AG354" s="138" t="s">
        <v>2043</v>
      </c>
      <c r="AH354" s="138"/>
      <c r="AI354" s="3"/>
    </row>
    <row r="355" spans="1:35" x14ac:dyDescent="0.25">
      <c r="A355">
        <f t="shared" si="15"/>
        <v>353</v>
      </c>
      <c r="B355" s="139" t="s">
        <v>370</v>
      </c>
      <c r="C355" t="str">
        <f t="shared" si="16"/>
        <v>SANTA ROSA 220</v>
      </c>
      <c r="E355">
        <f t="shared" si="17"/>
        <v>352</v>
      </c>
      <c r="F355" s="140" t="s">
        <v>1109</v>
      </c>
      <c r="G355" s="141"/>
      <c r="H355" s="142"/>
      <c r="I355" s="142"/>
      <c r="J355" s="142" t="s">
        <v>536</v>
      </c>
      <c r="K355" s="142"/>
      <c r="L355" s="142"/>
      <c r="M355" s="142" t="s">
        <v>489</v>
      </c>
      <c r="N355" s="142" t="s">
        <v>464</v>
      </c>
      <c r="O355" s="142"/>
      <c r="P355" s="142" t="s">
        <v>540</v>
      </c>
      <c r="Q355" s="142"/>
      <c r="R355" s="142" t="s">
        <v>498</v>
      </c>
      <c r="S355" s="142"/>
      <c r="T355" s="142" t="s">
        <v>470</v>
      </c>
      <c r="U355" s="142" t="s">
        <v>436</v>
      </c>
      <c r="V355" s="142" t="s">
        <v>498</v>
      </c>
      <c r="W355" s="142" t="s">
        <v>426</v>
      </c>
      <c r="X355" s="142"/>
      <c r="Y355" s="142"/>
      <c r="Z355" s="142" t="s">
        <v>484</v>
      </c>
      <c r="AA355" s="142" t="s">
        <v>767</v>
      </c>
      <c r="AB355" s="142"/>
      <c r="AC355" s="142"/>
      <c r="AD355" s="142"/>
      <c r="AE355" s="142" t="s">
        <v>511</v>
      </c>
      <c r="AF355" s="142" t="s">
        <v>370</v>
      </c>
      <c r="AG355" s="142" t="s">
        <v>608</v>
      </c>
      <c r="AH355" s="142"/>
    </row>
    <row r="356" spans="1:35" x14ac:dyDescent="0.25">
      <c r="A356">
        <f t="shared" si="15"/>
        <v>354</v>
      </c>
      <c r="B356" s="143" t="s">
        <v>241</v>
      </c>
      <c r="C356" t="str">
        <f t="shared" si="16"/>
        <v>BANCO DE CREDITO</v>
      </c>
      <c r="E356">
        <f t="shared" si="17"/>
        <v>353</v>
      </c>
      <c r="F356" s="140" t="s">
        <v>52</v>
      </c>
      <c r="G356" s="141"/>
      <c r="H356" s="142"/>
      <c r="I356" s="142"/>
      <c r="J356" s="142" t="s">
        <v>94</v>
      </c>
      <c r="K356" s="142"/>
      <c r="L356" s="142"/>
      <c r="M356" s="142" t="s">
        <v>2014</v>
      </c>
      <c r="N356" s="142" t="s">
        <v>81</v>
      </c>
      <c r="O356" s="142"/>
      <c r="P356" s="142" t="s">
        <v>111</v>
      </c>
      <c r="Q356" s="142"/>
      <c r="R356" s="142" t="s">
        <v>102</v>
      </c>
      <c r="S356" s="142"/>
      <c r="T356" s="142" t="s">
        <v>135</v>
      </c>
      <c r="U356" s="142" t="s">
        <v>81</v>
      </c>
      <c r="V356" s="142" t="s">
        <v>2014</v>
      </c>
      <c r="W356" s="142" t="s">
        <v>114</v>
      </c>
      <c r="X356" s="142"/>
      <c r="Y356" s="142"/>
      <c r="Z356" s="142" t="s">
        <v>290</v>
      </c>
      <c r="AA356" s="142" t="s">
        <v>2044</v>
      </c>
      <c r="AB356" s="142"/>
      <c r="AC356" s="142"/>
      <c r="AD356" s="142"/>
      <c r="AE356" s="142" t="s">
        <v>68</v>
      </c>
      <c r="AF356" s="142" t="s">
        <v>2045</v>
      </c>
      <c r="AG356" s="142" t="s">
        <v>148</v>
      </c>
      <c r="AH356" s="142"/>
    </row>
    <row r="357" spans="1:35" x14ac:dyDescent="0.25">
      <c r="A357">
        <f t="shared" si="15"/>
        <v>355</v>
      </c>
      <c r="B357" s="144" t="s">
        <v>2046</v>
      </c>
      <c r="C357" t="str">
        <f t="shared" si="16"/>
        <v>31/10/2025</v>
      </c>
      <c r="E357">
        <f t="shared" si="17"/>
        <v>354</v>
      </c>
      <c r="F357" s="140" t="s">
        <v>1112</v>
      </c>
      <c r="G357" s="141"/>
      <c r="H357" s="142"/>
      <c r="I357" s="142"/>
      <c r="J357" s="142" t="s">
        <v>420</v>
      </c>
      <c r="K357" s="142"/>
      <c r="L357" s="142"/>
      <c r="M357" s="142" t="s">
        <v>2047</v>
      </c>
      <c r="N357" s="142" t="s">
        <v>566</v>
      </c>
      <c r="O357" s="142"/>
      <c r="P357" s="142" t="s">
        <v>819</v>
      </c>
      <c r="Q357" s="142"/>
      <c r="R357" s="142" t="s">
        <v>480</v>
      </c>
      <c r="S357" s="142"/>
      <c r="T357" s="142" t="s">
        <v>1351</v>
      </c>
      <c r="U357" s="142" t="s">
        <v>643</v>
      </c>
      <c r="V357" s="142" t="s">
        <v>624</v>
      </c>
      <c r="W357" s="142" t="s">
        <v>806</v>
      </c>
      <c r="X357" s="142"/>
      <c r="Y357" s="142"/>
      <c r="Z357" s="142" t="s">
        <v>845</v>
      </c>
      <c r="AA357" s="142" t="s">
        <v>845</v>
      </c>
      <c r="AB357" s="142"/>
      <c r="AC357" s="142"/>
      <c r="AD357" s="142"/>
      <c r="AE357" s="142" t="s">
        <v>566</v>
      </c>
      <c r="AF357" s="142" t="s">
        <v>566</v>
      </c>
      <c r="AG357" s="142" t="s">
        <v>566</v>
      </c>
      <c r="AH357" s="142"/>
    </row>
    <row r="358" spans="1:35" x14ac:dyDescent="0.25">
      <c r="A358">
        <f t="shared" si="15"/>
        <v>356</v>
      </c>
      <c r="B358" s="147" t="s">
        <v>1117</v>
      </c>
      <c r="C358" t="str">
        <f t="shared" si="16"/>
        <v>01/03/2016</v>
      </c>
      <c r="E358">
        <f t="shared" si="17"/>
        <v>355</v>
      </c>
      <c r="F358" s="140" t="s">
        <v>54</v>
      </c>
      <c r="G358" s="141"/>
      <c r="H358" s="142"/>
      <c r="I358" s="142"/>
      <c r="J358" s="142" t="s">
        <v>437</v>
      </c>
      <c r="K358" s="142"/>
      <c r="L358" s="142"/>
      <c r="M358" s="142" t="s">
        <v>2048</v>
      </c>
      <c r="N358" s="142" t="s">
        <v>565</v>
      </c>
      <c r="O358" s="142"/>
      <c r="P358" s="142" t="s">
        <v>794</v>
      </c>
      <c r="Q358" s="142"/>
      <c r="R358" s="142" t="s">
        <v>419</v>
      </c>
      <c r="S358" s="142"/>
      <c r="T358" s="142" t="s">
        <v>1121</v>
      </c>
      <c r="U358" s="142" t="s">
        <v>1121</v>
      </c>
      <c r="V358" s="142" t="s">
        <v>1117</v>
      </c>
      <c r="W358" s="142" t="s">
        <v>794</v>
      </c>
      <c r="X358" s="142"/>
      <c r="Y358" s="142"/>
      <c r="Z358" s="142" t="s">
        <v>642</v>
      </c>
      <c r="AA358" s="142" t="s">
        <v>1004</v>
      </c>
      <c r="AB358" s="142"/>
      <c r="AC358" s="142"/>
      <c r="AD358" s="142"/>
      <c r="AE358" s="142" t="s">
        <v>843</v>
      </c>
      <c r="AF358" s="142" t="s">
        <v>479</v>
      </c>
      <c r="AG358" s="142" t="s">
        <v>565</v>
      </c>
      <c r="AH358" s="142"/>
    </row>
    <row r="359" spans="1:35" x14ac:dyDescent="0.25">
      <c r="A359">
        <f t="shared" si="15"/>
        <v>357</v>
      </c>
      <c r="B359" s="148" t="s">
        <v>416</v>
      </c>
      <c r="C359" t="str">
        <f t="shared" si="16"/>
        <v>BILATERAL</v>
      </c>
      <c r="E359">
        <f t="shared" si="17"/>
        <v>356</v>
      </c>
      <c r="F359" s="140" t="s">
        <v>402</v>
      </c>
      <c r="G359" s="141"/>
      <c r="H359" s="142"/>
      <c r="I359" s="142"/>
      <c r="J359" s="142" t="s">
        <v>435</v>
      </c>
      <c r="K359" s="142"/>
      <c r="L359" s="142"/>
      <c r="M359" s="142" t="s">
        <v>416</v>
      </c>
      <c r="N359" s="142" t="s">
        <v>435</v>
      </c>
      <c r="O359" s="142"/>
      <c r="P359" s="142" t="s">
        <v>435</v>
      </c>
      <c r="Q359" s="142"/>
      <c r="R359" s="142" t="s">
        <v>435</v>
      </c>
      <c r="S359" s="142"/>
      <c r="T359" s="142" t="s">
        <v>416</v>
      </c>
      <c r="U359" s="142" t="s">
        <v>416</v>
      </c>
      <c r="V359" s="142" t="s">
        <v>435</v>
      </c>
      <c r="W359" s="142" t="s">
        <v>435</v>
      </c>
      <c r="X359" s="142"/>
      <c r="Y359" s="142"/>
      <c r="Z359" s="142" t="s">
        <v>416</v>
      </c>
      <c r="AA359" s="142" t="s">
        <v>416</v>
      </c>
      <c r="AB359" s="142"/>
      <c r="AC359" s="142"/>
      <c r="AD359" s="142"/>
      <c r="AE359" s="142" t="s">
        <v>435</v>
      </c>
      <c r="AF359" s="142" t="s">
        <v>416</v>
      </c>
      <c r="AG359" s="142" t="s">
        <v>435</v>
      </c>
      <c r="AH359" s="142"/>
    </row>
    <row r="360" spans="1:35" x14ac:dyDescent="0.25">
      <c r="A360">
        <f t="shared" si="15"/>
        <v>358</v>
      </c>
      <c r="B360" s="149" t="s">
        <v>558</v>
      </c>
      <c r="C360" t="str">
        <f t="shared" si="16"/>
        <v>LIBRE</v>
      </c>
      <c r="E360">
        <f t="shared" si="17"/>
        <v>357</v>
      </c>
      <c r="F360" s="150" t="s">
        <v>403</v>
      </c>
      <c r="G360" s="151"/>
      <c r="H360" s="152"/>
      <c r="I360" s="152"/>
      <c r="J360" s="152" t="s">
        <v>417</v>
      </c>
      <c r="K360" s="152"/>
      <c r="L360" s="152"/>
      <c r="M360" s="152" t="s">
        <v>558</v>
      </c>
      <c r="N360" s="152" t="s">
        <v>417</v>
      </c>
      <c r="O360" s="152"/>
      <c r="P360" s="152" t="s">
        <v>417</v>
      </c>
      <c r="Q360" s="152"/>
      <c r="R360" s="152" t="s">
        <v>417</v>
      </c>
      <c r="S360" s="152"/>
      <c r="T360" s="152" t="s">
        <v>558</v>
      </c>
      <c r="U360" s="152" t="s">
        <v>417</v>
      </c>
      <c r="V360" s="152" t="s">
        <v>417</v>
      </c>
      <c r="W360" s="152" t="s">
        <v>417</v>
      </c>
      <c r="X360" s="152"/>
      <c r="Y360" s="152"/>
      <c r="Z360" s="152" t="s">
        <v>558</v>
      </c>
      <c r="AA360" s="152" t="s">
        <v>558</v>
      </c>
      <c r="AB360" s="152"/>
      <c r="AC360" s="152"/>
      <c r="AD360" s="152"/>
      <c r="AE360" s="152" t="s">
        <v>417</v>
      </c>
      <c r="AF360" s="152" t="s">
        <v>558</v>
      </c>
      <c r="AG360" s="152" t="s">
        <v>417</v>
      </c>
      <c r="AH360" s="152"/>
    </row>
    <row r="361" spans="1:35" x14ac:dyDescent="0.25">
      <c r="A361">
        <f t="shared" si="15"/>
        <v>359</v>
      </c>
      <c r="B361" s="135" t="s">
        <v>2049</v>
      </c>
      <c r="C361" t="str">
        <f t="shared" si="16"/>
        <v>CB00146ENG</v>
      </c>
      <c r="E361" s="134">
        <f t="shared" si="17"/>
        <v>358</v>
      </c>
      <c r="F361" s="153" t="s">
        <v>1087</v>
      </c>
      <c r="G361" s="154"/>
      <c r="H361" s="155"/>
      <c r="I361" s="155"/>
      <c r="J361" s="155" t="s">
        <v>537</v>
      </c>
      <c r="K361" s="155"/>
      <c r="L361" s="155"/>
      <c r="M361" s="155" t="s">
        <v>2050</v>
      </c>
      <c r="N361" s="155" t="s">
        <v>2051</v>
      </c>
      <c r="O361" s="155"/>
      <c r="P361" s="155" t="s">
        <v>2052</v>
      </c>
      <c r="Q361" s="155"/>
      <c r="R361" s="155" t="s">
        <v>2053</v>
      </c>
      <c r="S361" s="155"/>
      <c r="T361" s="155" t="s">
        <v>2054</v>
      </c>
      <c r="U361" s="155" t="s">
        <v>2055</v>
      </c>
      <c r="V361" s="155" t="s">
        <v>2056</v>
      </c>
      <c r="W361" s="155" t="s">
        <v>777</v>
      </c>
      <c r="X361" s="155"/>
      <c r="Y361" s="155"/>
      <c r="Z361" s="155" t="s">
        <v>860</v>
      </c>
      <c r="AA361" s="155" t="s">
        <v>2057</v>
      </c>
      <c r="AB361" s="155"/>
      <c r="AC361" s="155"/>
      <c r="AD361" s="155"/>
      <c r="AE361" s="155" t="s">
        <v>2058</v>
      </c>
      <c r="AF361" s="155" t="s">
        <v>2059</v>
      </c>
      <c r="AG361" s="155"/>
      <c r="AH361" s="155"/>
    </row>
    <row r="362" spans="1:35" x14ac:dyDescent="0.25">
      <c r="A362">
        <f t="shared" si="15"/>
        <v>360</v>
      </c>
      <c r="B362" s="139" t="s">
        <v>719</v>
      </c>
      <c r="C362" t="str">
        <f t="shared" si="16"/>
        <v>CHILCA REP 220</v>
      </c>
      <c r="E362">
        <f t="shared" si="17"/>
        <v>359</v>
      </c>
      <c r="F362" s="156" t="s">
        <v>1109</v>
      </c>
      <c r="G362" s="157"/>
      <c r="H362" s="158"/>
      <c r="I362" s="158"/>
      <c r="J362" s="158" t="s">
        <v>538</v>
      </c>
      <c r="K362" s="158"/>
      <c r="L362" s="158"/>
      <c r="M362" s="158" t="s">
        <v>779</v>
      </c>
      <c r="N362" s="158" t="s">
        <v>456</v>
      </c>
      <c r="O362" s="158"/>
      <c r="P362" s="158" t="s">
        <v>543</v>
      </c>
      <c r="Q362" s="158"/>
      <c r="R362" s="158" t="s">
        <v>418</v>
      </c>
      <c r="S362" s="158"/>
      <c r="T362" s="158" t="s">
        <v>634</v>
      </c>
      <c r="U362" s="158" t="s">
        <v>439</v>
      </c>
      <c r="V362" s="158" t="s">
        <v>805</v>
      </c>
      <c r="W362" s="158" t="s">
        <v>445</v>
      </c>
      <c r="X362" s="158"/>
      <c r="Y362" s="158"/>
      <c r="Z362" s="158" t="s">
        <v>546</v>
      </c>
      <c r="AA362" s="158" t="s">
        <v>1175</v>
      </c>
      <c r="AB362" s="158"/>
      <c r="AC362" s="158"/>
      <c r="AD362" s="158"/>
      <c r="AE362" s="158" t="s">
        <v>509</v>
      </c>
      <c r="AF362" s="158" t="s">
        <v>439</v>
      </c>
      <c r="AG362" s="158"/>
      <c r="AH362" s="158"/>
    </row>
    <row r="363" spans="1:35" x14ac:dyDescent="0.25">
      <c r="A363">
        <f t="shared" si="15"/>
        <v>361</v>
      </c>
      <c r="B363" s="143" t="s">
        <v>2060</v>
      </c>
      <c r="C363" t="str">
        <f t="shared" si="16"/>
        <v>CERAMICA LIMA S A</v>
      </c>
      <c r="E363">
        <f t="shared" si="17"/>
        <v>360</v>
      </c>
      <c r="F363" s="156" t="s">
        <v>52</v>
      </c>
      <c r="G363" s="157"/>
      <c r="H363" s="158"/>
      <c r="I363" s="158"/>
      <c r="J363" s="158" t="s">
        <v>94</v>
      </c>
      <c r="K363" s="158"/>
      <c r="L363" s="158"/>
      <c r="M363" s="158" t="s">
        <v>104</v>
      </c>
      <c r="N363" s="158" t="s">
        <v>81</v>
      </c>
      <c r="O363" s="158"/>
      <c r="P363" s="158" t="s">
        <v>111</v>
      </c>
      <c r="Q363" s="158"/>
      <c r="R363" s="158" t="s">
        <v>114</v>
      </c>
      <c r="S363" s="158"/>
      <c r="T363" s="158" t="s">
        <v>135</v>
      </c>
      <c r="U363" s="158" t="s">
        <v>81</v>
      </c>
      <c r="V363" s="158" t="s">
        <v>146</v>
      </c>
      <c r="W363" s="158" t="s">
        <v>144</v>
      </c>
      <c r="X363" s="158"/>
      <c r="Y363" s="158"/>
      <c r="Z363" s="158" t="s">
        <v>290</v>
      </c>
      <c r="AA363" s="158" t="s">
        <v>382</v>
      </c>
      <c r="AB363" s="158"/>
      <c r="AC363" s="158"/>
      <c r="AD363" s="158"/>
      <c r="AE363" s="158" t="s">
        <v>68</v>
      </c>
      <c r="AF363" s="158" t="s">
        <v>329</v>
      </c>
      <c r="AG363" s="158"/>
      <c r="AH363" s="158"/>
    </row>
    <row r="364" spans="1:35" x14ac:dyDescent="0.25">
      <c r="A364">
        <f t="shared" si="15"/>
        <v>362</v>
      </c>
      <c r="B364" s="144" t="s">
        <v>2061</v>
      </c>
      <c r="C364" t="str">
        <f t="shared" si="16"/>
        <v>31/10/2020</v>
      </c>
      <c r="E364">
        <f t="shared" si="17"/>
        <v>361</v>
      </c>
      <c r="F364" s="156" t="s">
        <v>1112</v>
      </c>
      <c r="G364" s="157"/>
      <c r="H364" s="158"/>
      <c r="I364" s="158"/>
      <c r="J364" s="158" t="s">
        <v>420</v>
      </c>
      <c r="K364" s="158"/>
      <c r="L364" s="158"/>
      <c r="M364" s="158" t="s">
        <v>566</v>
      </c>
      <c r="N364" s="158" t="s">
        <v>566</v>
      </c>
      <c r="O364" s="158"/>
      <c r="P364" s="158" t="s">
        <v>819</v>
      </c>
      <c r="Q364" s="158"/>
      <c r="R364" s="158" t="s">
        <v>480</v>
      </c>
      <c r="S364" s="158"/>
      <c r="T364" s="158" t="s">
        <v>1351</v>
      </c>
      <c r="U364" s="158" t="s">
        <v>643</v>
      </c>
      <c r="V364" s="158" t="s">
        <v>624</v>
      </c>
      <c r="W364" s="158" t="s">
        <v>806</v>
      </c>
      <c r="X364" s="158"/>
      <c r="Y364" s="158"/>
      <c r="Z364" s="158" t="s">
        <v>845</v>
      </c>
      <c r="AA364" s="158" t="s">
        <v>1151</v>
      </c>
      <c r="AB364" s="158"/>
      <c r="AC364" s="158"/>
      <c r="AD364" s="158"/>
      <c r="AE364" s="158" t="s">
        <v>566</v>
      </c>
      <c r="AF364" s="158" t="s">
        <v>845</v>
      </c>
      <c r="AG364" s="158"/>
      <c r="AH364" s="158"/>
    </row>
    <row r="365" spans="1:35" x14ac:dyDescent="0.25">
      <c r="A365">
        <f t="shared" si="15"/>
        <v>363</v>
      </c>
      <c r="B365" s="147" t="s">
        <v>1117</v>
      </c>
      <c r="C365" t="str">
        <f t="shared" si="16"/>
        <v>01/03/2016</v>
      </c>
      <c r="E365">
        <f t="shared" si="17"/>
        <v>362</v>
      </c>
      <c r="F365" s="156" t="s">
        <v>54</v>
      </c>
      <c r="G365" s="157"/>
      <c r="H365" s="158"/>
      <c r="I365" s="158"/>
      <c r="J365" s="158" t="s">
        <v>437</v>
      </c>
      <c r="K365" s="158"/>
      <c r="L365" s="158"/>
      <c r="M365" s="158" t="s">
        <v>419</v>
      </c>
      <c r="N365" s="158" t="s">
        <v>565</v>
      </c>
      <c r="O365" s="158"/>
      <c r="P365" s="158" t="s">
        <v>794</v>
      </c>
      <c r="Q365" s="158"/>
      <c r="R365" s="158" t="s">
        <v>419</v>
      </c>
      <c r="S365" s="158"/>
      <c r="T365" s="158" t="s">
        <v>1121</v>
      </c>
      <c r="U365" s="158" t="s">
        <v>1121</v>
      </c>
      <c r="V365" s="158" t="s">
        <v>1117</v>
      </c>
      <c r="W365" s="158" t="s">
        <v>627</v>
      </c>
      <c r="X365" s="158"/>
      <c r="Y365" s="158"/>
      <c r="Z365" s="158" t="s">
        <v>642</v>
      </c>
      <c r="AA365" s="158" t="s">
        <v>1004</v>
      </c>
      <c r="AB365" s="158"/>
      <c r="AC365" s="158"/>
      <c r="AD365" s="158"/>
      <c r="AE365" s="158" t="s">
        <v>843</v>
      </c>
      <c r="AF365" s="158" t="s">
        <v>1004</v>
      </c>
      <c r="AG365" s="158"/>
      <c r="AH365" s="158"/>
    </row>
    <row r="366" spans="1:35" x14ac:dyDescent="0.25">
      <c r="A366">
        <f t="shared" si="15"/>
        <v>364</v>
      </c>
      <c r="B366" s="148" t="s">
        <v>416</v>
      </c>
      <c r="C366" t="str">
        <f t="shared" si="16"/>
        <v>BILATERAL</v>
      </c>
      <c r="E366">
        <f t="shared" si="17"/>
        <v>363</v>
      </c>
      <c r="F366" s="156" t="s">
        <v>402</v>
      </c>
      <c r="G366" s="157"/>
      <c r="H366" s="158"/>
      <c r="I366" s="158"/>
      <c r="J366" s="158" t="s">
        <v>435</v>
      </c>
      <c r="K366" s="158"/>
      <c r="L366" s="158"/>
      <c r="M366" s="158" t="s">
        <v>416</v>
      </c>
      <c r="N366" s="158" t="s">
        <v>435</v>
      </c>
      <c r="O366" s="158"/>
      <c r="P366" s="158" t="s">
        <v>435</v>
      </c>
      <c r="Q366" s="158"/>
      <c r="R366" s="158" t="s">
        <v>435</v>
      </c>
      <c r="S366" s="158"/>
      <c r="T366" s="158" t="s">
        <v>416</v>
      </c>
      <c r="U366" s="158" t="s">
        <v>416</v>
      </c>
      <c r="V366" s="158" t="s">
        <v>435</v>
      </c>
      <c r="W366" s="158" t="s">
        <v>435</v>
      </c>
      <c r="X366" s="158"/>
      <c r="Y366" s="158"/>
      <c r="Z366" s="158" t="s">
        <v>416</v>
      </c>
      <c r="AA366" s="158" t="s">
        <v>416</v>
      </c>
      <c r="AB366" s="158"/>
      <c r="AC366" s="158"/>
      <c r="AD366" s="158"/>
      <c r="AE366" s="158" t="s">
        <v>435</v>
      </c>
      <c r="AF366" s="158" t="s">
        <v>416</v>
      </c>
      <c r="AG366" s="158"/>
      <c r="AH366" s="158"/>
    </row>
    <row r="367" spans="1:35" x14ac:dyDescent="0.25">
      <c r="A367">
        <f t="shared" si="15"/>
        <v>365</v>
      </c>
      <c r="B367" s="149" t="s">
        <v>558</v>
      </c>
      <c r="C367" t="str">
        <f t="shared" si="16"/>
        <v>LIBRE</v>
      </c>
      <c r="E367">
        <f t="shared" si="17"/>
        <v>364</v>
      </c>
      <c r="F367" s="159" t="s">
        <v>403</v>
      </c>
      <c r="G367" s="160"/>
      <c r="H367" s="161"/>
      <c r="I367" s="161"/>
      <c r="J367" s="161" t="s">
        <v>417</v>
      </c>
      <c r="K367" s="161"/>
      <c r="L367" s="161"/>
      <c r="M367" s="161" t="s">
        <v>558</v>
      </c>
      <c r="N367" s="161" t="s">
        <v>417</v>
      </c>
      <c r="O367" s="161"/>
      <c r="P367" s="161" t="s">
        <v>417</v>
      </c>
      <c r="Q367" s="161"/>
      <c r="R367" s="161" t="s">
        <v>417</v>
      </c>
      <c r="S367" s="161"/>
      <c r="T367" s="161" t="s">
        <v>558</v>
      </c>
      <c r="U367" s="161" t="s">
        <v>417</v>
      </c>
      <c r="V367" s="161" t="s">
        <v>417</v>
      </c>
      <c r="W367" s="161" t="s">
        <v>417</v>
      </c>
      <c r="X367" s="161"/>
      <c r="Y367" s="161"/>
      <c r="Z367" s="161" t="s">
        <v>558</v>
      </c>
      <c r="AA367" s="161" t="s">
        <v>558</v>
      </c>
      <c r="AB367" s="161"/>
      <c r="AC367" s="161"/>
      <c r="AD367" s="161"/>
      <c r="AE367" s="161" t="s">
        <v>417</v>
      </c>
      <c r="AF367" s="161" t="s">
        <v>558</v>
      </c>
      <c r="AG367" s="161"/>
      <c r="AH367" s="161"/>
    </row>
    <row r="368" spans="1:35" s="134" customFormat="1" x14ac:dyDescent="0.25">
      <c r="A368" s="134">
        <f t="shared" si="15"/>
        <v>366</v>
      </c>
      <c r="B368" s="135" t="s">
        <v>2062</v>
      </c>
      <c r="C368" s="134" t="str">
        <f t="shared" si="16"/>
        <v>CB00147ENG</v>
      </c>
      <c r="E368" s="134">
        <f t="shared" si="17"/>
        <v>365</v>
      </c>
      <c r="F368" s="136" t="s">
        <v>1087</v>
      </c>
      <c r="G368" s="137"/>
      <c r="H368" s="138"/>
      <c r="I368" s="138"/>
      <c r="J368" s="138" t="s">
        <v>2063</v>
      </c>
      <c r="K368" s="138"/>
      <c r="L368" s="138"/>
      <c r="M368" s="138" t="s">
        <v>2064</v>
      </c>
      <c r="N368" s="138" t="s">
        <v>2065</v>
      </c>
      <c r="O368" s="138"/>
      <c r="P368" s="138" t="s">
        <v>2066</v>
      </c>
      <c r="Q368" s="138"/>
      <c r="R368" s="138" t="s">
        <v>2067</v>
      </c>
      <c r="S368" s="138"/>
      <c r="T368" s="138" t="s">
        <v>2068</v>
      </c>
      <c r="U368" s="138" t="s">
        <v>2069</v>
      </c>
      <c r="V368" s="138" t="s">
        <v>2070</v>
      </c>
      <c r="W368" s="138" t="s">
        <v>2071</v>
      </c>
      <c r="X368" s="138"/>
      <c r="Y368" s="138"/>
      <c r="Z368" s="138" t="s">
        <v>861</v>
      </c>
      <c r="AA368" s="138" t="s">
        <v>2072</v>
      </c>
      <c r="AB368" s="138"/>
      <c r="AC368" s="138"/>
      <c r="AD368" s="138"/>
      <c r="AE368" s="138" t="s">
        <v>2073</v>
      </c>
      <c r="AF368" s="138" t="s">
        <v>2074</v>
      </c>
      <c r="AG368" s="138"/>
      <c r="AH368" s="138"/>
      <c r="AI368" s="3"/>
    </row>
    <row r="369" spans="1:35" x14ac:dyDescent="0.25">
      <c r="A369">
        <f t="shared" si="15"/>
        <v>367</v>
      </c>
      <c r="B369" s="139" t="s">
        <v>475</v>
      </c>
      <c r="C369" t="str">
        <f t="shared" si="16"/>
        <v>ZORRITOS 220</v>
      </c>
      <c r="E369">
        <f t="shared" si="17"/>
        <v>366</v>
      </c>
      <c r="F369" s="140" t="s">
        <v>1109</v>
      </c>
      <c r="G369" s="141"/>
      <c r="H369" s="142"/>
      <c r="I369" s="142"/>
      <c r="J369" s="142" t="s">
        <v>765</v>
      </c>
      <c r="K369" s="142"/>
      <c r="L369" s="142"/>
      <c r="M369" s="142" t="s">
        <v>500</v>
      </c>
      <c r="N369" s="142" t="s">
        <v>466</v>
      </c>
      <c r="O369" s="142"/>
      <c r="P369" s="142" t="s">
        <v>546</v>
      </c>
      <c r="Q369" s="142"/>
      <c r="R369" s="142" t="s">
        <v>422</v>
      </c>
      <c r="S369" s="142"/>
      <c r="T369" s="142" t="s">
        <v>370</v>
      </c>
      <c r="U369" s="142" t="s">
        <v>441</v>
      </c>
      <c r="V369" s="142" t="s">
        <v>809</v>
      </c>
      <c r="W369" s="142" t="s">
        <v>608</v>
      </c>
      <c r="X369" s="142"/>
      <c r="Y369" s="142"/>
      <c r="Z369" s="142" t="s">
        <v>370</v>
      </c>
      <c r="AA369" s="142" t="s">
        <v>634</v>
      </c>
      <c r="AB369" s="142"/>
      <c r="AC369" s="142"/>
      <c r="AD369" s="142"/>
      <c r="AE369" s="142" t="s">
        <v>504</v>
      </c>
      <c r="AF369" s="142" t="s">
        <v>454</v>
      </c>
      <c r="AG369" s="142"/>
      <c r="AH369" s="142"/>
    </row>
    <row r="370" spans="1:35" x14ac:dyDescent="0.25">
      <c r="A370">
        <f t="shared" si="15"/>
        <v>368</v>
      </c>
      <c r="B370" s="143" t="s">
        <v>245</v>
      </c>
      <c r="C370" t="str">
        <f t="shared" si="16"/>
        <v>CELEC EP</v>
      </c>
      <c r="E370">
        <f t="shared" si="17"/>
        <v>367</v>
      </c>
      <c r="F370" s="140" t="s">
        <v>52</v>
      </c>
      <c r="G370" s="141"/>
      <c r="H370" s="142"/>
      <c r="I370" s="142"/>
      <c r="J370" s="142" t="s">
        <v>34</v>
      </c>
      <c r="K370" s="142"/>
      <c r="L370" s="142"/>
      <c r="M370" s="142" t="s">
        <v>104</v>
      </c>
      <c r="N370" s="142" t="s">
        <v>81</v>
      </c>
      <c r="O370" s="142"/>
      <c r="P370" s="142" t="s">
        <v>111</v>
      </c>
      <c r="Q370" s="142"/>
      <c r="R370" s="142" t="s">
        <v>114</v>
      </c>
      <c r="S370" s="142"/>
      <c r="T370" s="142" t="s">
        <v>135</v>
      </c>
      <c r="U370" s="142" t="s">
        <v>81</v>
      </c>
      <c r="V370" s="142" t="s">
        <v>146</v>
      </c>
      <c r="W370" s="142" t="s">
        <v>144</v>
      </c>
      <c r="X370" s="142"/>
      <c r="Y370" s="142"/>
      <c r="Z370" s="142" t="s">
        <v>290</v>
      </c>
      <c r="AA370" s="142" t="s">
        <v>2075</v>
      </c>
      <c r="AB370" s="142"/>
      <c r="AC370" s="142"/>
      <c r="AD370" s="142"/>
      <c r="AE370" s="142" t="s">
        <v>68</v>
      </c>
      <c r="AF370" s="142" t="s">
        <v>329</v>
      </c>
      <c r="AG370" s="142"/>
      <c r="AH370" s="142"/>
    </row>
    <row r="371" spans="1:35" x14ac:dyDescent="0.25">
      <c r="A371">
        <f t="shared" si="15"/>
        <v>369</v>
      </c>
      <c r="B371" s="144" t="s">
        <v>2076</v>
      </c>
      <c r="C371" t="str">
        <f t="shared" si="16"/>
        <v>31/03/2016</v>
      </c>
      <c r="E371">
        <f t="shared" si="17"/>
        <v>368</v>
      </c>
      <c r="F371" s="140" t="s">
        <v>1112</v>
      </c>
      <c r="G371" s="141"/>
      <c r="H371" s="142"/>
      <c r="I371" s="142"/>
      <c r="J371" s="142" t="s">
        <v>420</v>
      </c>
      <c r="K371" s="142"/>
      <c r="L371" s="142"/>
      <c r="M371" s="142" t="s">
        <v>566</v>
      </c>
      <c r="N371" s="142" t="s">
        <v>566</v>
      </c>
      <c r="O371" s="142"/>
      <c r="P371" s="142" t="s">
        <v>819</v>
      </c>
      <c r="Q371" s="142"/>
      <c r="R371" s="142" t="s">
        <v>480</v>
      </c>
      <c r="S371" s="142"/>
      <c r="T371" s="142" t="s">
        <v>1351</v>
      </c>
      <c r="U371" s="142" t="s">
        <v>643</v>
      </c>
      <c r="V371" s="142" t="s">
        <v>624</v>
      </c>
      <c r="W371" s="142" t="s">
        <v>806</v>
      </c>
      <c r="X371" s="142"/>
      <c r="Y371" s="142"/>
      <c r="Z371" s="142" t="s">
        <v>845</v>
      </c>
      <c r="AA371" s="142" t="s">
        <v>884</v>
      </c>
      <c r="AB371" s="142"/>
      <c r="AC371" s="142"/>
      <c r="AD371" s="142"/>
      <c r="AE371" s="142" t="s">
        <v>566</v>
      </c>
      <c r="AF371" s="142" t="s">
        <v>845</v>
      </c>
      <c r="AG371" s="142"/>
      <c r="AH371" s="142"/>
    </row>
    <row r="372" spans="1:35" x14ac:dyDescent="0.25">
      <c r="A372">
        <f t="shared" si="15"/>
        <v>370</v>
      </c>
      <c r="B372" s="147" t="s">
        <v>1117</v>
      </c>
      <c r="C372" t="str">
        <f t="shared" si="16"/>
        <v>01/03/2016</v>
      </c>
      <c r="E372">
        <f t="shared" si="17"/>
        <v>369</v>
      </c>
      <c r="F372" s="140" t="s">
        <v>54</v>
      </c>
      <c r="G372" s="141"/>
      <c r="H372" s="142"/>
      <c r="I372" s="142"/>
      <c r="J372" s="142" t="s">
        <v>419</v>
      </c>
      <c r="K372" s="142"/>
      <c r="L372" s="142"/>
      <c r="M372" s="142" t="s">
        <v>1121</v>
      </c>
      <c r="N372" s="142" t="s">
        <v>565</v>
      </c>
      <c r="O372" s="142"/>
      <c r="P372" s="142" t="s">
        <v>794</v>
      </c>
      <c r="Q372" s="142"/>
      <c r="R372" s="142" t="s">
        <v>419</v>
      </c>
      <c r="S372" s="142"/>
      <c r="T372" s="142" t="s">
        <v>1121</v>
      </c>
      <c r="U372" s="142" t="s">
        <v>1121</v>
      </c>
      <c r="V372" s="142" t="s">
        <v>1117</v>
      </c>
      <c r="W372" s="142" t="s">
        <v>794</v>
      </c>
      <c r="X372" s="142"/>
      <c r="Y372" s="142"/>
      <c r="Z372" s="142" t="s">
        <v>862</v>
      </c>
      <c r="AA372" s="142" t="s">
        <v>1004</v>
      </c>
      <c r="AB372" s="142"/>
      <c r="AC372" s="142"/>
      <c r="AD372" s="142"/>
      <c r="AE372" s="142" t="s">
        <v>843</v>
      </c>
      <c r="AF372" s="142" t="s">
        <v>1004</v>
      </c>
      <c r="AG372" s="142"/>
      <c r="AH372" s="142"/>
    </row>
    <row r="373" spans="1:35" x14ac:dyDescent="0.25">
      <c r="A373">
        <f t="shared" si="15"/>
        <v>371</v>
      </c>
      <c r="B373" s="148" t="s">
        <v>416</v>
      </c>
      <c r="C373" t="str">
        <f t="shared" si="16"/>
        <v>BILATERAL</v>
      </c>
      <c r="E373">
        <f t="shared" si="17"/>
        <v>370</v>
      </c>
      <c r="F373" s="140" t="s">
        <v>402</v>
      </c>
      <c r="G373" s="141"/>
      <c r="H373" s="142"/>
      <c r="I373" s="142"/>
      <c r="J373" s="142" t="s">
        <v>416</v>
      </c>
      <c r="K373" s="142"/>
      <c r="L373" s="142"/>
      <c r="M373" s="142" t="s">
        <v>416</v>
      </c>
      <c r="N373" s="142" t="s">
        <v>435</v>
      </c>
      <c r="O373" s="142"/>
      <c r="P373" s="142" t="s">
        <v>435</v>
      </c>
      <c r="Q373" s="142"/>
      <c r="R373" s="142" t="s">
        <v>435</v>
      </c>
      <c r="S373" s="142"/>
      <c r="T373" s="142" t="s">
        <v>416</v>
      </c>
      <c r="U373" s="142" t="s">
        <v>416</v>
      </c>
      <c r="V373" s="142" t="s">
        <v>435</v>
      </c>
      <c r="W373" s="142" t="s">
        <v>416</v>
      </c>
      <c r="X373" s="142"/>
      <c r="Y373" s="142"/>
      <c r="Z373" s="142" t="s">
        <v>416</v>
      </c>
      <c r="AA373" s="142" t="s">
        <v>416</v>
      </c>
      <c r="AB373" s="142"/>
      <c r="AC373" s="142"/>
      <c r="AD373" s="142"/>
      <c r="AE373" s="142" t="s">
        <v>435</v>
      </c>
      <c r="AF373" s="142" t="s">
        <v>416</v>
      </c>
      <c r="AG373" s="142"/>
      <c r="AH373" s="142"/>
    </row>
    <row r="374" spans="1:35" x14ac:dyDescent="0.25">
      <c r="A374">
        <f t="shared" si="15"/>
        <v>372</v>
      </c>
      <c r="B374" s="149" t="s">
        <v>558</v>
      </c>
      <c r="C374" t="str">
        <f t="shared" si="16"/>
        <v>LIBRE</v>
      </c>
      <c r="E374">
        <f t="shared" si="17"/>
        <v>371</v>
      </c>
      <c r="F374" s="150" t="s">
        <v>403</v>
      </c>
      <c r="G374" s="151"/>
      <c r="H374" s="152"/>
      <c r="I374" s="152"/>
      <c r="J374" s="152" t="s">
        <v>417</v>
      </c>
      <c r="K374" s="152"/>
      <c r="L374" s="152"/>
      <c r="M374" s="152" t="s">
        <v>558</v>
      </c>
      <c r="N374" s="152" t="s">
        <v>417</v>
      </c>
      <c r="O374" s="152"/>
      <c r="P374" s="152" t="s">
        <v>417</v>
      </c>
      <c r="Q374" s="152"/>
      <c r="R374" s="152" t="s">
        <v>417</v>
      </c>
      <c r="S374" s="152"/>
      <c r="T374" s="152" t="s">
        <v>558</v>
      </c>
      <c r="U374" s="152" t="s">
        <v>417</v>
      </c>
      <c r="V374" s="152" t="s">
        <v>417</v>
      </c>
      <c r="W374" s="152" t="s">
        <v>417</v>
      </c>
      <c r="X374" s="152"/>
      <c r="Y374" s="152"/>
      <c r="Z374" s="152" t="s">
        <v>558</v>
      </c>
      <c r="AA374" s="152" t="s">
        <v>558</v>
      </c>
      <c r="AB374" s="152"/>
      <c r="AC374" s="152"/>
      <c r="AD374" s="152"/>
      <c r="AE374" s="152" t="s">
        <v>417</v>
      </c>
      <c r="AF374" s="152" t="s">
        <v>558</v>
      </c>
      <c r="AG374" s="152"/>
      <c r="AH374" s="152"/>
    </row>
    <row r="375" spans="1:35" x14ac:dyDescent="0.25">
      <c r="A375">
        <f t="shared" si="15"/>
        <v>373</v>
      </c>
      <c r="B375" s="135" t="s">
        <v>2077</v>
      </c>
      <c r="C375" t="str">
        <f t="shared" si="16"/>
        <v>CB00148ENG</v>
      </c>
      <c r="E375" s="134">
        <f t="shared" si="17"/>
        <v>372</v>
      </c>
      <c r="F375" s="153" t="s">
        <v>1087</v>
      </c>
      <c r="G375" s="154"/>
      <c r="H375" s="155"/>
      <c r="I375" s="155"/>
      <c r="J375" s="155" t="s">
        <v>2078</v>
      </c>
      <c r="K375" s="155"/>
      <c r="L375" s="155"/>
      <c r="M375" s="155" t="s">
        <v>2079</v>
      </c>
      <c r="N375" s="155" t="s">
        <v>2080</v>
      </c>
      <c r="O375" s="155"/>
      <c r="P375" s="155" t="s">
        <v>2081</v>
      </c>
      <c r="Q375" s="155"/>
      <c r="R375" s="155" t="s">
        <v>2082</v>
      </c>
      <c r="S375" s="155"/>
      <c r="T375" s="155" t="s">
        <v>2083</v>
      </c>
      <c r="U375" s="155" t="s">
        <v>2084</v>
      </c>
      <c r="V375" s="155" t="s">
        <v>2085</v>
      </c>
      <c r="W375" s="155" t="s">
        <v>2086</v>
      </c>
      <c r="X375" s="155"/>
      <c r="Y375" s="155"/>
      <c r="Z375" s="155" t="s">
        <v>864</v>
      </c>
      <c r="AA375" s="155" t="s">
        <v>2087</v>
      </c>
      <c r="AB375" s="155"/>
      <c r="AC375" s="155"/>
      <c r="AD375" s="155"/>
      <c r="AE375" s="155" t="s">
        <v>2088</v>
      </c>
      <c r="AF375" s="155" t="s">
        <v>2089</v>
      </c>
      <c r="AG375" s="155"/>
      <c r="AH375" s="155"/>
    </row>
    <row r="376" spans="1:35" x14ac:dyDescent="0.25">
      <c r="A376">
        <f t="shared" si="15"/>
        <v>374</v>
      </c>
      <c r="B376" s="139" t="s">
        <v>634</v>
      </c>
      <c r="C376" t="str">
        <f t="shared" si="16"/>
        <v>SAN JUAN 220</v>
      </c>
      <c r="E376">
        <f t="shared" si="17"/>
        <v>373</v>
      </c>
      <c r="F376" s="156" t="s">
        <v>1109</v>
      </c>
      <c r="G376" s="157"/>
      <c r="H376" s="158"/>
      <c r="I376" s="158"/>
      <c r="J376" s="158" t="s">
        <v>719</v>
      </c>
      <c r="K376" s="158"/>
      <c r="L376" s="158"/>
      <c r="M376" s="158" t="s">
        <v>522</v>
      </c>
      <c r="N376" s="158" t="s">
        <v>608</v>
      </c>
      <c r="O376" s="158"/>
      <c r="P376" s="158" t="s">
        <v>549</v>
      </c>
      <c r="Q376" s="158"/>
      <c r="R376" s="158" t="s">
        <v>424</v>
      </c>
      <c r="S376" s="158"/>
      <c r="T376" s="158" t="s">
        <v>531</v>
      </c>
      <c r="U376" s="158" t="s">
        <v>443</v>
      </c>
      <c r="V376" s="158" t="s">
        <v>811</v>
      </c>
      <c r="W376" s="158" t="s">
        <v>562</v>
      </c>
      <c r="X376" s="158"/>
      <c r="Y376" s="158"/>
      <c r="Z376" s="158" t="s">
        <v>531</v>
      </c>
      <c r="AA376" s="158" t="s">
        <v>634</v>
      </c>
      <c r="AB376" s="158"/>
      <c r="AC376" s="158"/>
      <c r="AD376" s="158"/>
      <c r="AE376" s="158" t="s">
        <v>478</v>
      </c>
      <c r="AF376" s="158" t="s">
        <v>534</v>
      </c>
      <c r="AG376" s="158"/>
      <c r="AH376" s="158"/>
    </row>
    <row r="377" spans="1:35" x14ac:dyDescent="0.25">
      <c r="A377">
        <f t="shared" si="15"/>
        <v>375</v>
      </c>
      <c r="B377" s="143" t="s">
        <v>1280</v>
      </c>
      <c r="C377" t="str">
        <f t="shared" si="16"/>
        <v>OWENS-ILLINOIS PERÚ S.A.</v>
      </c>
      <c r="E377">
        <f t="shared" si="17"/>
        <v>374</v>
      </c>
      <c r="F377" s="156" t="s">
        <v>52</v>
      </c>
      <c r="G377" s="157"/>
      <c r="H377" s="158"/>
      <c r="I377" s="158"/>
      <c r="J377" s="158" t="s">
        <v>34</v>
      </c>
      <c r="K377" s="158"/>
      <c r="L377" s="158"/>
      <c r="M377" s="158" t="s">
        <v>97</v>
      </c>
      <c r="N377" s="158" t="s">
        <v>148</v>
      </c>
      <c r="O377" s="158"/>
      <c r="P377" s="158" t="s">
        <v>111</v>
      </c>
      <c r="Q377" s="158"/>
      <c r="R377" s="158" t="s">
        <v>114</v>
      </c>
      <c r="S377" s="158"/>
      <c r="T377" s="158" t="s">
        <v>135</v>
      </c>
      <c r="U377" s="158" t="s">
        <v>81</v>
      </c>
      <c r="V377" s="158" t="s">
        <v>146</v>
      </c>
      <c r="W377" s="158" t="s">
        <v>144</v>
      </c>
      <c r="X377" s="158"/>
      <c r="Y377" s="158"/>
      <c r="Z377" s="158" t="s">
        <v>290</v>
      </c>
      <c r="AA377" s="158" t="s">
        <v>2090</v>
      </c>
      <c r="AB377" s="158"/>
      <c r="AC377" s="158"/>
      <c r="AD377" s="158"/>
      <c r="AE377" s="158" t="s">
        <v>68</v>
      </c>
      <c r="AF377" s="158" t="s">
        <v>97</v>
      </c>
      <c r="AG377" s="158"/>
      <c r="AH377" s="158"/>
    </row>
    <row r="378" spans="1:35" x14ac:dyDescent="0.25">
      <c r="A378">
        <f t="shared" si="15"/>
        <v>376</v>
      </c>
      <c r="B378" s="144" t="s">
        <v>566</v>
      </c>
      <c r="C378" t="str">
        <f t="shared" si="16"/>
        <v>31/12/2022</v>
      </c>
      <c r="E378">
        <f t="shared" si="17"/>
        <v>375</v>
      </c>
      <c r="F378" s="156" t="s">
        <v>1112</v>
      </c>
      <c r="G378" s="157"/>
      <c r="H378" s="158"/>
      <c r="I378" s="158"/>
      <c r="J378" s="158" t="s">
        <v>420</v>
      </c>
      <c r="K378" s="158"/>
      <c r="L378" s="158"/>
      <c r="M378" s="158" t="s">
        <v>643</v>
      </c>
      <c r="N378" s="158" t="s">
        <v>566</v>
      </c>
      <c r="O378" s="158"/>
      <c r="P378" s="158" t="s">
        <v>819</v>
      </c>
      <c r="Q378" s="158"/>
      <c r="R378" s="158" t="s">
        <v>480</v>
      </c>
      <c r="S378" s="158"/>
      <c r="T378" s="158" t="s">
        <v>1351</v>
      </c>
      <c r="U378" s="158" t="s">
        <v>643</v>
      </c>
      <c r="V378" s="158" t="s">
        <v>624</v>
      </c>
      <c r="W378" s="158" t="s">
        <v>806</v>
      </c>
      <c r="X378" s="158"/>
      <c r="Y378" s="158"/>
      <c r="Z378" s="158" t="s">
        <v>845</v>
      </c>
      <c r="AA378" s="158" t="s">
        <v>2091</v>
      </c>
      <c r="AB378" s="158"/>
      <c r="AC378" s="158"/>
      <c r="AD378" s="158"/>
      <c r="AE378" s="158" t="s">
        <v>566</v>
      </c>
      <c r="AF378" s="158" t="s">
        <v>819</v>
      </c>
      <c r="AG378" s="158"/>
      <c r="AH378" s="158"/>
    </row>
    <row r="379" spans="1:35" x14ac:dyDescent="0.25">
      <c r="A379">
        <f t="shared" si="15"/>
        <v>377</v>
      </c>
      <c r="B379" s="147" t="s">
        <v>1117</v>
      </c>
      <c r="C379" t="str">
        <f t="shared" si="16"/>
        <v>01/03/2016</v>
      </c>
      <c r="E379">
        <f t="shared" si="17"/>
        <v>376</v>
      </c>
      <c r="F379" s="156" t="s">
        <v>54</v>
      </c>
      <c r="G379" s="157"/>
      <c r="H379" s="158"/>
      <c r="I379" s="158"/>
      <c r="J379" s="158" t="s">
        <v>419</v>
      </c>
      <c r="K379" s="158"/>
      <c r="L379" s="158"/>
      <c r="M379" s="158" t="s">
        <v>479</v>
      </c>
      <c r="N379" s="158" t="s">
        <v>565</v>
      </c>
      <c r="O379" s="158"/>
      <c r="P379" s="158" t="s">
        <v>794</v>
      </c>
      <c r="Q379" s="158"/>
      <c r="R379" s="158" t="s">
        <v>419</v>
      </c>
      <c r="S379" s="158"/>
      <c r="T379" s="158" t="s">
        <v>1121</v>
      </c>
      <c r="U379" s="158" t="s">
        <v>1121</v>
      </c>
      <c r="V379" s="158" t="s">
        <v>1117</v>
      </c>
      <c r="W379" s="158" t="s">
        <v>794</v>
      </c>
      <c r="X379" s="158"/>
      <c r="Y379" s="158"/>
      <c r="Z379" s="158" t="s">
        <v>609</v>
      </c>
      <c r="AA379" s="158" t="s">
        <v>1004</v>
      </c>
      <c r="AB379" s="158"/>
      <c r="AC379" s="158"/>
      <c r="AD379" s="158"/>
      <c r="AE379" s="158" t="s">
        <v>843</v>
      </c>
      <c r="AF379" s="158" t="s">
        <v>794</v>
      </c>
      <c r="AG379" s="158"/>
      <c r="AH379" s="158"/>
    </row>
    <row r="380" spans="1:35" x14ac:dyDescent="0.25">
      <c r="A380">
        <f t="shared" si="15"/>
        <v>378</v>
      </c>
      <c r="B380" s="148" t="s">
        <v>416</v>
      </c>
      <c r="C380" t="str">
        <f t="shared" si="16"/>
        <v>BILATERAL</v>
      </c>
      <c r="E380">
        <f t="shared" si="17"/>
        <v>377</v>
      </c>
      <c r="F380" s="156" t="s">
        <v>402</v>
      </c>
      <c r="G380" s="157"/>
      <c r="H380" s="158"/>
      <c r="I380" s="158"/>
      <c r="J380" s="158" t="s">
        <v>435</v>
      </c>
      <c r="K380" s="158"/>
      <c r="L380" s="158"/>
      <c r="M380" s="158" t="s">
        <v>416</v>
      </c>
      <c r="N380" s="158" t="s">
        <v>435</v>
      </c>
      <c r="O380" s="158"/>
      <c r="P380" s="158" t="s">
        <v>435</v>
      </c>
      <c r="Q380" s="158"/>
      <c r="R380" s="158" t="s">
        <v>435</v>
      </c>
      <c r="S380" s="158"/>
      <c r="T380" s="158" t="s">
        <v>416</v>
      </c>
      <c r="U380" s="158" t="s">
        <v>416</v>
      </c>
      <c r="V380" s="158" t="s">
        <v>435</v>
      </c>
      <c r="W380" s="158" t="s">
        <v>416</v>
      </c>
      <c r="X380" s="158"/>
      <c r="Y380" s="158"/>
      <c r="Z380" s="158" t="s">
        <v>416</v>
      </c>
      <c r="AA380" s="158" t="s">
        <v>416</v>
      </c>
      <c r="AB380" s="158"/>
      <c r="AC380" s="158"/>
      <c r="AD380" s="158"/>
      <c r="AE380" s="158" t="s">
        <v>435</v>
      </c>
      <c r="AF380" s="158" t="s">
        <v>435</v>
      </c>
      <c r="AG380" s="158"/>
      <c r="AH380" s="158"/>
    </row>
    <row r="381" spans="1:35" x14ac:dyDescent="0.25">
      <c r="A381">
        <f t="shared" si="15"/>
        <v>379</v>
      </c>
      <c r="B381" s="149" t="s">
        <v>558</v>
      </c>
      <c r="C381" t="str">
        <f t="shared" si="16"/>
        <v>LIBRE</v>
      </c>
      <c r="E381">
        <f t="shared" si="17"/>
        <v>378</v>
      </c>
      <c r="F381" s="159" t="s">
        <v>403</v>
      </c>
      <c r="G381" s="160"/>
      <c r="H381" s="161"/>
      <c r="I381" s="161"/>
      <c r="J381" s="161" t="s">
        <v>417</v>
      </c>
      <c r="K381" s="161"/>
      <c r="L381" s="161"/>
      <c r="M381" s="161" t="s">
        <v>417</v>
      </c>
      <c r="N381" s="161" t="s">
        <v>417</v>
      </c>
      <c r="O381" s="161"/>
      <c r="P381" s="161" t="s">
        <v>417</v>
      </c>
      <c r="Q381" s="161"/>
      <c r="R381" s="161" t="s">
        <v>417</v>
      </c>
      <c r="S381" s="161"/>
      <c r="T381" s="161" t="s">
        <v>558</v>
      </c>
      <c r="U381" s="161" t="s">
        <v>417</v>
      </c>
      <c r="V381" s="161" t="s">
        <v>417</v>
      </c>
      <c r="W381" s="161" t="s">
        <v>417</v>
      </c>
      <c r="X381" s="161"/>
      <c r="Y381" s="161"/>
      <c r="Z381" s="161" t="s">
        <v>558</v>
      </c>
      <c r="AA381" s="161" t="s">
        <v>558</v>
      </c>
      <c r="AB381" s="161"/>
      <c r="AC381" s="161"/>
      <c r="AD381" s="161"/>
      <c r="AE381" s="161" t="s">
        <v>417</v>
      </c>
      <c r="AF381" s="161" t="s">
        <v>417</v>
      </c>
      <c r="AG381" s="161"/>
      <c r="AH381" s="161"/>
    </row>
    <row r="382" spans="1:35" s="134" customFormat="1" x14ac:dyDescent="0.25">
      <c r="A382" s="134">
        <f t="shared" si="15"/>
        <v>380</v>
      </c>
      <c r="B382" s="135" t="s">
        <v>2092</v>
      </c>
      <c r="C382" s="134" t="str">
        <f t="shared" si="16"/>
        <v>CB00150ENG</v>
      </c>
      <c r="E382" s="134">
        <f t="shared" si="17"/>
        <v>379</v>
      </c>
      <c r="F382" s="136" t="s">
        <v>1087</v>
      </c>
      <c r="G382" s="137"/>
      <c r="H382" s="138"/>
      <c r="I382" s="138"/>
      <c r="J382" s="138" t="s">
        <v>2093</v>
      </c>
      <c r="K382" s="138"/>
      <c r="L382" s="138"/>
      <c r="M382" s="138" t="s">
        <v>2094</v>
      </c>
      <c r="N382" s="138" t="s">
        <v>2095</v>
      </c>
      <c r="O382" s="138"/>
      <c r="P382" s="138" t="s">
        <v>2096</v>
      </c>
      <c r="Q382" s="138"/>
      <c r="R382" s="138" t="s">
        <v>2097</v>
      </c>
      <c r="S382" s="138"/>
      <c r="T382" s="138" t="s">
        <v>2098</v>
      </c>
      <c r="U382" s="138" t="s">
        <v>2099</v>
      </c>
      <c r="V382" s="138" t="s">
        <v>2100</v>
      </c>
      <c r="W382" s="138" t="s">
        <v>2101</v>
      </c>
      <c r="X382" s="138"/>
      <c r="Y382" s="138"/>
      <c r="Z382" s="138" t="s">
        <v>865</v>
      </c>
      <c r="AA382" s="138" t="s">
        <v>2102</v>
      </c>
      <c r="AB382" s="138"/>
      <c r="AC382" s="138"/>
      <c r="AD382" s="138"/>
      <c r="AE382" s="138" t="s">
        <v>2103</v>
      </c>
      <c r="AF382" s="138" t="s">
        <v>2104</v>
      </c>
      <c r="AG382" s="138"/>
      <c r="AH382" s="138"/>
      <c r="AI382" s="3"/>
    </row>
    <row r="383" spans="1:35" x14ac:dyDescent="0.25">
      <c r="A383">
        <f t="shared" si="15"/>
        <v>381</v>
      </c>
      <c r="B383" s="139" t="s">
        <v>543</v>
      </c>
      <c r="C383" t="str">
        <f t="shared" si="16"/>
        <v>COMBAPATA 138</v>
      </c>
      <c r="E383">
        <f t="shared" si="17"/>
        <v>380</v>
      </c>
      <c r="F383" s="140" t="s">
        <v>1109</v>
      </c>
      <c r="G383" s="141"/>
      <c r="H383" s="142"/>
      <c r="I383" s="142"/>
      <c r="J383" s="142" t="s">
        <v>767</v>
      </c>
      <c r="K383" s="142"/>
      <c r="L383" s="142"/>
      <c r="M383" s="142" t="s">
        <v>534</v>
      </c>
      <c r="N383" s="142" t="s">
        <v>422</v>
      </c>
      <c r="O383" s="142"/>
      <c r="P383" s="142" t="s">
        <v>552</v>
      </c>
      <c r="Q383" s="142"/>
      <c r="R383" s="142" t="s">
        <v>426</v>
      </c>
      <c r="S383" s="142"/>
      <c r="T383" s="142" t="s">
        <v>517</v>
      </c>
      <c r="U383" s="142" t="s">
        <v>445</v>
      </c>
      <c r="V383" s="142" t="s">
        <v>814</v>
      </c>
      <c r="W383" s="142" t="s">
        <v>522</v>
      </c>
      <c r="X383" s="142"/>
      <c r="Y383" s="142"/>
      <c r="Z383" s="142" t="s">
        <v>486</v>
      </c>
      <c r="AA383" s="142" t="s">
        <v>370</v>
      </c>
      <c r="AB383" s="142"/>
      <c r="AC383" s="142"/>
      <c r="AD383" s="142"/>
      <c r="AE383" s="142" t="s">
        <v>507</v>
      </c>
      <c r="AF383" s="142" t="s">
        <v>520</v>
      </c>
      <c r="AG383" s="142"/>
      <c r="AH383" s="142"/>
    </row>
    <row r="384" spans="1:35" x14ac:dyDescent="0.25">
      <c r="A384">
        <f t="shared" si="15"/>
        <v>382</v>
      </c>
      <c r="B384" s="143" t="s">
        <v>242</v>
      </c>
      <c r="C384" t="str">
        <f t="shared" si="16"/>
        <v>MINERA ANABI</v>
      </c>
      <c r="E384">
        <f t="shared" si="17"/>
        <v>381</v>
      </c>
      <c r="F384" s="140" t="s">
        <v>52</v>
      </c>
      <c r="G384" s="141"/>
      <c r="H384" s="142"/>
      <c r="I384" s="142"/>
      <c r="J384" s="142" t="s">
        <v>34</v>
      </c>
      <c r="K384" s="142"/>
      <c r="L384" s="142"/>
      <c r="M384" s="142" t="s">
        <v>97</v>
      </c>
      <c r="N384" s="142" t="s">
        <v>171</v>
      </c>
      <c r="O384" s="142"/>
      <c r="P384" s="142" t="s">
        <v>111</v>
      </c>
      <c r="Q384" s="142"/>
      <c r="R384" s="142" t="s">
        <v>114</v>
      </c>
      <c r="S384" s="142"/>
      <c r="T384" s="142" t="s">
        <v>135</v>
      </c>
      <c r="U384" s="142" t="s">
        <v>81</v>
      </c>
      <c r="V384" s="142" t="s">
        <v>146</v>
      </c>
      <c r="W384" s="142" t="s">
        <v>144</v>
      </c>
      <c r="X384" s="142"/>
      <c r="Y384" s="142"/>
      <c r="Z384" s="142" t="s">
        <v>282</v>
      </c>
      <c r="AA384" s="142" t="s">
        <v>2105</v>
      </c>
      <c r="AB384" s="142"/>
      <c r="AC384" s="142"/>
      <c r="AD384" s="142"/>
      <c r="AE384" s="142" t="s">
        <v>68</v>
      </c>
      <c r="AF384" s="142" t="s">
        <v>97</v>
      </c>
      <c r="AG384" s="142"/>
      <c r="AH384" s="142"/>
    </row>
    <row r="385" spans="1:35" x14ac:dyDescent="0.25">
      <c r="A385">
        <f t="shared" si="15"/>
        <v>383</v>
      </c>
      <c r="B385" s="144" t="s">
        <v>845</v>
      </c>
      <c r="C385" t="str">
        <f t="shared" si="16"/>
        <v>31/12/2018</v>
      </c>
      <c r="E385">
        <f t="shared" si="17"/>
        <v>382</v>
      </c>
      <c r="F385" s="140" t="s">
        <v>1112</v>
      </c>
      <c r="G385" s="141"/>
      <c r="H385" s="142"/>
      <c r="I385" s="142"/>
      <c r="J385" s="142" t="s">
        <v>420</v>
      </c>
      <c r="K385" s="142"/>
      <c r="L385" s="142"/>
      <c r="M385" s="142" t="s">
        <v>643</v>
      </c>
      <c r="N385" s="142" t="s">
        <v>884</v>
      </c>
      <c r="O385" s="142"/>
      <c r="P385" s="142" t="s">
        <v>819</v>
      </c>
      <c r="Q385" s="142"/>
      <c r="R385" s="142" t="s">
        <v>480</v>
      </c>
      <c r="S385" s="142"/>
      <c r="T385" s="142" t="s">
        <v>1351</v>
      </c>
      <c r="U385" s="142" t="s">
        <v>643</v>
      </c>
      <c r="V385" s="142" t="s">
        <v>624</v>
      </c>
      <c r="W385" s="142" t="s">
        <v>806</v>
      </c>
      <c r="X385" s="142"/>
      <c r="Y385" s="142"/>
      <c r="Z385" s="142" t="s">
        <v>845</v>
      </c>
      <c r="AA385" s="142" t="s">
        <v>873</v>
      </c>
      <c r="AB385" s="142"/>
      <c r="AC385" s="142"/>
      <c r="AD385" s="142"/>
      <c r="AE385" s="142" t="s">
        <v>566</v>
      </c>
      <c r="AF385" s="142" t="s">
        <v>819</v>
      </c>
      <c r="AG385" s="142"/>
      <c r="AH385" s="142"/>
    </row>
    <row r="386" spans="1:35" x14ac:dyDescent="0.25">
      <c r="A386">
        <f t="shared" si="15"/>
        <v>384</v>
      </c>
      <c r="B386" s="147" t="s">
        <v>1117</v>
      </c>
      <c r="C386" t="str">
        <f t="shared" si="16"/>
        <v>01/03/2016</v>
      </c>
      <c r="E386">
        <f t="shared" si="17"/>
        <v>383</v>
      </c>
      <c r="F386" s="140" t="s">
        <v>54</v>
      </c>
      <c r="G386" s="141"/>
      <c r="H386" s="142"/>
      <c r="I386" s="142"/>
      <c r="J386" s="142" t="s">
        <v>419</v>
      </c>
      <c r="K386" s="142"/>
      <c r="L386" s="142"/>
      <c r="M386" s="142" t="s">
        <v>419</v>
      </c>
      <c r="N386" s="142" t="s">
        <v>2106</v>
      </c>
      <c r="O386" s="142"/>
      <c r="P386" s="142" t="s">
        <v>794</v>
      </c>
      <c r="Q386" s="142"/>
      <c r="R386" s="142" t="s">
        <v>419</v>
      </c>
      <c r="S386" s="142"/>
      <c r="T386" s="142" t="s">
        <v>1121</v>
      </c>
      <c r="U386" s="142" t="s">
        <v>1121</v>
      </c>
      <c r="V386" s="142" t="s">
        <v>1117</v>
      </c>
      <c r="W386" s="142" t="s">
        <v>794</v>
      </c>
      <c r="X386" s="142"/>
      <c r="Y386" s="142"/>
      <c r="Z386" s="142" t="s">
        <v>828</v>
      </c>
      <c r="AA386" s="142" t="s">
        <v>1004</v>
      </c>
      <c r="AB386" s="142"/>
      <c r="AC386" s="142"/>
      <c r="AD386" s="142"/>
      <c r="AE386" s="142" t="s">
        <v>843</v>
      </c>
      <c r="AF386" s="142" t="s">
        <v>794</v>
      </c>
      <c r="AG386" s="142"/>
      <c r="AH386" s="142"/>
    </row>
    <row r="387" spans="1:35" x14ac:dyDescent="0.25">
      <c r="A387">
        <f t="shared" si="15"/>
        <v>385</v>
      </c>
      <c r="B387" s="148" t="s">
        <v>416</v>
      </c>
      <c r="C387" t="str">
        <f t="shared" si="16"/>
        <v>BILATERAL</v>
      </c>
      <c r="E387">
        <f t="shared" si="17"/>
        <v>384</v>
      </c>
      <c r="F387" s="140" t="s">
        <v>402</v>
      </c>
      <c r="G387" s="141"/>
      <c r="H387" s="142"/>
      <c r="I387" s="142"/>
      <c r="J387" s="142" t="s">
        <v>416</v>
      </c>
      <c r="K387" s="142"/>
      <c r="L387" s="142"/>
      <c r="M387" s="142" t="s">
        <v>416</v>
      </c>
      <c r="N387" s="142" t="s">
        <v>416</v>
      </c>
      <c r="O387" s="142"/>
      <c r="P387" s="142" t="s">
        <v>435</v>
      </c>
      <c r="Q387" s="142"/>
      <c r="R387" s="142" t="s">
        <v>435</v>
      </c>
      <c r="S387" s="142"/>
      <c r="T387" s="142" t="s">
        <v>416</v>
      </c>
      <c r="U387" s="142" t="s">
        <v>416</v>
      </c>
      <c r="V387" s="142" t="s">
        <v>435</v>
      </c>
      <c r="W387" s="142" t="s">
        <v>416</v>
      </c>
      <c r="X387" s="142"/>
      <c r="Y387" s="142"/>
      <c r="Z387" s="142" t="s">
        <v>416</v>
      </c>
      <c r="AA387" s="142" t="s">
        <v>416</v>
      </c>
      <c r="AB387" s="142"/>
      <c r="AC387" s="142"/>
      <c r="AD387" s="142"/>
      <c r="AE387" s="142" t="s">
        <v>435</v>
      </c>
      <c r="AF387" s="142" t="s">
        <v>435</v>
      </c>
      <c r="AG387" s="142"/>
      <c r="AH387" s="142"/>
    </row>
    <row r="388" spans="1:35" x14ac:dyDescent="0.25">
      <c r="A388">
        <f t="shared" si="15"/>
        <v>386</v>
      </c>
      <c r="B388" s="149" t="s">
        <v>558</v>
      </c>
      <c r="C388" t="str">
        <f t="shared" si="16"/>
        <v>LIBRE</v>
      </c>
      <c r="E388">
        <f t="shared" si="17"/>
        <v>385</v>
      </c>
      <c r="F388" s="150" t="s">
        <v>403</v>
      </c>
      <c r="G388" s="151"/>
      <c r="H388" s="152"/>
      <c r="I388" s="152"/>
      <c r="J388" s="152" t="s">
        <v>417</v>
      </c>
      <c r="K388" s="152"/>
      <c r="L388" s="152"/>
      <c r="M388" s="152" t="s">
        <v>558</v>
      </c>
      <c r="N388" s="152" t="s">
        <v>417</v>
      </c>
      <c r="O388" s="152"/>
      <c r="P388" s="152" t="s">
        <v>417</v>
      </c>
      <c r="Q388" s="152"/>
      <c r="R388" s="152" t="s">
        <v>417</v>
      </c>
      <c r="S388" s="152"/>
      <c r="T388" s="152" t="s">
        <v>558</v>
      </c>
      <c r="U388" s="152" t="s">
        <v>417</v>
      </c>
      <c r="V388" s="152" t="s">
        <v>417</v>
      </c>
      <c r="W388" s="152" t="s">
        <v>417</v>
      </c>
      <c r="X388" s="152"/>
      <c r="Y388" s="152"/>
      <c r="Z388" s="152" t="s">
        <v>558</v>
      </c>
      <c r="AA388" s="152" t="s">
        <v>558</v>
      </c>
      <c r="AB388" s="152"/>
      <c r="AC388" s="152"/>
      <c r="AD388" s="152"/>
      <c r="AE388" s="152" t="s">
        <v>417</v>
      </c>
      <c r="AF388" s="152" t="s">
        <v>417</v>
      </c>
      <c r="AG388" s="152"/>
      <c r="AH388" s="152"/>
    </row>
    <row r="389" spans="1:35" x14ac:dyDescent="0.25">
      <c r="A389">
        <f t="shared" ref="A389:A452" si="18">+A388+1</f>
        <v>387</v>
      </c>
      <c r="B389" s="135" t="s">
        <v>2107</v>
      </c>
      <c r="C389" t="str">
        <f t="shared" ref="C389:C452" si="19">+B389</f>
        <v>CB00151ENG</v>
      </c>
      <c r="E389" s="134">
        <f t="shared" si="17"/>
        <v>386</v>
      </c>
      <c r="F389" s="153" t="s">
        <v>1087</v>
      </c>
      <c r="G389" s="154"/>
      <c r="H389" s="155"/>
      <c r="I389" s="155"/>
      <c r="J389" s="155" t="s">
        <v>2108</v>
      </c>
      <c r="K389" s="155"/>
      <c r="L389" s="155"/>
      <c r="M389" s="155" t="s">
        <v>2109</v>
      </c>
      <c r="N389" s="155" t="s">
        <v>2110</v>
      </c>
      <c r="O389" s="155"/>
      <c r="P389" s="155" t="s">
        <v>2111</v>
      </c>
      <c r="Q389" s="155"/>
      <c r="R389" s="155" t="s">
        <v>2112</v>
      </c>
      <c r="S389" s="155"/>
      <c r="T389" s="155" t="s">
        <v>2113</v>
      </c>
      <c r="U389" s="155" t="s">
        <v>2114</v>
      </c>
      <c r="V389" s="155" t="s">
        <v>2115</v>
      </c>
      <c r="W389" s="155" t="s">
        <v>778</v>
      </c>
      <c r="X389" s="155"/>
      <c r="Y389" s="155"/>
      <c r="Z389" s="155" t="s">
        <v>866</v>
      </c>
      <c r="AA389" s="155" t="s">
        <v>2116</v>
      </c>
      <c r="AB389" s="155"/>
      <c r="AC389" s="155"/>
      <c r="AD389" s="155"/>
      <c r="AE389" s="155" t="s">
        <v>2117</v>
      </c>
      <c r="AF389" s="155" t="s">
        <v>2118</v>
      </c>
      <c r="AG389" s="155"/>
      <c r="AH389" s="155"/>
    </row>
    <row r="390" spans="1:35" x14ac:dyDescent="0.25">
      <c r="A390">
        <f t="shared" si="18"/>
        <v>388</v>
      </c>
      <c r="B390" s="139" t="s">
        <v>2119</v>
      </c>
      <c r="C390" t="str">
        <f t="shared" si="19"/>
        <v>CERRO VERDE 138</v>
      </c>
      <c r="E390">
        <f t="shared" ref="E390:E453" si="20">+E389+1</f>
        <v>387</v>
      </c>
      <c r="F390" s="156" t="s">
        <v>1109</v>
      </c>
      <c r="G390" s="157"/>
      <c r="H390" s="158"/>
      <c r="I390" s="158"/>
      <c r="J390" s="158" t="s">
        <v>634</v>
      </c>
      <c r="K390" s="158"/>
      <c r="L390" s="158"/>
      <c r="M390" s="158" t="s">
        <v>2120</v>
      </c>
      <c r="N390" s="158" t="s">
        <v>513</v>
      </c>
      <c r="O390" s="158"/>
      <c r="P390" s="158" t="s">
        <v>498</v>
      </c>
      <c r="Q390" s="158"/>
      <c r="R390" s="158" t="s">
        <v>428</v>
      </c>
      <c r="S390" s="158"/>
      <c r="T390" s="158" t="s">
        <v>470</v>
      </c>
      <c r="U390" s="158" t="s">
        <v>448</v>
      </c>
      <c r="V390" s="158" t="s">
        <v>531</v>
      </c>
      <c r="W390" s="158" t="s">
        <v>779</v>
      </c>
      <c r="X390" s="158"/>
      <c r="Y390" s="158"/>
      <c r="Z390" s="158" t="s">
        <v>478</v>
      </c>
      <c r="AA390" s="158" t="s">
        <v>634</v>
      </c>
      <c r="AB390" s="158"/>
      <c r="AC390" s="158"/>
      <c r="AD390" s="158"/>
      <c r="AE390" s="158" t="s">
        <v>441</v>
      </c>
      <c r="AF390" s="158" t="s">
        <v>522</v>
      </c>
      <c r="AG390" s="158"/>
      <c r="AH390" s="158"/>
    </row>
    <row r="391" spans="1:35" x14ac:dyDescent="0.25">
      <c r="A391">
        <f t="shared" si="18"/>
        <v>389</v>
      </c>
      <c r="B391" s="143" t="s">
        <v>36</v>
      </c>
      <c r="C391" t="str">
        <f t="shared" si="19"/>
        <v>MINERA CERRO VERDE</v>
      </c>
      <c r="E391">
        <f t="shared" si="20"/>
        <v>388</v>
      </c>
      <c r="F391" s="156" t="s">
        <v>52</v>
      </c>
      <c r="G391" s="157"/>
      <c r="H391" s="158"/>
      <c r="I391" s="158"/>
      <c r="J391" s="158" t="s">
        <v>34</v>
      </c>
      <c r="K391" s="158"/>
      <c r="L391" s="158"/>
      <c r="M391" s="158" t="s">
        <v>97</v>
      </c>
      <c r="N391" s="158" t="s">
        <v>2121</v>
      </c>
      <c r="O391" s="158"/>
      <c r="P391" s="158" t="s">
        <v>111</v>
      </c>
      <c r="Q391" s="158"/>
      <c r="R391" s="158" t="s">
        <v>114</v>
      </c>
      <c r="S391" s="158"/>
      <c r="T391" s="158" t="s">
        <v>2122</v>
      </c>
      <c r="U391" s="158" t="s">
        <v>81</v>
      </c>
      <c r="V391" s="158" t="s">
        <v>146</v>
      </c>
      <c r="W391" s="158" t="s">
        <v>104</v>
      </c>
      <c r="X391" s="158"/>
      <c r="Y391" s="158"/>
      <c r="Z391" s="158" t="s">
        <v>276</v>
      </c>
      <c r="AA391" s="158" t="s">
        <v>1532</v>
      </c>
      <c r="AB391" s="158"/>
      <c r="AC391" s="158"/>
      <c r="AD391" s="158"/>
      <c r="AE391" s="158" t="s">
        <v>81</v>
      </c>
      <c r="AF391" s="158" t="s">
        <v>97</v>
      </c>
      <c r="AG391" s="158"/>
      <c r="AH391" s="158"/>
    </row>
    <row r="392" spans="1:35" x14ac:dyDescent="0.25">
      <c r="A392">
        <f t="shared" si="18"/>
        <v>390</v>
      </c>
      <c r="B392" s="144" t="s">
        <v>819</v>
      </c>
      <c r="C392" t="str">
        <f t="shared" si="19"/>
        <v>31/12/2021</v>
      </c>
      <c r="E392">
        <f t="shared" si="20"/>
        <v>389</v>
      </c>
      <c r="F392" s="156" t="s">
        <v>1112</v>
      </c>
      <c r="G392" s="157"/>
      <c r="H392" s="158"/>
      <c r="I392" s="158"/>
      <c r="J392" s="158" t="s">
        <v>420</v>
      </c>
      <c r="K392" s="158"/>
      <c r="L392" s="158"/>
      <c r="M392" s="158" t="s">
        <v>1801</v>
      </c>
      <c r="N392" s="158" t="s">
        <v>884</v>
      </c>
      <c r="O392" s="158"/>
      <c r="P392" s="158" t="s">
        <v>819</v>
      </c>
      <c r="Q392" s="158"/>
      <c r="R392" s="158" t="s">
        <v>480</v>
      </c>
      <c r="S392" s="158"/>
      <c r="T392" s="158" t="s">
        <v>819</v>
      </c>
      <c r="U392" s="158" t="s">
        <v>643</v>
      </c>
      <c r="V392" s="158" t="s">
        <v>624</v>
      </c>
      <c r="W392" s="158" t="s">
        <v>806</v>
      </c>
      <c r="X392" s="158"/>
      <c r="Y392" s="158"/>
      <c r="Z392" s="158" t="s">
        <v>868</v>
      </c>
      <c r="AA392" s="158" t="s">
        <v>884</v>
      </c>
      <c r="AB392" s="158"/>
      <c r="AC392" s="158"/>
      <c r="AD392" s="158"/>
      <c r="AE392" s="158" t="s">
        <v>2123</v>
      </c>
      <c r="AF392" s="158" t="s">
        <v>819</v>
      </c>
      <c r="AG392" s="158"/>
      <c r="AH392" s="158"/>
    </row>
    <row r="393" spans="1:35" x14ac:dyDescent="0.25">
      <c r="A393">
        <f t="shared" si="18"/>
        <v>391</v>
      </c>
      <c r="B393" s="147" t="s">
        <v>1117</v>
      </c>
      <c r="C393" t="str">
        <f t="shared" si="19"/>
        <v>01/03/2016</v>
      </c>
      <c r="E393">
        <f t="shared" si="20"/>
        <v>390</v>
      </c>
      <c r="F393" s="156" t="s">
        <v>54</v>
      </c>
      <c r="G393" s="157"/>
      <c r="H393" s="158"/>
      <c r="I393" s="158"/>
      <c r="J393" s="158" t="s">
        <v>419</v>
      </c>
      <c r="K393" s="158"/>
      <c r="L393" s="158"/>
      <c r="M393" s="158" t="s">
        <v>419</v>
      </c>
      <c r="N393" s="158" t="s">
        <v>618</v>
      </c>
      <c r="O393" s="158"/>
      <c r="P393" s="158" t="s">
        <v>794</v>
      </c>
      <c r="Q393" s="158"/>
      <c r="R393" s="158" t="s">
        <v>419</v>
      </c>
      <c r="S393" s="158"/>
      <c r="T393" s="158" t="s">
        <v>1121</v>
      </c>
      <c r="U393" s="158" t="s">
        <v>1121</v>
      </c>
      <c r="V393" s="158" t="s">
        <v>1117</v>
      </c>
      <c r="W393" s="158" t="s">
        <v>794</v>
      </c>
      <c r="X393" s="158"/>
      <c r="Y393" s="158"/>
      <c r="Z393" s="158" t="s">
        <v>867</v>
      </c>
      <c r="AA393" s="158" t="s">
        <v>1004</v>
      </c>
      <c r="AB393" s="158"/>
      <c r="AC393" s="158"/>
      <c r="AD393" s="158"/>
      <c r="AE393" s="158" t="s">
        <v>1004</v>
      </c>
      <c r="AF393" s="158" t="s">
        <v>794</v>
      </c>
      <c r="AG393" s="158"/>
      <c r="AH393" s="158"/>
    </row>
    <row r="394" spans="1:35" x14ac:dyDescent="0.25">
      <c r="A394">
        <f t="shared" si="18"/>
        <v>392</v>
      </c>
      <c r="B394" s="148" t="s">
        <v>416</v>
      </c>
      <c r="C394" t="str">
        <f t="shared" si="19"/>
        <v>BILATERAL</v>
      </c>
      <c r="E394">
        <f t="shared" si="20"/>
        <v>391</v>
      </c>
      <c r="F394" s="156" t="s">
        <v>402</v>
      </c>
      <c r="G394" s="157"/>
      <c r="H394" s="158"/>
      <c r="I394" s="158"/>
      <c r="J394" s="158" t="s">
        <v>416</v>
      </c>
      <c r="K394" s="158"/>
      <c r="L394" s="158"/>
      <c r="M394" s="158" t="s">
        <v>416</v>
      </c>
      <c r="N394" s="158" t="s">
        <v>416</v>
      </c>
      <c r="O394" s="158"/>
      <c r="P394" s="158" t="s">
        <v>435</v>
      </c>
      <c r="Q394" s="158"/>
      <c r="R394" s="158" t="s">
        <v>435</v>
      </c>
      <c r="S394" s="158"/>
      <c r="T394" s="158" t="s">
        <v>416</v>
      </c>
      <c r="U394" s="158" t="s">
        <v>416</v>
      </c>
      <c r="V394" s="158" t="s">
        <v>435</v>
      </c>
      <c r="W394" s="158" t="s">
        <v>435</v>
      </c>
      <c r="X394" s="158"/>
      <c r="Y394" s="158"/>
      <c r="Z394" s="158" t="s">
        <v>416</v>
      </c>
      <c r="AA394" s="158" t="s">
        <v>416</v>
      </c>
      <c r="AB394" s="158"/>
      <c r="AC394" s="158"/>
      <c r="AD394" s="158"/>
      <c r="AE394" s="158" t="s">
        <v>416</v>
      </c>
      <c r="AF394" s="158" t="s">
        <v>435</v>
      </c>
      <c r="AG394" s="158"/>
      <c r="AH394" s="158"/>
    </row>
    <row r="395" spans="1:35" x14ac:dyDescent="0.25">
      <c r="A395">
        <f t="shared" si="18"/>
        <v>393</v>
      </c>
      <c r="B395" s="149" t="s">
        <v>558</v>
      </c>
      <c r="C395" t="str">
        <f t="shared" si="19"/>
        <v>LIBRE</v>
      </c>
      <c r="E395">
        <f t="shared" si="20"/>
        <v>392</v>
      </c>
      <c r="F395" s="159" t="s">
        <v>403</v>
      </c>
      <c r="G395" s="160"/>
      <c r="H395" s="161"/>
      <c r="I395" s="161"/>
      <c r="J395" s="161" t="s">
        <v>417</v>
      </c>
      <c r="K395" s="161"/>
      <c r="L395" s="161"/>
      <c r="M395" s="161" t="s">
        <v>558</v>
      </c>
      <c r="N395" s="161" t="s">
        <v>417</v>
      </c>
      <c r="O395" s="161"/>
      <c r="P395" s="161" t="s">
        <v>417</v>
      </c>
      <c r="Q395" s="161"/>
      <c r="R395" s="161" t="s">
        <v>417</v>
      </c>
      <c r="S395" s="161"/>
      <c r="T395" s="161" t="s">
        <v>558</v>
      </c>
      <c r="U395" s="161" t="s">
        <v>417</v>
      </c>
      <c r="V395" s="161" t="s">
        <v>417</v>
      </c>
      <c r="W395" s="161" t="s">
        <v>417</v>
      </c>
      <c r="X395" s="161"/>
      <c r="Y395" s="161"/>
      <c r="Z395" s="161" t="s">
        <v>558</v>
      </c>
      <c r="AA395" s="161" t="s">
        <v>558</v>
      </c>
      <c r="AB395" s="161"/>
      <c r="AC395" s="161"/>
      <c r="AD395" s="161"/>
      <c r="AE395" s="161" t="s">
        <v>417</v>
      </c>
      <c r="AF395" s="161" t="s">
        <v>417</v>
      </c>
      <c r="AG395" s="161"/>
      <c r="AH395" s="161"/>
    </row>
    <row r="396" spans="1:35" s="134" customFormat="1" x14ac:dyDescent="0.25">
      <c r="A396" s="134">
        <f t="shared" si="18"/>
        <v>394</v>
      </c>
      <c r="B396" s="135" t="s">
        <v>2124</v>
      </c>
      <c r="C396" s="134" t="str">
        <f t="shared" si="19"/>
        <v>CB00152ENG</v>
      </c>
      <c r="E396" s="134">
        <f t="shared" si="20"/>
        <v>393</v>
      </c>
      <c r="F396" s="136" t="s">
        <v>1087</v>
      </c>
      <c r="G396" s="137"/>
      <c r="H396" s="138"/>
      <c r="I396" s="138"/>
      <c r="J396" s="138" t="s">
        <v>2125</v>
      </c>
      <c r="K396" s="138"/>
      <c r="L396" s="138"/>
      <c r="M396" s="138" t="s">
        <v>2126</v>
      </c>
      <c r="N396" s="138" t="s">
        <v>2127</v>
      </c>
      <c r="O396" s="138"/>
      <c r="P396" s="138" t="s">
        <v>2128</v>
      </c>
      <c r="Q396" s="138"/>
      <c r="R396" s="138" t="s">
        <v>2129</v>
      </c>
      <c r="S396" s="138"/>
      <c r="T396" s="138" t="s">
        <v>2130</v>
      </c>
      <c r="U396" s="138" t="s">
        <v>2131</v>
      </c>
      <c r="V396" s="138" t="s">
        <v>2132</v>
      </c>
      <c r="W396" s="138" t="s">
        <v>780</v>
      </c>
      <c r="X396" s="138"/>
      <c r="Y396" s="138"/>
      <c r="Z396" s="138" t="s">
        <v>869</v>
      </c>
      <c r="AA396" s="138" t="s">
        <v>2133</v>
      </c>
      <c r="AB396" s="138"/>
      <c r="AC396" s="138"/>
      <c r="AD396" s="138"/>
      <c r="AE396" s="138" t="s">
        <v>2134</v>
      </c>
      <c r="AF396" s="138" t="s">
        <v>2135</v>
      </c>
      <c r="AG396" s="138"/>
      <c r="AH396" s="138"/>
      <c r="AI396" s="3"/>
    </row>
    <row r="397" spans="1:35" x14ac:dyDescent="0.25">
      <c r="A397">
        <f t="shared" si="18"/>
        <v>395</v>
      </c>
      <c r="B397" s="139" t="s">
        <v>608</v>
      </c>
      <c r="C397" t="str">
        <f t="shared" si="19"/>
        <v>INDEPENDENCIA 220</v>
      </c>
      <c r="E397">
        <f t="shared" si="20"/>
        <v>394</v>
      </c>
      <c r="F397" s="140" t="s">
        <v>1109</v>
      </c>
      <c r="G397" s="141"/>
      <c r="H397" s="142"/>
      <c r="I397" s="142"/>
      <c r="J397" s="142" t="s">
        <v>370</v>
      </c>
      <c r="K397" s="142"/>
      <c r="L397" s="142"/>
      <c r="M397" s="142" t="s">
        <v>524</v>
      </c>
      <c r="N397" s="142" t="s">
        <v>517</v>
      </c>
      <c r="O397" s="142"/>
      <c r="P397" s="142" t="s">
        <v>556</v>
      </c>
      <c r="Q397" s="142"/>
      <c r="R397" s="142" t="s">
        <v>370</v>
      </c>
      <c r="S397" s="142"/>
      <c r="T397" s="142" t="s">
        <v>531</v>
      </c>
      <c r="U397" s="142" t="s">
        <v>451</v>
      </c>
      <c r="V397" s="142" t="s">
        <v>817</v>
      </c>
      <c r="W397" s="142" t="s">
        <v>422</v>
      </c>
      <c r="X397" s="142"/>
      <c r="Y397" s="142"/>
      <c r="Z397" s="142" t="s">
        <v>422</v>
      </c>
      <c r="AA397" s="142" t="s">
        <v>767</v>
      </c>
      <c r="AB397" s="142"/>
      <c r="AC397" s="142"/>
      <c r="AD397" s="142"/>
      <c r="AE397" s="142" t="s">
        <v>466</v>
      </c>
      <c r="AF397" s="142" t="s">
        <v>524</v>
      </c>
      <c r="AG397" s="142"/>
      <c r="AH397" s="142"/>
    </row>
    <row r="398" spans="1:35" x14ac:dyDescent="0.25">
      <c r="A398">
        <f t="shared" si="18"/>
        <v>396</v>
      </c>
      <c r="B398" s="143" t="s">
        <v>316</v>
      </c>
      <c r="C398" t="str">
        <f t="shared" si="19"/>
        <v>MINSUR</v>
      </c>
      <c r="E398">
        <f t="shared" si="20"/>
        <v>395</v>
      </c>
      <c r="F398" s="140" t="s">
        <v>52</v>
      </c>
      <c r="G398" s="141"/>
      <c r="H398" s="142"/>
      <c r="I398" s="142"/>
      <c r="J398" s="142" t="s">
        <v>34</v>
      </c>
      <c r="K398" s="142"/>
      <c r="L398" s="142"/>
      <c r="M398" s="142" t="s">
        <v>97</v>
      </c>
      <c r="N398" s="142" t="s">
        <v>169</v>
      </c>
      <c r="O398" s="142"/>
      <c r="P398" s="142" t="s">
        <v>111</v>
      </c>
      <c r="Q398" s="142"/>
      <c r="R398" s="142" t="s">
        <v>114</v>
      </c>
      <c r="S398" s="142"/>
      <c r="T398" s="142" t="s">
        <v>358</v>
      </c>
      <c r="U398" s="142" t="s">
        <v>81</v>
      </c>
      <c r="V398" s="142" t="s">
        <v>146</v>
      </c>
      <c r="W398" s="142" t="s">
        <v>2136</v>
      </c>
      <c r="X398" s="142"/>
      <c r="Y398" s="142"/>
      <c r="Z398" s="142" t="s">
        <v>231</v>
      </c>
      <c r="AA398" s="142" t="s">
        <v>383</v>
      </c>
      <c r="AB398" s="142"/>
      <c r="AC398" s="142"/>
      <c r="AD398" s="142"/>
      <c r="AE398" s="142" t="s">
        <v>81</v>
      </c>
      <c r="AF398" s="142" t="s">
        <v>97</v>
      </c>
      <c r="AG398" s="142"/>
      <c r="AH398" s="142"/>
    </row>
    <row r="399" spans="1:35" x14ac:dyDescent="0.25">
      <c r="A399">
        <f t="shared" si="18"/>
        <v>397</v>
      </c>
      <c r="B399" s="144" t="s">
        <v>819</v>
      </c>
      <c r="C399" t="str">
        <f t="shared" si="19"/>
        <v>31/12/2021</v>
      </c>
      <c r="E399">
        <f t="shared" si="20"/>
        <v>396</v>
      </c>
      <c r="F399" s="140" t="s">
        <v>1112</v>
      </c>
      <c r="G399" s="141"/>
      <c r="H399" s="142"/>
      <c r="I399" s="142"/>
      <c r="J399" s="142" t="s">
        <v>420</v>
      </c>
      <c r="K399" s="142"/>
      <c r="L399" s="142"/>
      <c r="M399" s="142" t="s">
        <v>643</v>
      </c>
      <c r="N399" s="142" t="s">
        <v>884</v>
      </c>
      <c r="O399" s="142"/>
      <c r="P399" s="142" t="s">
        <v>819</v>
      </c>
      <c r="Q399" s="142"/>
      <c r="R399" s="142" t="s">
        <v>480</v>
      </c>
      <c r="S399" s="142"/>
      <c r="T399" s="142" t="s">
        <v>819</v>
      </c>
      <c r="U399" s="142" t="s">
        <v>643</v>
      </c>
      <c r="V399" s="142" t="s">
        <v>624</v>
      </c>
      <c r="W399" s="142" t="s">
        <v>2137</v>
      </c>
      <c r="X399" s="142"/>
      <c r="Y399" s="142"/>
      <c r="Z399" s="142" t="s">
        <v>871</v>
      </c>
      <c r="AA399" s="142" t="s">
        <v>2138</v>
      </c>
      <c r="AB399" s="142"/>
      <c r="AC399" s="142"/>
      <c r="AD399" s="142"/>
      <c r="AE399" s="142" t="s">
        <v>1882</v>
      </c>
      <c r="AF399" s="142" t="s">
        <v>819</v>
      </c>
      <c r="AG399" s="142"/>
      <c r="AH399" s="142"/>
    </row>
    <row r="400" spans="1:35" x14ac:dyDescent="0.25">
      <c r="A400">
        <f t="shared" si="18"/>
        <v>398</v>
      </c>
      <c r="B400" s="147" t="s">
        <v>1117</v>
      </c>
      <c r="C400" t="str">
        <f t="shared" si="19"/>
        <v>01/03/2016</v>
      </c>
      <c r="E400">
        <f t="shared" si="20"/>
        <v>397</v>
      </c>
      <c r="F400" s="140" t="s">
        <v>54</v>
      </c>
      <c r="G400" s="141"/>
      <c r="H400" s="142"/>
      <c r="I400" s="142"/>
      <c r="J400" s="142" t="s">
        <v>419</v>
      </c>
      <c r="K400" s="142"/>
      <c r="L400" s="142"/>
      <c r="M400" s="142" t="s">
        <v>419</v>
      </c>
      <c r="N400" s="142" t="s">
        <v>618</v>
      </c>
      <c r="O400" s="142"/>
      <c r="P400" s="142" t="s">
        <v>794</v>
      </c>
      <c r="Q400" s="142"/>
      <c r="R400" s="142" t="s">
        <v>419</v>
      </c>
      <c r="S400" s="142"/>
      <c r="T400" s="142" t="s">
        <v>1121</v>
      </c>
      <c r="U400" s="142" t="s">
        <v>1121</v>
      </c>
      <c r="V400" s="142" t="s">
        <v>1117</v>
      </c>
      <c r="W400" s="142" t="s">
        <v>928</v>
      </c>
      <c r="X400" s="142"/>
      <c r="Y400" s="142"/>
      <c r="Z400" s="142" t="s">
        <v>870</v>
      </c>
      <c r="AA400" s="142" t="s">
        <v>1004</v>
      </c>
      <c r="AB400" s="142"/>
      <c r="AC400" s="142"/>
      <c r="AD400" s="142"/>
      <c r="AE400" s="142" t="s">
        <v>843</v>
      </c>
      <c r="AF400" s="142" t="s">
        <v>794</v>
      </c>
      <c r="AG400" s="142"/>
      <c r="AH400" s="142"/>
    </row>
    <row r="401" spans="1:35" x14ac:dyDescent="0.25">
      <c r="A401">
        <f t="shared" si="18"/>
        <v>399</v>
      </c>
      <c r="B401" s="148" t="s">
        <v>416</v>
      </c>
      <c r="C401" t="str">
        <f t="shared" si="19"/>
        <v>BILATERAL</v>
      </c>
      <c r="E401">
        <f t="shared" si="20"/>
        <v>398</v>
      </c>
      <c r="F401" s="140" t="s">
        <v>402</v>
      </c>
      <c r="G401" s="141"/>
      <c r="H401" s="142"/>
      <c r="I401" s="142"/>
      <c r="J401" s="142" t="s">
        <v>416</v>
      </c>
      <c r="K401" s="142"/>
      <c r="L401" s="142"/>
      <c r="M401" s="142" t="s">
        <v>416</v>
      </c>
      <c r="N401" s="142" t="s">
        <v>416</v>
      </c>
      <c r="O401" s="142"/>
      <c r="P401" s="142" t="s">
        <v>435</v>
      </c>
      <c r="Q401" s="142"/>
      <c r="R401" s="142" t="s">
        <v>435</v>
      </c>
      <c r="S401" s="142"/>
      <c r="T401" s="142" t="s">
        <v>416</v>
      </c>
      <c r="U401" s="142" t="s">
        <v>416</v>
      </c>
      <c r="V401" s="142" t="s">
        <v>435</v>
      </c>
      <c r="W401" s="142" t="s">
        <v>416</v>
      </c>
      <c r="X401" s="142"/>
      <c r="Y401" s="142"/>
      <c r="Z401" s="142" t="s">
        <v>416</v>
      </c>
      <c r="AA401" s="142" t="s">
        <v>416</v>
      </c>
      <c r="AB401" s="142"/>
      <c r="AC401" s="142"/>
      <c r="AD401" s="142"/>
      <c r="AE401" s="142" t="s">
        <v>435</v>
      </c>
      <c r="AF401" s="142" t="s">
        <v>435</v>
      </c>
      <c r="AG401" s="142"/>
      <c r="AH401" s="142"/>
    </row>
    <row r="402" spans="1:35" x14ac:dyDescent="0.25">
      <c r="A402">
        <f t="shared" si="18"/>
        <v>400</v>
      </c>
      <c r="B402" s="149" t="s">
        <v>558</v>
      </c>
      <c r="C402" t="str">
        <f t="shared" si="19"/>
        <v>LIBRE</v>
      </c>
      <c r="E402">
        <f t="shared" si="20"/>
        <v>399</v>
      </c>
      <c r="F402" s="150" t="s">
        <v>403</v>
      </c>
      <c r="G402" s="151"/>
      <c r="H402" s="152"/>
      <c r="I402" s="152"/>
      <c r="J402" s="152" t="s">
        <v>417</v>
      </c>
      <c r="K402" s="152"/>
      <c r="L402" s="152"/>
      <c r="M402" s="152" t="s">
        <v>558</v>
      </c>
      <c r="N402" s="152" t="s">
        <v>558</v>
      </c>
      <c r="O402" s="152"/>
      <c r="P402" s="152" t="s">
        <v>417</v>
      </c>
      <c r="Q402" s="152"/>
      <c r="R402" s="152" t="s">
        <v>417</v>
      </c>
      <c r="S402" s="152"/>
      <c r="T402" s="152" t="s">
        <v>558</v>
      </c>
      <c r="U402" s="152" t="s">
        <v>417</v>
      </c>
      <c r="V402" s="152" t="s">
        <v>417</v>
      </c>
      <c r="W402" s="152" t="s">
        <v>558</v>
      </c>
      <c r="X402" s="152"/>
      <c r="Y402" s="152"/>
      <c r="Z402" s="152" t="s">
        <v>558</v>
      </c>
      <c r="AA402" s="152" t="s">
        <v>558</v>
      </c>
      <c r="AB402" s="152"/>
      <c r="AC402" s="152"/>
      <c r="AD402" s="152"/>
      <c r="AE402" s="152" t="s">
        <v>417</v>
      </c>
      <c r="AF402" s="152" t="s">
        <v>417</v>
      </c>
      <c r="AG402" s="152"/>
      <c r="AH402" s="152"/>
    </row>
    <row r="403" spans="1:35" x14ac:dyDescent="0.25">
      <c r="A403">
        <f t="shared" si="18"/>
        <v>401</v>
      </c>
      <c r="B403" s="135" t="s">
        <v>2139</v>
      </c>
      <c r="C403" t="str">
        <f t="shared" si="19"/>
        <v>CB00153ENG</v>
      </c>
      <c r="E403" s="134">
        <f t="shared" si="20"/>
        <v>400</v>
      </c>
      <c r="F403" s="153" t="s">
        <v>1087</v>
      </c>
      <c r="G403" s="154"/>
      <c r="H403" s="155"/>
      <c r="I403" s="155"/>
      <c r="J403" s="155" t="s">
        <v>539</v>
      </c>
      <c r="K403" s="155"/>
      <c r="L403" s="155"/>
      <c r="M403" s="155" t="s">
        <v>2140</v>
      </c>
      <c r="N403" s="155" t="s">
        <v>2141</v>
      </c>
      <c r="O403" s="155"/>
      <c r="P403" s="155" t="s">
        <v>2142</v>
      </c>
      <c r="Q403" s="155"/>
      <c r="R403" s="155" t="s">
        <v>2143</v>
      </c>
      <c r="S403" s="155"/>
      <c r="T403" s="155" t="s">
        <v>2144</v>
      </c>
      <c r="U403" s="155" t="s">
        <v>2145</v>
      </c>
      <c r="V403" s="155" t="s">
        <v>1588</v>
      </c>
      <c r="W403" s="155" t="s">
        <v>781</v>
      </c>
      <c r="X403" s="155"/>
      <c r="Y403" s="155"/>
      <c r="Z403" s="155" t="s">
        <v>872</v>
      </c>
      <c r="AA403" s="155" t="s">
        <v>2146</v>
      </c>
      <c r="AB403" s="155"/>
      <c r="AC403" s="155"/>
      <c r="AD403" s="155"/>
      <c r="AE403" s="155" t="s">
        <v>2147</v>
      </c>
      <c r="AF403" s="155" t="s">
        <v>2148</v>
      </c>
      <c r="AG403" s="155"/>
      <c r="AH403" s="155"/>
    </row>
    <row r="404" spans="1:35" x14ac:dyDescent="0.25">
      <c r="A404">
        <f t="shared" si="18"/>
        <v>402</v>
      </c>
      <c r="B404" s="139" t="s">
        <v>2149</v>
      </c>
      <c r="C404" t="str">
        <f t="shared" si="19"/>
        <v>CAJAMARQUILLA 220</v>
      </c>
      <c r="E404">
        <f t="shared" si="20"/>
        <v>401</v>
      </c>
      <c r="F404" s="156" t="s">
        <v>1109</v>
      </c>
      <c r="G404" s="157"/>
      <c r="H404" s="158"/>
      <c r="I404" s="158"/>
      <c r="J404" s="158" t="s">
        <v>540</v>
      </c>
      <c r="K404" s="158"/>
      <c r="L404" s="158"/>
      <c r="M404" s="158" t="s">
        <v>526</v>
      </c>
      <c r="N404" s="158" t="s">
        <v>634</v>
      </c>
      <c r="O404" s="158"/>
      <c r="P404" s="158" t="s">
        <v>486</v>
      </c>
      <c r="Q404" s="158"/>
      <c r="R404" s="158" t="s">
        <v>431</v>
      </c>
      <c r="S404" s="158"/>
      <c r="T404" s="158" t="s">
        <v>370</v>
      </c>
      <c r="U404" s="158" t="s">
        <v>454</v>
      </c>
      <c r="V404" s="158" t="s">
        <v>470</v>
      </c>
      <c r="W404" s="158" t="s">
        <v>470</v>
      </c>
      <c r="X404" s="158"/>
      <c r="Y404" s="158"/>
      <c r="Z404" s="158" t="s">
        <v>422</v>
      </c>
      <c r="AA404" s="158" t="s">
        <v>370</v>
      </c>
      <c r="AB404" s="158"/>
      <c r="AC404" s="158"/>
      <c r="AD404" s="158"/>
      <c r="AE404" s="158" t="s">
        <v>464</v>
      </c>
      <c r="AF404" s="158" t="s">
        <v>526</v>
      </c>
      <c r="AG404" s="158"/>
      <c r="AH404" s="158"/>
    </row>
    <row r="405" spans="1:35" x14ac:dyDescent="0.25">
      <c r="A405">
        <f t="shared" si="18"/>
        <v>403</v>
      </c>
      <c r="B405" s="143" t="s">
        <v>244</v>
      </c>
      <c r="C405" t="str">
        <f t="shared" si="19"/>
        <v>VOTORANTIM METAIS</v>
      </c>
      <c r="E405">
        <f t="shared" si="20"/>
        <v>402</v>
      </c>
      <c r="F405" s="156" t="s">
        <v>52</v>
      </c>
      <c r="G405" s="157"/>
      <c r="H405" s="158"/>
      <c r="I405" s="158"/>
      <c r="J405" s="158" t="s">
        <v>111</v>
      </c>
      <c r="K405" s="158"/>
      <c r="L405" s="158"/>
      <c r="M405" s="158" t="s">
        <v>97</v>
      </c>
      <c r="N405" s="158" t="s">
        <v>175</v>
      </c>
      <c r="O405" s="158"/>
      <c r="P405" s="158" t="s">
        <v>2014</v>
      </c>
      <c r="Q405" s="158"/>
      <c r="R405" s="158" t="s">
        <v>114</v>
      </c>
      <c r="S405" s="158"/>
      <c r="T405" s="158" t="s">
        <v>2150</v>
      </c>
      <c r="U405" s="158" t="s">
        <v>81</v>
      </c>
      <c r="V405" s="158" t="s">
        <v>59</v>
      </c>
      <c r="W405" s="158" t="s">
        <v>2151</v>
      </c>
      <c r="X405" s="158"/>
      <c r="Y405" s="158"/>
      <c r="Z405" s="158" t="s">
        <v>148</v>
      </c>
      <c r="AA405" s="158" t="s">
        <v>383</v>
      </c>
      <c r="AB405" s="158"/>
      <c r="AC405" s="158"/>
      <c r="AD405" s="158"/>
      <c r="AE405" s="158" t="s">
        <v>81</v>
      </c>
      <c r="AF405" s="158" t="s">
        <v>97</v>
      </c>
      <c r="AG405" s="158"/>
      <c r="AH405" s="158"/>
    </row>
    <row r="406" spans="1:35" x14ac:dyDescent="0.25">
      <c r="A406">
        <f t="shared" si="18"/>
        <v>404</v>
      </c>
      <c r="B406" s="144" t="s">
        <v>1178</v>
      </c>
      <c r="C406" t="str">
        <f t="shared" si="19"/>
        <v>28/02/2017</v>
      </c>
      <c r="E406">
        <f t="shared" si="20"/>
        <v>403</v>
      </c>
      <c r="F406" s="156" t="s">
        <v>1112</v>
      </c>
      <c r="G406" s="157"/>
      <c r="H406" s="158"/>
      <c r="I406" s="158"/>
      <c r="J406" s="158" t="s">
        <v>420</v>
      </c>
      <c r="K406" s="158"/>
      <c r="L406" s="158"/>
      <c r="M406" s="158" t="s">
        <v>643</v>
      </c>
      <c r="N406" s="158" t="s">
        <v>903</v>
      </c>
      <c r="O406" s="158"/>
      <c r="P406" s="158" t="s">
        <v>819</v>
      </c>
      <c r="Q406" s="158"/>
      <c r="R406" s="158" t="s">
        <v>480</v>
      </c>
      <c r="S406" s="158"/>
      <c r="T406" s="158" t="s">
        <v>2152</v>
      </c>
      <c r="U406" s="158" t="s">
        <v>643</v>
      </c>
      <c r="V406" s="158" t="s">
        <v>806</v>
      </c>
      <c r="W406" s="158" t="s">
        <v>819</v>
      </c>
      <c r="X406" s="158"/>
      <c r="Y406" s="158"/>
      <c r="Z406" s="158" t="s">
        <v>873</v>
      </c>
      <c r="AA406" s="158" t="s">
        <v>2138</v>
      </c>
      <c r="AB406" s="158"/>
      <c r="AC406" s="158"/>
      <c r="AD406" s="158"/>
      <c r="AE406" s="158" t="s">
        <v>1882</v>
      </c>
      <c r="AF406" s="158" t="s">
        <v>819</v>
      </c>
      <c r="AG406" s="158"/>
      <c r="AH406" s="158"/>
    </row>
    <row r="407" spans="1:35" x14ac:dyDescent="0.25">
      <c r="A407">
        <f t="shared" si="18"/>
        <v>405</v>
      </c>
      <c r="B407" s="147" t="s">
        <v>642</v>
      </c>
      <c r="C407" t="str">
        <f t="shared" si="19"/>
        <v>01/12/2015</v>
      </c>
      <c r="E407">
        <f t="shared" si="20"/>
        <v>404</v>
      </c>
      <c r="F407" s="156" t="s">
        <v>54</v>
      </c>
      <c r="G407" s="157"/>
      <c r="H407" s="158"/>
      <c r="I407" s="158"/>
      <c r="J407" s="158" t="s">
        <v>419</v>
      </c>
      <c r="K407" s="158"/>
      <c r="L407" s="158"/>
      <c r="M407" s="158" t="s">
        <v>419</v>
      </c>
      <c r="N407" s="158" t="s">
        <v>642</v>
      </c>
      <c r="O407" s="158"/>
      <c r="P407" s="158" t="s">
        <v>794</v>
      </c>
      <c r="Q407" s="158"/>
      <c r="R407" s="158" t="s">
        <v>419</v>
      </c>
      <c r="S407" s="158"/>
      <c r="T407" s="158" t="s">
        <v>1121</v>
      </c>
      <c r="U407" s="158" t="s">
        <v>1121</v>
      </c>
      <c r="V407" s="158" t="s">
        <v>1117</v>
      </c>
      <c r="W407" s="158" t="s">
        <v>1121</v>
      </c>
      <c r="X407" s="158"/>
      <c r="Y407" s="158"/>
      <c r="Z407" s="158" t="s">
        <v>794</v>
      </c>
      <c r="AA407" s="158" t="s">
        <v>1004</v>
      </c>
      <c r="AB407" s="158"/>
      <c r="AC407" s="158"/>
      <c r="AD407" s="158"/>
      <c r="AE407" s="158" t="s">
        <v>843</v>
      </c>
      <c r="AF407" s="158" t="s">
        <v>794</v>
      </c>
      <c r="AG407" s="158"/>
      <c r="AH407" s="158"/>
    </row>
    <row r="408" spans="1:35" x14ac:dyDescent="0.25">
      <c r="A408">
        <f t="shared" si="18"/>
        <v>406</v>
      </c>
      <c r="B408" s="148" t="s">
        <v>416</v>
      </c>
      <c r="C408" t="str">
        <f t="shared" si="19"/>
        <v>BILATERAL</v>
      </c>
      <c r="E408">
        <f t="shared" si="20"/>
        <v>405</v>
      </c>
      <c r="F408" s="156" t="s">
        <v>402</v>
      </c>
      <c r="G408" s="157"/>
      <c r="H408" s="158"/>
      <c r="I408" s="158"/>
      <c r="J408" s="158" t="s">
        <v>416</v>
      </c>
      <c r="K408" s="158"/>
      <c r="L408" s="158"/>
      <c r="M408" s="158" t="s">
        <v>416</v>
      </c>
      <c r="N408" s="158" t="s">
        <v>416</v>
      </c>
      <c r="O408" s="158"/>
      <c r="P408" s="158" t="s">
        <v>435</v>
      </c>
      <c r="Q408" s="158"/>
      <c r="R408" s="158" t="s">
        <v>435</v>
      </c>
      <c r="S408" s="158"/>
      <c r="T408" s="158" t="s">
        <v>416</v>
      </c>
      <c r="U408" s="158" t="s">
        <v>416</v>
      </c>
      <c r="V408" s="158" t="s">
        <v>416</v>
      </c>
      <c r="W408" s="158" t="s">
        <v>416</v>
      </c>
      <c r="X408" s="158"/>
      <c r="Y408" s="158"/>
      <c r="Z408" s="158" t="s">
        <v>416</v>
      </c>
      <c r="AA408" s="158" t="s">
        <v>416</v>
      </c>
      <c r="AB408" s="158"/>
      <c r="AC408" s="158"/>
      <c r="AD408" s="158"/>
      <c r="AE408" s="158" t="s">
        <v>435</v>
      </c>
      <c r="AF408" s="158" t="s">
        <v>435</v>
      </c>
      <c r="AG408" s="158"/>
      <c r="AH408" s="158"/>
    </row>
    <row r="409" spans="1:35" x14ac:dyDescent="0.25">
      <c r="A409">
        <f t="shared" si="18"/>
        <v>407</v>
      </c>
      <c r="B409" s="149" t="s">
        <v>558</v>
      </c>
      <c r="C409" t="str">
        <f t="shared" si="19"/>
        <v>LIBRE</v>
      </c>
      <c r="E409">
        <f t="shared" si="20"/>
        <v>406</v>
      </c>
      <c r="F409" s="159" t="s">
        <v>403</v>
      </c>
      <c r="G409" s="160"/>
      <c r="H409" s="161"/>
      <c r="I409" s="161"/>
      <c r="J409" s="161" t="s">
        <v>417</v>
      </c>
      <c r="K409" s="161"/>
      <c r="L409" s="161"/>
      <c r="M409" s="161" t="s">
        <v>558</v>
      </c>
      <c r="N409" s="161" t="s">
        <v>558</v>
      </c>
      <c r="O409" s="161"/>
      <c r="P409" s="161" t="s">
        <v>417</v>
      </c>
      <c r="Q409" s="161"/>
      <c r="R409" s="161" t="s">
        <v>417</v>
      </c>
      <c r="S409" s="161"/>
      <c r="T409" s="161" t="s">
        <v>558</v>
      </c>
      <c r="U409" s="161" t="s">
        <v>417</v>
      </c>
      <c r="V409" s="161" t="s">
        <v>417</v>
      </c>
      <c r="W409" s="161" t="s">
        <v>558</v>
      </c>
      <c r="X409" s="161"/>
      <c r="Y409" s="161"/>
      <c r="Z409" s="161" t="s">
        <v>417</v>
      </c>
      <c r="AA409" s="161" t="s">
        <v>558</v>
      </c>
      <c r="AB409" s="161"/>
      <c r="AC409" s="161"/>
      <c r="AD409" s="161"/>
      <c r="AE409" s="161" t="s">
        <v>417</v>
      </c>
      <c r="AF409" s="161" t="s">
        <v>417</v>
      </c>
      <c r="AG409" s="161"/>
      <c r="AH409" s="161"/>
    </row>
    <row r="410" spans="1:35" s="134" customFormat="1" x14ac:dyDescent="0.25">
      <c r="A410" s="134">
        <f t="shared" si="18"/>
        <v>408</v>
      </c>
      <c r="B410" s="135" t="s">
        <v>1444</v>
      </c>
      <c r="C410" s="134" t="str">
        <f t="shared" si="19"/>
        <v>CB00154ENG</v>
      </c>
      <c r="E410" s="134">
        <f t="shared" si="20"/>
        <v>407</v>
      </c>
      <c r="F410" s="136" t="s">
        <v>1087</v>
      </c>
      <c r="G410" s="137"/>
      <c r="H410" s="138"/>
      <c r="I410" s="138"/>
      <c r="J410" s="138" t="s">
        <v>542</v>
      </c>
      <c r="K410" s="138"/>
      <c r="L410" s="138"/>
      <c r="M410" s="138" t="s">
        <v>2153</v>
      </c>
      <c r="N410" s="138" t="s">
        <v>2154</v>
      </c>
      <c r="O410" s="138"/>
      <c r="P410" s="138" t="s">
        <v>2155</v>
      </c>
      <c r="Q410" s="138"/>
      <c r="R410" s="138" t="s">
        <v>2156</v>
      </c>
      <c r="S410" s="138"/>
      <c r="T410" s="138" t="s">
        <v>2157</v>
      </c>
      <c r="U410" s="138" t="s">
        <v>2158</v>
      </c>
      <c r="V410" s="138" t="s">
        <v>1782</v>
      </c>
      <c r="W410" s="138" t="s">
        <v>782</v>
      </c>
      <c r="X410" s="138"/>
      <c r="Y410" s="138"/>
      <c r="Z410" s="138" t="s">
        <v>874</v>
      </c>
      <c r="AA410" s="138"/>
      <c r="AB410" s="138"/>
      <c r="AC410" s="138"/>
      <c r="AD410" s="138"/>
      <c r="AE410" s="138" t="s">
        <v>2159</v>
      </c>
      <c r="AF410" s="138" t="s">
        <v>2160</v>
      </c>
      <c r="AG410" s="138"/>
      <c r="AH410" s="138"/>
      <c r="AI410" s="3"/>
    </row>
    <row r="411" spans="1:35" x14ac:dyDescent="0.25">
      <c r="A411">
        <f t="shared" si="18"/>
        <v>409</v>
      </c>
      <c r="B411" s="139" t="s">
        <v>426</v>
      </c>
      <c r="C411" t="str">
        <f t="shared" si="19"/>
        <v>LOMERA 220</v>
      </c>
      <c r="E411">
        <f t="shared" si="20"/>
        <v>408</v>
      </c>
      <c r="F411" s="140" t="s">
        <v>1109</v>
      </c>
      <c r="G411" s="141"/>
      <c r="H411" s="142"/>
      <c r="I411" s="142"/>
      <c r="J411" s="142" t="s">
        <v>543</v>
      </c>
      <c r="K411" s="142"/>
      <c r="L411" s="142"/>
      <c r="M411" s="142" t="s">
        <v>561</v>
      </c>
      <c r="N411" s="142" t="s">
        <v>634</v>
      </c>
      <c r="O411" s="142"/>
      <c r="P411" s="142" t="s">
        <v>489</v>
      </c>
      <c r="Q411" s="142"/>
      <c r="R411" s="142" t="s">
        <v>433</v>
      </c>
      <c r="S411" s="142"/>
      <c r="T411" s="142" t="s">
        <v>534</v>
      </c>
      <c r="U411" s="142" t="s">
        <v>458</v>
      </c>
      <c r="V411" s="142" t="s">
        <v>473</v>
      </c>
      <c r="W411" s="142" t="s">
        <v>470</v>
      </c>
      <c r="X411" s="142"/>
      <c r="Y411" s="142"/>
      <c r="Z411" s="142" t="s">
        <v>719</v>
      </c>
      <c r="AA411" s="142"/>
      <c r="AB411" s="142"/>
      <c r="AC411" s="142"/>
      <c r="AD411" s="142"/>
      <c r="AE411" s="142" t="s">
        <v>462</v>
      </c>
      <c r="AF411" s="142" t="s">
        <v>528</v>
      </c>
      <c r="AG411" s="142"/>
      <c r="AH411" s="142"/>
    </row>
    <row r="412" spans="1:35" x14ac:dyDescent="0.25">
      <c r="A412">
        <f t="shared" si="18"/>
        <v>410</v>
      </c>
      <c r="B412" s="143" t="s">
        <v>114</v>
      </c>
      <c r="C412" t="str">
        <f t="shared" si="19"/>
        <v>EDELNOR</v>
      </c>
      <c r="E412">
        <f t="shared" si="20"/>
        <v>409</v>
      </c>
      <c r="F412" s="140" t="s">
        <v>52</v>
      </c>
      <c r="G412" s="141"/>
      <c r="H412" s="142"/>
      <c r="I412" s="142"/>
      <c r="J412" s="142" t="s">
        <v>111</v>
      </c>
      <c r="K412" s="142"/>
      <c r="L412" s="142"/>
      <c r="M412" s="142" t="s">
        <v>97</v>
      </c>
      <c r="N412" s="142" t="s">
        <v>2161</v>
      </c>
      <c r="O412" s="142"/>
      <c r="P412" s="142" t="s">
        <v>2014</v>
      </c>
      <c r="Q412" s="142"/>
      <c r="R412" s="142" t="s">
        <v>114</v>
      </c>
      <c r="S412" s="142"/>
      <c r="T412" s="142" t="s">
        <v>319</v>
      </c>
      <c r="U412" s="142" t="s">
        <v>81</v>
      </c>
      <c r="V412" s="142" t="s">
        <v>59</v>
      </c>
      <c r="W412" s="142" t="s">
        <v>2162</v>
      </c>
      <c r="X412" s="142"/>
      <c r="Y412" s="142"/>
      <c r="Z412" s="142" t="s">
        <v>875</v>
      </c>
      <c r="AA412" s="142"/>
      <c r="AB412" s="142"/>
      <c r="AC412" s="142"/>
      <c r="AD412" s="142"/>
      <c r="AE412" s="142" t="s">
        <v>81</v>
      </c>
      <c r="AF412" s="142" t="s">
        <v>97</v>
      </c>
      <c r="AG412" s="142"/>
      <c r="AH412" s="142"/>
    </row>
    <row r="413" spans="1:35" x14ac:dyDescent="0.25">
      <c r="A413">
        <f t="shared" si="18"/>
        <v>411</v>
      </c>
      <c r="B413" s="144" t="s">
        <v>795</v>
      </c>
      <c r="C413" t="str">
        <f t="shared" si="19"/>
        <v>31/12/2027</v>
      </c>
      <c r="E413">
        <f t="shared" si="20"/>
        <v>410</v>
      </c>
      <c r="F413" s="140" t="s">
        <v>1112</v>
      </c>
      <c r="G413" s="141"/>
      <c r="H413" s="142"/>
      <c r="I413" s="142"/>
      <c r="J413" s="142" t="s">
        <v>420</v>
      </c>
      <c r="K413" s="142"/>
      <c r="L413" s="142"/>
      <c r="M413" s="142" t="s">
        <v>643</v>
      </c>
      <c r="N413" s="142" t="s">
        <v>2163</v>
      </c>
      <c r="O413" s="142"/>
      <c r="P413" s="142" t="s">
        <v>819</v>
      </c>
      <c r="Q413" s="142"/>
      <c r="R413" s="142" t="s">
        <v>480</v>
      </c>
      <c r="S413" s="142"/>
      <c r="T413" s="142" t="s">
        <v>819</v>
      </c>
      <c r="U413" s="142" t="s">
        <v>643</v>
      </c>
      <c r="V413" s="142" t="s">
        <v>806</v>
      </c>
      <c r="W413" s="142" t="s">
        <v>819</v>
      </c>
      <c r="X413" s="142"/>
      <c r="Y413" s="142"/>
      <c r="Z413" s="142" t="s">
        <v>877</v>
      </c>
      <c r="AA413" s="142"/>
      <c r="AB413" s="142"/>
      <c r="AC413" s="142"/>
      <c r="AD413" s="142"/>
      <c r="AE413" s="142" t="s">
        <v>1882</v>
      </c>
      <c r="AF413" s="142" t="s">
        <v>819</v>
      </c>
      <c r="AG413" s="142"/>
      <c r="AH413" s="142"/>
    </row>
    <row r="414" spans="1:35" x14ac:dyDescent="0.25">
      <c r="A414">
        <f t="shared" si="18"/>
        <v>412</v>
      </c>
      <c r="B414" s="147" t="s">
        <v>1117</v>
      </c>
      <c r="C414" t="str">
        <f t="shared" si="19"/>
        <v>01/03/2016</v>
      </c>
      <c r="E414">
        <f t="shared" si="20"/>
        <v>411</v>
      </c>
      <c r="F414" s="140" t="s">
        <v>54</v>
      </c>
      <c r="G414" s="141"/>
      <c r="H414" s="142"/>
      <c r="I414" s="142"/>
      <c r="J414" s="142" t="s">
        <v>419</v>
      </c>
      <c r="K414" s="142"/>
      <c r="L414" s="142"/>
      <c r="M414" s="142" t="s">
        <v>419</v>
      </c>
      <c r="N414" s="142" t="s">
        <v>642</v>
      </c>
      <c r="O414" s="142"/>
      <c r="P414" s="142" t="s">
        <v>794</v>
      </c>
      <c r="Q414" s="142"/>
      <c r="R414" s="142" t="s">
        <v>419</v>
      </c>
      <c r="S414" s="142"/>
      <c r="T414" s="142" t="s">
        <v>1121</v>
      </c>
      <c r="U414" s="142" t="s">
        <v>1121</v>
      </c>
      <c r="V414" s="142" t="s">
        <v>1117</v>
      </c>
      <c r="W414" s="142" t="s">
        <v>1121</v>
      </c>
      <c r="X414" s="142"/>
      <c r="Y414" s="142"/>
      <c r="Z414" s="142" t="s">
        <v>876</v>
      </c>
      <c r="AA414" s="142"/>
      <c r="AB414" s="142"/>
      <c r="AC414" s="142"/>
      <c r="AD414" s="142"/>
      <c r="AE414" s="142" t="s">
        <v>843</v>
      </c>
      <c r="AF414" s="142" t="s">
        <v>794</v>
      </c>
      <c r="AG414" s="142"/>
      <c r="AH414" s="142"/>
    </row>
    <row r="415" spans="1:35" x14ac:dyDescent="0.25">
      <c r="A415">
        <f t="shared" si="18"/>
        <v>413</v>
      </c>
      <c r="B415" s="148" t="s">
        <v>416</v>
      </c>
      <c r="C415" t="str">
        <f t="shared" si="19"/>
        <v>BILATERAL</v>
      </c>
      <c r="E415">
        <f t="shared" si="20"/>
        <v>412</v>
      </c>
      <c r="F415" s="140" t="s">
        <v>402</v>
      </c>
      <c r="G415" s="141"/>
      <c r="H415" s="142"/>
      <c r="I415" s="142"/>
      <c r="J415" s="142" t="s">
        <v>416</v>
      </c>
      <c r="K415" s="142"/>
      <c r="L415" s="142"/>
      <c r="M415" s="142" t="s">
        <v>416</v>
      </c>
      <c r="N415" s="142" t="s">
        <v>416</v>
      </c>
      <c r="O415" s="142"/>
      <c r="P415" s="142" t="s">
        <v>435</v>
      </c>
      <c r="Q415" s="142"/>
      <c r="R415" s="142" t="s">
        <v>435</v>
      </c>
      <c r="S415" s="142"/>
      <c r="T415" s="142" t="s">
        <v>416</v>
      </c>
      <c r="U415" s="142" t="s">
        <v>416</v>
      </c>
      <c r="V415" s="142" t="s">
        <v>416</v>
      </c>
      <c r="W415" s="142" t="s">
        <v>416</v>
      </c>
      <c r="X415" s="142"/>
      <c r="Y415" s="142"/>
      <c r="Z415" s="142" t="s">
        <v>416</v>
      </c>
      <c r="AA415" s="142"/>
      <c r="AB415" s="142"/>
      <c r="AC415" s="142"/>
      <c r="AD415" s="142"/>
      <c r="AE415" s="142" t="s">
        <v>435</v>
      </c>
      <c r="AF415" s="142" t="s">
        <v>435</v>
      </c>
      <c r="AG415" s="142"/>
      <c r="AH415" s="142"/>
    </row>
    <row r="416" spans="1:35" x14ac:dyDescent="0.25">
      <c r="A416">
        <f t="shared" si="18"/>
        <v>414</v>
      </c>
      <c r="B416" s="149" t="s">
        <v>417</v>
      </c>
      <c r="C416" t="str">
        <f t="shared" si="19"/>
        <v>REGULADO</v>
      </c>
      <c r="E416">
        <f t="shared" si="20"/>
        <v>413</v>
      </c>
      <c r="F416" s="150" t="s">
        <v>403</v>
      </c>
      <c r="G416" s="151"/>
      <c r="H416" s="152"/>
      <c r="I416" s="152"/>
      <c r="J416" s="152" t="s">
        <v>417</v>
      </c>
      <c r="K416" s="152"/>
      <c r="L416" s="152"/>
      <c r="M416" s="152" t="s">
        <v>558</v>
      </c>
      <c r="N416" s="152" t="s">
        <v>558</v>
      </c>
      <c r="O416" s="152"/>
      <c r="P416" s="152" t="s">
        <v>417</v>
      </c>
      <c r="Q416" s="152"/>
      <c r="R416" s="152" t="s">
        <v>417</v>
      </c>
      <c r="S416" s="152"/>
      <c r="T416" s="152" t="s">
        <v>558</v>
      </c>
      <c r="U416" s="152" t="s">
        <v>417</v>
      </c>
      <c r="V416" s="152" t="s">
        <v>417</v>
      </c>
      <c r="W416" s="152" t="s">
        <v>558</v>
      </c>
      <c r="X416" s="152"/>
      <c r="Y416" s="152"/>
      <c r="Z416" s="152" t="s">
        <v>558</v>
      </c>
      <c r="AA416" s="152"/>
      <c r="AB416" s="152"/>
      <c r="AC416" s="152"/>
      <c r="AD416" s="152"/>
      <c r="AE416" s="152" t="s">
        <v>417</v>
      </c>
      <c r="AF416" s="152" t="s">
        <v>417</v>
      </c>
      <c r="AG416" s="152"/>
      <c r="AH416" s="152"/>
    </row>
    <row r="417" spans="1:35" x14ac:dyDescent="0.25">
      <c r="A417">
        <f t="shared" si="18"/>
        <v>415</v>
      </c>
      <c r="B417" s="135" t="s">
        <v>1465</v>
      </c>
      <c r="C417" t="str">
        <f t="shared" si="19"/>
        <v>CB00155ENG</v>
      </c>
      <c r="E417" s="134">
        <f t="shared" si="20"/>
        <v>414</v>
      </c>
      <c r="F417" s="153" t="s">
        <v>1087</v>
      </c>
      <c r="G417" s="154"/>
      <c r="H417" s="155"/>
      <c r="I417" s="155"/>
      <c r="J417" s="155" t="s">
        <v>545</v>
      </c>
      <c r="K417" s="155"/>
      <c r="L417" s="155"/>
      <c r="M417" s="155" t="s">
        <v>2164</v>
      </c>
      <c r="N417" s="155" t="s">
        <v>2165</v>
      </c>
      <c r="O417" s="155"/>
      <c r="P417" s="155" t="s">
        <v>2166</v>
      </c>
      <c r="Q417" s="155"/>
      <c r="R417" s="155" t="s">
        <v>2167</v>
      </c>
      <c r="S417" s="155"/>
      <c r="T417" s="155" t="s">
        <v>2168</v>
      </c>
      <c r="U417" s="155" t="s">
        <v>2169</v>
      </c>
      <c r="V417" s="155" t="s">
        <v>1931</v>
      </c>
      <c r="W417" s="155" t="s">
        <v>783</v>
      </c>
      <c r="X417" s="155"/>
      <c r="Y417" s="155"/>
      <c r="Z417" s="155" t="s">
        <v>878</v>
      </c>
      <c r="AA417" s="155"/>
      <c r="AB417" s="155"/>
      <c r="AC417" s="155"/>
      <c r="AD417" s="155"/>
      <c r="AE417" s="155" t="s">
        <v>2170</v>
      </c>
      <c r="AF417" s="155" t="s">
        <v>2171</v>
      </c>
      <c r="AG417" s="155"/>
      <c r="AH417" s="155"/>
    </row>
    <row r="418" spans="1:35" x14ac:dyDescent="0.25">
      <c r="A418">
        <f t="shared" si="18"/>
        <v>416</v>
      </c>
      <c r="B418" s="139" t="s">
        <v>426</v>
      </c>
      <c r="C418" t="str">
        <f t="shared" si="19"/>
        <v>LOMERA 220</v>
      </c>
      <c r="E418">
        <f t="shared" si="20"/>
        <v>415</v>
      </c>
      <c r="F418" s="156" t="s">
        <v>1109</v>
      </c>
      <c r="G418" s="157"/>
      <c r="H418" s="158"/>
      <c r="I418" s="158"/>
      <c r="J418" s="158" t="s">
        <v>546</v>
      </c>
      <c r="K418" s="158"/>
      <c r="L418" s="158"/>
      <c r="M418" s="158" t="s">
        <v>520</v>
      </c>
      <c r="N418" s="158" t="s">
        <v>470</v>
      </c>
      <c r="O418" s="158"/>
      <c r="P418" s="158" t="s">
        <v>492</v>
      </c>
      <c r="Q418" s="158"/>
      <c r="R418" s="158" t="s">
        <v>765</v>
      </c>
      <c r="S418" s="158"/>
      <c r="T418" s="158" t="s">
        <v>522</v>
      </c>
      <c r="U418" s="158" t="s">
        <v>460</v>
      </c>
      <c r="V418" s="158" t="s">
        <v>475</v>
      </c>
      <c r="W418" s="158" t="s">
        <v>370</v>
      </c>
      <c r="X418" s="158"/>
      <c r="Y418" s="158"/>
      <c r="Z418" s="158" t="s">
        <v>520</v>
      </c>
      <c r="AA418" s="158"/>
      <c r="AB418" s="158"/>
      <c r="AC418" s="158"/>
      <c r="AD418" s="158"/>
      <c r="AE418" s="158" t="s">
        <v>460</v>
      </c>
      <c r="AF418" s="158" t="s">
        <v>531</v>
      </c>
      <c r="AG418" s="158"/>
      <c r="AH418" s="158"/>
    </row>
    <row r="419" spans="1:35" x14ac:dyDescent="0.25">
      <c r="A419">
        <f t="shared" si="18"/>
        <v>417</v>
      </c>
      <c r="B419" s="143" t="s">
        <v>114</v>
      </c>
      <c r="C419" t="str">
        <f t="shared" si="19"/>
        <v>EDELNOR</v>
      </c>
      <c r="E419">
        <f t="shared" si="20"/>
        <v>416</v>
      </c>
      <c r="F419" s="156" t="s">
        <v>52</v>
      </c>
      <c r="G419" s="157"/>
      <c r="H419" s="158"/>
      <c r="I419" s="158"/>
      <c r="J419" s="158" t="s">
        <v>111</v>
      </c>
      <c r="K419" s="158"/>
      <c r="L419" s="158"/>
      <c r="M419" s="158" t="s">
        <v>97</v>
      </c>
      <c r="N419" s="158" t="s">
        <v>173</v>
      </c>
      <c r="O419" s="158"/>
      <c r="P419" s="158" t="s">
        <v>2014</v>
      </c>
      <c r="Q419" s="158"/>
      <c r="R419" s="158" t="s">
        <v>34</v>
      </c>
      <c r="S419" s="158"/>
      <c r="T419" s="158" t="s">
        <v>136</v>
      </c>
      <c r="U419" s="158" t="s">
        <v>81</v>
      </c>
      <c r="V419" s="158" t="s">
        <v>59</v>
      </c>
      <c r="W419" s="158" t="s">
        <v>2172</v>
      </c>
      <c r="X419" s="158"/>
      <c r="Y419" s="158"/>
      <c r="Z419" s="158" t="s">
        <v>879</v>
      </c>
      <c r="AA419" s="158"/>
      <c r="AB419" s="158"/>
      <c r="AC419" s="158"/>
      <c r="AD419" s="158"/>
      <c r="AE419" s="158" t="s">
        <v>81</v>
      </c>
      <c r="AF419" s="158" t="s">
        <v>97</v>
      </c>
      <c r="AG419" s="158"/>
      <c r="AH419" s="158"/>
    </row>
    <row r="420" spans="1:35" x14ac:dyDescent="0.25">
      <c r="A420">
        <f t="shared" si="18"/>
        <v>418</v>
      </c>
      <c r="B420" s="144" t="s">
        <v>795</v>
      </c>
      <c r="C420" t="str">
        <f t="shared" si="19"/>
        <v>31/12/2027</v>
      </c>
      <c r="E420">
        <f t="shared" si="20"/>
        <v>417</v>
      </c>
      <c r="F420" s="156" t="s">
        <v>1112</v>
      </c>
      <c r="G420" s="157"/>
      <c r="H420" s="158"/>
      <c r="I420" s="158"/>
      <c r="J420" s="158" t="s">
        <v>420</v>
      </c>
      <c r="K420" s="158"/>
      <c r="L420" s="158"/>
      <c r="M420" s="158" t="s">
        <v>643</v>
      </c>
      <c r="N420" s="158" t="s">
        <v>845</v>
      </c>
      <c r="O420" s="158"/>
      <c r="P420" s="158" t="s">
        <v>819</v>
      </c>
      <c r="Q420" s="158"/>
      <c r="R420" s="158" t="s">
        <v>480</v>
      </c>
      <c r="S420" s="158"/>
      <c r="T420" s="158" t="s">
        <v>819</v>
      </c>
      <c r="U420" s="158" t="s">
        <v>643</v>
      </c>
      <c r="V420" s="158" t="s">
        <v>806</v>
      </c>
      <c r="W420" s="158" t="s">
        <v>819</v>
      </c>
      <c r="X420" s="158"/>
      <c r="Y420" s="158"/>
      <c r="Z420" s="158" t="s">
        <v>881</v>
      </c>
      <c r="AA420" s="158"/>
      <c r="AB420" s="158"/>
      <c r="AC420" s="158"/>
      <c r="AD420" s="158"/>
      <c r="AE420" s="158" t="s">
        <v>1882</v>
      </c>
      <c r="AF420" s="158" t="s">
        <v>819</v>
      </c>
      <c r="AG420" s="158"/>
      <c r="AH420" s="158"/>
    </row>
    <row r="421" spans="1:35" x14ac:dyDescent="0.25">
      <c r="A421">
        <f t="shared" si="18"/>
        <v>419</v>
      </c>
      <c r="B421" s="147" t="s">
        <v>1117</v>
      </c>
      <c r="C421" t="str">
        <f t="shared" si="19"/>
        <v>01/03/2016</v>
      </c>
      <c r="E421">
        <f t="shared" si="20"/>
        <v>418</v>
      </c>
      <c r="F421" s="156" t="s">
        <v>54</v>
      </c>
      <c r="G421" s="157"/>
      <c r="H421" s="158"/>
      <c r="I421" s="158"/>
      <c r="J421" s="158" t="s">
        <v>419</v>
      </c>
      <c r="K421" s="158"/>
      <c r="L421" s="158"/>
      <c r="M421" s="158" t="s">
        <v>419</v>
      </c>
      <c r="N421" s="158" t="s">
        <v>609</v>
      </c>
      <c r="O421" s="158"/>
      <c r="P421" s="158" t="s">
        <v>794</v>
      </c>
      <c r="Q421" s="158"/>
      <c r="R421" s="158" t="s">
        <v>419</v>
      </c>
      <c r="S421" s="158"/>
      <c r="T421" s="158" t="s">
        <v>1121</v>
      </c>
      <c r="U421" s="158" t="s">
        <v>1121</v>
      </c>
      <c r="V421" s="158" t="s">
        <v>1117</v>
      </c>
      <c r="W421" s="158" t="s">
        <v>1121</v>
      </c>
      <c r="X421" s="158"/>
      <c r="Y421" s="158"/>
      <c r="Z421" s="158" t="s">
        <v>880</v>
      </c>
      <c r="AA421" s="158"/>
      <c r="AB421" s="158"/>
      <c r="AC421" s="158"/>
      <c r="AD421" s="158"/>
      <c r="AE421" s="158" t="s">
        <v>843</v>
      </c>
      <c r="AF421" s="158" t="s">
        <v>794</v>
      </c>
      <c r="AG421" s="158"/>
      <c r="AH421" s="158"/>
    </row>
    <row r="422" spans="1:35" x14ac:dyDescent="0.25">
      <c r="A422">
        <f t="shared" si="18"/>
        <v>420</v>
      </c>
      <c r="B422" s="148" t="s">
        <v>416</v>
      </c>
      <c r="C422" t="str">
        <f t="shared" si="19"/>
        <v>BILATERAL</v>
      </c>
      <c r="E422">
        <f t="shared" si="20"/>
        <v>419</v>
      </c>
      <c r="F422" s="156" t="s">
        <v>402</v>
      </c>
      <c r="G422" s="157"/>
      <c r="H422" s="158"/>
      <c r="I422" s="158"/>
      <c r="J422" s="158" t="s">
        <v>416</v>
      </c>
      <c r="K422" s="158"/>
      <c r="L422" s="158"/>
      <c r="M422" s="158" t="s">
        <v>416</v>
      </c>
      <c r="N422" s="158" t="s">
        <v>416</v>
      </c>
      <c r="O422" s="158"/>
      <c r="P422" s="158" t="s">
        <v>435</v>
      </c>
      <c r="Q422" s="158"/>
      <c r="R422" s="158" t="s">
        <v>435</v>
      </c>
      <c r="S422" s="158"/>
      <c r="T422" s="158" t="s">
        <v>416</v>
      </c>
      <c r="U422" s="158" t="s">
        <v>416</v>
      </c>
      <c r="V422" s="158" t="s">
        <v>416</v>
      </c>
      <c r="W422" s="158" t="s">
        <v>416</v>
      </c>
      <c r="X422" s="158"/>
      <c r="Y422" s="158"/>
      <c r="Z422" s="158" t="s">
        <v>416</v>
      </c>
      <c r="AA422" s="158"/>
      <c r="AB422" s="158"/>
      <c r="AC422" s="158"/>
      <c r="AD422" s="158"/>
      <c r="AE422" s="158" t="s">
        <v>435</v>
      </c>
      <c r="AF422" s="158" t="s">
        <v>435</v>
      </c>
      <c r="AG422" s="158"/>
      <c r="AH422" s="158"/>
    </row>
    <row r="423" spans="1:35" x14ac:dyDescent="0.25">
      <c r="A423">
        <f t="shared" si="18"/>
        <v>421</v>
      </c>
      <c r="B423" s="149" t="s">
        <v>417</v>
      </c>
      <c r="C423" t="str">
        <f t="shared" si="19"/>
        <v>REGULADO</v>
      </c>
      <c r="E423">
        <f t="shared" si="20"/>
        <v>420</v>
      </c>
      <c r="F423" s="159" t="s">
        <v>403</v>
      </c>
      <c r="G423" s="160"/>
      <c r="H423" s="161"/>
      <c r="I423" s="161"/>
      <c r="J423" s="161" t="s">
        <v>417</v>
      </c>
      <c r="K423" s="161"/>
      <c r="L423" s="161"/>
      <c r="M423" s="161" t="s">
        <v>558</v>
      </c>
      <c r="N423" s="161" t="s">
        <v>558</v>
      </c>
      <c r="O423" s="161"/>
      <c r="P423" s="161" t="s">
        <v>417</v>
      </c>
      <c r="Q423" s="161"/>
      <c r="R423" s="161" t="s">
        <v>417</v>
      </c>
      <c r="S423" s="161"/>
      <c r="T423" s="161" t="s">
        <v>558</v>
      </c>
      <c r="U423" s="161" t="s">
        <v>417</v>
      </c>
      <c r="V423" s="161" t="s">
        <v>417</v>
      </c>
      <c r="W423" s="161" t="s">
        <v>558</v>
      </c>
      <c r="X423" s="161"/>
      <c r="Y423" s="161"/>
      <c r="Z423" s="161" t="s">
        <v>558</v>
      </c>
      <c r="AA423" s="161"/>
      <c r="AB423" s="161"/>
      <c r="AC423" s="161"/>
      <c r="AD423" s="161"/>
      <c r="AE423" s="161" t="s">
        <v>417</v>
      </c>
      <c r="AF423" s="161" t="s">
        <v>417</v>
      </c>
      <c r="AG423" s="161"/>
      <c r="AH423" s="161"/>
    </row>
    <row r="424" spans="1:35" s="134" customFormat="1" x14ac:dyDescent="0.25">
      <c r="A424" s="134">
        <f t="shared" si="18"/>
        <v>422</v>
      </c>
      <c r="B424" s="135" t="s">
        <v>2173</v>
      </c>
      <c r="C424" s="134" t="str">
        <f t="shared" si="19"/>
        <v>CB00156ENG</v>
      </c>
      <c r="E424" s="134">
        <f t="shared" si="20"/>
        <v>421</v>
      </c>
      <c r="F424" s="136" t="s">
        <v>1087</v>
      </c>
      <c r="G424" s="137"/>
      <c r="H424" s="138"/>
      <c r="I424" s="138"/>
      <c r="J424" s="138" t="s">
        <v>548</v>
      </c>
      <c r="K424" s="138"/>
      <c r="L424" s="138"/>
      <c r="M424" s="138" t="s">
        <v>2174</v>
      </c>
      <c r="N424" s="138" t="s">
        <v>2175</v>
      </c>
      <c r="O424" s="138"/>
      <c r="P424" s="138" t="s">
        <v>2176</v>
      </c>
      <c r="Q424" s="138"/>
      <c r="R424" s="138" t="s">
        <v>2177</v>
      </c>
      <c r="S424" s="138"/>
      <c r="T424" s="138" t="s">
        <v>2178</v>
      </c>
      <c r="U424" s="138" t="s">
        <v>2179</v>
      </c>
      <c r="V424" s="138" t="s">
        <v>2180</v>
      </c>
      <c r="W424" s="138"/>
      <c r="X424" s="138"/>
      <c r="Y424" s="138"/>
      <c r="Z424" s="138" t="s">
        <v>882</v>
      </c>
      <c r="AA424" s="138"/>
      <c r="AB424" s="138"/>
      <c r="AC424" s="138"/>
      <c r="AD424" s="138"/>
      <c r="AE424" s="138" t="s">
        <v>2181</v>
      </c>
      <c r="AF424" s="138"/>
      <c r="AG424" s="138"/>
      <c r="AH424" s="138"/>
      <c r="AI424" s="3"/>
    </row>
    <row r="425" spans="1:35" x14ac:dyDescent="0.25">
      <c r="A425">
        <f t="shared" si="18"/>
        <v>423</v>
      </c>
      <c r="B425" s="139" t="s">
        <v>475</v>
      </c>
      <c r="C425" t="str">
        <f t="shared" si="19"/>
        <v>ZORRITOS 220</v>
      </c>
      <c r="E425">
        <f t="shared" si="20"/>
        <v>422</v>
      </c>
      <c r="F425" s="140" t="s">
        <v>1109</v>
      </c>
      <c r="G425" s="141"/>
      <c r="H425" s="142"/>
      <c r="I425" s="142"/>
      <c r="J425" s="142" t="s">
        <v>549</v>
      </c>
      <c r="K425" s="142"/>
      <c r="L425" s="142"/>
      <c r="M425" s="142" t="s">
        <v>528</v>
      </c>
      <c r="N425" s="142" t="s">
        <v>562</v>
      </c>
      <c r="O425" s="142"/>
      <c r="P425" s="142" t="s">
        <v>495</v>
      </c>
      <c r="Q425" s="142"/>
      <c r="R425" s="142" t="s">
        <v>719</v>
      </c>
      <c r="S425" s="142"/>
      <c r="T425" s="142" t="s">
        <v>767</v>
      </c>
      <c r="U425" s="142" t="s">
        <v>462</v>
      </c>
      <c r="V425" s="142" t="s">
        <v>470</v>
      </c>
      <c r="W425" s="142"/>
      <c r="X425" s="142"/>
      <c r="Y425" s="142"/>
      <c r="Z425" s="142" t="s">
        <v>492</v>
      </c>
      <c r="AA425" s="142"/>
      <c r="AB425" s="142"/>
      <c r="AC425" s="142"/>
      <c r="AD425" s="142"/>
      <c r="AE425" s="142" t="s">
        <v>458</v>
      </c>
      <c r="AF425" s="142"/>
      <c r="AG425" s="142"/>
      <c r="AH425" s="142"/>
    </row>
    <row r="426" spans="1:35" x14ac:dyDescent="0.25">
      <c r="A426">
        <f t="shared" si="18"/>
        <v>424</v>
      </c>
      <c r="B426" s="143" t="s">
        <v>245</v>
      </c>
      <c r="C426" t="str">
        <f t="shared" si="19"/>
        <v>CELEC EP</v>
      </c>
      <c r="E426">
        <f t="shared" si="20"/>
        <v>423</v>
      </c>
      <c r="F426" s="140" t="s">
        <v>52</v>
      </c>
      <c r="G426" s="141"/>
      <c r="H426" s="142"/>
      <c r="I426" s="142"/>
      <c r="J426" s="142" t="s">
        <v>111</v>
      </c>
      <c r="K426" s="142"/>
      <c r="L426" s="142"/>
      <c r="M426" s="142" t="s">
        <v>97</v>
      </c>
      <c r="N426" s="142" t="s">
        <v>384</v>
      </c>
      <c r="O426" s="142"/>
      <c r="P426" s="142" t="s">
        <v>2014</v>
      </c>
      <c r="Q426" s="142"/>
      <c r="R426" s="142" t="s">
        <v>34</v>
      </c>
      <c r="S426" s="142"/>
      <c r="T426" s="142" t="s">
        <v>2182</v>
      </c>
      <c r="U426" s="142" t="s">
        <v>81</v>
      </c>
      <c r="V426" s="142" t="s">
        <v>59</v>
      </c>
      <c r="W426" s="142"/>
      <c r="X426" s="142"/>
      <c r="Y426" s="142"/>
      <c r="Z426" s="142" t="s">
        <v>283</v>
      </c>
      <c r="AA426" s="142"/>
      <c r="AB426" s="142"/>
      <c r="AC426" s="142"/>
      <c r="AD426" s="142"/>
      <c r="AE426" s="142" t="s">
        <v>81</v>
      </c>
      <c r="AF426" s="142"/>
      <c r="AG426" s="142"/>
      <c r="AH426" s="142"/>
    </row>
    <row r="427" spans="1:35" x14ac:dyDescent="0.25">
      <c r="A427">
        <f t="shared" si="18"/>
        <v>425</v>
      </c>
      <c r="B427" s="144" t="s">
        <v>845</v>
      </c>
      <c r="C427" t="str">
        <f t="shared" si="19"/>
        <v>31/12/2018</v>
      </c>
      <c r="E427">
        <f t="shared" si="20"/>
        <v>424</v>
      </c>
      <c r="F427" s="140" t="s">
        <v>1112</v>
      </c>
      <c r="G427" s="141"/>
      <c r="H427" s="142"/>
      <c r="I427" s="142"/>
      <c r="J427" s="142" t="s">
        <v>420</v>
      </c>
      <c r="K427" s="142"/>
      <c r="L427" s="142"/>
      <c r="M427" s="142" t="s">
        <v>643</v>
      </c>
      <c r="N427" s="142" t="s">
        <v>845</v>
      </c>
      <c r="O427" s="142"/>
      <c r="P427" s="142" t="s">
        <v>819</v>
      </c>
      <c r="Q427" s="142"/>
      <c r="R427" s="142" t="s">
        <v>480</v>
      </c>
      <c r="S427" s="142"/>
      <c r="T427" s="142" t="s">
        <v>1781</v>
      </c>
      <c r="U427" s="142" t="s">
        <v>643</v>
      </c>
      <c r="V427" s="142" t="s">
        <v>806</v>
      </c>
      <c r="W427" s="142"/>
      <c r="X427" s="142"/>
      <c r="Y427" s="142"/>
      <c r="Z427" s="142" t="s">
        <v>884</v>
      </c>
      <c r="AA427" s="142"/>
      <c r="AB427" s="142"/>
      <c r="AC427" s="142"/>
      <c r="AD427" s="142"/>
      <c r="AE427" s="142" t="s">
        <v>1882</v>
      </c>
      <c r="AF427" s="142"/>
      <c r="AG427" s="142"/>
      <c r="AH427" s="142"/>
    </row>
    <row r="428" spans="1:35" x14ac:dyDescent="0.25">
      <c r="A428">
        <f t="shared" si="18"/>
        <v>426</v>
      </c>
      <c r="B428" s="147" t="s">
        <v>921</v>
      </c>
      <c r="C428" t="str">
        <f t="shared" si="19"/>
        <v>01/06/2016</v>
      </c>
      <c r="E428">
        <f t="shared" si="20"/>
        <v>425</v>
      </c>
      <c r="F428" s="140" t="s">
        <v>54</v>
      </c>
      <c r="G428" s="141"/>
      <c r="H428" s="142"/>
      <c r="I428" s="142"/>
      <c r="J428" s="142" t="s">
        <v>419</v>
      </c>
      <c r="K428" s="142"/>
      <c r="L428" s="142"/>
      <c r="M428" s="142" t="s">
        <v>419</v>
      </c>
      <c r="N428" s="142" t="s">
        <v>609</v>
      </c>
      <c r="O428" s="142"/>
      <c r="P428" s="142" t="s">
        <v>794</v>
      </c>
      <c r="Q428" s="142"/>
      <c r="R428" s="142" t="s">
        <v>419</v>
      </c>
      <c r="S428" s="142"/>
      <c r="T428" s="142" t="s">
        <v>1121</v>
      </c>
      <c r="U428" s="142" t="s">
        <v>1121</v>
      </c>
      <c r="V428" s="142" t="s">
        <v>1117</v>
      </c>
      <c r="W428" s="142"/>
      <c r="X428" s="142"/>
      <c r="Y428" s="142"/>
      <c r="Z428" s="142" t="s">
        <v>883</v>
      </c>
      <c r="AA428" s="142"/>
      <c r="AB428" s="142"/>
      <c r="AC428" s="142"/>
      <c r="AD428" s="142"/>
      <c r="AE428" s="142" t="s">
        <v>843</v>
      </c>
      <c r="AF428" s="142"/>
      <c r="AG428" s="142"/>
      <c r="AH428" s="142"/>
    </row>
    <row r="429" spans="1:35" x14ac:dyDescent="0.25">
      <c r="A429">
        <f t="shared" si="18"/>
        <v>427</v>
      </c>
      <c r="B429" s="148" t="s">
        <v>416</v>
      </c>
      <c r="C429" t="str">
        <f t="shared" si="19"/>
        <v>BILATERAL</v>
      </c>
      <c r="E429">
        <f t="shared" si="20"/>
        <v>426</v>
      </c>
      <c r="F429" s="140" t="s">
        <v>402</v>
      </c>
      <c r="G429" s="141"/>
      <c r="H429" s="142"/>
      <c r="I429" s="142"/>
      <c r="J429" s="142" t="s">
        <v>416</v>
      </c>
      <c r="K429" s="142"/>
      <c r="L429" s="142"/>
      <c r="M429" s="142" t="s">
        <v>416</v>
      </c>
      <c r="N429" s="142" t="s">
        <v>416</v>
      </c>
      <c r="O429" s="142"/>
      <c r="P429" s="142" t="s">
        <v>435</v>
      </c>
      <c r="Q429" s="142"/>
      <c r="R429" s="142" t="s">
        <v>435</v>
      </c>
      <c r="S429" s="142"/>
      <c r="T429" s="142" t="s">
        <v>416</v>
      </c>
      <c r="U429" s="142" t="s">
        <v>416</v>
      </c>
      <c r="V429" s="142" t="s">
        <v>435</v>
      </c>
      <c r="W429" s="142"/>
      <c r="X429" s="142"/>
      <c r="Y429" s="142"/>
      <c r="Z429" s="142" t="s">
        <v>416</v>
      </c>
      <c r="AA429" s="142"/>
      <c r="AB429" s="142"/>
      <c r="AC429" s="142"/>
      <c r="AD429" s="142"/>
      <c r="AE429" s="142" t="s">
        <v>435</v>
      </c>
      <c r="AF429" s="142"/>
      <c r="AG429" s="142"/>
      <c r="AH429" s="142"/>
    </row>
    <row r="430" spans="1:35" x14ac:dyDescent="0.25">
      <c r="A430">
        <f t="shared" si="18"/>
        <v>428</v>
      </c>
      <c r="B430" s="149" t="s">
        <v>558</v>
      </c>
      <c r="C430" t="str">
        <f t="shared" si="19"/>
        <v>LIBRE</v>
      </c>
      <c r="E430">
        <f t="shared" si="20"/>
        <v>427</v>
      </c>
      <c r="F430" s="150" t="s">
        <v>403</v>
      </c>
      <c r="G430" s="151"/>
      <c r="H430" s="152"/>
      <c r="I430" s="152"/>
      <c r="J430" s="152" t="s">
        <v>417</v>
      </c>
      <c r="K430" s="152"/>
      <c r="L430" s="152"/>
      <c r="M430" s="152" t="s">
        <v>558</v>
      </c>
      <c r="N430" s="152" t="s">
        <v>558</v>
      </c>
      <c r="O430" s="152"/>
      <c r="P430" s="152" t="s">
        <v>417</v>
      </c>
      <c r="Q430" s="152"/>
      <c r="R430" s="152" t="s">
        <v>417</v>
      </c>
      <c r="S430" s="152"/>
      <c r="T430" s="152" t="s">
        <v>558</v>
      </c>
      <c r="U430" s="152" t="s">
        <v>417</v>
      </c>
      <c r="V430" s="152" t="s">
        <v>417</v>
      </c>
      <c r="W430" s="152"/>
      <c r="X430" s="152"/>
      <c r="Y430" s="152"/>
      <c r="Z430" s="152" t="s">
        <v>558</v>
      </c>
      <c r="AA430" s="152"/>
      <c r="AB430" s="152"/>
      <c r="AC430" s="152"/>
      <c r="AD430" s="152"/>
      <c r="AE430" s="152" t="s">
        <v>417</v>
      </c>
      <c r="AF430" s="152"/>
      <c r="AG430" s="152"/>
      <c r="AH430" s="152"/>
    </row>
    <row r="431" spans="1:35" x14ac:dyDescent="0.25">
      <c r="A431">
        <f t="shared" si="18"/>
        <v>429</v>
      </c>
      <c r="B431" s="135" t="s">
        <v>2183</v>
      </c>
      <c r="C431" t="str">
        <f t="shared" si="19"/>
        <v>CB00157ENG</v>
      </c>
      <c r="E431" s="134">
        <f t="shared" si="20"/>
        <v>428</v>
      </c>
      <c r="F431" s="153" t="s">
        <v>1087</v>
      </c>
      <c r="G431" s="154"/>
      <c r="H431" s="155"/>
      <c r="I431" s="155"/>
      <c r="J431" s="155" t="s">
        <v>551</v>
      </c>
      <c r="K431" s="155"/>
      <c r="L431" s="155"/>
      <c r="M431" s="155" t="s">
        <v>2184</v>
      </c>
      <c r="N431" s="155" t="s">
        <v>2185</v>
      </c>
      <c r="O431" s="155"/>
      <c r="P431" s="155" t="s">
        <v>2186</v>
      </c>
      <c r="Q431" s="155"/>
      <c r="R431" s="155" t="s">
        <v>2187</v>
      </c>
      <c r="S431" s="155"/>
      <c r="T431" s="155" t="s">
        <v>2188</v>
      </c>
      <c r="U431" s="155" t="s">
        <v>2189</v>
      </c>
      <c r="V431" s="155" t="s">
        <v>2190</v>
      </c>
      <c r="W431" s="155"/>
      <c r="X431" s="155"/>
      <c r="Y431" s="155"/>
      <c r="Z431" s="155" t="s">
        <v>885</v>
      </c>
      <c r="AA431" s="155"/>
      <c r="AB431" s="155"/>
      <c r="AC431" s="155"/>
      <c r="AD431" s="155"/>
      <c r="AE431" s="155" t="s">
        <v>2191</v>
      </c>
      <c r="AF431" s="155"/>
      <c r="AG431" s="155"/>
      <c r="AH431" s="155"/>
    </row>
    <row r="432" spans="1:35" x14ac:dyDescent="0.25">
      <c r="A432">
        <f t="shared" si="18"/>
        <v>430</v>
      </c>
      <c r="B432" s="139" t="s">
        <v>436</v>
      </c>
      <c r="C432" t="str">
        <f t="shared" si="19"/>
        <v>AUCAYACU 138</v>
      </c>
      <c r="E432">
        <f t="shared" si="20"/>
        <v>429</v>
      </c>
      <c r="F432" s="156" t="s">
        <v>1109</v>
      </c>
      <c r="G432" s="157"/>
      <c r="H432" s="158"/>
      <c r="I432" s="158"/>
      <c r="J432" s="158" t="s">
        <v>552</v>
      </c>
      <c r="K432" s="158"/>
      <c r="L432" s="158"/>
      <c r="M432" s="158" t="s">
        <v>552</v>
      </c>
      <c r="N432" s="158" t="s">
        <v>422</v>
      </c>
      <c r="O432" s="158"/>
      <c r="P432" s="158" t="s">
        <v>498</v>
      </c>
      <c r="Q432" s="158"/>
      <c r="R432" s="158" t="s">
        <v>767</v>
      </c>
      <c r="S432" s="158"/>
      <c r="T432" s="158" t="s">
        <v>370</v>
      </c>
      <c r="U432" s="158" t="s">
        <v>464</v>
      </c>
      <c r="V432" s="158" t="s">
        <v>473</v>
      </c>
      <c r="W432" s="158"/>
      <c r="X432" s="158"/>
      <c r="Y432" s="158"/>
      <c r="Z432" s="158" t="s">
        <v>468</v>
      </c>
      <c r="AA432" s="158"/>
      <c r="AB432" s="158"/>
      <c r="AC432" s="158"/>
      <c r="AD432" s="158"/>
      <c r="AE432" s="158" t="s">
        <v>456</v>
      </c>
      <c r="AF432" s="158"/>
      <c r="AG432" s="158"/>
      <c r="AH432" s="158"/>
    </row>
    <row r="433" spans="1:35" x14ac:dyDescent="0.25">
      <c r="A433">
        <f t="shared" si="18"/>
        <v>431</v>
      </c>
      <c r="B433" s="143" t="s">
        <v>81</v>
      </c>
      <c r="C433" t="str">
        <f t="shared" si="19"/>
        <v>ELECTRO CENTRO</v>
      </c>
      <c r="E433">
        <f t="shared" si="20"/>
        <v>430</v>
      </c>
      <c r="F433" s="156" t="s">
        <v>52</v>
      </c>
      <c r="G433" s="157"/>
      <c r="H433" s="158"/>
      <c r="I433" s="158"/>
      <c r="J433" s="158" t="s">
        <v>111</v>
      </c>
      <c r="K433" s="158"/>
      <c r="L433" s="158"/>
      <c r="M433" s="158" t="s">
        <v>2192</v>
      </c>
      <c r="N433" s="158" t="s">
        <v>178</v>
      </c>
      <c r="O433" s="158"/>
      <c r="P433" s="158" t="s">
        <v>102</v>
      </c>
      <c r="Q433" s="158"/>
      <c r="R433" s="158" t="s">
        <v>34</v>
      </c>
      <c r="S433" s="158"/>
      <c r="T433" s="158" t="s">
        <v>2193</v>
      </c>
      <c r="U433" s="158" t="s">
        <v>81</v>
      </c>
      <c r="V433" s="158" t="s">
        <v>59</v>
      </c>
      <c r="W433" s="158"/>
      <c r="X433" s="158"/>
      <c r="Y433" s="158"/>
      <c r="Z433" s="158" t="s">
        <v>278</v>
      </c>
      <c r="AA433" s="158"/>
      <c r="AB433" s="158"/>
      <c r="AC433" s="158"/>
      <c r="AD433" s="158"/>
      <c r="AE433" s="158" t="s">
        <v>81</v>
      </c>
      <c r="AF433" s="158"/>
      <c r="AG433" s="158"/>
      <c r="AH433" s="158"/>
    </row>
    <row r="434" spans="1:35" x14ac:dyDescent="0.25">
      <c r="A434">
        <f t="shared" si="18"/>
        <v>432</v>
      </c>
      <c r="B434" s="144" t="s">
        <v>2194</v>
      </c>
      <c r="C434" t="str">
        <f t="shared" si="19"/>
        <v>31/08/2016</v>
      </c>
      <c r="E434">
        <f t="shared" si="20"/>
        <v>431</v>
      </c>
      <c r="F434" s="156" t="s">
        <v>1112</v>
      </c>
      <c r="G434" s="157"/>
      <c r="H434" s="158"/>
      <c r="I434" s="158"/>
      <c r="J434" s="158" t="s">
        <v>420</v>
      </c>
      <c r="K434" s="158"/>
      <c r="L434" s="158"/>
      <c r="M434" s="158" t="s">
        <v>1178</v>
      </c>
      <c r="N434" s="158" t="s">
        <v>845</v>
      </c>
      <c r="O434" s="158"/>
      <c r="P434" s="158" t="s">
        <v>819</v>
      </c>
      <c r="Q434" s="158"/>
      <c r="R434" s="158" t="s">
        <v>480</v>
      </c>
      <c r="S434" s="158"/>
      <c r="T434" s="158" t="s">
        <v>1781</v>
      </c>
      <c r="U434" s="158" t="s">
        <v>643</v>
      </c>
      <c r="V434" s="158" t="s">
        <v>806</v>
      </c>
      <c r="W434" s="158"/>
      <c r="X434" s="158"/>
      <c r="Y434" s="158"/>
      <c r="Z434" s="158" t="s">
        <v>887</v>
      </c>
      <c r="AA434" s="158"/>
      <c r="AB434" s="158"/>
      <c r="AC434" s="158"/>
      <c r="AD434" s="158"/>
      <c r="AE434" s="158" t="s">
        <v>1882</v>
      </c>
      <c r="AF434" s="158"/>
      <c r="AG434" s="158"/>
      <c r="AH434" s="158"/>
    </row>
    <row r="435" spans="1:35" x14ac:dyDescent="0.25">
      <c r="A435">
        <f t="shared" si="18"/>
        <v>433</v>
      </c>
      <c r="B435" s="147" t="s">
        <v>1036</v>
      </c>
      <c r="C435" t="str">
        <f t="shared" si="19"/>
        <v>01/07/2016</v>
      </c>
      <c r="E435">
        <f t="shared" si="20"/>
        <v>432</v>
      </c>
      <c r="F435" s="156" t="s">
        <v>54</v>
      </c>
      <c r="G435" s="157"/>
      <c r="H435" s="158"/>
      <c r="I435" s="158"/>
      <c r="J435" s="158" t="s">
        <v>419</v>
      </c>
      <c r="K435" s="158"/>
      <c r="L435" s="158"/>
      <c r="M435" s="158" t="s">
        <v>828</v>
      </c>
      <c r="N435" s="158" t="s">
        <v>609</v>
      </c>
      <c r="O435" s="158"/>
      <c r="P435" s="158" t="s">
        <v>794</v>
      </c>
      <c r="Q435" s="158"/>
      <c r="R435" s="158" t="s">
        <v>419</v>
      </c>
      <c r="S435" s="158"/>
      <c r="T435" s="158" t="s">
        <v>1121</v>
      </c>
      <c r="U435" s="158" t="s">
        <v>1121</v>
      </c>
      <c r="V435" s="158" t="s">
        <v>1117</v>
      </c>
      <c r="W435" s="158"/>
      <c r="X435" s="158"/>
      <c r="Y435" s="158"/>
      <c r="Z435" s="158" t="s">
        <v>886</v>
      </c>
      <c r="AA435" s="158"/>
      <c r="AB435" s="158"/>
      <c r="AC435" s="158"/>
      <c r="AD435" s="158"/>
      <c r="AE435" s="158" t="s">
        <v>843</v>
      </c>
      <c r="AF435" s="158"/>
      <c r="AG435" s="158"/>
      <c r="AH435" s="158"/>
    </row>
    <row r="436" spans="1:35" x14ac:dyDescent="0.25">
      <c r="A436">
        <f t="shared" si="18"/>
        <v>434</v>
      </c>
      <c r="B436" s="148" t="s">
        <v>416</v>
      </c>
      <c r="C436" t="str">
        <f t="shared" si="19"/>
        <v>BILATERAL</v>
      </c>
      <c r="E436">
        <f t="shared" si="20"/>
        <v>433</v>
      </c>
      <c r="F436" s="156" t="s">
        <v>402</v>
      </c>
      <c r="G436" s="157"/>
      <c r="H436" s="158"/>
      <c r="I436" s="158"/>
      <c r="J436" s="158" t="s">
        <v>416</v>
      </c>
      <c r="K436" s="158"/>
      <c r="L436" s="158"/>
      <c r="M436" s="158" t="s">
        <v>416</v>
      </c>
      <c r="N436" s="158" t="s">
        <v>416</v>
      </c>
      <c r="O436" s="158"/>
      <c r="P436" s="158" t="s">
        <v>435</v>
      </c>
      <c r="Q436" s="158"/>
      <c r="R436" s="158" t="s">
        <v>435</v>
      </c>
      <c r="S436" s="158"/>
      <c r="T436" s="158" t="s">
        <v>416</v>
      </c>
      <c r="U436" s="158" t="s">
        <v>416</v>
      </c>
      <c r="V436" s="158" t="s">
        <v>435</v>
      </c>
      <c r="W436" s="158"/>
      <c r="X436" s="158"/>
      <c r="Y436" s="158"/>
      <c r="Z436" s="158" t="s">
        <v>416</v>
      </c>
      <c r="AA436" s="158"/>
      <c r="AB436" s="158"/>
      <c r="AC436" s="158"/>
      <c r="AD436" s="158"/>
      <c r="AE436" s="158" t="s">
        <v>435</v>
      </c>
      <c r="AF436" s="158"/>
      <c r="AG436" s="158"/>
      <c r="AH436" s="158"/>
    </row>
    <row r="437" spans="1:35" x14ac:dyDescent="0.25">
      <c r="A437">
        <f t="shared" si="18"/>
        <v>435</v>
      </c>
      <c r="B437" s="149" t="s">
        <v>417</v>
      </c>
      <c r="C437" t="str">
        <f t="shared" si="19"/>
        <v>REGULADO</v>
      </c>
      <c r="E437">
        <f t="shared" si="20"/>
        <v>434</v>
      </c>
      <c r="F437" s="159" t="s">
        <v>403</v>
      </c>
      <c r="G437" s="160"/>
      <c r="H437" s="161"/>
      <c r="I437" s="161"/>
      <c r="J437" s="161" t="s">
        <v>417</v>
      </c>
      <c r="K437" s="161"/>
      <c r="L437" s="161"/>
      <c r="M437" s="161" t="s">
        <v>558</v>
      </c>
      <c r="N437" s="161" t="s">
        <v>558</v>
      </c>
      <c r="O437" s="161"/>
      <c r="P437" s="161" t="s">
        <v>417</v>
      </c>
      <c r="Q437" s="161"/>
      <c r="R437" s="161" t="s">
        <v>417</v>
      </c>
      <c r="S437" s="161"/>
      <c r="T437" s="161" t="s">
        <v>558</v>
      </c>
      <c r="U437" s="161" t="s">
        <v>417</v>
      </c>
      <c r="V437" s="161" t="s">
        <v>417</v>
      </c>
      <c r="W437" s="161"/>
      <c r="X437" s="161"/>
      <c r="Y437" s="161"/>
      <c r="Z437" s="161" t="s">
        <v>558</v>
      </c>
      <c r="AA437" s="161"/>
      <c r="AB437" s="161"/>
      <c r="AC437" s="161"/>
      <c r="AD437" s="161"/>
      <c r="AE437" s="161" t="s">
        <v>417</v>
      </c>
      <c r="AF437" s="161"/>
      <c r="AG437" s="161"/>
      <c r="AH437" s="161"/>
    </row>
    <row r="438" spans="1:35" s="134" customFormat="1" x14ac:dyDescent="0.25">
      <c r="A438" s="134">
        <f t="shared" si="18"/>
        <v>436</v>
      </c>
      <c r="B438" s="135" t="s">
        <v>2195</v>
      </c>
      <c r="C438" s="134" t="str">
        <f t="shared" si="19"/>
        <v>CB00158ENG</v>
      </c>
      <c r="E438" s="134">
        <f t="shared" si="20"/>
        <v>435</v>
      </c>
      <c r="F438" s="136" t="s">
        <v>1087</v>
      </c>
      <c r="G438" s="137"/>
      <c r="H438" s="138"/>
      <c r="I438" s="138"/>
      <c r="J438" s="138" t="s">
        <v>554</v>
      </c>
      <c r="K438" s="138"/>
      <c r="L438" s="138"/>
      <c r="M438" s="138" t="s">
        <v>2196</v>
      </c>
      <c r="N438" s="138" t="s">
        <v>2197</v>
      </c>
      <c r="O438" s="138"/>
      <c r="P438" s="138" t="s">
        <v>2198</v>
      </c>
      <c r="Q438" s="138"/>
      <c r="R438" s="138" t="s">
        <v>2199</v>
      </c>
      <c r="S438" s="138"/>
      <c r="T438" s="138" t="s">
        <v>2200</v>
      </c>
      <c r="U438" s="138" t="s">
        <v>2201</v>
      </c>
      <c r="V438" s="138" t="s">
        <v>2202</v>
      </c>
      <c r="W438" s="138"/>
      <c r="X438" s="138"/>
      <c r="Y438" s="138"/>
      <c r="Z438" s="138" t="s">
        <v>888</v>
      </c>
      <c r="AA438" s="138"/>
      <c r="AB438" s="138"/>
      <c r="AC438" s="138"/>
      <c r="AD438" s="138"/>
      <c r="AE438" s="138" t="s">
        <v>2203</v>
      </c>
      <c r="AF438" s="138"/>
      <c r="AG438" s="138"/>
      <c r="AH438" s="138"/>
      <c r="AI438" s="3"/>
    </row>
    <row r="439" spans="1:35" x14ac:dyDescent="0.25">
      <c r="A439">
        <f t="shared" si="18"/>
        <v>437</v>
      </c>
      <c r="B439" s="139" t="s">
        <v>439</v>
      </c>
      <c r="C439" t="str">
        <f t="shared" si="19"/>
        <v>CAMPO ARMIÑO 220</v>
      </c>
      <c r="E439">
        <f t="shared" si="20"/>
        <v>436</v>
      </c>
      <c r="F439" s="140" t="s">
        <v>1109</v>
      </c>
      <c r="G439" s="141"/>
      <c r="H439" s="142"/>
      <c r="I439" s="142"/>
      <c r="J439" s="142" t="s">
        <v>498</v>
      </c>
      <c r="K439" s="142"/>
      <c r="L439" s="142"/>
      <c r="M439" s="142" t="s">
        <v>484</v>
      </c>
      <c r="N439" s="142" t="s">
        <v>370</v>
      </c>
      <c r="O439" s="142"/>
      <c r="P439" s="142" t="s">
        <v>534</v>
      </c>
      <c r="Q439" s="142"/>
      <c r="R439" s="142" t="s">
        <v>634</v>
      </c>
      <c r="S439" s="142"/>
      <c r="T439" s="142" t="s">
        <v>730</v>
      </c>
      <c r="U439" s="142" t="s">
        <v>484</v>
      </c>
      <c r="V439" s="142" t="s">
        <v>475</v>
      </c>
      <c r="W439" s="142"/>
      <c r="X439" s="142"/>
      <c r="Y439" s="142"/>
      <c r="Z439" s="142" t="s">
        <v>495</v>
      </c>
      <c r="AA439" s="142"/>
      <c r="AB439" s="142"/>
      <c r="AC439" s="142"/>
      <c r="AD439" s="142"/>
      <c r="AE439" s="142" t="s">
        <v>454</v>
      </c>
      <c r="AF439" s="142"/>
      <c r="AG439" s="142"/>
      <c r="AH439" s="142"/>
    </row>
    <row r="440" spans="1:35" x14ac:dyDescent="0.25">
      <c r="A440">
        <f t="shared" si="18"/>
        <v>438</v>
      </c>
      <c r="B440" s="143" t="s">
        <v>81</v>
      </c>
      <c r="C440" t="str">
        <f t="shared" si="19"/>
        <v>ELECTRO CENTRO</v>
      </c>
      <c r="E440">
        <f t="shared" si="20"/>
        <v>437</v>
      </c>
      <c r="F440" s="140" t="s">
        <v>52</v>
      </c>
      <c r="G440" s="141"/>
      <c r="H440" s="142"/>
      <c r="I440" s="142"/>
      <c r="J440" s="142" t="s">
        <v>111</v>
      </c>
      <c r="K440" s="142"/>
      <c r="L440" s="142"/>
      <c r="M440" s="142" t="s">
        <v>2204</v>
      </c>
      <c r="N440" s="142" t="s">
        <v>2205</v>
      </c>
      <c r="O440" s="142"/>
      <c r="P440" s="142" t="s">
        <v>97</v>
      </c>
      <c r="Q440" s="142"/>
      <c r="R440" s="142" t="s">
        <v>34</v>
      </c>
      <c r="S440" s="142"/>
      <c r="T440" s="142" t="s">
        <v>34</v>
      </c>
      <c r="U440" s="142" t="s">
        <v>107</v>
      </c>
      <c r="V440" s="142" t="s">
        <v>59</v>
      </c>
      <c r="W440" s="142"/>
      <c r="X440" s="142"/>
      <c r="Y440" s="142"/>
      <c r="Z440" s="142" t="s">
        <v>282</v>
      </c>
      <c r="AA440" s="142"/>
      <c r="AB440" s="142"/>
      <c r="AC440" s="142"/>
      <c r="AD440" s="142"/>
      <c r="AE440" s="142" t="s">
        <v>81</v>
      </c>
      <c r="AF440" s="142"/>
      <c r="AG440" s="142"/>
      <c r="AH440" s="142"/>
    </row>
    <row r="441" spans="1:35" x14ac:dyDescent="0.25">
      <c r="A441">
        <f t="shared" si="18"/>
        <v>439</v>
      </c>
      <c r="B441" s="144" t="s">
        <v>2194</v>
      </c>
      <c r="C441" t="str">
        <f t="shared" si="19"/>
        <v>31/08/2016</v>
      </c>
      <c r="E441">
        <f t="shared" si="20"/>
        <v>438</v>
      </c>
      <c r="F441" s="140" t="s">
        <v>1112</v>
      </c>
      <c r="G441" s="141"/>
      <c r="H441" s="142"/>
      <c r="I441" s="142"/>
      <c r="J441" s="142" t="s">
        <v>420</v>
      </c>
      <c r="K441" s="142"/>
      <c r="L441" s="142"/>
      <c r="M441" s="142" t="s">
        <v>2206</v>
      </c>
      <c r="N441" s="142" t="s">
        <v>2207</v>
      </c>
      <c r="O441" s="142"/>
      <c r="P441" s="142" t="s">
        <v>819</v>
      </c>
      <c r="Q441" s="142"/>
      <c r="R441" s="142" t="s">
        <v>480</v>
      </c>
      <c r="S441" s="142"/>
      <c r="T441" s="142" t="s">
        <v>819</v>
      </c>
      <c r="U441" s="142" t="s">
        <v>845</v>
      </c>
      <c r="V441" s="142" t="s">
        <v>806</v>
      </c>
      <c r="W441" s="142"/>
      <c r="X441" s="142"/>
      <c r="Y441" s="142"/>
      <c r="Z441" s="142" t="s">
        <v>845</v>
      </c>
      <c r="AA441" s="142"/>
      <c r="AB441" s="142"/>
      <c r="AC441" s="142"/>
      <c r="AD441" s="142"/>
      <c r="AE441" s="142" t="s">
        <v>1882</v>
      </c>
      <c r="AF441" s="142"/>
      <c r="AG441" s="142"/>
      <c r="AH441" s="142"/>
    </row>
    <row r="442" spans="1:35" x14ac:dyDescent="0.25">
      <c r="A442">
        <f t="shared" si="18"/>
        <v>440</v>
      </c>
      <c r="B442" s="147" t="s">
        <v>1036</v>
      </c>
      <c r="C442" t="str">
        <f t="shared" si="19"/>
        <v>01/07/2016</v>
      </c>
      <c r="E442">
        <f t="shared" si="20"/>
        <v>439</v>
      </c>
      <c r="F442" s="140" t="s">
        <v>54</v>
      </c>
      <c r="G442" s="141"/>
      <c r="H442" s="142"/>
      <c r="I442" s="142"/>
      <c r="J442" s="142" t="s">
        <v>419</v>
      </c>
      <c r="K442" s="142"/>
      <c r="L442" s="142"/>
      <c r="M442" s="142" t="s">
        <v>2208</v>
      </c>
      <c r="N442" s="142" t="s">
        <v>1117</v>
      </c>
      <c r="O442" s="142"/>
      <c r="P442" s="142" t="s">
        <v>794</v>
      </c>
      <c r="Q442" s="142"/>
      <c r="R442" s="142" t="s">
        <v>419</v>
      </c>
      <c r="S442" s="142"/>
      <c r="T442" s="142" t="s">
        <v>1121</v>
      </c>
      <c r="U442" s="142" t="s">
        <v>1121</v>
      </c>
      <c r="V442" s="142" t="s">
        <v>1117</v>
      </c>
      <c r="W442" s="142"/>
      <c r="X442" s="142"/>
      <c r="Y442" s="142"/>
      <c r="Z442" s="142" t="s">
        <v>828</v>
      </c>
      <c r="AA442" s="142"/>
      <c r="AB442" s="142"/>
      <c r="AC442" s="142"/>
      <c r="AD442" s="142"/>
      <c r="AE442" s="142" t="s">
        <v>843</v>
      </c>
      <c r="AF442" s="142"/>
      <c r="AG442" s="142"/>
      <c r="AH442" s="142"/>
    </row>
    <row r="443" spans="1:35" x14ac:dyDescent="0.25">
      <c r="A443">
        <f t="shared" si="18"/>
        <v>441</v>
      </c>
      <c r="B443" s="148" t="s">
        <v>416</v>
      </c>
      <c r="C443" t="str">
        <f t="shared" si="19"/>
        <v>BILATERAL</v>
      </c>
      <c r="E443">
        <f t="shared" si="20"/>
        <v>440</v>
      </c>
      <c r="F443" s="140" t="s">
        <v>402</v>
      </c>
      <c r="G443" s="141"/>
      <c r="H443" s="142"/>
      <c r="I443" s="142"/>
      <c r="J443" s="142" t="s">
        <v>416</v>
      </c>
      <c r="K443" s="142"/>
      <c r="L443" s="142"/>
      <c r="M443" s="142" t="s">
        <v>416</v>
      </c>
      <c r="N443" s="142" t="s">
        <v>416</v>
      </c>
      <c r="O443" s="142"/>
      <c r="P443" s="142" t="s">
        <v>435</v>
      </c>
      <c r="Q443" s="142"/>
      <c r="R443" s="142" t="s">
        <v>435</v>
      </c>
      <c r="S443" s="142"/>
      <c r="T443" s="142" t="s">
        <v>435</v>
      </c>
      <c r="U443" s="142" t="s">
        <v>416</v>
      </c>
      <c r="V443" s="142" t="s">
        <v>435</v>
      </c>
      <c r="W443" s="142"/>
      <c r="X443" s="142"/>
      <c r="Y443" s="142"/>
      <c r="Z443" s="142" t="s">
        <v>416</v>
      </c>
      <c r="AA443" s="142"/>
      <c r="AB443" s="142"/>
      <c r="AC443" s="142"/>
      <c r="AD443" s="142"/>
      <c r="AE443" s="142" t="s">
        <v>435</v>
      </c>
      <c r="AF443" s="142"/>
      <c r="AG443" s="142"/>
      <c r="AH443" s="142"/>
    </row>
    <row r="444" spans="1:35" x14ac:dyDescent="0.25">
      <c r="A444">
        <f t="shared" si="18"/>
        <v>442</v>
      </c>
      <c r="B444" s="149" t="s">
        <v>417</v>
      </c>
      <c r="C444" t="str">
        <f t="shared" si="19"/>
        <v>REGULADO</v>
      </c>
      <c r="E444">
        <f t="shared" si="20"/>
        <v>441</v>
      </c>
      <c r="F444" s="150" t="s">
        <v>403</v>
      </c>
      <c r="G444" s="151"/>
      <c r="H444" s="152"/>
      <c r="I444" s="152"/>
      <c r="J444" s="152" t="s">
        <v>417</v>
      </c>
      <c r="K444" s="152"/>
      <c r="L444" s="152"/>
      <c r="M444" s="152" t="s">
        <v>558</v>
      </c>
      <c r="N444" s="152" t="s">
        <v>558</v>
      </c>
      <c r="O444" s="152"/>
      <c r="P444" s="152" t="s">
        <v>417</v>
      </c>
      <c r="Q444" s="152"/>
      <c r="R444" s="152" t="s">
        <v>417</v>
      </c>
      <c r="S444" s="152"/>
      <c r="T444" s="152" t="s">
        <v>417</v>
      </c>
      <c r="U444" s="152" t="s">
        <v>417</v>
      </c>
      <c r="V444" s="152" t="s">
        <v>417</v>
      </c>
      <c r="W444" s="152"/>
      <c r="X444" s="152"/>
      <c r="Y444" s="152"/>
      <c r="Z444" s="152" t="s">
        <v>558</v>
      </c>
      <c r="AA444" s="152"/>
      <c r="AB444" s="152"/>
      <c r="AC444" s="152"/>
      <c r="AD444" s="152"/>
      <c r="AE444" s="152" t="s">
        <v>417</v>
      </c>
      <c r="AF444" s="152"/>
      <c r="AG444" s="152"/>
      <c r="AH444" s="152"/>
    </row>
    <row r="445" spans="1:35" x14ac:dyDescent="0.25">
      <c r="A445">
        <f t="shared" si="18"/>
        <v>443</v>
      </c>
      <c r="B445" s="135" t="s">
        <v>2209</v>
      </c>
      <c r="C445" t="str">
        <f t="shared" si="19"/>
        <v>CB00159ENG</v>
      </c>
      <c r="E445" s="134">
        <f t="shared" si="20"/>
        <v>442</v>
      </c>
      <c r="F445" s="153" t="s">
        <v>1087</v>
      </c>
      <c r="G445" s="154"/>
      <c r="H445" s="155"/>
      <c r="I445" s="155"/>
      <c r="J445" s="155" t="s">
        <v>555</v>
      </c>
      <c r="K445" s="155"/>
      <c r="L445" s="155"/>
      <c r="M445" s="155" t="s">
        <v>2210</v>
      </c>
      <c r="N445" s="155" t="s">
        <v>2211</v>
      </c>
      <c r="O445" s="155"/>
      <c r="P445" s="155" t="s">
        <v>2212</v>
      </c>
      <c r="Q445" s="155"/>
      <c r="R445" s="155" t="s">
        <v>2213</v>
      </c>
      <c r="S445" s="155"/>
      <c r="T445" s="155" t="s">
        <v>2214</v>
      </c>
      <c r="U445" s="155" t="s">
        <v>2215</v>
      </c>
      <c r="V445" s="155" t="s">
        <v>2216</v>
      </c>
      <c r="W445" s="155"/>
      <c r="X445" s="155"/>
      <c r="Y445" s="155"/>
      <c r="Z445" s="155" t="s">
        <v>889</v>
      </c>
      <c r="AA445" s="155"/>
      <c r="AB445" s="155"/>
      <c r="AC445" s="155"/>
      <c r="AD445" s="155"/>
      <c r="AE445" s="155" t="s">
        <v>2217</v>
      </c>
      <c r="AF445" s="155"/>
      <c r="AG445" s="155"/>
      <c r="AH445" s="155"/>
    </row>
    <row r="446" spans="1:35" x14ac:dyDescent="0.25">
      <c r="A446">
        <f t="shared" si="18"/>
        <v>444</v>
      </c>
      <c r="B446" s="139" t="s">
        <v>441</v>
      </c>
      <c r="C446" t="str">
        <f t="shared" si="19"/>
        <v>CARHUAMAYO 138</v>
      </c>
      <c r="E446">
        <f t="shared" si="20"/>
        <v>443</v>
      </c>
      <c r="F446" s="156" t="s">
        <v>1109</v>
      </c>
      <c r="G446" s="157"/>
      <c r="H446" s="158"/>
      <c r="I446" s="158"/>
      <c r="J446" s="158" t="s">
        <v>556</v>
      </c>
      <c r="K446" s="158"/>
      <c r="L446" s="158"/>
      <c r="M446" s="158" t="s">
        <v>540</v>
      </c>
      <c r="N446" s="158" t="s">
        <v>484</v>
      </c>
      <c r="O446" s="158"/>
      <c r="P446" s="158" t="s">
        <v>520</v>
      </c>
      <c r="Q446" s="158"/>
      <c r="R446" s="158" t="s">
        <v>370</v>
      </c>
      <c r="S446" s="158"/>
      <c r="T446" s="158" t="s">
        <v>486</v>
      </c>
      <c r="U446" s="158" t="s">
        <v>473</v>
      </c>
      <c r="V446" s="158" t="s">
        <v>482</v>
      </c>
      <c r="W446" s="158"/>
      <c r="X446" s="158"/>
      <c r="Y446" s="158"/>
      <c r="Z446" s="158" t="s">
        <v>634</v>
      </c>
      <c r="AA446" s="158"/>
      <c r="AB446" s="158"/>
      <c r="AC446" s="158"/>
      <c r="AD446" s="158"/>
      <c r="AE446" s="158" t="s">
        <v>451</v>
      </c>
      <c r="AF446" s="158"/>
      <c r="AG446" s="158"/>
      <c r="AH446" s="158"/>
    </row>
    <row r="447" spans="1:35" x14ac:dyDescent="0.25">
      <c r="A447">
        <f t="shared" si="18"/>
        <v>445</v>
      </c>
      <c r="B447" s="143" t="s">
        <v>81</v>
      </c>
      <c r="C447" t="str">
        <f t="shared" si="19"/>
        <v>ELECTRO CENTRO</v>
      </c>
      <c r="E447">
        <f t="shared" si="20"/>
        <v>444</v>
      </c>
      <c r="F447" s="156" t="s">
        <v>52</v>
      </c>
      <c r="G447" s="157"/>
      <c r="H447" s="158"/>
      <c r="I447" s="158"/>
      <c r="J447" s="158" t="s">
        <v>111</v>
      </c>
      <c r="K447" s="158"/>
      <c r="L447" s="158"/>
      <c r="M447" s="158" t="s">
        <v>10</v>
      </c>
      <c r="N447" s="158" t="s">
        <v>176</v>
      </c>
      <c r="O447" s="158"/>
      <c r="P447" s="158" t="s">
        <v>97</v>
      </c>
      <c r="Q447" s="158"/>
      <c r="R447" s="158" t="s">
        <v>34</v>
      </c>
      <c r="S447" s="158"/>
      <c r="T447" s="158" t="s">
        <v>102</v>
      </c>
      <c r="U447" s="158" t="s">
        <v>2218</v>
      </c>
      <c r="V447" s="158" t="s">
        <v>107</v>
      </c>
      <c r="W447" s="158"/>
      <c r="X447" s="158"/>
      <c r="Y447" s="158"/>
      <c r="Z447" s="158" t="s">
        <v>890</v>
      </c>
      <c r="AA447" s="158"/>
      <c r="AB447" s="158"/>
      <c r="AC447" s="158"/>
      <c r="AD447" s="158"/>
      <c r="AE447" s="158" t="s">
        <v>81</v>
      </c>
      <c r="AF447" s="158"/>
      <c r="AG447" s="158"/>
      <c r="AH447" s="158"/>
    </row>
    <row r="448" spans="1:35" x14ac:dyDescent="0.25">
      <c r="A448">
        <f t="shared" si="18"/>
        <v>446</v>
      </c>
      <c r="B448" s="144" t="s">
        <v>2194</v>
      </c>
      <c r="C448" t="str">
        <f t="shared" si="19"/>
        <v>31/08/2016</v>
      </c>
      <c r="E448">
        <f t="shared" si="20"/>
        <v>445</v>
      </c>
      <c r="F448" s="156" t="s">
        <v>1112</v>
      </c>
      <c r="G448" s="157"/>
      <c r="H448" s="158"/>
      <c r="I448" s="158"/>
      <c r="J448" s="158" t="s">
        <v>420</v>
      </c>
      <c r="K448" s="158"/>
      <c r="L448" s="158"/>
      <c r="M448" s="158" t="s">
        <v>2018</v>
      </c>
      <c r="N448" s="158" t="s">
        <v>2207</v>
      </c>
      <c r="O448" s="158"/>
      <c r="P448" s="158" t="s">
        <v>819</v>
      </c>
      <c r="Q448" s="158"/>
      <c r="R448" s="158" t="s">
        <v>480</v>
      </c>
      <c r="S448" s="158"/>
      <c r="T448" s="158" t="s">
        <v>624</v>
      </c>
      <c r="U448" s="158" t="s">
        <v>2219</v>
      </c>
      <c r="V448" s="158" t="s">
        <v>566</v>
      </c>
      <c r="W448" s="158"/>
      <c r="X448" s="158"/>
      <c r="Y448" s="158"/>
      <c r="Z448" s="158" t="s">
        <v>891</v>
      </c>
      <c r="AA448" s="158"/>
      <c r="AB448" s="158"/>
      <c r="AC448" s="158"/>
      <c r="AD448" s="158"/>
      <c r="AE448" s="158" t="s">
        <v>1882</v>
      </c>
      <c r="AF448" s="158"/>
      <c r="AG448" s="158"/>
      <c r="AH448" s="158"/>
    </row>
    <row r="449" spans="1:35" x14ac:dyDescent="0.25">
      <c r="A449">
        <f t="shared" si="18"/>
        <v>447</v>
      </c>
      <c r="B449" s="147" t="s">
        <v>1036</v>
      </c>
      <c r="C449" t="str">
        <f t="shared" si="19"/>
        <v>01/07/2016</v>
      </c>
      <c r="E449">
        <f t="shared" si="20"/>
        <v>446</v>
      </c>
      <c r="F449" s="156" t="s">
        <v>54</v>
      </c>
      <c r="G449" s="157"/>
      <c r="H449" s="158"/>
      <c r="I449" s="158"/>
      <c r="J449" s="158" t="s">
        <v>419</v>
      </c>
      <c r="K449" s="158"/>
      <c r="L449" s="158"/>
      <c r="M449" s="158" t="s">
        <v>794</v>
      </c>
      <c r="N449" s="158" t="s">
        <v>1117</v>
      </c>
      <c r="O449" s="158"/>
      <c r="P449" s="158" t="s">
        <v>794</v>
      </c>
      <c r="Q449" s="158"/>
      <c r="R449" s="158" t="s">
        <v>419</v>
      </c>
      <c r="S449" s="158"/>
      <c r="T449" s="158" t="s">
        <v>1121</v>
      </c>
      <c r="U449" s="158" t="s">
        <v>1121</v>
      </c>
      <c r="V449" s="158" t="s">
        <v>1117</v>
      </c>
      <c r="W449" s="158"/>
      <c r="X449" s="158"/>
      <c r="Y449" s="158"/>
      <c r="Z449" s="158" t="s">
        <v>623</v>
      </c>
      <c r="AA449" s="158"/>
      <c r="AB449" s="158"/>
      <c r="AC449" s="158"/>
      <c r="AD449" s="158"/>
      <c r="AE449" s="158" t="s">
        <v>843</v>
      </c>
      <c r="AF449" s="158"/>
      <c r="AG449" s="158"/>
      <c r="AH449" s="158"/>
    </row>
    <row r="450" spans="1:35" x14ac:dyDescent="0.25">
      <c r="A450">
        <f t="shared" si="18"/>
        <v>448</v>
      </c>
      <c r="B450" s="148" t="s">
        <v>416</v>
      </c>
      <c r="C450" t="str">
        <f t="shared" si="19"/>
        <v>BILATERAL</v>
      </c>
      <c r="E450">
        <f t="shared" si="20"/>
        <v>447</v>
      </c>
      <c r="F450" s="156" t="s">
        <v>402</v>
      </c>
      <c r="G450" s="157"/>
      <c r="H450" s="158"/>
      <c r="I450" s="158"/>
      <c r="J450" s="158" t="s">
        <v>416</v>
      </c>
      <c r="K450" s="158"/>
      <c r="L450" s="158"/>
      <c r="M450" s="158" t="s">
        <v>416</v>
      </c>
      <c r="N450" s="158" t="s">
        <v>416</v>
      </c>
      <c r="O450" s="158"/>
      <c r="P450" s="158" t="s">
        <v>435</v>
      </c>
      <c r="Q450" s="158"/>
      <c r="R450" s="158" t="s">
        <v>435</v>
      </c>
      <c r="S450" s="158"/>
      <c r="T450" s="158" t="s">
        <v>435</v>
      </c>
      <c r="U450" s="158" t="s">
        <v>416</v>
      </c>
      <c r="V450" s="158" t="s">
        <v>435</v>
      </c>
      <c r="W450" s="158"/>
      <c r="X450" s="158"/>
      <c r="Y450" s="158"/>
      <c r="Z450" s="158" t="s">
        <v>416</v>
      </c>
      <c r="AA450" s="158"/>
      <c r="AB450" s="158"/>
      <c r="AC450" s="158"/>
      <c r="AD450" s="158"/>
      <c r="AE450" s="158" t="s">
        <v>435</v>
      </c>
      <c r="AF450" s="158"/>
      <c r="AG450" s="158"/>
      <c r="AH450" s="158"/>
    </row>
    <row r="451" spans="1:35" x14ac:dyDescent="0.25">
      <c r="A451">
        <f t="shared" si="18"/>
        <v>449</v>
      </c>
      <c r="B451" s="149" t="s">
        <v>417</v>
      </c>
      <c r="C451" t="str">
        <f t="shared" si="19"/>
        <v>REGULADO</v>
      </c>
      <c r="E451">
        <f t="shared" si="20"/>
        <v>448</v>
      </c>
      <c r="F451" s="159" t="s">
        <v>403</v>
      </c>
      <c r="G451" s="160"/>
      <c r="H451" s="161"/>
      <c r="I451" s="161"/>
      <c r="J451" s="161" t="s">
        <v>417</v>
      </c>
      <c r="K451" s="161"/>
      <c r="L451" s="161"/>
      <c r="M451" s="161" t="s">
        <v>558</v>
      </c>
      <c r="N451" s="161" t="s">
        <v>558</v>
      </c>
      <c r="O451" s="161"/>
      <c r="P451" s="161" t="s">
        <v>417</v>
      </c>
      <c r="Q451" s="161"/>
      <c r="R451" s="161" t="s">
        <v>417</v>
      </c>
      <c r="S451" s="161"/>
      <c r="T451" s="161" t="s">
        <v>417</v>
      </c>
      <c r="U451" s="161" t="s">
        <v>558</v>
      </c>
      <c r="V451" s="161" t="s">
        <v>417</v>
      </c>
      <c r="W451" s="161"/>
      <c r="X451" s="161"/>
      <c r="Y451" s="161"/>
      <c r="Z451" s="161" t="s">
        <v>558</v>
      </c>
      <c r="AA451" s="161"/>
      <c r="AB451" s="161"/>
      <c r="AC451" s="161"/>
      <c r="AD451" s="161"/>
      <c r="AE451" s="161" t="s">
        <v>417</v>
      </c>
      <c r="AF451" s="161"/>
      <c r="AG451" s="161"/>
      <c r="AH451" s="161"/>
    </row>
    <row r="452" spans="1:35" s="134" customFormat="1" x14ac:dyDescent="0.25">
      <c r="A452" s="134">
        <f t="shared" si="18"/>
        <v>450</v>
      </c>
      <c r="B452" s="135" t="s">
        <v>2220</v>
      </c>
      <c r="C452" s="134" t="str">
        <f t="shared" si="19"/>
        <v>CB00160ENG</v>
      </c>
      <c r="E452" s="134">
        <f t="shared" si="20"/>
        <v>449</v>
      </c>
      <c r="F452" s="136" t="s">
        <v>1087</v>
      </c>
      <c r="G452" s="137"/>
      <c r="H452" s="138"/>
      <c r="I452" s="138"/>
      <c r="J452" s="138" t="s">
        <v>557</v>
      </c>
      <c r="K452" s="138"/>
      <c r="L452" s="138"/>
      <c r="M452" s="138" t="s">
        <v>2221</v>
      </c>
      <c r="N452" s="138" t="s">
        <v>2222</v>
      </c>
      <c r="O452" s="138"/>
      <c r="P452" s="138" t="s">
        <v>2223</v>
      </c>
      <c r="Q452" s="138"/>
      <c r="R452" s="138" t="s">
        <v>2224</v>
      </c>
      <c r="S452" s="138"/>
      <c r="T452" s="138" t="s">
        <v>2225</v>
      </c>
      <c r="U452" s="138" t="s">
        <v>2226</v>
      </c>
      <c r="V452" s="138" t="s">
        <v>2227</v>
      </c>
      <c r="W452" s="138"/>
      <c r="X452" s="138"/>
      <c r="Y452" s="138"/>
      <c r="Z452" s="138" t="s">
        <v>892</v>
      </c>
      <c r="AA452" s="138"/>
      <c r="AB452" s="138"/>
      <c r="AC452" s="138"/>
      <c r="AD452" s="138"/>
      <c r="AE452" s="138" t="s">
        <v>2228</v>
      </c>
      <c r="AF452" s="138"/>
      <c r="AG452" s="138"/>
      <c r="AH452" s="138"/>
      <c r="AI452" s="3"/>
    </row>
    <row r="453" spans="1:35" x14ac:dyDescent="0.25">
      <c r="A453">
        <f t="shared" ref="A453:A516" si="21">+A452+1</f>
        <v>451</v>
      </c>
      <c r="B453" s="139" t="s">
        <v>443</v>
      </c>
      <c r="C453" t="str">
        <f t="shared" ref="C453:C516" si="22">+B453</f>
        <v>CONDORCOCHA 44</v>
      </c>
      <c r="E453">
        <f t="shared" si="20"/>
        <v>450</v>
      </c>
      <c r="F453" s="140" t="s">
        <v>1109</v>
      </c>
      <c r="G453" s="141"/>
      <c r="H453" s="142"/>
      <c r="I453" s="142"/>
      <c r="J453" s="142" t="s">
        <v>454</v>
      </c>
      <c r="K453" s="142"/>
      <c r="L453" s="142"/>
      <c r="M453" s="142" t="s">
        <v>546</v>
      </c>
      <c r="N453" s="142" t="s">
        <v>634</v>
      </c>
      <c r="O453" s="142"/>
      <c r="P453" s="142" t="s">
        <v>522</v>
      </c>
      <c r="Q453" s="142"/>
      <c r="R453" s="142" t="s">
        <v>454</v>
      </c>
      <c r="S453" s="142"/>
      <c r="T453" s="142" t="s">
        <v>489</v>
      </c>
      <c r="U453" s="142" t="s">
        <v>473</v>
      </c>
      <c r="V453" s="142" t="s">
        <v>484</v>
      </c>
      <c r="W453" s="142"/>
      <c r="X453" s="142"/>
      <c r="Y453" s="142"/>
      <c r="Z453" s="142" t="s">
        <v>370</v>
      </c>
      <c r="AA453" s="142"/>
      <c r="AB453" s="142"/>
      <c r="AC453" s="142"/>
      <c r="AD453" s="142"/>
      <c r="AE453" s="142" t="s">
        <v>448</v>
      </c>
      <c r="AF453" s="142"/>
      <c r="AG453" s="142"/>
      <c r="AH453" s="142"/>
    </row>
    <row r="454" spans="1:35" x14ac:dyDescent="0.25">
      <c r="A454">
        <f t="shared" si="21"/>
        <v>452</v>
      </c>
      <c r="B454" s="143" t="s">
        <v>81</v>
      </c>
      <c r="C454" t="str">
        <f t="shared" si="22"/>
        <v>ELECTRO CENTRO</v>
      </c>
      <c r="E454">
        <f t="shared" ref="E454:E517" si="23">+E453+1</f>
        <v>451</v>
      </c>
      <c r="F454" s="140" t="s">
        <v>52</v>
      </c>
      <c r="G454" s="141"/>
      <c r="H454" s="142"/>
      <c r="I454" s="142"/>
      <c r="J454" s="142" t="s">
        <v>106</v>
      </c>
      <c r="K454" s="142"/>
      <c r="L454" s="142"/>
      <c r="M454" s="142" t="s">
        <v>10</v>
      </c>
      <c r="N454" s="142" t="s">
        <v>176</v>
      </c>
      <c r="O454" s="142"/>
      <c r="P454" s="142" t="s">
        <v>97</v>
      </c>
      <c r="Q454" s="142"/>
      <c r="R454" s="142" t="s">
        <v>106</v>
      </c>
      <c r="S454" s="142"/>
      <c r="T454" s="142" t="s">
        <v>102</v>
      </c>
      <c r="U454" s="142" t="s">
        <v>2229</v>
      </c>
      <c r="V454" s="142" t="s">
        <v>107</v>
      </c>
      <c r="W454" s="142"/>
      <c r="X454" s="142"/>
      <c r="Y454" s="142"/>
      <c r="Z454" s="142" t="s">
        <v>280</v>
      </c>
      <c r="AA454" s="142"/>
      <c r="AB454" s="142"/>
      <c r="AC454" s="142"/>
      <c r="AD454" s="142"/>
      <c r="AE454" s="142" t="s">
        <v>81</v>
      </c>
      <c r="AF454" s="142"/>
      <c r="AG454" s="142"/>
      <c r="AH454" s="142"/>
    </row>
    <row r="455" spans="1:35" x14ac:dyDescent="0.25">
      <c r="A455">
        <f t="shared" si="21"/>
        <v>453</v>
      </c>
      <c r="B455" s="144" t="s">
        <v>2194</v>
      </c>
      <c r="C455" t="str">
        <f t="shared" si="22"/>
        <v>31/08/2016</v>
      </c>
      <c r="E455">
        <f t="shared" si="23"/>
        <v>452</v>
      </c>
      <c r="F455" s="140" t="s">
        <v>1112</v>
      </c>
      <c r="G455" s="141"/>
      <c r="H455" s="142"/>
      <c r="I455" s="142"/>
      <c r="J455" s="142" t="s">
        <v>420</v>
      </c>
      <c r="K455" s="142"/>
      <c r="L455" s="142"/>
      <c r="M455" s="142" t="s">
        <v>2018</v>
      </c>
      <c r="N455" s="142" t="s">
        <v>2207</v>
      </c>
      <c r="O455" s="142"/>
      <c r="P455" s="142" t="s">
        <v>819</v>
      </c>
      <c r="Q455" s="142"/>
      <c r="R455" s="142" t="s">
        <v>480</v>
      </c>
      <c r="S455" s="142"/>
      <c r="T455" s="142" t="s">
        <v>624</v>
      </c>
      <c r="U455" s="142" t="s">
        <v>1781</v>
      </c>
      <c r="V455" s="142" t="s">
        <v>566</v>
      </c>
      <c r="W455" s="142"/>
      <c r="X455" s="142"/>
      <c r="Y455" s="142"/>
      <c r="Z455" s="142" t="s">
        <v>893</v>
      </c>
      <c r="AA455" s="142"/>
      <c r="AB455" s="142"/>
      <c r="AC455" s="142"/>
      <c r="AD455" s="142"/>
      <c r="AE455" s="142" t="s">
        <v>2230</v>
      </c>
      <c r="AF455" s="142"/>
      <c r="AG455" s="142"/>
      <c r="AH455" s="142"/>
    </row>
    <row r="456" spans="1:35" x14ac:dyDescent="0.25">
      <c r="A456">
        <f t="shared" si="21"/>
        <v>454</v>
      </c>
      <c r="B456" s="147" t="s">
        <v>1036</v>
      </c>
      <c r="C456" t="str">
        <f t="shared" si="22"/>
        <v>01/07/2016</v>
      </c>
      <c r="E456">
        <f t="shared" si="23"/>
        <v>453</v>
      </c>
      <c r="F456" s="140" t="s">
        <v>54</v>
      </c>
      <c r="G456" s="141"/>
      <c r="H456" s="142"/>
      <c r="I456" s="142"/>
      <c r="J456" s="142" t="s">
        <v>437</v>
      </c>
      <c r="K456" s="142"/>
      <c r="L456" s="142"/>
      <c r="M456" s="142" t="s">
        <v>794</v>
      </c>
      <c r="N456" s="142" t="s">
        <v>1117</v>
      </c>
      <c r="O456" s="142"/>
      <c r="P456" s="142" t="s">
        <v>794</v>
      </c>
      <c r="Q456" s="142"/>
      <c r="R456" s="142" t="s">
        <v>419</v>
      </c>
      <c r="S456" s="142"/>
      <c r="T456" s="142" t="s">
        <v>1121</v>
      </c>
      <c r="U456" s="142" t="s">
        <v>1121</v>
      </c>
      <c r="V456" s="142" t="s">
        <v>1117</v>
      </c>
      <c r="W456" s="142"/>
      <c r="X456" s="142"/>
      <c r="Y456" s="142"/>
      <c r="Z456" s="142" t="s">
        <v>623</v>
      </c>
      <c r="AA456" s="142"/>
      <c r="AB456" s="142"/>
      <c r="AC456" s="142"/>
      <c r="AD456" s="142"/>
      <c r="AE456" s="142" t="s">
        <v>843</v>
      </c>
      <c r="AF456" s="142"/>
      <c r="AG456" s="142"/>
      <c r="AH456" s="142"/>
    </row>
    <row r="457" spans="1:35" x14ac:dyDescent="0.25">
      <c r="A457">
        <f t="shared" si="21"/>
        <v>455</v>
      </c>
      <c r="B457" s="148" t="s">
        <v>416</v>
      </c>
      <c r="C457" t="str">
        <f t="shared" si="22"/>
        <v>BILATERAL</v>
      </c>
      <c r="E457">
        <f t="shared" si="23"/>
        <v>454</v>
      </c>
      <c r="F457" s="140" t="s">
        <v>402</v>
      </c>
      <c r="G457" s="141"/>
      <c r="H457" s="142"/>
      <c r="I457" s="142"/>
      <c r="J457" s="142" t="s">
        <v>416</v>
      </c>
      <c r="K457" s="142"/>
      <c r="L457" s="142"/>
      <c r="M457" s="142" t="s">
        <v>416</v>
      </c>
      <c r="N457" s="142" t="s">
        <v>416</v>
      </c>
      <c r="O457" s="142"/>
      <c r="P457" s="142" t="s">
        <v>435</v>
      </c>
      <c r="Q457" s="142"/>
      <c r="R457" s="142" t="s">
        <v>435</v>
      </c>
      <c r="S457" s="142"/>
      <c r="T457" s="142" t="s">
        <v>435</v>
      </c>
      <c r="U457" s="142" t="s">
        <v>416</v>
      </c>
      <c r="V457" s="142" t="s">
        <v>435</v>
      </c>
      <c r="W457" s="142"/>
      <c r="X457" s="142"/>
      <c r="Y457" s="142"/>
      <c r="Z457" s="142" t="s">
        <v>416</v>
      </c>
      <c r="AA457" s="142"/>
      <c r="AB457" s="142"/>
      <c r="AC457" s="142"/>
      <c r="AD457" s="142"/>
      <c r="AE457" s="142" t="s">
        <v>435</v>
      </c>
      <c r="AF457" s="142"/>
      <c r="AG457" s="142"/>
      <c r="AH457" s="142"/>
    </row>
    <row r="458" spans="1:35" x14ac:dyDescent="0.25">
      <c r="A458">
        <f t="shared" si="21"/>
        <v>456</v>
      </c>
      <c r="B458" s="149" t="s">
        <v>417</v>
      </c>
      <c r="C458" t="str">
        <f t="shared" si="22"/>
        <v>REGULADO</v>
      </c>
      <c r="E458">
        <f t="shared" si="23"/>
        <v>455</v>
      </c>
      <c r="F458" s="150" t="s">
        <v>403</v>
      </c>
      <c r="G458" s="151"/>
      <c r="H458" s="152"/>
      <c r="I458" s="152"/>
      <c r="J458" s="152" t="s">
        <v>558</v>
      </c>
      <c r="K458" s="152"/>
      <c r="L458" s="152"/>
      <c r="M458" s="152" t="s">
        <v>558</v>
      </c>
      <c r="N458" s="152" t="s">
        <v>558</v>
      </c>
      <c r="O458" s="152"/>
      <c r="P458" s="152" t="s">
        <v>417</v>
      </c>
      <c r="Q458" s="152"/>
      <c r="R458" s="152" t="s">
        <v>417</v>
      </c>
      <c r="S458" s="152"/>
      <c r="T458" s="152" t="s">
        <v>417</v>
      </c>
      <c r="U458" s="152" t="s">
        <v>558</v>
      </c>
      <c r="V458" s="152" t="s">
        <v>417</v>
      </c>
      <c r="W458" s="152"/>
      <c r="X458" s="152"/>
      <c r="Y458" s="152"/>
      <c r="Z458" s="152" t="s">
        <v>558</v>
      </c>
      <c r="AA458" s="152"/>
      <c r="AB458" s="152"/>
      <c r="AC458" s="152"/>
      <c r="AD458" s="152"/>
      <c r="AE458" s="152" t="s">
        <v>417</v>
      </c>
      <c r="AF458" s="152"/>
      <c r="AG458" s="152"/>
      <c r="AH458" s="152"/>
    </row>
    <row r="459" spans="1:35" x14ac:dyDescent="0.25">
      <c r="A459">
        <f t="shared" si="21"/>
        <v>457</v>
      </c>
      <c r="B459" s="135" t="s">
        <v>2231</v>
      </c>
      <c r="C459" t="str">
        <f t="shared" si="22"/>
        <v>CB00161ENG</v>
      </c>
      <c r="E459" s="134">
        <f t="shared" si="23"/>
        <v>456</v>
      </c>
      <c r="F459" s="153" t="s">
        <v>1087</v>
      </c>
      <c r="G459" s="154"/>
      <c r="H459" s="155"/>
      <c r="I459" s="155"/>
      <c r="J459" s="155" t="s">
        <v>559</v>
      </c>
      <c r="K459" s="155"/>
      <c r="L459" s="155"/>
      <c r="M459" s="155" t="s">
        <v>2232</v>
      </c>
      <c r="N459" s="155" t="s">
        <v>2233</v>
      </c>
      <c r="O459" s="155"/>
      <c r="P459" s="155" t="s">
        <v>2234</v>
      </c>
      <c r="Q459" s="155"/>
      <c r="R459" s="155" t="s">
        <v>2235</v>
      </c>
      <c r="S459" s="155"/>
      <c r="T459" s="155" t="s">
        <v>2236</v>
      </c>
      <c r="U459" s="155"/>
      <c r="V459" s="155" t="s">
        <v>2237</v>
      </c>
      <c r="W459" s="155"/>
      <c r="X459" s="155"/>
      <c r="Y459" s="155"/>
      <c r="Z459" s="155" t="s">
        <v>894</v>
      </c>
      <c r="AA459" s="155"/>
      <c r="AB459" s="155"/>
      <c r="AC459" s="155"/>
      <c r="AD459" s="155"/>
      <c r="AE459" s="155" t="s">
        <v>2238</v>
      </c>
      <c r="AF459" s="155"/>
      <c r="AG459" s="155"/>
      <c r="AH459" s="155"/>
    </row>
    <row r="460" spans="1:35" x14ac:dyDescent="0.25">
      <c r="A460">
        <f t="shared" si="21"/>
        <v>458</v>
      </c>
      <c r="B460" s="139" t="s">
        <v>445</v>
      </c>
      <c r="C460" t="str">
        <f t="shared" si="22"/>
        <v>HUANCAVELICA 220</v>
      </c>
      <c r="E460">
        <f t="shared" si="23"/>
        <v>457</v>
      </c>
      <c r="F460" s="156" t="s">
        <v>1109</v>
      </c>
      <c r="G460" s="157"/>
      <c r="H460" s="158"/>
      <c r="I460" s="158"/>
      <c r="J460" s="158" t="s">
        <v>460</v>
      </c>
      <c r="K460" s="158"/>
      <c r="L460" s="158"/>
      <c r="M460" s="158" t="s">
        <v>484</v>
      </c>
      <c r="N460" s="158" t="s">
        <v>561</v>
      </c>
      <c r="O460" s="158"/>
      <c r="P460" s="158" t="s">
        <v>524</v>
      </c>
      <c r="Q460" s="158"/>
      <c r="R460" s="158" t="s">
        <v>460</v>
      </c>
      <c r="S460" s="158"/>
      <c r="T460" s="158" t="s">
        <v>492</v>
      </c>
      <c r="U460" s="158"/>
      <c r="V460" s="158" t="s">
        <v>478</v>
      </c>
      <c r="W460" s="158"/>
      <c r="X460" s="158"/>
      <c r="Y460" s="158"/>
      <c r="Z460" s="158" t="s">
        <v>370</v>
      </c>
      <c r="AA460" s="158"/>
      <c r="AB460" s="158"/>
      <c r="AC460" s="158"/>
      <c r="AD460" s="158"/>
      <c r="AE460" s="158" t="s">
        <v>445</v>
      </c>
      <c r="AF460" s="158"/>
      <c r="AG460" s="158"/>
      <c r="AH460" s="158"/>
    </row>
    <row r="461" spans="1:35" x14ac:dyDescent="0.25">
      <c r="A461">
        <f t="shared" si="21"/>
        <v>459</v>
      </c>
      <c r="B461" s="143" t="s">
        <v>81</v>
      </c>
      <c r="C461" t="str">
        <f t="shared" si="22"/>
        <v>ELECTRO CENTRO</v>
      </c>
      <c r="E461">
        <f t="shared" si="23"/>
        <v>458</v>
      </c>
      <c r="F461" s="156" t="s">
        <v>52</v>
      </c>
      <c r="G461" s="157"/>
      <c r="H461" s="158"/>
      <c r="I461" s="158"/>
      <c r="J461" s="158" t="s">
        <v>106</v>
      </c>
      <c r="K461" s="158"/>
      <c r="L461" s="158"/>
      <c r="M461" s="158" t="s">
        <v>2239</v>
      </c>
      <c r="N461" s="158" t="s">
        <v>176</v>
      </c>
      <c r="O461" s="158"/>
      <c r="P461" s="158" t="s">
        <v>97</v>
      </c>
      <c r="Q461" s="158"/>
      <c r="R461" s="158" t="s">
        <v>106</v>
      </c>
      <c r="S461" s="158"/>
      <c r="T461" s="158" t="s">
        <v>102</v>
      </c>
      <c r="U461" s="158"/>
      <c r="V461" s="158" t="s">
        <v>107</v>
      </c>
      <c r="W461" s="158"/>
      <c r="X461" s="158"/>
      <c r="Y461" s="158"/>
      <c r="Z461" s="158" t="s">
        <v>281</v>
      </c>
      <c r="AA461" s="158"/>
      <c r="AB461" s="158"/>
      <c r="AC461" s="158"/>
      <c r="AD461" s="158"/>
      <c r="AE461" s="158" t="s">
        <v>81</v>
      </c>
      <c r="AF461" s="158"/>
      <c r="AG461" s="158"/>
      <c r="AH461" s="158"/>
    </row>
    <row r="462" spans="1:35" x14ac:dyDescent="0.25">
      <c r="A462">
        <f t="shared" si="21"/>
        <v>460</v>
      </c>
      <c r="B462" s="144" t="s">
        <v>2194</v>
      </c>
      <c r="C462" t="str">
        <f t="shared" si="22"/>
        <v>31/08/2016</v>
      </c>
      <c r="E462">
        <f t="shared" si="23"/>
        <v>459</v>
      </c>
      <c r="F462" s="156" t="s">
        <v>1112</v>
      </c>
      <c r="G462" s="157"/>
      <c r="H462" s="158"/>
      <c r="I462" s="158"/>
      <c r="J462" s="158" t="s">
        <v>420</v>
      </c>
      <c r="K462" s="158"/>
      <c r="L462" s="158"/>
      <c r="M462" s="158" t="s">
        <v>1724</v>
      </c>
      <c r="N462" s="158" t="s">
        <v>2207</v>
      </c>
      <c r="O462" s="158"/>
      <c r="P462" s="158" t="s">
        <v>819</v>
      </c>
      <c r="Q462" s="158"/>
      <c r="R462" s="158" t="s">
        <v>480</v>
      </c>
      <c r="S462" s="158"/>
      <c r="T462" s="158" t="s">
        <v>624</v>
      </c>
      <c r="U462" s="158"/>
      <c r="V462" s="158" t="s">
        <v>566</v>
      </c>
      <c r="W462" s="158"/>
      <c r="X462" s="158"/>
      <c r="Y462" s="158"/>
      <c r="Z462" s="158" t="s">
        <v>640</v>
      </c>
      <c r="AA462" s="158"/>
      <c r="AB462" s="158"/>
      <c r="AC462" s="158"/>
      <c r="AD462" s="158"/>
      <c r="AE462" s="158" t="s">
        <v>1882</v>
      </c>
      <c r="AF462" s="158"/>
      <c r="AG462" s="158"/>
      <c r="AH462" s="158"/>
    </row>
    <row r="463" spans="1:35" x14ac:dyDescent="0.25">
      <c r="A463">
        <f t="shared" si="21"/>
        <v>461</v>
      </c>
      <c r="B463" s="147" t="s">
        <v>1036</v>
      </c>
      <c r="C463" t="str">
        <f t="shared" si="22"/>
        <v>01/07/2016</v>
      </c>
      <c r="E463">
        <f t="shared" si="23"/>
        <v>460</v>
      </c>
      <c r="F463" s="156" t="s">
        <v>54</v>
      </c>
      <c r="G463" s="157"/>
      <c r="H463" s="158"/>
      <c r="I463" s="158"/>
      <c r="J463" s="158" t="s">
        <v>437</v>
      </c>
      <c r="K463" s="158"/>
      <c r="L463" s="158"/>
      <c r="M463" s="158" t="s">
        <v>1152</v>
      </c>
      <c r="N463" s="158" t="s">
        <v>1117</v>
      </c>
      <c r="O463" s="158"/>
      <c r="P463" s="158" t="s">
        <v>794</v>
      </c>
      <c r="Q463" s="158"/>
      <c r="R463" s="158" t="s">
        <v>419</v>
      </c>
      <c r="S463" s="158"/>
      <c r="T463" s="158" t="s">
        <v>1121</v>
      </c>
      <c r="U463" s="158"/>
      <c r="V463" s="158" t="s">
        <v>1117</v>
      </c>
      <c r="W463" s="158"/>
      <c r="X463" s="158"/>
      <c r="Y463" s="158"/>
      <c r="Z463" s="158" t="s">
        <v>895</v>
      </c>
      <c r="AA463" s="158"/>
      <c r="AB463" s="158"/>
      <c r="AC463" s="158"/>
      <c r="AD463" s="158"/>
      <c r="AE463" s="158" t="s">
        <v>843</v>
      </c>
      <c r="AF463" s="158"/>
      <c r="AG463" s="158"/>
      <c r="AH463" s="158"/>
    </row>
    <row r="464" spans="1:35" x14ac:dyDescent="0.25">
      <c r="A464">
        <f t="shared" si="21"/>
        <v>462</v>
      </c>
      <c r="B464" s="148" t="s">
        <v>416</v>
      </c>
      <c r="C464" t="str">
        <f t="shared" si="22"/>
        <v>BILATERAL</v>
      </c>
      <c r="E464">
        <f t="shared" si="23"/>
        <v>461</v>
      </c>
      <c r="F464" s="156" t="s">
        <v>402</v>
      </c>
      <c r="G464" s="157"/>
      <c r="H464" s="158"/>
      <c r="I464" s="158"/>
      <c r="J464" s="158" t="s">
        <v>416</v>
      </c>
      <c r="K464" s="158"/>
      <c r="L464" s="158"/>
      <c r="M464" s="158" t="s">
        <v>416</v>
      </c>
      <c r="N464" s="158" t="s">
        <v>416</v>
      </c>
      <c r="O464" s="158"/>
      <c r="P464" s="158" t="s">
        <v>435</v>
      </c>
      <c r="Q464" s="158"/>
      <c r="R464" s="158" t="s">
        <v>435</v>
      </c>
      <c r="S464" s="158"/>
      <c r="T464" s="158" t="s">
        <v>435</v>
      </c>
      <c r="U464" s="158"/>
      <c r="V464" s="158" t="s">
        <v>435</v>
      </c>
      <c r="W464" s="158"/>
      <c r="X464" s="158"/>
      <c r="Y464" s="158"/>
      <c r="Z464" s="158" t="s">
        <v>416</v>
      </c>
      <c r="AA464" s="158"/>
      <c r="AB464" s="158"/>
      <c r="AC464" s="158"/>
      <c r="AD464" s="158"/>
      <c r="AE464" s="158" t="s">
        <v>435</v>
      </c>
      <c r="AF464" s="158"/>
      <c r="AG464" s="158"/>
      <c r="AH464" s="158"/>
    </row>
    <row r="465" spans="1:35" x14ac:dyDescent="0.25">
      <c r="A465">
        <f t="shared" si="21"/>
        <v>463</v>
      </c>
      <c r="B465" s="149" t="s">
        <v>417</v>
      </c>
      <c r="C465" t="str">
        <f t="shared" si="22"/>
        <v>REGULADO</v>
      </c>
      <c r="E465">
        <f t="shared" si="23"/>
        <v>462</v>
      </c>
      <c r="F465" s="159" t="s">
        <v>403</v>
      </c>
      <c r="G465" s="160"/>
      <c r="H465" s="161"/>
      <c r="I465" s="161"/>
      <c r="J465" s="161" t="s">
        <v>558</v>
      </c>
      <c r="K465" s="161"/>
      <c r="L465" s="161"/>
      <c r="M465" s="161" t="s">
        <v>558</v>
      </c>
      <c r="N465" s="161" t="s">
        <v>558</v>
      </c>
      <c r="O465" s="161"/>
      <c r="P465" s="161" t="s">
        <v>417</v>
      </c>
      <c r="Q465" s="161"/>
      <c r="R465" s="161" t="s">
        <v>417</v>
      </c>
      <c r="S465" s="161"/>
      <c r="T465" s="161" t="s">
        <v>417</v>
      </c>
      <c r="U465" s="161"/>
      <c r="V465" s="161" t="s">
        <v>417</v>
      </c>
      <c r="W465" s="161"/>
      <c r="X465" s="161"/>
      <c r="Y465" s="161"/>
      <c r="Z465" s="161" t="s">
        <v>558</v>
      </c>
      <c r="AA465" s="161"/>
      <c r="AB465" s="161"/>
      <c r="AC465" s="161"/>
      <c r="AD465" s="161"/>
      <c r="AE465" s="161" t="s">
        <v>417</v>
      </c>
      <c r="AF465" s="161"/>
      <c r="AG465" s="161"/>
      <c r="AH465" s="161"/>
    </row>
    <row r="466" spans="1:35" s="134" customFormat="1" x14ac:dyDescent="0.25">
      <c r="A466" s="134">
        <f t="shared" si="21"/>
        <v>464</v>
      </c>
      <c r="B466" s="135" t="s">
        <v>2240</v>
      </c>
      <c r="C466" s="134" t="str">
        <f t="shared" si="22"/>
        <v>CB00162ENG</v>
      </c>
      <c r="E466" s="134">
        <f t="shared" si="23"/>
        <v>463</v>
      </c>
      <c r="F466" s="136" t="s">
        <v>1087</v>
      </c>
      <c r="G466" s="137"/>
      <c r="H466" s="138"/>
      <c r="I466" s="138"/>
      <c r="J466" s="138" t="s">
        <v>2241</v>
      </c>
      <c r="K466" s="138"/>
      <c r="L466" s="138"/>
      <c r="M466" s="138"/>
      <c r="N466" s="138" t="s">
        <v>2242</v>
      </c>
      <c r="O466" s="138"/>
      <c r="P466" s="138" t="s">
        <v>2243</v>
      </c>
      <c r="Q466" s="138"/>
      <c r="R466" s="138" t="s">
        <v>2244</v>
      </c>
      <c r="S466" s="138"/>
      <c r="T466" s="138" t="s">
        <v>2245</v>
      </c>
      <c r="U466" s="138"/>
      <c r="V466" s="138" t="s">
        <v>1989</v>
      </c>
      <c r="W466" s="138"/>
      <c r="X466" s="138"/>
      <c r="Y466" s="138"/>
      <c r="Z466" s="138" t="s">
        <v>896</v>
      </c>
      <c r="AA466" s="138"/>
      <c r="AB466" s="138"/>
      <c r="AC466" s="138"/>
      <c r="AD466" s="138"/>
      <c r="AE466" s="138" t="s">
        <v>2246</v>
      </c>
      <c r="AF466" s="138"/>
      <c r="AG466" s="138"/>
      <c r="AH466" s="138"/>
      <c r="AI466" s="3"/>
    </row>
    <row r="467" spans="1:35" x14ac:dyDescent="0.25">
      <c r="A467">
        <f t="shared" si="21"/>
        <v>465</v>
      </c>
      <c r="B467" s="139" t="s">
        <v>448</v>
      </c>
      <c r="C467" t="str">
        <f t="shared" si="22"/>
        <v>HUANUCO 138</v>
      </c>
      <c r="E467">
        <f t="shared" si="23"/>
        <v>464</v>
      </c>
      <c r="F467" s="140" t="s">
        <v>1109</v>
      </c>
      <c r="G467" s="141"/>
      <c r="H467" s="142"/>
      <c r="I467" s="142"/>
      <c r="J467" s="142" t="s">
        <v>441</v>
      </c>
      <c r="K467" s="142"/>
      <c r="L467" s="142"/>
      <c r="M467" s="142"/>
      <c r="N467" s="142" t="s">
        <v>370</v>
      </c>
      <c r="O467" s="142"/>
      <c r="P467" s="142" t="s">
        <v>526</v>
      </c>
      <c r="Q467" s="142"/>
      <c r="R467" s="142" t="s">
        <v>441</v>
      </c>
      <c r="S467" s="142"/>
      <c r="T467" s="142" t="s">
        <v>495</v>
      </c>
      <c r="U467" s="142"/>
      <c r="V467" s="142" t="s">
        <v>478</v>
      </c>
      <c r="W467" s="142"/>
      <c r="X467" s="142"/>
      <c r="Y467" s="142"/>
      <c r="Z467" s="142" t="s">
        <v>370</v>
      </c>
      <c r="AA467" s="142"/>
      <c r="AB467" s="142"/>
      <c r="AC467" s="142"/>
      <c r="AD467" s="142"/>
      <c r="AE467" s="142" t="s">
        <v>443</v>
      </c>
      <c r="AF467" s="142"/>
      <c r="AG467" s="142"/>
      <c r="AH467" s="142"/>
    </row>
    <row r="468" spans="1:35" x14ac:dyDescent="0.25">
      <c r="A468">
        <f t="shared" si="21"/>
        <v>466</v>
      </c>
      <c r="B468" s="143" t="s">
        <v>81</v>
      </c>
      <c r="C468" t="str">
        <f t="shared" si="22"/>
        <v>ELECTRO CENTRO</v>
      </c>
      <c r="E468">
        <f t="shared" si="23"/>
        <v>465</v>
      </c>
      <c r="F468" s="140" t="s">
        <v>52</v>
      </c>
      <c r="G468" s="141"/>
      <c r="H468" s="142"/>
      <c r="I468" s="142"/>
      <c r="J468" s="142" t="s">
        <v>129</v>
      </c>
      <c r="K468" s="142"/>
      <c r="L468" s="142"/>
      <c r="M468" s="142"/>
      <c r="N468" s="142" t="s">
        <v>182</v>
      </c>
      <c r="O468" s="142"/>
      <c r="P468" s="142" t="s">
        <v>97</v>
      </c>
      <c r="Q468" s="142"/>
      <c r="R468" s="142" t="s">
        <v>129</v>
      </c>
      <c r="S468" s="142"/>
      <c r="T468" s="142" t="s">
        <v>102</v>
      </c>
      <c r="U468" s="142"/>
      <c r="V468" s="142" t="s">
        <v>68</v>
      </c>
      <c r="W468" s="142"/>
      <c r="X468" s="142"/>
      <c r="Y468" s="142"/>
      <c r="Z468" s="142" t="s">
        <v>897</v>
      </c>
      <c r="AA468" s="142"/>
      <c r="AB468" s="142"/>
      <c r="AC468" s="142"/>
      <c r="AD468" s="142"/>
      <c r="AE468" s="142" t="s">
        <v>81</v>
      </c>
      <c r="AF468" s="142"/>
      <c r="AG468" s="142"/>
      <c r="AH468" s="142"/>
    </row>
    <row r="469" spans="1:35" x14ac:dyDescent="0.25">
      <c r="A469">
        <f t="shared" si="21"/>
        <v>467</v>
      </c>
      <c r="B469" s="144" t="s">
        <v>2194</v>
      </c>
      <c r="C469" t="str">
        <f t="shared" si="22"/>
        <v>31/08/2016</v>
      </c>
      <c r="E469">
        <f t="shared" si="23"/>
        <v>466</v>
      </c>
      <c r="F469" s="140" t="s">
        <v>1112</v>
      </c>
      <c r="G469" s="141"/>
      <c r="H469" s="142"/>
      <c r="I469" s="142"/>
      <c r="J469" s="142" t="s">
        <v>420</v>
      </c>
      <c r="K469" s="142"/>
      <c r="L469" s="142"/>
      <c r="M469" s="142"/>
      <c r="N469" s="142" t="s">
        <v>2247</v>
      </c>
      <c r="O469" s="142"/>
      <c r="P469" s="142" t="s">
        <v>819</v>
      </c>
      <c r="Q469" s="142"/>
      <c r="R469" s="142" t="s">
        <v>480</v>
      </c>
      <c r="S469" s="142"/>
      <c r="T469" s="142" t="s">
        <v>624</v>
      </c>
      <c r="U469" s="142"/>
      <c r="V469" s="142" t="s">
        <v>566</v>
      </c>
      <c r="W469" s="142"/>
      <c r="X469" s="142"/>
      <c r="Y469" s="142"/>
      <c r="Z469" s="142" t="s">
        <v>873</v>
      </c>
      <c r="AA469" s="142"/>
      <c r="AB469" s="142"/>
      <c r="AC469" s="142"/>
      <c r="AD469" s="142"/>
      <c r="AE469" s="142" t="s">
        <v>1882</v>
      </c>
      <c r="AF469" s="142"/>
      <c r="AG469" s="142"/>
      <c r="AH469" s="142"/>
    </row>
    <row r="470" spans="1:35" x14ac:dyDescent="0.25">
      <c r="A470">
        <f t="shared" si="21"/>
        <v>468</v>
      </c>
      <c r="B470" s="147" t="s">
        <v>1036</v>
      </c>
      <c r="C470" t="str">
        <f t="shared" si="22"/>
        <v>01/07/2016</v>
      </c>
      <c r="E470">
        <f t="shared" si="23"/>
        <v>467</v>
      </c>
      <c r="F470" s="140" t="s">
        <v>54</v>
      </c>
      <c r="G470" s="141"/>
      <c r="H470" s="142"/>
      <c r="I470" s="142"/>
      <c r="J470" s="142" t="s">
        <v>419</v>
      </c>
      <c r="K470" s="142"/>
      <c r="L470" s="142"/>
      <c r="M470" s="142"/>
      <c r="N470" s="142" t="s">
        <v>1353</v>
      </c>
      <c r="O470" s="142"/>
      <c r="P470" s="142" t="s">
        <v>794</v>
      </c>
      <c r="Q470" s="142"/>
      <c r="R470" s="142" t="s">
        <v>419</v>
      </c>
      <c r="S470" s="142"/>
      <c r="T470" s="142" t="s">
        <v>1121</v>
      </c>
      <c r="U470" s="142"/>
      <c r="V470" s="142" t="s">
        <v>1117</v>
      </c>
      <c r="W470" s="142"/>
      <c r="X470" s="142"/>
      <c r="Y470" s="142"/>
      <c r="Z470" s="142" t="s">
        <v>898</v>
      </c>
      <c r="AA470" s="142"/>
      <c r="AB470" s="142"/>
      <c r="AC470" s="142"/>
      <c r="AD470" s="142"/>
      <c r="AE470" s="142" t="s">
        <v>843</v>
      </c>
      <c r="AF470" s="142"/>
      <c r="AG470" s="142"/>
      <c r="AH470" s="142"/>
    </row>
    <row r="471" spans="1:35" x14ac:dyDescent="0.25">
      <c r="A471">
        <f t="shared" si="21"/>
        <v>469</v>
      </c>
      <c r="B471" s="148" t="s">
        <v>416</v>
      </c>
      <c r="C471" t="str">
        <f t="shared" si="22"/>
        <v>BILATERAL</v>
      </c>
      <c r="E471">
        <f t="shared" si="23"/>
        <v>468</v>
      </c>
      <c r="F471" s="140" t="s">
        <v>402</v>
      </c>
      <c r="G471" s="141"/>
      <c r="H471" s="142"/>
      <c r="I471" s="142"/>
      <c r="J471" s="142" t="s">
        <v>416</v>
      </c>
      <c r="K471" s="142"/>
      <c r="L471" s="142"/>
      <c r="M471" s="142"/>
      <c r="N471" s="142" t="s">
        <v>416</v>
      </c>
      <c r="O471" s="142"/>
      <c r="P471" s="142" t="s">
        <v>435</v>
      </c>
      <c r="Q471" s="142"/>
      <c r="R471" s="142" t="s">
        <v>435</v>
      </c>
      <c r="S471" s="142"/>
      <c r="T471" s="142" t="s">
        <v>435</v>
      </c>
      <c r="U471" s="142"/>
      <c r="V471" s="142" t="s">
        <v>416</v>
      </c>
      <c r="W471" s="142"/>
      <c r="X471" s="142"/>
      <c r="Y471" s="142"/>
      <c r="Z471" s="142" t="s">
        <v>416</v>
      </c>
      <c r="AA471" s="142"/>
      <c r="AB471" s="142"/>
      <c r="AC471" s="142"/>
      <c r="AD471" s="142"/>
      <c r="AE471" s="142" t="s">
        <v>435</v>
      </c>
      <c r="AF471" s="142"/>
      <c r="AG471" s="142"/>
      <c r="AH471" s="142"/>
    </row>
    <row r="472" spans="1:35" x14ac:dyDescent="0.25">
      <c r="A472">
        <f t="shared" si="21"/>
        <v>470</v>
      </c>
      <c r="B472" s="149" t="s">
        <v>417</v>
      </c>
      <c r="C472" t="str">
        <f t="shared" si="22"/>
        <v>REGULADO</v>
      </c>
      <c r="E472">
        <f t="shared" si="23"/>
        <v>469</v>
      </c>
      <c r="F472" s="150" t="s">
        <v>403</v>
      </c>
      <c r="G472" s="151"/>
      <c r="H472" s="152"/>
      <c r="I472" s="152"/>
      <c r="J472" s="152" t="s">
        <v>558</v>
      </c>
      <c r="K472" s="152"/>
      <c r="L472" s="152"/>
      <c r="M472" s="152"/>
      <c r="N472" s="152" t="s">
        <v>558</v>
      </c>
      <c r="O472" s="152"/>
      <c r="P472" s="152" t="s">
        <v>417</v>
      </c>
      <c r="Q472" s="152"/>
      <c r="R472" s="152" t="s">
        <v>417</v>
      </c>
      <c r="S472" s="152"/>
      <c r="T472" s="152" t="s">
        <v>417</v>
      </c>
      <c r="U472" s="152"/>
      <c r="V472" s="152" t="s">
        <v>417</v>
      </c>
      <c r="W472" s="152"/>
      <c r="X472" s="152"/>
      <c r="Y472" s="152"/>
      <c r="Z472" s="152" t="s">
        <v>558</v>
      </c>
      <c r="AA472" s="152"/>
      <c r="AB472" s="152"/>
      <c r="AC472" s="152"/>
      <c r="AD472" s="152"/>
      <c r="AE472" s="152" t="s">
        <v>417</v>
      </c>
      <c r="AF472" s="152"/>
      <c r="AG472" s="152"/>
      <c r="AH472" s="152"/>
    </row>
    <row r="473" spans="1:35" x14ac:dyDescent="0.25">
      <c r="A473">
        <f t="shared" si="21"/>
        <v>471</v>
      </c>
      <c r="B473" s="135" t="s">
        <v>2248</v>
      </c>
      <c r="C473" t="str">
        <f t="shared" si="22"/>
        <v>CB00163ENG</v>
      </c>
      <c r="E473" s="134">
        <f t="shared" si="23"/>
        <v>470</v>
      </c>
      <c r="F473" s="153" t="s">
        <v>1087</v>
      </c>
      <c r="G473" s="154"/>
      <c r="H473" s="155"/>
      <c r="I473" s="155"/>
      <c r="J473" s="155" t="s">
        <v>2249</v>
      </c>
      <c r="K473" s="155"/>
      <c r="L473" s="155"/>
      <c r="M473" s="155"/>
      <c r="N473" s="155" t="s">
        <v>2250</v>
      </c>
      <c r="O473" s="155"/>
      <c r="P473" s="155" t="s">
        <v>2251</v>
      </c>
      <c r="Q473" s="155"/>
      <c r="R473" s="155" t="s">
        <v>2252</v>
      </c>
      <c r="S473" s="155"/>
      <c r="T473" s="155" t="s">
        <v>2253</v>
      </c>
      <c r="U473" s="155"/>
      <c r="V473" s="155" t="s">
        <v>2254</v>
      </c>
      <c r="W473" s="155"/>
      <c r="X473" s="155"/>
      <c r="Y473" s="155"/>
      <c r="Z473" s="155" t="s">
        <v>899</v>
      </c>
      <c r="AA473" s="155"/>
      <c r="AB473" s="155"/>
      <c r="AC473" s="155"/>
      <c r="AD473" s="155"/>
      <c r="AE473" s="155" t="s">
        <v>2255</v>
      </c>
      <c r="AF473" s="155"/>
      <c r="AG473" s="155"/>
      <c r="AH473" s="155"/>
    </row>
    <row r="474" spans="1:35" x14ac:dyDescent="0.25">
      <c r="A474">
        <f t="shared" si="21"/>
        <v>472</v>
      </c>
      <c r="B474" s="139" t="s">
        <v>451</v>
      </c>
      <c r="C474" t="str">
        <f t="shared" si="22"/>
        <v>HUAYUCACHI 220</v>
      </c>
      <c r="E474">
        <f t="shared" si="23"/>
        <v>471</v>
      </c>
      <c r="F474" s="156" t="s">
        <v>1109</v>
      </c>
      <c r="G474" s="157"/>
      <c r="H474" s="158"/>
      <c r="I474" s="158"/>
      <c r="J474" s="158" t="s">
        <v>458</v>
      </c>
      <c r="K474" s="158"/>
      <c r="L474" s="158"/>
      <c r="M474" s="158"/>
      <c r="N474" s="158" t="s">
        <v>422</v>
      </c>
      <c r="O474" s="158"/>
      <c r="P474" s="158" t="s">
        <v>528</v>
      </c>
      <c r="Q474" s="158"/>
      <c r="R474" s="158" t="s">
        <v>458</v>
      </c>
      <c r="S474" s="158"/>
      <c r="T474" s="158" t="s">
        <v>498</v>
      </c>
      <c r="U474" s="158"/>
      <c r="V474" s="158" t="s">
        <v>507</v>
      </c>
      <c r="W474" s="158"/>
      <c r="X474" s="158"/>
      <c r="Y474" s="158"/>
      <c r="Z474" s="158" t="s">
        <v>370</v>
      </c>
      <c r="AA474" s="158"/>
      <c r="AB474" s="158"/>
      <c r="AC474" s="158"/>
      <c r="AD474" s="158"/>
      <c r="AE474" s="158" t="s">
        <v>441</v>
      </c>
      <c r="AF474" s="158"/>
      <c r="AG474" s="158"/>
      <c r="AH474" s="158"/>
    </row>
    <row r="475" spans="1:35" x14ac:dyDescent="0.25">
      <c r="A475">
        <f t="shared" si="21"/>
        <v>473</v>
      </c>
      <c r="B475" s="143" t="s">
        <v>81</v>
      </c>
      <c r="C475" t="str">
        <f t="shared" si="22"/>
        <v>ELECTRO CENTRO</v>
      </c>
      <c r="E475">
        <f t="shared" si="23"/>
        <v>472</v>
      </c>
      <c r="F475" s="156" t="s">
        <v>52</v>
      </c>
      <c r="G475" s="157"/>
      <c r="H475" s="158"/>
      <c r="I475" s="158"/>
      <c r="J475" s="158" t="s">
        <v>129</v>
      </c>
      <c r="K475" s="158"/>
      <c r="L475" s="158"/>
      <c r="M475" s="158"/>
      <c r="N475" s="158" t="s">
        <v>179</v>
      </c>
      <c r="O475" s="158"/>
      <c r="P475" s="158" t="s">
        <v>97</v>
      </c>
      <c r="Q475" s="158"/>
      <c r="R475" s="158" t="s">
        <v>129</v>
      </c>
      <c r="S475" s="158"/>
      <c r="T475" s="158" t="s">
        <v>102</v>
      </c>
      <c r="U475" s="158"/>
      <c r="V475" s="158" t="s">
        <v>68</v>
      </c>
      <c r="W475" s="158"/>
      <c r="X475" s="158"/>
      <c r="Y475" s="158"/>
      <c r="Z475" s="158" t="s">
        <v>148</v>
      </c>
      <c r="AA475" s="158"/>
      <c r="AB475" s="158"/>
      <c r="AC475" s="158"/>
      <c r="AD475" s="158"/>
      <c r="AE475" s="158" t="s">
        <v>81</v>
      </c>
      <c r="AF475" s="158"/>
      <c r="AG475" s="158"/>
      <c r="AH475" s="158"/>
    </row>
    <row r="476" spans="1:35" x14ac:dyDescent="0.25">
      <c r="A476">
        <f t="shared" si="21"/>
        <v>474</v>
      </c>
      <c r="B476" s="144" t="s">
        <v>2194</v>
      </c>
      <c r="C476" t="str">
        <f t="shared" si="22"/>
        <v>31/08/2016</v>
      </c>
      <c r="E476">
        <f t="shared" si="23"/>
        <v>473</v>
      </c>
      <c r="F476" s="156" t="s">
        <v>1112</v>
      </c>
      <c r="G476" s="157"/>
      <c r="H476" s="158"/>
      <c r="I476" s="158"/>
      <c r="J476" s="158" t="s">
        <v>420</v>
      </c>
      <c r="K476" s="158"/>
      <c r="L476" s="158"/>
      <c r="M476" s="158"/>
      <c r="N476" s="158" t="s">
        <v>2207</v>
      </c>
      <c r="O476" s="158"/>
      <c r="P476" s="158" t="s">
        <v>819</v>
      </c>
      <c r="Q476" s="158"/>
      <c r="R476" s="158" t="s">
        <v>480</v>
      </c>
      <c r="S476" s="158"/>
      <c r="T476" s="158" t="s">
        <v>624</v>
      </c>
      <c r="U476" s="158"/>
      <c r="V476" s="158" t="s">
        <v>566</v>
      </c>
      <c r="W476" s="158"/>
      <c r="X476" s="158"/>
      <c r="Y476" s="158"/>
      <c r="Z476" s="158" t="s">
        <v>873</v>
      </c>
      <c r="AA476" s="158"/>
      <c r="AB476" s="158"/>
      <c r="AC476" s="158"/>
      <c r="AD476" s="158"/>
      <c r="AE476" s="158" t="s">
        <v>1882</v>
      </c>
      <c r="AF476" s="158"/>
      <c r="AG476" s="158"/>
      <c r="AH476" s="158"/>
    </row>
    <row r="477" spans="1:35" x14ac:dyDescent="0.25">
      <c r="A477">
        <f t="shared" si="21"/>
        <v>475</v>
      </c>
      <c r="B477" s="147" t="s">
        <v>1036</v>
      </c>
      <c r="C477" t="str">
        <f t="shared" si="22"/>
        <v>01/07/2016</v>
      </c>
      <c r="E477">
        <f t="shared" si="23"/>
        <v>474</v>
      </c>
      <c r="F477" s="156" t="s">
        <v>54</v>
      </c>
      <c r="G477" s="157"/>
      <c r="H477" s="158"/>
      <c r="I477" s="158"/>
      <c r="J477" s="158" t="s">
        <v>419</v>
      </c>
      <c r="K477" s="158"/>
      <c r="L477" s="158"/>
      <c r="M477" s="158"/>
      <c r="N477" s="158" t="s">
        <v>1353</v>
      </c>
      <c r="O477" s="158"/>
      <c r="P477" s="158" t="s">
        <v>794</v>
      </c>
      <c r="Q477" s="158"/>
      <c r="R477" s="158" t="s">
        <v>419</v>
      </c>
      <c r="S477" s="158"/>
      <c r="T477" s="158" t="s">
        <v>1121</v>
      </c>
      <c r="U477" s="158"/>
      <c r="V477" s="158" t="s">
        <v>1117</v>
      </c>
      <c r="W477" s="158"/>
      <c r="X477" s="158"/>
      <c r="Y477" s="158"/>
      <c r="Z477" s="158" t="s">
        <v>794</v>
      </c>
      <c r="AA477" s="158"/>
      <c r="AB477" s="158"/>
      <c r="AC477" s="158"/>
      <c r="AD477" s="158"/>
      <c r="AE477" s="158" t="s">
        <v>843</v>
      </c>
      <c r="AF477" s="158"/>
      <c r="AG477" s="158"/>
      <c r="AH477" s="158"/>
    </row>
    <row r="478" spans="1:35" x14ac:dyDescent="0.25">
      <c r="A478">
        <f t="shared" si="21"/>
        <v>476</v>
      </c>
      <c r="B478" s="148" t="s">
        <v>416</v>
      </c>
      <c r="C478" t="str">
        <f t="shared" si="22"/>
        <v>BILATERAL</v>
      </c>
      <c r="E478">
        <f t="shared" si="23"/>
        <v>475</v>
      </c>
      <c r="F478" s="156" t="s">
        <v>402</v>
      </c>
      <c r="G478" s="157"/>
      <c r="H478" s="158"/>
      <c r="I478" s="158"/>
      <c r="J478" s="158" t="s">
        <v>416</v>
      </c>
      <c r="K478" s="158"/>
      <c r="L478" s="158"/>
      <c r="M478" s="158"/>
      <c r="N478" s="158" t="s">
        <v>416</v>
      </c>
      <c r="O478" s="158"/>
      <c r="P478" s="158" t="s">
        <v>435</v>
      </c>
      <c r="Q478" s="158"/>
      <c r="R478" s="158" t="s">
        <v>435</v>
      </c>
      <c r="S478" s="158"/>
      <c r="T478" s="158" t="s">
        <v>435</v>
      </c>
      <c r="U478" s="158"/>
      <c r="V478" s="158" t="s">
        <v>435</v>
      </c>
      <c r="W478" s="158"/>
      <c r="X478" s="158"/>
      <c r="Y478" s="158"/>
      <c r="Z478" s="158" t="s">
        <v>416</v>
      </c>
      <c r="AA478" s="158"/>
      <c r="AB478" s="158"/>
      <c r="AC478" s="158"/>
      <c r="AD478" s="158"/>
      <c r="AE478" s="158" t="s">
        <v>435</v>
      </c>
      <c r="AF478" s="158"/>
      <c r="AG478" s="158"/>
      <c r="AH478" s="158"/>
    </row>
    <row r="479" spans="1:35" x14ac:dyDescent="0.25">
      <c r="A479">
        <f t="shared" si="21"/>
        <v>477</v>
      </c>
      <c r="B479" s="149" t="s">
        <v>417</v>
      </c>
      <c r="C479" t="str">
        <f t="shared" si="22"/>
        <v>REGULADO</v>
      </c>
      <c r="E479">
        <f t="shared" si="23"/>
        <v>476</v>
      </c>
      <c r="F479" s="159" t="s">
        <v>403</v>
      </c>
      <c r="G479" s="160"/>
      <c r="H479" s="161"/>
      <c r="I479" s="161"/>
      <c r="J479" s="161" t="s">
        <v>558</v>
      </c>
      <c r="K479" s="161"/>
      <c r="L479" s="161"/>
      <c r="M479" s="161"/>
      <c r="N479" s="161" t="s">
        <v>558</v>
      </c>
      <c r="O479" s="161"/>
      <c r="P479" s="161" t="s">
        <v>417</v>
      </c>
      <c r="Q479" s="161"/>
      <c r="R479" s="161" t="s">
        <v>417</v>
      </c>
      <c r="S479" s="161"/>
      <c r="T479" s="161" t="s">
        <v>417</v>
      </c>
      <c r="U479" s="161"/>
      <c r="V479" s="161" t="s">
        <v>417</v>
      </c>
      <c r="W479" s="161"/>
      <c r="X479" s="161"/>
      <c r="Y479" s="161"/>
      <c r="Z479" s="161" t="s">
        <v>417</v>
      </c>
      <c r="AA479" s="161"/>
      <c r="AB479" s="161"/>
      <c r="AC479" s="161"/>
      <c r="AD479" s="161"/>
      <c r="AE479" s="161" t="s">
        <v>417</v>
      </c>
      <c r="AF479" s="161"/>
      <c r="AG479" s="161"/>
      <c r="AH479" s="161"/>
    </row>
    <row r="480" spans="1:35" s="134" customFormat="1" x14ac:dyDescent="0.25">
      <c r="A480" s="134">
        <f t="shared" si="21"/>
        <v>478</v>
      </c>
      <c r="B480" s="135" t="s">
        <v>2256</v>
      </c>
      <c r="C480" s="134" t="str">
        <f t="shared" si="22"/>
        <v>CB00164ENG</v>
      </c>
      <c r="E480" s="134">
        <f t="shared" si="23"/>
        <v>477</v>
      </c>
      <c r="F480" s="136" t="s">
        <v>1087</v>
      </c>
      <c r="G480" s="137"/>
      <c r="H480" s="138"/>
      <c r="I480" s="138"/>
      <c r="J480" s="138" t="s">
        <v>2257</v>
      </c>
      <c r="K480" s="138"/>
      <c r="L480" s="138"/>
      <c r="M480" s="138"/>
      <c r="N480" s="138" t="s">
        <v>2258</v>
      </c>
      <c r="O480" s="138"/>
      <c r="P480" s="138" t="s">
        <v>2259</v>
      </c>
      <c r="Q480" s="138"/>
      <c r="R480" s="138" t="s">
        <v>2260</v>
      </c>
      <c r="S480" s="138"/>
      <c r="T480" s="138" t="s">
        <v>2261</v>
      </c>
      <c r="U480" s="138"/>
      <c r="V480" s="138" t="s">
        <v>2262</v>
      </c>
      <c r="W480" s="138"/>
      <c r="X480" s="138"/>
      <c r="Y480" s="138"/>
      <c r="Z480" s="138" t="s">
        <v>900</v>
      </c>
      <c r="AA480" s="138"/>
      <c r="AB480" s="138"/>
      <c r="AC480" s="138"/>
      <c r="AD480" s="138"/>
      <c r="AE480" s="138" t="s">
        <v>2263</v>
      </c>
      <c r="AF480" s="138"/>
      <c r="AG480" s="138"/>
      <c r="AH480" s="138"/>
      <c r="AI480" s="3"/>
    </row>
    <row r="481" spans="1:35" x14ac:dyDescent="0.25">
      <c r="A481">
        <f t="shared" si="21"/>
        <v>479</v>
      </c>
      <c r="B481" s="139" t="s">
        <v>451</v>
      </c>
      <c r="C481" t="str">
        <f t="shared" si="22"/>
        <v>HUAYUCACHI 220</v>
      </c>
      <c r="E481">
        <f t="shared" si="23"/>
        <v>478</v>
      </c>
      <c r="F481" s="140" t="s">
        <v>1109</v>
      </c>
      <c r="G481" s="141"/>
      <c r="H481" s="142"/>
      <c r="I481" s="142"/>
      <c r="J481" s="142" t="s">
        <v>646</v>
      </c>
      <c r="K481" s="142"/>
      <c r="L481" s="142"/>
      <c r="M481" s="142"/>
      <c r="N481" s="142" t="s">
        <v>422</v>
      </c>
      <c r="O481" s="142"/>
      <c r="P481" s="142" t="s">
        <v>531</v>
      </c>
      <c r="Q481" s="142"/>
      <c r="R481" s="142" t="s">
        <v>441</v>
      </c>
      <c r="S481" s="142"/>
      <c r="T481" s="142" t="s">
        <v>805</v>
      </c>
      <c r="U481" s="142"/>
      <c r="V481" s="142" t="s">
        <v>478</v>
      </c>
      <c r="W481" s="142"/>
      <c r="X481" s="142"/>
      <c r="Y481" s="142"/>
      <c r="Z481" s="142" t="s">
        <v>528</v>
      </c>
      <c r="AA481" s="142"/>
      <c r="AB481" s="142"/>
      <c r="AC481" s="142"/>
      <c r="AD481" s="142"/>
      <c r="AE481" s="142" t="s">
        <v>439</v>
      </c>
      <c r="AF481" s="142"/>
      <c r="AG481" s="142"/>
      <c r="AH481" s="142"/>
    </row>
    <row r="482" spans="1:35" x14ac:dyDescent="0.25">
      <c r="A482">
        <f t="shared" si="21"/>
        <v>480</v>
      </c>
      <c r="B482" s="143" t="s">
        <v>81</v>
      </c>
      <c r="C482" t="str">
        <f t="shared" si="22"/>
        <v>ELECTRO CENTRO</v>
      </c>
      <c r="E482">
        <f t="shared" si="23"/>
        <v>479</v>
      </c>
      <c r="F482" s="140" t="s">
        <v>52</v>
      </c>
      <c r="G482" s="141"/>
      <c r="H482" s="142"/>
      <c r="I482" s="142"/>
      <c r="J482" s="142" t="s">
        <v>131</v>
      </c>
      <c r="K482" s="142"/>
      <c r="L482" s="142"/>
      <c r="M482" s="142"/>
      <c r="N482" s="142" t="s">
        <v>2264</v>
      </c>
      <c r="O482" s="142"/>
      <c r="P482" s="142" t="s">
        <v>97</v>
      </c>
      <c r="Q482" s="142"/>
      <c r="R482" s="142" t="s">
        <v>130</v>
      </c>
      <c r="S482" s="142"/>
      <c r="T482" s="142" t="s">
        <v>146</v>
      </c>
      <c r="U482" s="142"/>
      <c r="V482" s="142" t="s">
        <v>68</v>
      </c>
      <c r="W482" s="142"/>
      <c r="X482" s="142"/>
      <c r="Y482" s="142"/>
      <c r="Z482" s="142" t="s">
        <v>879</v>
      </c>
      <c r="AA482" s="142"/>
      <c r="AB482" s="142"/>
      <c r="AC482" s="142"/>
      <c r="AD482" s="142"/>
      <c r="AE482" s="142" t="s">
        <v>81</v>
      </c>
      <c r="AF482" s="142"/>
      <c r="AG482" s="142"/>
      <c r="AH482" s="142"/>
    </row>
    <row r="483" spans="1:35" x14ac:dyDescent="0.25">
      <c r="A483">
        <f t="shared" si="21"/>
        <v>481</v>
      </c>
      <c r="B483" s="144" t="s">
        <v>2194</v>
      </c>
      <c r="C483" t="str">
        <f t="shared" si="22"/>
        <v>31/08/2016</v>
      </c>
      <c r="E483">
        <f t="shared" si="23"/>
        <v>480</v>
      </c>
      <c r="F483" s="140" t="s">
        <v>1112</v>
      </c>
      <c r="G483" s="141"/>
      <c r="H483" s="142"/>
      <c r="I483" s="142"/>
      <c r="J483" s="142" t="s">
        <v>420</v>
      </c>
      <c r="K483" s="142"/>
      <c r="L483" s="142"/>
      <c r="M483" s="142"/>
      <c r="N483" s="142" t="s">
        <v>1303</v>
      </c>
      <c r="O483" s="142"/>
      <c r="P483" s="142" t="s">
        <v>819</v>
      </c>
      <c r="Q483" s="142"/>
      <c r="R483" s="142" t="s">
        <v>480</v>
      </c>
      <c r="S483" s="142"/>
      <c r="T483" s="142" t="s">
        <v>806</v>
      </c>
      <c r="U483" s="142"/>
      <c r="V483" s="142" t="s">
        <v>566</v>
      </c>
      <c r="W483" s="142"/>
      <c r="X483" s="142"/>
      <c r="Y483" s="142"/>
      <c r="Z483" s="142" t="s">
        <v>881</v>
      </c>
      <c r="AA483" s="142"/>
      <c r="AB483" s="142"/>
      <c r="AC483" s="142"/>
      <c r="AD483" s="142"/>
      <c r="AE483" s="142" t="s">
        <v>1882</v>
      </c>
      <c r="AF483" s="142"/>
      <c r="AG483" s="142"/>
      <c r="AH483" s="142"/>
    </row>
    <row r="484" spans="1:35" x14ac:dyDescent="0.25">
      <c r="A484">
        <f t="shared" si="21"/>
        <v>482</v>
      </c>
      <c r="B484" s="147" t="s">
        <v>1036</v>
      </c>
      <c r="C484" t="str">
        <f t="shared" si="22"/>
        <v>01/07/2016</v>
      </c>
      <c r="E484">
        <f t="shared" si="23"/>
        <v>481</v>
      </c>
      <c r="F484" s="140" t="s">
        <v>54</v>
      </c>
      <c r="G484" s="141"/>
      <c r="H484" s="142"/>
      <c r="I484" s="142"/>
      <c r="J484" s="142" t="s">
        <v>419</v>
      </c>
      <c r="K484" s="142"/>
      <c r="L484" s="142"/>
      <c r="M484" s="142"/>
      <c r="N484" s="142" t="s">
        <v>921</v>
      </c>
      <c r="O484" s="142"/>
      <c r="P484" s="142" t="s">
        <v>794</v>
      </c>
      <c r="Q484" s="142"/>
      <c r="R484" s="142" t="s">
        <v>419</v>
      </c>
      <c r="S484" s="142"/>
      <c r="T484" s="142" t="s">
        <v>1121</v>
      </c>
      <c r="U484" s="142"/>
      <c r="V484" s="142" t="s">
        <v>1117</v>
      </c>
      <c r="W484" s="142"/>
      <c r="X484" s="142"/>
      <c r="Y484" s="142"/>
      <c r="Z484" s="142" t="s">
        <v>880</v>
      </c>
      <c r="AA484" s="142"/>
      <c r="AB484" s="142"/>
      <c r="AC484" s="142"/>
      <c r="AD484" s="142"/>
      <c r="AE484" s="142" t="s">
        <v>843</v>
      </c>
      <c r="AF484" s="142"/>
      <c r="AG484" s="142"/>
      <c r="AH484" s="142"/>
    </row>
    <row r="485" spans="1:35" x14ac:dyDescent="0.25">
      <c r="A485">
        <f t="shared" si="21"/>
        <v>483</v>
      </c>
      <c r="B485" s="148" t="s">
        <v>416</v>
      </c>
      <c r="C485" t="str">
        <f t="shared" si="22"/>
        <v>BILATERAL</v>
      </c>
      <c r="E485">
        <f t="shared" si="23"/>
        <v>482</v>
      </c>
      <c r="F485" s="140" t="s">
        <v>402</v>
      </c>
      <c r="G485" s="141"/>
      <c r="H485" s="142"/>
      <c r="I485" s="142"/>
      <c r="J485" s="142" t="s">
        <v>416</v>
      </c>
      <c r="K485" s="142"/>
      <c r="L485" s="142"/>
      <c r="M485" s="142"/>
      <c r="N485" s="142" t="s">
        <v>416</v>
      </c>
      <c r="O485" s="142"/>
      <c r="P485" s="142" t="s">
        <v>435</v>
      </c>
      <c r="Q485" s="142"/>
      <c r="R485" s="142" t="s">
        <v>416</v>
      </c>
      <c r="S485" s="142"/>
      <c r="T485" s="142" t="s">
        <v>435</v>
      </c>
      <c r="U485" s="142"/>
      <c r="V485" s="142" t="s">
        <v>435</v>
      </c>
      <c r="W485" s="142"/>
      <c r="X485" s="142"/>
      <c r="Y485" s="142"/>
      <c r="Z485" s="142" t="s">
        <v>416</v>
      </c>
      <c r="AA485" s="142"/>
      <c r="AB485" s="142"/>
      <c r="AC485" s="142"/>
      <c r="AD485" s="142"/>
      <c r="AE485" s="142" t="s">
        <v>435</v>
      </c>
      <c r="AF485" s="142"/>
      <c r="AG485" s="142"/>
      <c r="AH485" s="142"/>
    </row>
    <row r="486" spans="1:35" x14ac:dyDescent="0.25">
      <c r="A486">
        <f t="shared" si="21"/>
        <v>484</v>
      </c>
      <c r="B486" s="149" t="s">
        <v>417</v>
      </c>
      <c r="C486" t="str">
        <f t="shared" si="22"/>
        <v>REGULADO</v>
      </c>
      <c r="E486">
        <f t="shared" si="23"/>
        <v>483</v>
      </c>
      <c r="F486" s="150" t="s">
        <v>403</v>
      </c>
      <c r="G486" s="151"/>
      <c r="H486" s="152"/>
      <c r="I486" s="152"/>
      <c r="J486" s="152" t="s">
        <v>558</v>
      </c>
      <c r="K486" s="152"/>
      <c r="L486" s="152"/>
      <c r="M486" s="152"/>
      <c r="N486" s="152" t="s">
        <v>558</v>
      </c>
      <c r="O486" s="152"/>
      <c r="P486" s="152" t="s">
        <v>417</v>
      </c>
      <c r="Q486" s="152"/>
      <c r="R486" s="152" t="s">
        <v>558</v>
      </c>
      <c r="S486" s="152"/>
      <c r="T486" s="152" t="s">
        <v>417</v>
      </c>
      <c r="U486" s="152"/>
      <c r="V486" s="152" t="s">
        <v>417</v>
      </c>
      <c r="W486" s="152"/>
      <c r="X486" s="152"/>
      <c r="Y486" s="152"/>
      <c r="Z486" s="152" t="s">
        <v>558</v>
      </c>
      <c r="AA486" s="152"/>
      <c r="AB486" s="152"/>
      <c r="AC486" s="152"/>
      <c r="AD486" s="152"/>
      <c r="AE486" s="152" t="s">
        <v>417</v>
      </c>
      <c r="AF486" s="152"/>
      <c r="AG486" s="152"/>
      <c r="AH486" s="152"/>
    </row>
    <row r="487" spans="1:35" x14ac:dyDescent="0.25">
      <c r="A487">
        <f t="shared" si="21"/>
        <v>485</v>
      </c>
      <c r="B487" s="135" t="s">
        <v>2265</v>
      </c>
      <c r="C487" t="str">
        <f t="shared" si="22"/>
        <v>CB00165ENG</v>
      </c>
      <c r="E487" s="134">
        <f t="shared" si="23"/>
        <v>484</v>
      </c>
      <c r="F487" s="153" t="s">
        <v>1087</v>
      </c>
      <c r="G487" s="154"/>
      <c r="H487" s="155"/>
      <c r="I487" s="155"/>
      <c r="J487" s="155" t="s">
        <v>2266</v>
      </c>
      <c r="K487" s="155"/>
      <c r="L487" s="155"/>
      <c r="M487" s="155"/>
      <c r="N487" s="155" t="s">
        <v>2267</v>
      </c>
      <c r="O487" s="155"/>
      <c r="P487" s="155" t="s">
        <v>2268</v>
      </c>
      <c r="Q487" s="155"/>
      <c r="R487" s="155" t="s">
        <v>2269</v>
      </c>
      <c r="S487" s="155"/>
      <c r="T487" s="155" t="s">
        <v>2270</v>
      </c>
      <c r="U487" s="155"/>
      <c r="V487" s="155" t="s">
        <v>2271</v>
      </c>
      <c r="W487" s="155"/>
      <c r="X487" s="155"/>
      <c r="Y487" s="155"/>
      <c r="Z487" s="155" t="s">
        <v>901</v>
      </c>
      <c r="AA487" s="155"/>
      <c r="AB487" s="155"/>
      <c r="AC487" s="155"/>
      <c r="AD487" s="155"/>
      <c r="AE487" s="155" t="s">
        <v>2272</v>
      </c>
      <c r="AF487" s="155"/>
      <c r="AG487" s="155"/>
      <c r="AH487" s="155"/>
    </row>
    <row r="488" spans="1:35" x14ac:dyDescent="0.25">
      <c r="A488">
        <f t="shared" si="21"/>
        <v>486</v>
      </c>
      <c r="B488" s="139" t="s">
        <v>454</v>
      </c>
      <c r="C488" t="str">
        <f t="shared" si="22"/>
        <v>OROYA NUEVA 50</v>
      </c>
      <c r="E488">
        <f t="shared" si="23"/>
        <v>485</v>
      </c>
      <c r="F488" s="156" t="s">
        <v>1109</v>
      </c>
      <c r="G488" s="157"/>
      <c r="H488" s="158"/>
      <c r="I488" s="158"/>
      <c r="J488" s="158" t="s">
        <v>441</v>
      </c>
      <c r="K488" s="158"/>
      <c r="L488" s="158"/>
      <c r="M488" s="158"/>
      <c r="N488" s="158" t="s">
        <v>634</v>
      </c>
      <c r="O488" s="158"/>
      <c r="P488" s="158" t="s">
        <v>719</v>
      </c>
      <c r="Q488" s="158"/>
      <c r="R488" s="158" t="s">
        <v>458</v>
      </c>
      <c r="S488" s="158"/>
      <c r="T488" s="158" t="s">
        <v>809</v>
      </c>
      <c r="U488" s="158"/>
      <c r="V488" s="158" t="s">
        <v>504</v>
      </c>
      <c r="W488" s="158"/>
      <c r="X488" s="158"/>
      <c r="Y488" s="158"/>
      <c r="Z488" s="158" t="s">
        <v>561</v>
      </c>
      <c r="AA488" s="158"/>
      <c r="AB488" s="158"/>
      <c r="AC488" s="158"/>
      <c r="AD488" s="158"/>
      <c r="AE488" s="158" t="s">
        <v>436</v>
      </c>
      <c r="AF488" s="158"/>
      <c r="AG488" s="158"/>
      <c r="AH488" s="158"/>
    </row>
    <row r="489" spans="1:35" x14ac:dyDescent="0.25">
      <c r="A489">
        <f t="shared" si="21"/>
        <v>487</v>
      </c>
      <c r="B489" s="143" t="s">
        <v>81</v>
      </c>
      <c r="C489" t="str">
        <f t="shared" si="22"/>
        <v>ELECTRO CENTRO</v>
      </c>
      <c r="E489">
        <f t="shared" si="23"/>
        <v>486</v>
      </c>
      <c r="F489" s="156" t="s">
        <v>52</v>
      </c>
      <c r="G489" s="157"/>
      <c r="H489" s="158"/>
      <c r="I489" s="158"/>
      <c r="J489" s="158" t="s">
        <v>130</v>
      </c>
      <c r="K489" s="158"/>
      <c r="L489" s="158"/>
      <c r="M489" s="158"/>
      <c r="N489" s="158" t="s">
        <v>177</v>
      </c>
      <c r="O489" s="158"/>
      <c r="P489" s="158" t="s">
        <v>34</v>
      </c>
      <c r="Q489" s="158"/>
      <c r="R489" s="158" t="s">
        <v>130</v>
      </c>
      <c r="S489" s="158"/>
      <c r="T489" s="158" t="s">
        <v>146</v>
      </c>
      <c r="U489" s="158"/>
      <c r="V489" s="158" t="s">
        <v>68</v>
      </c>
      <c r="W489" s="158"/>
      <c r="X489" s="158"/>
      <c r="Y489" s="158"/>
      <c r="Z489" s="158" t="s">
        <v>36</v>
      </c>
      <c r="AA489" s="158"/>
      <c r="AB489" s="158"/>
      <c r="AC489" s="158"/>
      <c r="AD489" s="158"/>
      <c r="AE489" s="158" t="s">
        <v>81</v>
      </c>
      <c r="AF489" s="158"/>
      <c r="AG489" s="158"/>
      <c r="AH489" s="158"/>
    </row>
    <row r="490" spans="1:35" x14ac:dyDescent="0.25">
      <c r="A490">
        <f t="shared" si="21"/>
        <v>488</v>
      </c>
      <c r="B490" s="144" t="s">
        <v>2194</v>
      </c>
      <c r="C490" t="str">
        <f t="shared" si="22"/>
        <v>31/08/2016</v>
      </c>
      <c r="E490">
        <f t="shared" si="23"/>
        <v>487</v>
      </c>
      <c r="F490" s="156" t="s">
        <v>1112</v>
      </c>
      <c r="G490" s="157"/>
      <c r="H490" s="158"/>
      <c r="I490" s="158"/>
      <c r="J490" s="158" t="s">
        <v>420</v>
      </c>
      <c r="K490" s="158"/>
      <c r="L490" s="158"/>
      <c r="M490" s="158"/>
      <c r="N490" s="158" t="s">
        <v>2273</v>
      </c>
      <c r="O490" s="158"/>
      <c r="P490" s="158" t="s">
        <v>819</v>
      </c>
      <c r="Q490" s="158"/>
      <c r="R490" s="158" t="s">
        <v>480</v>
      </c>
      <c r="S490" s="158"/>
      <c r="T490" s="158" t="s">
        <v>806</v>
      </c>
      <c r="U490" s="158"/>
      <c r="V490" s="158" t="s">
        <v>566</v>
      </c>
      <c r="W490" s="158"/>
      <c r="X490" s="158"/>
      <c r="Y490" s="158"/>
      <c r="Z490" s="158" t="s">
        <v>903</v>
      </c>
      <c r="AA490" s="158"/>
      <c r="AB490" s="158"/>
      <c r="AC490" s="158"/>
      <c r="AD490" s="158"/>
      <c r="AE490" s="158" t="s">
        <v>1882</v>
      </c>
      <c r="AF490" s="158"/>
      <c r="AG490" s="158"/>
      <c r="AH490" s="158"/>
    </row>
    <row r="491" spans="1:35" x14ac:dyDescent="0.25">
      <c r="A491">
        <f t="shared" si="21"/>
        <v>489</v>
      </c>
      <c r="B491" s="147" t="s">
        <v>1036</v>
      </c>
      <c r="C491" t="str">
        <f t="shared" si="22"/>
        <v>01/07/2016</v>
      </c>
      <c r="E491">
        <f t="shared" si="23"/>
        <v>488</v>
      </c>
      <c r="F491" s="156" t="s">
        <v>54</v>
      </c>
      <c r="G491" s="157"/>
      <c r="H491" s="158"/>
      <c r="I491" s="158"/>
      <c r="J491" s="158" t="s">
        <v>419</v>
      </c>
      <c r="K491" s="158"/>
      <c r="L491" s="158"/>
      <c r="M491" s="158"/>
      <c r="N491" s="158" t="s">
        <v>1036</v>
      </c>
      <c r="O491" s="158"/>
      <c r="P491" s="158" t="s">
        <v>794</v>
      </c>
      <c r="Q491" s="158"/>
      <c r="R491" s="158" t="s">
        <v>419</v>
      </c>
      <c r="S491" s="158"/>
      <c r="T491" s="158" t="s">
        <v>1121</v>
      </c>
      <c r="U491" s="158"/>
      <c r="V491" s="158" t="s">
        <v>1117</v>
      </c>
      <c r="W491" s="158"/>
      <c r="X491" s="158"/>
      <c r="Y491" s="158"/>
      <c r="Z491" s="158" t="s">
        <v>902</v>
      </c>
      <c r="AA491" s="158"/>
      <c r="AB491" s="158"/>
      <c r="AC491" s="158"/>
      <c r="AD491" s="158"/>
      <c r="AE491" s="158" t="s">
        <v>843</v>
      </c>
      <c r="AF491" s="158"/>
      <c r="AG491" s="158"/>
      <c r="AH491" s="158"/>
    </row>
    <row r="492" spans="1:35" x14ac:dyDescent="0.25">
      <c r="A492">
        <f t="shared" si="21"/>
        <v>490</v>
      </c>
      <c r="B492" s="148" t="s">
        <v>416</v>
      </c>
      <c r="C492" t="str">
        <f t="shared" si="22"/>
        <v>BILATERAL</v>
      </c>
      <c r="E492">
        <f t="shared" si="23"/>
        <v>489</v>
      </c>
      <c r="F492" s="156" t="s">
        <v>402</v>
      </c>
      <c r="G492" s="157"/>
      <c r="H492" s="158"/>
      <c r="I492" s="158"/>
      <c r="J492" s="158" t="s">
        <v>416</v>
      </c>
      <c r="K492" s="158"/>
      <c r="L492" s="158"/>
      <c r="M492" s="158"/>
      <c r="N492" s="158" t="s">
        <v>416</v>
      </c>
      <c r="O492" s="158"/>
      <c r="P492" s="158" t="s">
        <v>435</v>
      </c>
      <c r="Q492" s="158"/>
      <c r="R492" s="158" t="s">
        <v>416</v>
      </c>
      <c r="S492" s="158"/>
      <c r="T492" s="158" t="s">
        <v>435</v>
      </c>
      <c r="U492" s="158"/>
      <c r="V492" s="158" t="s">
        <v>435</v>
      </c>
      <c r="W492" s="158"/>
      <c r="X492" s="158"/>
      <c r="Y492" s="158"/>
      <c r="Z492" s="158" t="s">
        <v>416</v>
      </c>
      <c r="AA492" s="158"/>
      <c r="AB492" s="158"/>
      <c r="AC492" s="158"/>
      <c r="AD492" s="158"/>
      <c r="AE492" s="158" t="s">
        <v>435</v>
      </c>
      <c r="AF492" s="158"/>
      <c r="AG492" s="158"/>
      <c r="AH492" s="158"/>
    </row>
    <row r="493" spans="1:35" x14ac:dyDescent="0.25">
      <c r="A493">
        <f t="shared" si="21"/>
        <v>491</v>
      </c>
      <c r="B493" s="149" t="s">
        <v>417</v>
      </c>
      <c r="C493" t="str">
        <f t="shared" si="22"/>
        <v>REGULADO</v>
      </c>
      <c r="E493">
        <f t="shared" si="23"/>
        <v>490</v>
      </c>
      <c r="F493" s="159" t="s">
        <v>403</v>
      </c>
      <c r="G493" s="160"/>
      <c r="H493" s="161"/>
      <c r="I493" s="161"/>
      <c r="J493" s="161" t="s">
        <v>558</v>
      </c>
      <c r="K493" s="161"/>
      <c r="L493" s="161"/>
      <c r="M493" s="161"/>
      <c r="N493" s="161" t="s">
        <v>558</v>
      </c>
      <c r="O493" s="161"/>
      <c r="P493" s="161" t="s">
        <v>417</v>
      </c>
      <c r="Q493" s="161"/>
      <c r="R493" s="161" t="s">
        <v>558</v>
      </c>
      <c r="S493" s="161"/>
      <c r="T493" s="161" t="s">
        <v>417</v>
      </c>
      <c r="U493" s="161"/>
      <c r="V493" s="161" t="s">
        <v>417</v>
      </c>
      <c r="W493" s="161"/>
      <c r="X493" s="161"/>
      <c r="Y493" s="161"/>
      <c r="Z493" s="161" t="s">
        <v>558</v>
      </c>
      <c r="AA493" s="161"/>
      <c r="AB493" s="161"/>
      <c r="AC493" s="161"/>
      <c r="AD493" s="161"/>
      <c r="AE493" s="161" t="s">
        <v>417</v>
      </c>
      <c r="AF493" s="161"/>
      <c r="AG493" s="161"/>
      <c r="AH493" s="161"/>
    </row>
    <row r="494" spans="1:35" s="134" customFormat="1" x14ac:dyDescent="0.25">
      <c r="A494" s="134">
        <f t="shared" si="21"/>
        <v>492</v>
      </c>
      <c r="B494" s="135" t="s">
        <v>2274</v>
      </c>
      <c r="C494" s="134" t="str">
        <f t="shared" si="22"/>
        <v>CB00166ENG</v>
      </c>
      <c r="E494" s="134">
        <f t="shared" si="23"/>
        <v>491</v>
      </c>
      <c r="F494" s="136" t="s">
        <v>1087</v>
      </c>
      <c r="G494" s="137"/>
      <c r="H494" s="138"/>
      <c r="I494" s="138"/>
      <c r="J494" s="138" t="s">
        <v>2275</v>
      </c>
      <c r="K494" s="138"/>
      <c r="L494" s="138"/>
      <c r="M494" s="138"/>
      <c r="N494" s="138" t="s">
        <v>2276</v>
      </c>
      <c r="O494" s="138"/>
      <c r="P494" s="138" t="s">
        <v>2277</v>
      </c>
      <c r="Q494" s="138"/>
      <c r="R494" s="138" t="s">
        <v>2278</v>
      </c>
      <c r="S494" s="138"/>
      <c r="T494" s="138" t="s">
        <v>2279</v>
      </c>
      <c r="U494" s="138"/>
      <c r="V494" s="138" t="s">
        <v>2280</v>
      </c>
      <c r="W494" s="138"/>
      <c r="X494" s="138"/>
      <c r="Y494" s="138"/>
      <c r="Z494" s="138" t="s">
        <v>904</v>
      </c>
      <c r="AA494" s="138"/>
      <c r="AB494" s="138"/>
      <c r="AC494" s="138"/>
      <c r="AD494" s="138"/>
      <c r="AE494" s="138" t="s">
        <v>2281</v>
      </c>
      <c r="AF494" s="138"/>
      <c r="AG494" s="138"/>
      <c r="AH494" s="138"/>
      <c r="AI494" s="3"/>
    </row>
    <row r="495" spans="1:35" x14ac:dyDescent="0.25">
      <c r="A495">
        <f t="shared" si="21"/>
        <v>493</v>
      </c>
      <c r="B495" s="139" t="s">
        <v>456</v>
      </c>
      <c r="C495" t="str">
        <f t="shared" si="22"/>
        <v>PACHACHACA 220</v>
      </c>
      <c r="E495">
        <f t="shared" si="23"/>
        <v>492</v>
      </c>
      <c r="F495" s="140" t="s">
        <v>1109</v>
      </c>
      <c r="G495" s="141"/>
      <c r="H495" s="142"/>
      <c r="I495" s="142"/>
      <c r="J495" s="142" t="s">
        <v>458</v>
      </c>
      <c r="K495" s="142"/>
      <c r="L495" s="142"/>
      <c r="M495" s="142"/>
      <c r="N495" s="142" t="s">
        <v>422</v>
      </c>
      <c r="O495" s="142"/>
      <c r="P495" s="142" t="s">
        <v>767</v>
      </c>
      <c r="Q495" s="142"/>
      <c r="R495" s="142" t="s">
        <v>646</v>
      </c>
      <c r="S495" s="142"/>
      <c r="T495" s="142" t="s">
        <v>811</v>
      </c>
      <c r="U495" s="142"/>
      <c r="V495" s="142" t="s">
        <v>509</v>
      </c>
      <c r="W495" s="142"/>
      <c r="X495" s="142"/>
      <c r="Y495" s="142"/>
      <c r="Z495" s="142" t="s">
        <v>556</v>
      </c>
      <c r="AA495" s="142"/>
      <c r="AB495" s="142"/>
      <c r="AC495" s="142"/>
      <c r="AD495" s="142"/>
      <c r="AE495" s="142" t="s">
        <v>466</v>
      </c>
      <c r="AF495" s="142"/>
      <c r="AG495" s="142"/>
      <c r="AH495" s="142"/>
    </row>
    <row r="496" spans="1:35" x14ac:dyDescent="0.25">
      <c r="A496">
        <f t="shared" si="21"/>
        <v>494</v>
      </c>
      <c r="B496" s="143" t="s">
        <v>81</v>
      </c>
      <c r="C496" t="str">
        <f t="shared" si="22"/>
        <v>ELECTRO CENTRO</v>
      </c>
      <c r="E496">
        <f t="shared" si="23"/>
        <v>493</v>
      </c>
      <c r="F496" s="140" t="s">
        <v>52</v>
      </c>
      <c r="G496" s="141"/>
      <c r="H496" s="142"/>
      <c r="I496" s="142"/>
      <c r="J496" s="142" t="s">
        <v>130</v>
      </c>
      <c r="K496" s="142"/>
      <c r="L496" s="142"/>
      <c r="M496" s="142"/>
      <c r="N496" s="142" t="s">
        <v>180</v>
      </c>
      <c r="O496" s="142"/>
      <c r="P496" s="142" t="s">
        <v>34</v>
      </c>
      <c r="Q496" s="142"/>
      <c r="R496" s="142" t="s">
        <v>131</v>
      </c>
      <c r="S496" s="142"/>
      <c r="T496" s="142" t="s">
        <v>146</v>
      </c>
      <c r="U496" s="142"/>
      <c r="V496" s="142" t="s">
        <v>68</v>
      </c>
      <c r="W496" s="142"/>
      <c r="X496" s="142"/>
      <c r="Y496" s="142"/>
      <c r="Z496" s="142" t="s">
        <v>905</v>
      </c>
      <c r="AA496" s="142"/>
      <c r="AB496" s="142"/>
      <c r="AC496" s="142"/>
      <c r="AD496" s="142"/>
      <c r="AE496" s="142" t="s">
        <v>81</v>
      </c>
      <c r="AF496" s="142"/>
      <c r="AG496" s="142"/>
      <c r="AH496" s="142"/>
    </row>
    <row r="497" spans="1:35" x14ac:dyDescent="0.25">
      <c r="A497">
        <f t="shared" si="21"/>
        <v>495</v>
      </c>
      <c r="B497" s="144" t="s">
        <v>2194</v>
      </c>
      <c r="C497" t="str">
        <f t="shared" si="22"/>
        <v>31/08/2016</v>
      </c>
      <c r="E497">
        <f t="shared" si="23"/>
        <v>494</v>
      </c>
      <c r="F497" s="140" t="s">
        <v>1112</v>
      </c>
      <c r="G497" s="141"/>
      <c r="H497" s="142"/>
      <c r="I497" s="142"/>
      <c r="J497" s="142" t="s">
        <v>420</v>
      </c>
      <c r="K497" s="142"/>
      <c r="L497" s="142"/>
      <c r="M497" s="142"/>
      <c r="N497" s="142" t="s">
        <v>2273</v>
      </c>
      <c r="O497" s="142"/>
      <c r="P497" s="142" t="s">
        <v>819</v>
      </c>
      <c r="Q497" s="142"/>
      <c r="R497" s="142" t="s">
        <v>480</v>
      </c>
      <c r="S497" s="142"/>
      <c r="T497" s="142" t="s">
        <v>806</v>
      </c>
      <c r="U497" s="142"/>
      <c r="V497" s="142" t="s">
        <v>566</v>
      </c>
      <c r="W497" s="142"/>
      <c r="X497" s="142"/>
      <c r="Y497" s="142"/>
      <c r="Z497" s="142" t="s">
        <v>906</v>
      </c>
      <c r="AA497" s="142"/>
      <c r="AB497" s="142"/>
      <c r="AC497" s="142"/>
      <c r="AD497" s="142"/>
      <c r="AE497" s="142" t="s">
        <v>566</v>
      </c>
      <c r="AF497" s="142"/>
      <c r="AG497" s="142"/>
      <c r="AH497" s="142"/>
    </row>
    <row r="498" spans="1:35" x14ac:dyDescent="0.25">
      <c r="A498">
        <f t="shared" si="21"/>
        <v>496</v>
      </c>
      <c r="B498" s="147" t="s">
        <v>1036</v>
      </c>
      <c r="C498" t="str">
        <f t="shared" si="22"/>
        <v>01/07/2016</v>
      </c>
      <c r="E498">
        <f t="shared" si="23"/>
        <v>495</v>
      </c>
      <c r="F498" s="140" t="s">
        <v>54</v>
      </c>
      <c r="G498" s="141"/>
      <c r="H498" s="142"/>
      <c r="I498" s="142"/>
      <c r="J498" s="142" t="s">
        <v>419</v>
      </c>
      <c r="K498" s="142"/>
      <c r="L498" s="142"/>
      <c r="M498" s="142"/>
      <c r="N498" s="142" t="s">
        <v>1036</v>
      </c>
      <c r="O498" s="142"/>
      <c r="P498" s="142" t="s">
        <v>794</v>
      </c>
      <c r="Q498" s="142"/>
      <c r="R498" s="142" t="s">
        <v>419</v>
      </c>
      <c r="S498" s="142"/>
      <c r="T498" s="142" t="s">
        <v>1121</v>
      </c>
      <c r="U498" s="142"/>
      <c r="V498" s="142" t="s">
        <v>1117</v>
      </c>
      <c r="W498" s="142"/>
      <c r="X498" s="142"/>
      <c r="Y498" s="142"/>
      <c r="Z498" s="142" t="s">
        <v>876</v>
      </c>
      <c r="AA498" s="142"/>
      <c r="AB498" s="142"/>
      <c r="AC498" s="142"/>
      <c r="AD498" s="142"/>
      <c r="AE498" s="142" t="s">
        <v>843</v>
      </c>
      <c r="AF498" s="142"/>
      <c r="AG498" s="142"/>
      <c r="AH498" s="142"/>
    </row>
    <row r="499" spans="1:35" x14ac:dyDescent="0.25">
      <c r="A499">
        <f t="shared" si="21"/>
        <v>497</v>
      </c>
      <c r="B499" s="148" t="s">
        <v>416</v>
      </c>
      <c r="C499" t="str">
        <f t="shared" si="22"/>
        <v>BILATERAL</v>
      </c>
      <c r="E499">
        <f t="shared" si="23"/>
        <v>496</v>
      </c>
      <c r="F499" s="140" t="s">
        <v>402</v>
      </c>
      <c r="G499" s="141"/>
      <c r="H499" s="142"/>
      <c r="I499" s="142"/>
      <c r="J499" s="142" t="s">
        <v>416</v>
      </c>
      <c r="K499" s="142"/>
      <c r="L499" s="142"/>
      <c r="M499" s="142"/>
      <c r="N499" s="142" t="s">
        <v>416</v>
      </c>
      <c r="O499" s="142"/>
      <c r="P499" s="142" t="s">
        <v>435</v>
      </c>
      <c r="Q499" s="142"/>
      <c r="R499" s="142" t="s">
        <v>435</v>
      </c>
      <c r="S499" s="142"/>
      <c r="T499" s="142" t="s">
        <v>435</v>
      </c>
      <c r="U499" s="142"/>
      <c r="V499" s="142" t="s">
        <v>435</v>
      </c>
      <c r="W499" s="142"/>
      <c r="X499" s="142"/>
      <c r="Y499" s="142"/>
      <c r="Z499" s="142" t="s">
        <v>416</v>
      </c>
      <c r="AA499" s="142"/>
      <c r="AB499" s="142"/>
      <c r="AC499" s="142"/>
      <c r="AD499" s="142"/>
      <c r="AE499" s="142" t="s">
        <v>435</v>
      </c>
      <c r="AF499" s="142"/>
      <c r="AG499" s="142"/>
      <c r="AH499" s="142"/>
    </row>
    <row r="500" spans="1:35" x14ac:dyDescent="0.25">
      <c r="A500">
        <f t="shared" si="21"/>
        <v>498</v>
      </c>
      <c r="B500" s="149" t="s">
        <v>417</v>
      </c>
      <c r="C500" t="str">
        <f t="shared" si="22"/>
        <v>REGULADO</v>
      </c>
      <c r="E500">
        <f t="shared" si="23"/>
        <v>497</v>
      </c>
      <c r="F500" s="150" t="s">
        <v>403</v>
      </c>
      <c r="G500" s="151"/>
      <c r="H500" s="152"/>
      <c r="I500" s="152"/>
      <c r="J500" s="152" t="s">
        <v>558</v>
      </c>
      <c r="K500" s="152"/>
      <c r="L500" s="152"/>
      <c r="M500" s="152"/>
      <c r="N500" s="152" t="s">
        <v>558</v>
      </c>
      <c r="O500" s="152"/>
      <c r="P500" s="152" t="s">
        <v>417</v>
      </c>
      <c r="Q500" s="152"/>
      <c r="R500" s="152" t="s">
        <v>417</v>
      </c>
      <c r="S500" s="152"/>
      <c r="T500" s="152" t="s">
        <v>417</v>
      </c>
      <c r="U500" s="152"/>
      <c r="V500" s="152" t="s">
        <v>417</v>
      </c>
      <c r="W500" s="152"/>
      <c r="X500" s="152"/>
      <c r="Y500" s="152"/>
      <c r="Z500" s="152" t="s">
        <v>558</v>
      </c>
      <c r="AA500" s="152"/>
      <c r="AB500" s="152"/>
      <c r="AC500" s="152"/>
      <c r="AD500" s="152"/>
      <c r="AE500" s="152" t="s">
        <v>417</v>
      </c>
      <c r="AF500" s="152"/>
      <c r="AG500" s="152"/>
      <c r="AH500" s="152"/>
    </row>
    <row r="501" spans="1:35" x14ac:dyDescent="0.25">
      <c r="A501">
        <f t="shared" si="21"/>
        <v>499</v>
      </c>
      <c r="B501" s="135" t="s">
        <v>2282</v>
      </c>
      <c r="C501" t="str">
        <f t="shared" si="22"/>
        <v>CB00167ENG</v>
      </c>
      <c r="E501" s="134">
        <f t="shared" si="23"/>
        <v>498</v>
      </c>
      <c r="F501" s="153" t="s">
        <v>1087</v>
      </c>
      <c r="G501" s="154"/>
      <c r="H501" s="155"/>
      <c r="I501" s="155"/>
      <c r="J501" s="155" t="s">
        <v>560</v>
      </c>
      <c r="K501" s="155"/>
      <c r="L501" s="155"/>
      <c r="M501" s="155"/>
      <c r="N501" s="155" t="s">
        <v>2283</v>
      </c>
      <c r="O501" s="155"/>
      <c r="P501" s="155" t="s">
        <v>2284</v>
      </c>
      <c r="Q501" s="155"/>
      <c r="R501" s="155" t="s">
        <v>2285</v>
      </c>
      <c r="S501" s="155"/>
      <c r="T501" s="155" t="s">
        <v>2286</v>
      </c>
      <c r="U501" s="155"/>
      <c r="V501" s="155" t="s">
        <v>2287</v>
      </c>
      <c r="W501" s="155"/>
      <c r="X501" s="155"/>
      <c r="Y501" s="155"/>
      <c r="Z501" s="155" t="s">
        <v>907</v>
      </c>
      <c r="AA501" s="155"/>
      <c r="AB501" s="155"/>
      <c r="AC501" s="155"/>
      <c r="AD501" s="155"/>
      <c r="AE501" s="155" t="s">
        <v>2288</v>
      </c>
      <c r="AF501" s="155"/>
      <c r="AG501" s="155"/>
      <c r="AH501" s="155"/>
    </row>
    <row r="502" spans="1:35" x14ac:dyDescent="0.25">
      <c r="A502">
        <f t="shared" si="21"/>
        <v>500</v>
      </c>
      <c r="B502" s="139" t="s">
        <v>458</v>
      </c>
      <c r="C502" t="str">
        <f t="shared" si="22"/>
        <v>PARAGSHA2 138</v>
      </c>
      <c r="E502">
        <f t="shared" si="23"/>
        <v>499</v>
      </c>
      <c r="F502" s="156" t="s">
        <v>1109</v>
      </c>
      <c r="G502" s="157"/>
      <c r="H502" s="158"/>
      <c r="I502" s="158"/>
      <c r="J502" s="158" t="s">
        <v>561</v>
      </c>
      <c r="K502" s="158"/>
      <c r="L502" s="158"/>
      <c r="M502" s="158"/>
      <c r="N502" s="158" t="s">
        <v>422</v>
      </c>
      <c r="O502" s="158"/>
      <c r="P502" s="158" t="s">
        <v>634</v>
      </c>
      <c r="Q502" s="158"/>
      <c r="R502" s="158" t="s">
        <v>561</v>
      </c>
      <c r="S502" s="158"/>
      <c r="T502" s="158" t="s">
        <v>814</v>
      </c>
      <c r="U502" s="158"/>
      <c r="V502" s="158" t="s">
        <v>511</v>
      </c>
      <c r="W502" s="158"/>
      <c r="X502" s="158"/>
      <c r="Y502" s="158"/>
      <c r="Z502" s="158" t="s">
        <v>517</v>
      </c>
      <c r="AA502" s="158"/>
      <c r="AB502" s="158"/>
      <c r="AC502" s="158"/>
      <c r="AD502" s="158"/>
      <c r="AE502" s="158" t="s">
        <v>464</v>
      </c>
      <c r="AF502" s="158"/>
      <c r="AG502" s="158"/>
      <c r="AH502" s="158"/>
    </row>
    <row r="503" spans="1:35" x14ac:dyDescent="0.25">
      <c r="A503">
        <f t="shared" si="21"/>
        <v>501</v>
      </c>
      <c r="B503" s="143" t="s">
        <v>81</v>
      </c>
      <c r="C503" t="str">
        <f t="shared" si="22"/>
        <v>ELECTRO CENTRO</v>
      </c>
      <c r="E503">
        <f t="shared" si="23"/>
        <v>500</v>
      </c>
      <c r="F503" s="156" t="s">
        <v>52</v>
      </c>
      <c r="G503" s="157"/>
      <c r="H503" s="158"/>
      <c r="I503" s="158"/>
      <c r="J503" s="158" t="s">
        <v>36</v>
      </c>
      <c r="K503" s="158"/>
      <c r="L503" s="158"/>
      <c r="M503" s="158"/>
      <c r="N503" s="158" t="s">
        <v>2289</v>
      </c>
      <c r="O503" s="158"/>
      <c r="P503" s="158" t="s">
        <v>34</v>
      </c>
      <c r="Q503" s="158"/>
      <c r="R503" s="158" t="s">
        <v>36</v>
      </c>
      <c r="S503" s="158"/>
      <c r="T503" s="158" t="s">
        <v>146</v>
      </c>
      <c r="U503" s="158"/>
      <c r="V503" s="158" t="s">
        <v>68</v>
      </c>
      <c r="W503" s="158"/>
      <c r="X503" s="158"/>
      <c r="Y503" s="158"/>
      <c r="Z503" s="158" t="s">
        <v>215</v>
      </c>
      <c r="AA503" s="158"/>
      <c r="AB503" s="158"/>
      <c r="AC503" s="158"/>
      <c r="AD503" s="158"/>
      <c r="AE503" s="158" t="s">
        <v>81</v>
      </c>
      <c r="AF503" s="158"/>
      <c r="AG503" s="158"/>
      <c r="AH503" s="158"/>
    </row>
    <row r="504" spans="1:35" x14ac:dyDescent="0.25">
      <c r="A504">
        <f t="shared" si="21"/>
        <v>502</v>
      </c>
      <c r="B504" s="144" t="s">
        <v>2194</v>
      </c>
      <c r="C504" t="str">
        <f t="shared" si="22"/>
        <v>31/08/2016</v>
      </c>
      <c r="E504">
        <f t="shared" si="23"/>
        <v>501</v>
      </c>
      <c r="F504" s="156" t="s">
        <v>1112</v>
      </c>
      <c r="G504" s="157"/>
      <c r="H504" s="158"/>
      <c r="I504" s="158"/>
      <c r="J504" s="158" t="s">
        <v>420</v>
      </c>
      <c r="K504" s="158"/>
      <c r="L504" s="158"/>
      <c r="M504" s="158"/>
      <c r="N504" s="158" t="s">
        <v>2273</v>
      </c>
      <c r="O504" s="158"/>
      <c r="P504" s="158" t="s">
        <v>819</v>
      </c>
      <c r="Q504" s="158"/>
      <c r="R504" s="158" t="s">
        <v>480</v>
      </c>
      <c r="S504" s="158"/>
      <c r="T504" s="158" t="s">
        <v>806</v>
      </c>
      <c r="U504" s="158"/>
      <c r="V504" s="158" t="s">
        <v>566</v>
      </c>
      <c r="W504" s="158"/>
      <c r="X504" s="158"/>
      <c r="Y504" s="158"/>
      <c r="Z504" s="158" t="s">
        <v>640</v>
      </c>
      <c r="AA504" s="158"/>
      <c r="AB504" s="158"/>
      <c r="AC504" s="158"/>
      <c r="AD504" s="158"/>
      <c r="AE504" s="158" t="s">
        <v>566</v>
      </c>
      <c r="AF504" s="158"/>
      <c r="AG504" s="158"/>
      <c r="AH504" s="158"/>
    </row>
    <row r="505" spans="1:35" x14ac:dyDescent="0.25">
      <c r="A505">
        <f t="shared" si="21"/>
        <v>503</v>
      </c>
      <c r="B505" s="147" t="s">
        <v>1036</v>
      </c>
      <c r="C505" t="str">
        <f t="shared" si="22"/>
        <v>01/07/2016</v>
      </c>
      <c r="E505">
        <f t="shared" si="23"/>
        <v>502</v>
      </c>
      <c r="F505" s="156" t="s">
        <v>54</v>
      </c>
      <c r="G505" s="157"/>
      <c r="H505" s="158"/>
      <c r="I505" s="158"/>
      <c r="J505" s="158" t="s">
        <v>419</v>
      </c>
      <c r="K505" s="158"/>
      <c r="L505" s="158"/>
      <c r="M505" s="158"/>
      <c r="N505" s="158" t="s">
        <v>1036</v>
      </c>
      <c r="O505" s="158"/>
      <c r="P505" s="158" t="s">
        <v>794</v>
      </c>
      <c r="Q505" s="158"/>
      <c r="R505" s="158" t="s">
        <v>419</v>
      </c>
      <c r="S505" s="158"/>
      <c r="T505" s="158" t="s">
        <v>1121</v>
      </c>
      <c r="U505" s="158"/>
      <c r="V505" s="158" t="s">
        <v>1117</v>
      </c>
      <c r="W505" s="158"/>
      <c r="X505" s="158"/>
      <c r="Y505" s="158"/>
      <c r="Z505" s="158" t="s">
        <v>908</v>
      </c>
      <c r="AA505" s="158"/>
      <c r="AB505" s="158"/>
      <c r="AC505" s="158"/>
      <c r="AD505" s="158"/>
      <c r="AE505" s="158" t="s">
        <v>843</v>
      </c>
      <c r="AF505" s="158"/>
      <c r="AG505" s="158"/>
      <c r="AH505" s="158"/>
    </row>
    <row r="506" spans="1:35" x14ac:dyDescent="0.25">
      <c r="A506">
        <f t="shared" si="21"/>
        <v>504</v>
      </c>
      <c r="B506" s="148" t="s">
        <v>416</v>
      </c>
      <c r="C506" t="str">
        <f t="shared" si="22"/>
        <v>BILATERAL</v>
      </c>
      <c r="E506">
        <f t="shared" si="23"/>
        <v>503</v>
      </c>
      <c r="F506" s="156" t="s">
        <v>402</v>
      </c>
      <c r="G506" s="157"/>
      <c r="H506" s="158"/>
      <c r="I506" s="158"/>
      <c r="J506" s="158" t="s">
        <v>416</v>
      </c>
      <c r="K506" s="158"/>
      <c r="L506" s="158"/>
      <c r="M506" s="158"/>
      <c r="N506" s="158" t="s">
        <v>416</v>
      </c>
      <c r="O506" s="158"/>
      <c r="P506" s="158" t="s">
        <v>435</v>
      </c>
      <c r="Q506" s="158"/>
      <c r="R506" s="158" t="s">
        <v>435</v>
      </c>
      <c r="S506" s="158"/>
      <c r="T506" s="158" t="s">
        <v>435</v>
      </c>
      <c r="U506" s="158"/>
      <c r="V506" s="158" t="s">
        <v>435</v>
      </c>
      <c r="W506" s="158"/>
      <c r="X506" s="158"/>
      <c r="Y506" s="158"/>
      <c r="Z506" s="158" t="s">
        <v>416</v>
      </c>
      <c r="AA506" s="158"/>
      <c r="AB506" s="158"/>
      <c r="AC506" s="158"/>
      <c r="AD506" s="158"/>
      <c r="AE506" s="158" t="s">
        <v>435</v>
      </c>
      <c r="AF506" s="158"/>
      <c r="AG506" s="158"/>
      <c r="AH506" s="158"/>
    </row>
    <row r="507" spans="1:35" x14ac:dyDescent="0.25">
      <c r="A507">
        <f t="shared" si="21"/>
        <v>505</v>
      </c>
      <c r="B507" s="149" t="s">
        <v>417</v>
      </c>
      <c r="C507" t="str">
        <f t="shared" si="22"/>
        <v>REGULADO</v>
      </c>
      <c r="E507">
        <f t="shared" si="23"/>
        <v>504</v>
      </c>
      <c r="F507" s="159" t="s">
        <v>403</v>
      </c>
      <c r="G507" s="160"/>
      <c r="H507" s="161"/>
      <c r="I507" s="161"/>
      <c r="J507" s="161" t="s">
        <v>558</v>
      </c>
      <c r="K507" s="161"/>
      <c r="L507" s="161"/>
      <c r="M507" s="161"/>
      <c r="N507" s="161" t="s">
        <v>558</v>
      </c>
      <c r="O507" s="161"/>
      <c r="P507" s="161" t="s">
        <v>417</v>
      </c>
      <c r="Q507" s="161"/>
      <c r="R507" s="161" t="s">
        <v>417</v>
      </c>
      <c r="S507" s="161"/>
      <c r="T507" s="161" t="s">
        <v>417</v>
      </c>
      <c r="U507" s="161"/>
      <c r="V507" s="161" t="s">
        <v>417</v>
      </c>
      <c r="W507" s="161"/>
      <c r="X507" s="161"/>
      <c r="Y507" s="161"/>
      <c r="Z507" s="161" t="s">
        <v>558</v>
      </c>
      <c r="AA507" s="161"/>
      <c r="AB507" s="161"/>
      <c r="AC507" s="161"/>
      <c r="AD507" s="161"/>
      <c r="AE507" s="161" t="s">
        <v>417</v>
      </c>
      <c r="AF507" s="161"/>
      <c r="AG507" s="161"/>
      <c r="AH507" s="161"/>
    </row>
    <row r="508" spans="1:35" s="134" customFormat="1" x14ac:dyDescent="0.25">
      <c r="A508" s="134">
        <f t="shared" si="21"/>
        <v>506</v>
      </c>
      <c r="B508" s="135" t="s">
        <v>2290</v>
      </c>
      <c r="C508" s="134" t="str">
        <f t="shared" si="22"/>
        <v>CB00168ENG</v>
      </c>
      <c r="E508" s="134">
        <f t="shared" si="23"/>
        <v>505</v>
      </c>
      <c r="F508" s="136" t="s">
        <v>1087</v>
      </c>
      <c r="G508" s="137"/>
      <c r="H508" s="138"/>
      <c r="I508" s="138"/>
      <c r="J508" s="138"/>
      <c r="K508" s="138"/>
      <c r="L508" s="138"/>
      <c r="M508" s="138"/>
      <c r="N508" s="138" t="s">
        <v>2291</v>
      </c>
      <c r="O508" s="138"/>
      <c r="P508" s="138" t="s">
        <v>2292</v>
      </c>
      <c r="Q508" s="138"/>
      <c r="R508" s="138"/>
      <c r="S508" s="138"/>
      <c r="T508" s="138" t="s">
        <v>2293</v>
      </c>
      <c r="U508" s="138"/>
      <c r="V508" s="138" t="s">
        <v>2294</v>
      </c>
      <c r="W508" s="138"/>
      <c r="X508" s="138"/>
      <c r="Y508" s="138"/>
      <c r="Z508" s="138" t="s">
        <v>909</v>
      </c>
      <c r="AA508" s="138"/>
      <c r="AB508" s="138"/>
      <c r="AC508" s="138"/>
      <c r="AD508" s="138"/>
      <c r="AE508" s="138" t="s">
        <v>2295</v>
      </c>
      <c r="AF508" s="138"/>
      <c r="AG508" s="138"/>
      <c r="AH508" s="138"/>
      <c r="AI508" s="3"/>
    </row>
    <row r="509" spans="1:35" x14ac:dyDescent="0.25">
      <c r="A509">
        <f t="shared" si="21"/>
        <v>507</v>
      </c>
      <c r="B509" s="139" t="s">
        <v>460</v>
      </c>
      <c r="C509" t="str">
        <f t="shared" si="22"/>
        <v>POMACOCHA 220</v>
      </c>
      <c r="E509">
        <f t="shared" si="23"/>
        <v>506</v>
      </c>
      <c r="F509" s="140" t="s">
        <v>1109</v>
      </c>
      <c r="G509" s="141"/>
      <c r="H509" s="142"/>
      <c r="I509" s="142"/>
      <c r="J509" s="142"/>
      <c r="K509" s="142"/>
      <c r="L509" s="142"/>
      <c r="M509" s="142"/>
      <c r="N509" s="142" t="s">
        <v>634</v>
      </c>
      <c r="O509" s="142"/>
      <c r="P509" s="142" t="s">
        <v>370</v>
      </c>
      <c r="Q509" s="142"/>
      <c r="R509" s="142"/>
      <c r="S509" s="142"/>
      <c r="T509" s="142" t="s">
        <v>531</v>
      </c>
      <c r="U509" s="142"/>
      <c r="V509" s="142" t="s">
        <v>513</v>
      </c>
      <c r="W509" s="142"/>
      <c r="X509" s="142"/>
      <c r="Y509" s="142"/>
      <c r="Z509" s="142" t="s">
        <v>422</v>
      </c>
      <c r="AA509" s="142"/>
      <c r="AB509" s="142"/>
      <c r="AC509" s="142"/>
      <c r="AD509" s="142"/>
      <c r="AE509" s="142" t="s">
        <v>456</v>
      </c>
      <c r="AF509" s="142"/>
      <c r="AG509" s="142"/>
      <c r="AH509" s="142"/>
    </row>
    <row r="510" spans="1:35" x14ac:dyDescent="0.25">
      <c r="A510">
        <f t="shared" si="21"/>
        <v>508</v>
      </c>
      <c r="B510" s="143" t="s">
        <v>81</v>
      </c>
      <c r="C510" t="str">
        <f t="shared" si="22"/>
        <v>ELECTRO CENTRO</v>
      </c>
      <c r="E510">
        <f t="shared" si="23"/>
        <v>507</v>
      </c>
      <c r="F510" s="140" t="s">
        <v>52</v>
      </c>
      <c r="G510" s="141"/>
      <c r="H510" s="142"/>
      <c r="I510" s="142"/>
      <c r="J510" s="142"/>
      <c r="K510" s="142"/>
      <c r="L510" s="142"/>
      <c r="M510" s="142"/>
      <c r="N510" s="142" t="s">
        <v>2296</v>
      </c>
      <c r="O510" s="142"/>
      <c r="P510" s="142" t="s">
        <v>34</v>
      </c>
      <c r="Q510" s="142"/>
      <c r="R510" s="142"/>
      <c r="S510" s="142"/>
      <c r="T510" s="142" t="s">
        <v>146</v>
      </c>
      <c r="U510" s="142"/>
      <c r="V510" s="142" t="s">
        <v>68</v>
      </c>
      <c r="W510" s="142"/>
      <c r="X510" s="142"/>
      <c r="Y510" s="142"/>
      <c r="Z510" s="142" t="s">
        <v>287</v>
      </c>
      <c r="AA510" s="142"/>
      <c r="AB510" s="142"/>
      <c r="AC510" s="142"/>
      <c r="AD510" s="142"/>
      <c r="AE510" s="142" t="s">
        <v>81</v>
      </c>
      <c r="AF510" s="142"/>
      <c r="AG510" s="142"/>
      <c r="AH510" s="142"/>
    </row>
    <row r="511" spans="1:35" x14ac:dyDescent="0.25">
      <c r="A511">
        <f t="shared" si="21"/>
        <v>509</v>
      </c>
      <c r="B511" s="144" t="s">
        <v>2194</v>
      </c>
      <c r="C511" t="str">
        <f t="shared" si="22"/>
        <v>31/08/2016</v>
      </c>
      <c r="E511">
        <f t="shared" si="23"/>
        <v>508</v>
      </c>
      <c r="F511" s="140" t="s">
        <v>1112</v>
      </c>
      <c r="G511" s="141"/>
      <c r="H511" s="142"/>
      <c r="I511" s="142"/>
      <c r="J511" s="142"/>
      <c r="K511" s="142"/>
      <c r="L511" s="142"/>
      <c r="M511" s="142"/>
      <c r="N511" s="142" t="s">
        <v>2297</v>
      </c>
      <c r="O511" s="142"/>
      <c r="P511" s="142" t="s">
        <v>819</v>
      </c>
      <c r="Q511" s="142"/>
      <c r="R511" s="142"/>
      <c r="S511" s="142"/>
      <c r="T511" s="142" t="s">
        <v>806</v>
      </c>
      <c r="U511" s="142"/>
      <c r="V511" s="142" t="s">
        <v>566</v>
      </c>
      <c r="W511" s="142"/>
      <c r="X511" s="142"/>
      <c r="Y511" s="142"/>
      <c r="Z511" s="142" t="s">
        <v>628</v>
      </c>
      <c r="AA511" s="142"/>
      <c r="AB511" s="142"/>
      <c r="AC511" s="142"/>
      <c r="AD511" s="142"/>
      <c r="AE511" s="142" t="s">
        <v>566</v>
      </c>
      <c r="AF511" s="142"/>
      <c r="AG511" s="142"/>
      <c r="AH511" s="142"/>
    </row>
    <row r="512" spans="1:35" x14ac:dyDescent="0.25">
      <c r="A512">
        <f t="shared" si="21"/>
        <v>510</v>
      </c>
      <c r="B512" s="147" t="s">
        <v>1036</v>
      </c>
      <c r="C512" t="str">
        <f t="shared" si="22"/>
        <v>01/07/2016</v>
      </c>
      <c r="E512">
        <f t="shared" si="23"/>
        <v>509</v>
      </c>
      <c r="F512" s="140" t="s">
        <v>54</v>
      </c>
      <c r="G512" s="141"/>
      <c r="H512" s="142"/>
      <c r="I512" s="142"/>
      <c r="J512" s="142"/>
      <c r="K512" s="142"/>
      <c r="L512" s="142"/>
      <c r="M512" s="142"/>
      <c r="N512" s="142" t="s">
        <v>928</v>
      </c>
      <c r="O512" s="142"/>
      <c r="P512" s="142" t="s">
        <v>794</v>
      </c>
      <c r="Q512" s="142"/>
      <c r="R512" s="142"/>
      <c r="S512" s="142"/>
      <c r="T512" s="142" t="s">
        <v>1121</v>
      </c>
      <c r="U512" s="142"/>
      <c r="V512" s="142" t="s">
        <v>1117</v>
      </c>
      <c r="W512" s="142"/>
      <c r="X512" s="142"/>
      <c r="Y512" s="142"/>
      <c r="Z512" s="142" t="s">
        <v>595</v>
      </c>
      <c r="AA512" s="142"/>
      <c r="AB512" s="142"/>
      <c r="AC512" s="142"/>
      <c r="AD512" s="142"/>
      <c r="AE512" s="142" t="s">
        <v>843</v>
      </c>
      <c r="AF512" s="142"/>
      <c r="AG512" s="142"/>
      <c r="AH512" s="142"/>
    </row>
    <row r="513" spans="1:35" x14ac:dyDescent="0.25">
      <c r="A513">
        <f t="shared" si="21"/>
        <v>511</v>
      </c>
      <c r="B513" s="148" t="s">
        <v>416</v>
      </c>
      <c r="C513" t="str">
        <f t="shared" si="22"/>
        <v>BILATERAL</v>
      </c>
      <c r="E513">
        <f t="shared" si="23"/>
        <v>510</v>
      </c>
      <c r="F513" s="140" t="s">
        <v>402</v>
      </c>
      <c r="G513" s="141"/>
      <c r="H513" s="142"/>
      <c r="I513" s="142"/>
      <c r="J513" s="142"/>
      <c r="K513" s="142"/>
      <c r="L513" s="142"/>
      <c r="M513" s="142"/>
      <c r="N513" s="142" t="s">
        <v>416</v>
      </c>
      <c r="O513" s="142"/>
      <c r="P513" s="142" t="s">
        <v>435</v>
      </c>
      <c r="Q513" s="142"/>
      <c r="R513" s="142"/>
      <c r="S513" s="142"/>
      <c r="T513" s="142" t="s">
        <v>435</v>
      </c>
      <c r="U513" s="142"/>
      <c r="V513" s="142" t="s">
        <v>435</v>
      </c>
      <c r="W513" s="142"/>
      <c r="X513" s="142"/>
      <c r="Y513" s="142"/>
      <c r="Z513" s="142" t="s">
        <v>416</v>
      </c>
      <c r="AA513" s="142"/>
      <c r="AB513" s="142"/>
      <c r="AC513" s="142"/>
      <c r="AD513" s="142"/>
      <c r="AE513" s="142" t="s">
        <v>435</v>
      </c>
      <c r="AF513" s="142"/>
      <c r="AG513" s="142"/>
      <c r="AH513" s="142"/>
    </row>
    <row r="514" spans="1:35" x14ac:dyDescent="0.25">
      <c r="A514">
        <f t="shared" si="21"/>
        <v>512</v>
      </c>
      <c r="B514" s="149" t="s">
        <v>417</v>
      </c>
      <c r="C514" t="str">
        <f t="shared" si="22"/>
        <v>REGULADO</v>
      </c>
      <c r="E514">
        <f t="shared" si="23"/>
        <v>511</v>
      </c>
      <c r="F514" s="150" t="s">
        <v>403</v>
      </c>
      <c r="G514" s="151"/>
      <c r="H514" s="152"/>
      <c r="I514" s="152"/>
      <c r="J514" s="152"/>
      <c r="K514" s="152"/>
      <c r="L514" s="152"/>
      <c r="M514" s="152"/>
      <c r="N514" s="152" t="s">
        <v>558</v>
      </c>
      <c r="O514" s="152"/>
      <c r="P514" s="152" t="s">
        <v>417</v>
      </c>
      <c r="Q514" s="152"/>
      <c r="R514" s="152"/>
      <c r="S514" s="152"/>
      <c r="T514" s="152" t="s">
        <v>417</v>
      </c>
      <c r="U514" s="152"/>
      <c r="V514" s="152" t="s">
        <v>417</v>
      </c>
      <c r="W514" s="152"/>
      <c r="X514" s="152"/>
      <c r="Y514" s="152"/>
      <c r="Z514" s="152" t="s">
        <v>558</v>
      </c>
      <c r="AA514" s="152"/>
      <c r="AB514" s="152"/>
      <c r="AC514" s="152"/>
      <c r="AD514" s="152"/>
      <c r="AE514" s="152" t="s">
        <v>417</v>
      </c>
      <c r="AF514" s="152"/>
      <c r="AG514" s="152"/>
      <c r="AH514" s="152"/>
    </row>
    <row r="515" spans="1:35" x14ac:dyDescent="0.25">
      <c r="A515">
        <f t="shared" si="21"/>
        <v>513</v>
      </c>
      <c r="B515" s="135" t="s">
        <v>2298</v>
      </c>
      <c r="C515" t="str">
        <f t="shared" si="22"/>
        <v>CB00169ENG</v>
      </c>
      <c r="E515" s="134">
        <f t="shared" si="23"/>
        <v>512</v>
      </c>
      <c r="F515" s="153" t="s">
        <v>1087</v>
      </c>
      <c r="G515" s="154"/>
      <c r="H515" s="155"/>
      <c r="I515" s="155"/>
      <c r="J515" s="155"/>
      <c r="K515" s="155"/>
      <c r="L515" s="155"/>
      <c r="M515" s="155"/>
      <c r="N515" s="155" t="s">
        <v>2299</v>
      </c>
      <c r="O515" s="155"/>
      <c r="P515" s="155" t="s">
        <v>2300</v>
      </c>
      <c r="Q515" s="155"/>
      <c r="R515" s="155"/>
      <c r="S515" s="155"/>
      <c r="T515" s="155" t="s">
        <v>2301</v>
      </c>
      <c r="U515" s="155"/>
      <c r="V515" s="155" t="s">
        <v>2302</v>
      </c>
      <c r="W515" s="155"/>
      <c r="X515" s="155"/>
      <c r="Y515" s="155"/>
      <c r="Z515" s="155" t="s">
        <v>910</v>
      </c>
      <c r="AA515" s="155"/>
      <c r="AB515" s="155"/>
      <c r="AC515" s="155"/>
      <c r="AD515" s="155"/>
      <c r="AE515" s="155" t="s">
        <v>2303</v>
      </c>
      <c r="AF515" s="155"/>
      <c r="AG515" s="155"/>
      <c r="AH515" s="155"/>
    </row>
    <row r="516" spans="1:35" x14ac:dyDescent="0.25">
      <c r="A516">
        <f t="shared" si="21"/>
        <v>514</v>
      </c>
      <c r="B516" s="139" t="s">
        <v>462</v>
      </c>
      <c r="C516" t="str">
        <f t="shared" si="22"/>
        <v>TINGO MARIA 138</v>
      </c>
      <c r="E516">
        <f t="shared" si="23"/>
        <v>513</v>
      </c>
      <c r="F516" s="156" t="s">
        <v>1109</v>
      </c>
      <c r="G516" s="157"/>
      <c r="H516" s="158"/>
      <c r="I516" s="158"/>
      <c r="J516" s="158"/>
      <c r="K516" s="158"/>
      <c r="L516" s="158"/>
      <c r="M516" s="158"/>
      <c r="N516" s="158" t="s">
        <v>422</v>
      </c>
      <c r="O516" s="158"/>
      <c r="P516" s="158" t="s">
        <v>765</v>
      </c>
      <c r="Q516" s="158"/>
      <c r="R516" s="158"/>
      <c r="S516" s="158"/>
      <c r="T516" s="158" t="s">
        <v>817</v>
      </c>
      <c r="U516" s="158"/>
      <c r="V516" s="158" t="s">
        <v>428</v>
      </c>
      <c r="W516" s="158"/>
      <c r="X516" s="158"/>
      <c r="Y516" s="158"/>
      <c r="Z516" s="158" t="s">
        <v>422</v>
      </c>
      <c r="AA516" s="158"/>
      <c r="AB516" s="158"/>
      <c r="AC516" s="158"/>
      <c r="AD516" s="158"/>
      <c r="AE516" s="158" t="s">
        <v>462</v>
      </c>
      <c r="AF516" s="158"/>
      <c r="AG516" s="158"/>
      <c r="AH516" s="158"/>
    </row>
    <row r="517" spans="1:35" x14ac:dyDescent="0.25">
      <c r="A517">
        <f t="shared" ref="A517:A580" si="24">+A516+1</f>
        <v>515</v>
      </c>
      <c r="B517" s="143" t="s">
        <v>81</v>
      </c>
      <c r="C517" t="str">
        <f t="shared" ref="C517:C580" si="25">+B517</f>
        <v>ELECTRO CENTRO</v>
      </c>
      <c r="E517">
        <f t="shared" si="23"/>
        <v>514</v>
      </c>
      <c r="F517" s="156" t="s">
        <v>52</v>
      </c>
      <c r="G517" s="157"/>
      <c r="H517" s="158"/>
      <c r="I517" s="158"/>
      <c r="J517" s="158"/>
      <c r="K517" s="158"/>
      <c r="L517" s="158"/>
      <c r="M517" s="158"/>
      <c r="N517" s="158" t="s">
        <v>2304</v>
      </c>
      <c r="O517" s="158"/>
      <c r="P517" s="158" t="s">
        <v>34</v>
      </c>
      <c r="Q517" s="158"/>
      <c r="R517" s="158"/>
      <c r="S517" s="158"/>
      <c r="T517" s="158" t="s">
        <v>146</v>
      </c>
      <c r="U517" s="158"/>
      <c r="V517" s="158" t="s">
        <v>68</v>
      </c>
      <c r="W517" s="158"/>
      <c r="X517" s="158"/>
      <c r="Y517" s="158"/>
      <c r="Z517" s="158" t="s">
        <v>288</v>
      </c>
      <c r="AA517" s="158"/>
      <c r="AB517" s="158"/>
      <c r="AC517" s="158"/>
      <c r="AD517" s="158"/>
      <c r="AE517" s="158" t="s">
        <v>81</v>
      </c>
      <c r="AF517" s="158"/>
      <c r="AG517" s="158"/>
      <c r="AH517" s="158"/>
    </row>
    <row r="518" spans="1:35" x14ac:dyDescent="0.25">
      <c r="A518">
        <f t="shared" si="24"/>
        <v>516</v>
      </c>
      <c r="B518" s="144" t="s">
        <v>2194</v>
      </c>
      <c r="C518" t="str">
        <f t="shared" si="25"/>
        <v>31/08/2016</v>
      </c>
      <c r="E518">
        <f t="shared" ref="E518:E581" si="26">+E517+1</f>
        <v>515</v>
      </c>
      <c r="F518" s="156" t="s">
        <v>1112</v>
      </c>
      <c r="G518" s="157"/>
      <c r="H518" s="158"/>
      <c r="I518" s="158"/>
      <c r="J518" s="158"/>
      <c r="K518" s="158"/>
      <c r="L518" s="158"/>
      <c r="M518" s="158"/>
      <c r="N518" s="158" t="s">
        <v>2297</v>
      </c>
      <c r="O518" s="158"/>
      <c r="P518" s="158" t="s">
        <v>819</v>
      </c>
      <c r="Q518" s="158"/>
      <c r="R518" s="158"/>
      <c r="S518" s="158"/>
      <c r="T518" s="158" t="s">
        <v>806</v>
      </c>
      <c r="U518" s="158"/>
      <c r="V518" s="158" t="s">
        <v>566</v>
      </c>
      <c r="W518" s="158"/>
      <c r="X518" s="158"/>
      <c r="Y518" s="158"/>
      <c r="Z518" s="158" t="s">
        <v>903</v>
      </c>
      <c r="AA518" s="158"/>
      <c r="AB518" s="158"/>
      <c r="AC518" s="158"/>
      <c r="AD518" s="158"/>
      <c r="AE518" s="158" t="s">
        <v>566</v>
      </c>
      <c r="AF518" s="158"/>
      <c r="AG518" s="158"/>
      <c r="AH518" s="158"/>
    </row>
    <row r="519" spans="1:35" x14ac:dyDescent="0.25">
      <c r="A519">
        <f t="shared" si="24"/>
        <v>517</v>
      </c>
      <c r="B519" s="147" t="s">
        <v>1036</v>
      </c>
      <c r="C519" t="str">
        <f t="shared" si="25"/>
        <v>01/07/2016</v>
      </c>
      <c r="E519">
        <f t="shared" si="26"/>
        <v>516</v>
      </c>
      <c r="F519" s="156" t="s">
        <v>54</v>
      </c>
      <c r="G519" s="157"/>
      <c r="H519" s="158"/>
      <c r="I519" s="158"/>
      <c r="J519" s="158"/>
      <c r="K519" s="158"/>
      <c r="L519" s="158"/>
      <c r="M519" s="158"/>
      <c r="N519" s="158" t="s">
        <v>928</v>
      </c>
      <c r="O519" s="158"/>
      <c r="P519" s="158" t="s">
        <v>794</v>
      </c>
      <c r="Q519" s="158"/>
      <c r="R519" s="158"/>
      <c r="S519" s="158"/>
      <c r="T519" s="158" t="s">
        <v>1121</v>
      </c>
      <c r="U519" s="158"/>
      <c r="V519" s="158" t="s">
        <v>1117</v>
      </c>
      <c r="W519" s="158"/>
      <c r="X519" s="158"/>
      <c r="Y519" s="158"/>
      <c r="Z519" s="158" t="s">
        <v>911</v>
      </c>
      <c r="AA519" s="158"/>
      <c r="AB519" s="158"/>
      <c r="AC519" s="158"/>
      <c r="AD519" s="158"/>
      <c r="AE519" s="158" t="s">
        <v>843</v>
      </c>
      <c r="AF519" s="158"/>
      <c r="AG519" s="158"/>
      <c r="AH519" s="158"/>
    </row>
    <row r="520" spans="1:35" x14ac:dyDescent="0.25">
      <c r="A520">
        <f t="shared" si="24"/>
        <v>518</v>
      </c>
      <c r="B520" s="148" t="s">
        <v>416</v>
      </c>
      <c r="C520" t="str">
        <f t="shared" si="25"/>
        <v>BILATERAL</v>
      </c>
      <c r="E520">
        <f t="shared" si="26"/>
        <v>517</v>
      </c>
      <c r="F520" s="156" t="s">
        <v>402</v>
      </c>
      <c r="G520" s="157"/>
      <c r="H520" s="158"/>
      <c r="I520" s="158"/>
      <c r="J520" s="158"/>
      <c r="K520" s="158"/>
      <c r="L520" s="158"/>
      <c r="M520" s="158"/>
      <c r="N520" s="158" t="s">
        <v>416</v>
      </c>
      <c r="O520" s="158"/>
      <c r="P520" s="158" t="s">
        <v>435</v>
      </c>
      <c r="Q520" s="158"/>
      <c r="R520" s="158"/>
      <c r="S520" s="158"/>
      <c r="T520" s="158" t="s">
        <v>435</v>
      </c>
      <c r="U520" s="158"/>
      <c r="V520" s="158" t="s">
        <v>435</v>
      </c>
      <c r="W520" s="158"/>
      <c r="X520" s="158"/>
      <c r="Y520" s="158"/>
      <c r="Z520" s="158" t="s">
        <v>416</v>
      </c>
      <c r="AA520" s="158"/>
      <c r="AB520" s="158"/>
      <c r="AC520" s="158"/>
      <c r="AD520" s="158"/>
      <c r="AE520" s="158" t="s">
        <v>435</v>
      </c>
      <c r="AF520" s="158"/>
      <c r="AG520" s="158"/>
      <c r="AH520" s="158"/>
    </row>
    <row r="521" spans="1:35" x14ac:dyDescent="0.25">
      <c r="A521">
        <f t="shared" si="24"/>
        <v>519</v>
      </c>
      <c r="B521" s="149" t="s">
        <v>417</v>
      </c>
      <c r="C521" t="str">
        <f t="shared" si="25"/>
        <v>REGULADO</v>
      </c>
      <c r="E521">
        <f t="shared" si="26"/>
        <v>518</v>
      </c>
      <c r="F521" s="159" t="s">
        <v>403</v>
      </c>
      <c r="G521" s="160"/>
      <c r="H521" s="161"/>
      <c r="I521" s="161"/>
      <c r="J521" s="161"/>
      <c r="K521" s="161"/>
      <c r="L521" s="161"/>
      <c r="M521" s="161"/>
      <c r="N521" s="161" t="s">
        <v>558</v>
      </c>
      <c r="O521" s="161"/>
      <c r="P521" s="161" t="s">
        <v>417</v>
      </c>
      <c r="Q521" s="161"/>
      <c r="R521" s="161"/>
      <c r="S521" s="161"/>
      <c r="T521" s="161" t="s">
        <v>417</v>
      </c>
      <c r="U521" s="161"/>
      <c r="V521" s="161" t="s">
        <v>417</v>
      </c>
      <c r="W521" s="161"/>
      <c r="X521" s="161"/>
      <c r="Y521" s="161"/>
      <c r="Z521" s="161" t="s">
        <v>558</v>
      </c>
      <c r="AA521" s="161"/>
      <c r="AB521" s="161"/>
      <c r="AC521" s="161"/>
      <c r="AD521" s="161"/>
      <c r="AE521" s="161" t="s">
        <v>417</v>
      </c>
      <c r="AF521" s="161"/>
      <c r="AG521" s="161"/>
      <c r="AH521" s="161"/>
    </row>
    <row r="522" spans="1:35" s="134" customFormat="1" x14ac:dyDescent="0.25">
      <c r="A522" s="134">
        <f t="shared" si="24"/>
        <v>520</v>
      </c>
      <c r="B522" s="135" t="s">
        <v>2305</v>
      </c>
      <c r="C522" s="134" t="str">
        <f t="shared" si="25"/>
        <v>CB00170ENG</v>
      </c>
      <c r="E522" s="134">
        <f t="shared" si="26"/>
        <v>519</v>
      </c>
      <c r="F522" s="136" t="s">
        <v>1087</v>
      </c>
      <c r="G522" s="137"/>
      <c r="H522" s="138"/>
      <c r="I522" s="138"/>
      <c r="J522" s="138"/>
      <c r="K522" s="138"/>
      <c r="L522" s="138"/>
      <c r="M522" s="138"/>
      <c r="N522" s="138" t="s">
        <v>2306</v>
      </c>
      <c r="O522" s="138"/>
      <c r="P522" s="138" t="s">
        <v>2307</v>
      </c>
      <c r="Q522" s="138"/>
      <c r="R522" s="138"/>
      <c r="S522" s="138"/>
      <c r="T522" s="138" t="s">
        <v>2308</v>
      </c>
      <c r="U522" s="138"/>
      <c r="V522" s="138" t="s">
        <v>2309</v>
      </c>
      <c r="W522" s="138"/>
      <c r="X522" s="138"/>
      <c r="Y522" s="138"/>
      <c r="Z522" s="138" t="s">
        <v>912</v>
      </c>
      <c r="AA522" s="138"/>
      <c r="AB522" s="138"/>
      <c r="AC522" s="138"/>
      <c r="AD522" s="138"/>
      <c r="AE522" s="138" t="s">
        <v>2310</v>
      </c>
      <c r="AF522" s="138"/>
      <c r="AG522" s="138"/>
      <c r="AH522" s="138"/>
      <c r="AI522" s="3"/>
    </row>
    <row r="523" spans="1:35" x14ac:dyDescent="0.25">
      <c r="A523">
        <f t="shared" si="24"/>
        <v>521</v>
      </c>
      <c r="B523" s="139" t="s">
        <v>464</v>
      </c>
      <c r="C523" t="str">
        <f t="shared" si="25"/>
        <v>VIZCARRA 220</v>
      </c>
      <c r="E523">
        <f t="shared" si="26"/>
        <v>520</v>
      </c>
      <c r="F523" s="140" t="s">
        <v>1109</v>
      </c>
      <c r="G523" s="141"/>
      <c r="H523" s="142"/>
      <c r="I523" s="142"/>
      <c r="J523" s="142"/>
      <c r="K523" s="142"/>
      <c r="L523" s="142"/>
      <c r="M523" s="142"/>
      <c r="N523" s="142" t="s">
        <v>370</v>
      </c>
      <c r="O523" s="142"/>
      <c r="P523" s="142" t="s">
        <v>730</v>
      </c>
      <c r="Q523" s="142"/>
      <c r="R523" s="142"/>
      <c r="S523" s="142"/>
      <c r="T523" s="142" t="s">
        <v>540</v>
      </c>
      <c r="U523" s="142"/>
      <c r="V523" s="142" t="s">
        <v>517</v>
      </c>
      <c r="W523" s="142"/>
      <c r="X523" s="142"/>
      <c r="Y523" s="142"/>
      <c r="Z523" s="142" t="s">
        <v>422</v>
      </c>
      <c r="AA523" s="142"/>
      <c r="AB523" s="142"/>
      <c r="AC523" s="142"/>
      <c r="AD523" s="142"/>
      <c r="AE523" s="142" t="s">
        <v>460</v>
      </c>
      <c r="AF523" s="142"/>
      <c r="AG523" s="142"/>
      <c r="AH523" s="142"/>
    </row>
    <row r="524" spans="1:35" x14ac:dyDescent="0.25">
      <c r="A524">
        <f t="shared" si="24"/>
        <v>522</v>
      </c>
      <c r="B524" s="143" t="s">
        <v>81</v>
      </c>
      <c r="C524" t="str">
        <f t="shared" si="25"/>
        <v>ELECTRO CENTRO</v>
      </c>
      <c r="E524">
        <f t="shared" si="26"/>
        <v>521</v>
      </c>
      <c r="F524" s="140" t="s">
        <v>52</v>
      </c>
      <c r="G524" s="141"/>
      <c r="H524" s="142"/>
      <c r="I524" s="142"/>
      <c r="J524" s="142"/>
      <c r="K524" s="142"/>
      <c r="L524" s="142"/>
      <c r="M524" s="142"/>
      <c r="N524" s="142" t="s">
        <v>183</v>
      </c>
      <c r="O524" s="142"/>
      <c r="P524" s="142" t="s">
        <v>34</v>
      </c>
      <c r="Q524" s="142"/>
      <c r="R524" s="142"/>
      <c r="S524" s="142"/>
      <c r="T524" s="142" t="s">
        <v>111</v>
      </c>
      <c r="U524" s="142"/>
      <c r="V524" s="142" t="s">
        <v>68</v>
      </c>
      <c r="W524" s="142"/>
      <c r="X524" s="142"/>
      <c r="Y524" s="142"/>
      <c r="Z524" s="142" t="s">
        <v>289</v>
      </c>
      <c r="AA524" s="142"/>
      <c r="AB524" s="142"/>
      <c r="AC524" s="142"/>
      <c r="AD524" s="142"/>
      <c r="AE524" s="142" t="s">
        <v>81</v>
      </c>
      <c r="AF524" s="142"/>
      <c r="AG524" s="142"/>
      <c r="AH524" s="142"/>
    </row>
    <row r="525" spans="1:35" x14ac:dyDescent="0.25">
      <c r="A525">
        <f t="shared" si="24"/>
        <v>523</v>
      </c>
      <c r="B525" s="144" t="s">
        <v>2194</v>
      </c>
      <c r="C525" t="str">
        <f t="shared" si="25"/>
        <v>31/08/2016</v>
      </c>
      <c r="E525">
        <f t="shared" si="26"/>
        <v>522</v>
      </c>
      <c r="F525" s="140" t="s">
        <v>1112</v>
      </c>
      <c r="G525" s="141"/>
      <c r="H525" s="142"/>
      <c r="I525" s="142"/>
      <c r="J525" s="142"/>
      <c r="K525" s="142"/>
      <c r="L525" s="142"/>
      <c r="M525" s="142"/>
      <c r="N525" s="142" t="s">
        <v>903</v>
      </c>
      <c r="O525" s="142"/>
      <c r="P525" s="142" t="s">
        <v>819</v>
      </c>
      <c r="Q525" s="142"/>
      <c r="R525" s="142"/>
      <c r="S525" s="142"/>
      <c r="T525" s="142" t="s">
        <v>624</v>
      </c>
      <c r="U525" s="142"/>
      <c r="V525" s="142" t="s">
        <v>566</v>
      </c>
      <c r="W525" s="142"/>
      <c r="X525" s="142"/>
      <c r="Y525" s="142"/>
      <c r="Z525" s="142" t="s">
        <v>914</v>
      </c>
      <c r="AA525" s="142"/>
      <c r="AB525" s="142"/>
      <c r="AC525" s="142"/>
      <c r="AD525" s="142"/>
      <c r="AE525" s="142" t="s">
        <v>566</v>
      </c>
      <c r="AF525" s="142"/>
      <c r="AG525" s="142"/>
      <c r="AH525" s="142"/>
    </row>
    <row r="526" spans="1:35" x14ac:dyDescent="0.25">
      <c r="A526">
        <f t="shared" si="24"/>
        <v>524</v>
      </c>
      <c r="B526" s="147" t="s">
        <v>1036</v>
      </c>
      <c r="C526" t="str">
        <f t="shared" si="25"/>
        <v>01/07/2016</v>
      </c>
      <c r="E526">
        <f t="shared" si="26"/>
        <v>523</v>
      </c>
      <c r="F526" s="140" t="s">
        <v>54</v>
      </c>
      <c r="G526" s="141"/>
      <c r="H526" s="142"/>
      <c r="I526" s="142"/>
      <c r="J526" s="142"/>
      <c r="K526" s="142"/>
      <c r="L526" s="142"/>
      <c r="M526" s="142"/>
      <c r="N526" s="142" t="s">
        <v>419</v>
      </c>
      <c r="O526" s="142"/>
      <c r="P526" s="142" t="s">
        <v>843</v>
      </c>
      <c r="Q526" s="142"/>
      <c r="R526" s="142"/>
      <c r="S526" s="142"/>
      <c r="T526" s="142" t="s">
        <v>1121</v>
      </c>
      <c r="U526" s="142"/>
      <c r="V526" s="142" t="s">
        <v>1117</v>
      </c>
      <c r="W526" s="142"/>
      <c r="X526" s="142"/>
      <c r="Y526" s="142"/>
      <c r="Z526" s="142" t="s">
        <v>913</v>
      </c>
      <c r="AA526" s="142"/>
      <c r="AB526" s="142"/>
      <c r="AC526" s="142"/>
      <c r="AD526" s="142"/>
      <c r="AE526" s="142" t="s">
        <v>843</v>
      </c>
      <c r="AF526" s="142"/>
      <c r="AG526" s="142"/>
      <c r="AH526" s="142"/>
    </row>
    <row r="527" spans="1:35" x14ac:dyDescent="0.25">
      <c r="A527">
        <f t="shared" si="24"/>
        <v>525</v>
      </c>
      <c r="B527" s="148" t="s">
        <v>416</v>
      </c>
      <c r="C527" t="str">
        <f t="shared" si="25"/>
        <v>BILATERAL</v>
      </c>
      <c r="E527">
        <f t="shared" si="26"/>
        <v>524</v>
      </c>
      <c r="F527" s="140" t="s">
        <v>402</v>
      </c>
      <c r="G527" s="141"/>
      <c r="H527" s="142"/>
      <c r="I527" s="142"/>
      <c r="J527" s="142"/>
      <c r="K527" s="142"/>
      <c r="L527" s="142"/>
      <c r="M527" s="142"/>
      <c r="N527" s="142" t="s">
        <v>416</v>
      </c>
      <c r="O527" s="142"/>
      <c r="P527" s="142" t="s">
        <v>435</v>
      </c>
      <c r="Q527" s="142"/>
      <c r="R527" s="142"/>
      <c r="S527" s="142"/>
      <c r="T527" s="142" t="s">
        <v>435</v>
      </c>
      <c r="U527" s="142"/>
      <c r="V527" s="142" t="s">
        <v>435</v>
      </c>
      <c r="W527" s="142"/>
      <c r="X527" s="142"/>
      <c r="Y527" s="142"/>
      <c r="Z527" s="142" t="s">
        <v>416</v>
      </c>
      <c r="AA527" s="142"/>
      <c r="AB527" s="142"/>
      <c r="AC527" s="142"/>
      <c r="AD527" s="142"/>
      <c r="AE527" s="142" t="s">
        <v>435</v>
      </c>
      <c r="AF527" s="142"/>
      <c r="AG527" s="142"/>
      <c r="AH527" s="142"/>
    </row>
    <row r="528" spans="1:35" x14ac:dyDescent="0.25">
      <c r="A528">
        <f t="shared" si="24"/>
        <v>526</v>
      </c>
      <c r="B528" s="149" t="s">
        <v>417</v>
      </c>
      <c r="C528" t="str">
        <f t="shared" si="25"/>
        <v>REGULADO</v>
      </c>
      <c r="E528">
        <f t="shared" si="26"/>
        <v>525</v>
      </c>
      <c r="F528" s="150" t="s">
        <v>403</v>
      </c>
      <c r="G528" s="151"/>
      <c r="H528" s="152"/>
      <c r="I528" s="152"/>
      <c r="J528" s="152"/>
      <c r="K528" s="152"/>
      <c r="L528" s="152"/>
      <c r="M528" s="152"/>
      <c r="N528" s="152" t="s">
        <v>558</v>
      </c>
      <c r="O528" s="152"/>
      <c r="P528" s="152" t="s">
        <v>417</v>
      </c>
      <c r="Q528" s="152"/>
      <c r="R528" s="152"/>
      <c r="S528" s="152"/>
      <c r="T528" s="152" t="s">
        <v>417</v>
      </c>
      <c r="U528" s="152"/>
      <c r="V528" s="152" t="s">
        <v>417</v>
      </c>
      <c r="W528" s="152"/>
      <c r="X528" s="152"/>
      <c r="Y528" s="152"/>
      <c r="Z528" s="152" t="s">
        <v>558</v>
      </c>
      <c r="AA528" s="152"/>
      <c r="AB528" s="152"/>
      <c r="AC528" s="152"/>
      <c r="AD528" s="152"/>
      <c r="AE528" s="152" t="s">
        <v>417</v>
      </c>
      <c r="AF528" s="152"/>
      <c r="AG528" s="152"/>
      <c r="AH528" s="152"/>
    </row>
    <row r="529" spans="1:35" x14ac:dyDescent="0.25">
      <c r="A529">
        <f t="shared" si="24"/>
        <v>527</v>
      </c>
      <c r="B529" s="135" t="s">
        <v>2311</v>
      </c>
      <c r="C529" t="str">
        <f t="shared" si="25"/>
        <v>CB00171ENG</v>
      </c>
      <c r="E529" s="134">
        <f t="shared" si="26"/>
        <v>526</v>
      </c>
      <c r="F529" s="153" t="s">
        <v>1087</v>
      </c>
      <c r="G529" s="154"/>
      <c r="H529" s="155"/>
      <c r="I529" s="155"/>
      <c r="J529" s="155"/>
      <c r="K529" s="155"/>
      <c r="L529" s="155"/>
      <c r="M529" s="155"/>
      <c r="N529" s="155" t="s">
        <v>2312</v>
      </c>
      <c r="O529" s="155"/>
      <c r="P529" s="155" t="s">
        <v>2313</v>
      </c>
      <c r="Q529" s="155"/>
      <c r="R529" s="155"/>
      <c r="S529" s="155"/>
      <c r="T529" s="155" t="s">
        <v>2314</v>
      </c>
      <c r="U529" s="155"/>
      <c r="V529" s="155" t="s">
        <v>2315</v>
      </c>
      <c r="W529" s="155"/>
      <c r="X529" s="155"/>
      <c r="Y529" s="155"/>
      <c r="Z529" s="155" t="s">
        <v>915</v>
      </c>
      <c r="AA529" s="155"/>
      <c r="AB529" s="155"/>
      <c r="AC529" s="155"/>
      <c r="AD529" s="155"/>
      <c r="AE529" s="155" t="s">
        <v>2316</v>
      </c>
      <c r="AF529" s="155"/>
      <c r="AG529" s="155"/>
      <c r="AH529" s="155"/>
    </row>
    <row r="530" spans="1:35" x14ac:dyDescent="0.25">
      <c r="A530">
        <f t="shared" si="24"/>
        <v>528</v>
      </c>
      <c r="B530" s="139" t="s">
        <v>466</v>
      </c>
      <c r="C530" t="str">
        <f t="shared" si="25"/>
        <v>YAUPI138</v>
      </c>
      <c r="E530">
        <f t="shared" si="26"/>
        <v>527</v>
      </c>
      <c r="F530" s="156" t="s">
        <v>1109</v>
      </c>
      <c r="G530" s="157"/>
      <c r="H530" s="158"/>
      <c r="I530" s="158"/>
      <c r="J530" s="158"/>
      <c r="K530" s="158"/>
      <c r="L530" s="158"/>
      <c r="M530" s="158"/>
      <c r="N530" s="158" t="s">
        <v>422</v>
      </c>
      <c r="O530" s="158"/>
      <c r="P530" s="158" t="s">
        <v>441</v>
      </c>
      <c r="Q530" s="158"/>
      <c r="R530" s="158"/>
      <c r="S530" s="158"/>
      <c r="T530" s="158" t="s">
        <v>543</v>
      </c>
      <c r="U530" s="158"/>
      <c r="V530" s="158" t="s">
        <v>719</v>
      </c>
      <c r="W530" s="158"/>
      <c r="X530" s="158"/>
      <c r="Y530" s="158"/>
      <c r="Z530" s="158" t="s">
        <v>634</v>
      </c>
      <c r="AA530" s="158"/>
      <c r="AB530" s="158"/>
      <c r="AC530" s="158"/>
      <c r="AD530" s="158"/>
      <c r="AE530" s="158" t="s">
        <v>458</v>
      </c>
      <c r="AF530" s="158"/>
      <c r="AG530" s="158"/>
      <c r="AH530" s="158"/>
    </row>
    <row r="531" spans="1:35" x14ac:dyDescent="0.25">
      <c r="A531">
        <f t="shared" si="24"/>
        <v>529</v>
      </c>
      <c r="B531" s="143" t="s">
        <v>81</v>
      </c>
      <c r="C531" t="str">
        <f t="shared" si="25"/>
        <v>ELECTRO CENTRO</v>
      </c>
      <c r="E531">
        <f t="shared" si="26"/>
        <v>528</v>
      </c>
      <c r="F531" s="156" t="s">
        <v>52</v>
      </c>
      <c r="G531" s="157"/>
      <c r="H531" s="158"/>
      <c r="I531" s="158"/>
      <c r="J531" s="158"/>
      <c r="K531" s="158"/>
      <c r="L531" s="158"/>
      <c r="M531" s="158"/>
      <c r="N531" s="158" t="s">
        <v>385</v>
      </c>
      <c r="O531" s="158"/>
      <c r="P531" s="158" t="s">
        <v>129</v>
      </c>
      <c r="Q531" s="158"/>
      <c r="R531" s="158"/>
      <c r="S531" s="158"/>
      <c r="T531" s="158" t="s">
        <v>111</v>
      </c>
      <c r="U531" s="158"/>
      <c r="V531" s="158" t="s">
        <v>34</v>
      </c>
      <c r="W531" s="158"/>
      <c r="X531" s="158"/>
      <c r="Y531" s="158"/>
      <c r="Z531" s="158" t="s">
        <v>916</v>
      </c>
      <c r="AA531" s="158"/>
      <c r="AB531" s="158"/>
      <c r="AC531" s="158"/>
      <c r="AD531" s="158"/>
      <c r="AE531" s="158" t="s">
        <v>81</v>
      </c>
      <c r="AF531" s="158"/>
      <c r="AG531" s="158"/>
      <c r="AH531" s="158"/>
    </row>
    <row r="532" spans="1:35" x14ac:dyDescent="0.25">
      <c r="A532">
        <f t="shared" si="24"/>
        <v>530</v>
      </c>
      <c r="B532" s="144" t="s">
        <v>2194</v>
      </c>
      <c r="C532" t="str">
        <f t="shared" si="25"/>
        <v>31/08/2016</v>
      </c>
      <c r="E532">
        <f t="shared" si="26"/>
        <v>529</v>
      </c>
      <c r="F532" s="156" t="s">
        <v>1112</v>
      </c>
      <c r="G532" s="157"/>
      <c r="H532" s="158"/>
      <c r="I532" s="158"/>
      <c r="J532" s="158"/>
      <c r="K532" s="158"/>
      <c r="L532" s="158"/>
      <c r="M532" s="158"/>
      <c r="N532" s="158" t="s">
        <v>893</v>
      </c>
      <c r="O532" s="158"/>
      <c r="P532" s="158" t="s">
        <v>884</v>
      </c>
      <c r="Q532" s="158"/>
      <c r="R532" s="158"/>
      <c r="S532" s="158"/>
      <c r="T532" s="158" t="s">
        <v>624</v>
      </c>
      <c r="U532" s="158"/>
      <c r="V532" s="158" t="s">
        <v>795</v>
      </c>
      <c r="W532" s="158"/>
      <c r="X532" s="158"/>
      <c r="Y532" s="158"/>
      <c r="Z532" s="158" t="s">
        <v>917</v>
      </c>
      <c r="AA532" s="158"/>
      <c r="AB532" s="158"/>
      <c r="AC532" s="158"/>
      <c r="AD532" s="158"/>
      <c r="AE532" s="158" t="s">
        <v>566</v>
      </c>
      <c r="AF532" s="158"/>
      <c r="AG532" s="158"/>
      <c r="AH532" s="158"/>
    </row>
    <row r="533" spans="1:35" x14ac:dyDescent="0.25">
      <c r="A533">
        <f t="shared" si="24"/>
        <v>531</v>
      </c>
      <c r="B533" s="147" t="s">
        <v>1036</v>
      </c>
      <c r="C533" t="str">
        <f t="shared" si="25"/>
        <v>01/07/2016</v>
      </c>
      <c r="E533">
        <f t="shared" si="26"/>
        <v>530</v>
      </c>
      <c r="F533" s="156" t="s">
        <v>54</v>
      </c>
      <c r="G533" s="157"/>
      <c r="H533" s="158"/>
      <c r="I533" s="158"/>
      <c r="J533" s="158"/>
      <c r="K533" s="158"/>
      <c r="L533" s="158"/>
      <c r="M533" s="158"/>
      <c r="N533" s="158" t="s">
        <v>419</v>
      </c>
      <c r="O533" s="158"/>
      <c r="P533" s="158" t="s">
        <v>2317</v>
      </c>
      <c r="Q533" s="158"/>
      <c r="R533" s="158"/>
      <c r="S533" s="158"/>
      <c r="T533" s="158" t="s">
        <v>1121</v>
      </c>
      <c r="U533" s="158"/>
      <c r="V533" s="158" t="s">
        <v>1117</v>
      </c>
      <c r="W533" s="158"/>
      <c r="X533" s="158"/>
      <c r="Y533" s="158"/>
      <c r="Z533" s="158" t="s">
        <v>843</v>
      </c>
      <c r="AA533" s="158"/>
      <c r="AB533" s="158"/>
      <c r="AC533" s="158"/>
      <c r="AD533" s="158"/>
      <c r="AE533" s="158" t="s">
        <v>843</v>
      </c>
      <c r="AF533" s="158"/>
      <c r="AG533" s="158"/>
      <c r="AH533" s="158"/>
    </row>
    <row r="534" spans="1:35" x14ac:dyDescent="0.25">
      <c r="A534">
        <f t="shared" si="24"/>
        <v>532</v>
      </c>
      <c r="B534" s="148" t="s">
        <v>416</v>
      </c>
      <c r="C534" t="str">
        <f t="shared" si="25"/>
        <v>BILATERAL</v>
      </c>
      <c r="E534">
        <f t="shared" si="26"/>
        <v>531</v>
      </c>
      <c r="F534" s="156" t="s">
        <v>402</v>
      </c>
      <c r="G534" s="157"/>
      <c r="H534" s="158"/>
      <c r="I534" s="158"/>
      <c r="J534" s="158"/>
      <c r="K534" s="158"/>
      <c r="L534" s="158"/>
      <c r="M534" s="158"/>
      <c r="N534" s="158" t="s">
        <v>416</v>
      </c>
      <c r="O534" s="158"/>
      <c r="P534" s="158" t="s">
        <v>416</v>
      </c>
      <c r="Q534" s="158"/>
      <c r="R534" s="158"/>
      <c r="S534" s="158"/>
      <c r="T534" s="158" t="s">
        <v>435</v>
      </c>
      <c r="U534" s="158"/>
      <c r="V534" s="158" t="s">
        <v>435</v>
      </c>
      <c r="W534" s="158"/>
      <c r="X534" s="158"/>
      <c r="Y534" s="158"/>
      <c r="Z534" s="158" t="s">
        <v>416</v>
      </c>
      <c r="AA534" s="158"/>
      <c r="AB534" s="158"/>
      <c r="AC534" s="158"/>
      <c r="AD534" s="158"/>
      <c r="AE534" s="158" t="s">
        <v>435</v>
      </c>
      <c r="AF534" s="158"/>
      <c r="AG534" s="158"/>
      <c r="AH534" s="158"/>
    </row>
    <row r="535" spans="1:35" x14ac:dyDescent="0.25">
      <c r="A535">
        <f t="shared" si="24"/>
        <v>533</v>
      </c>
      <c r="B535" s="149" t="s">
        <v>417</v>
      </c>
      <c r="C535" t="str">
        <f t="shared" si="25"/>
        <v>REGULADO</v>
      </c>
      <c r="E535">
        <f t="shared" si="26"/>
        <v>532</v>
      </c>
      <c r="F535" s="159" t="s">
        <v>403</v>
      </c>
      <c r="G535" s="160"/>
      <c r="H535" s="161"/>
      <c r="I535" s="161"/>
      <c r="J535" s="161"/>
      <c r="K535" s="161"/>
      <c r="L535" s="161"/>
      <c r="M535" s="161"/>
      <c r="N535" s="161" t="s">
        <v>558</v>
      </c>
      <c r="O535" s="161"/>
      <c r="P535" s="161" t="s">
        <v>558</v>
      </c>
      <c r="Q535" s="161"/>
      <c r="R535" s="161"/>
      <c r="S535" s="161"/>
      <c r="T535" s="161" t="s">
        <v>417</v>
      </c>
      <c r="U535" s="161"/>
      <c r="V535" s="161" t="s">
        <v>417</v>
      </c>
      <c r="W535" s="161"/>
      <c r="X535" s="161"/>
      <c r="Y535" s="161"/>
      <c r="Z535" s="161" t="s">
        <v>558</v>
      </c>
      <c r="AA535" s="161"/>
      <c r="AB535" s="161"/>
      <c r="AC535" s="161"/>
      <c r="AD535" s="161"/>
      <c r="AE535" s="161" t="s">
        <v>417</v>
      </c>
      <c r="AF535" s="161"/>
      <c r="AG535" s="161"/>
      <c r="AH535" s="161"/>
    </row>
    <row r="536" spans="1:35" s="134" customFormat="1" x14ac:dyDescent="0.25">
      <c r="A536" s="134">
        <f t="shared" si="24"/>
        <v>534</v>
      </c>
      <c r="B536" s="135" t="s">
        <v>2318</v>
      </c>
      <c r="C536" s="134" t="str">
        <f t="shared" si="25"/>
        <v>CB00172ENG</v>
      </c>
      <c r="E536" s="134">
        <f t="shared" si="26"/>
        <v>533</v>
      </c>
      <c r="F536" s="136" t="s">
        <v>1087</v>
      </c>
      <c r="G536" s="137"/>
      <c r="H536" s="138"/>
      <c r="I536" s="138"/>
      <c r="J536" s="138"/>
      <c r="K536" s="138"/>
      <c r="L536" s="138"/>
      <c r="M536" s="138"/>
      <c r="N536" s="138" t="s">
        <v>2319</v>
      </c>
      <c r="O536" s="138"/>
      <c r="P536" s="138" t="s">
        <v>2320</v>
      </c>
      <c r="Q536" s="138"/>
      <c r="R536" s="138"/>
      <c r="S536" s="138"/>
      <c r="T536" s="138" t="s">
        <v>2321</v>
      </c>
      <c r="U536" s="138"/>
      <c r="V536" s="138" t="s">
        <v>2322</v>
      </c>
      <c r="W536" s="138"/>
      <c r="X536" s="138"/>
      <c r="Y536" s="138"/>
      <c r="Z536" s="138" t="s">
        <v>918</v>
      </c>
      <c r="AA536" s="138"/>
      <c r="AB536" s="138"/>
      <c r="AC536" s="138"/>
      <c r="AD536" s="138"/>
      <c r="AE536" s="138" t="s">
        <v>2323</v>
      </c>
      <c r="AF536" s="138"/>
      <c r="AG536" s="138"/>
      <c r="AH536" s="138"/>
      <c r="AI536" s="3"/>
    </row>
    <row r="537" spans="1:35" x14ac:dyDescent="0.25">
      <c r="A537">
        <f t="shared" si="24"/>
        <v>535</v>
      </c>
      <c r="B537" s="139" t="s">
        <v>468</v>
      </c>
      <c r="C537" t="str">
        <f t="shared" si="25"/>
        <v>LA NIÑA 220</v>
      </c>
      <c r="E537">
        <f t="shared" si="26"/>
        <v>534</v>
      </c>
      <c r="F537" s="140" t="s">
        <v>1109</v>
      </c>
      <c r="G537" s="141"/>
      <c r="H537" s="142"/>
      <c r="I537" s="142"/>
      <c r="J537" s="142"/>
      <c r="K537" s="142"/>
      <c r="L537" s="142"/>
      <c r="M537" s="142"/>
      <c r="N537" s="142" t="s">
        <v>608</v>
      </c>
      <c r="O537" s="142"/>
      <c r="P537" s="142" t="s">
        <v>458</v>
      </c>
      <c r="Q537" s="142"/>
      <c r="R537" s="142"/>
      <c r="S537" s="142"/>
      <c r="T537" s="142" t="s">
        <v>546</v>
      </c>
      <c r="U537" s="142"/>
      <c r="V537" s="142" t="s">
        <v>767</v>
      </c>
      <c r="W537" s="142"/>
      <c r="X537" s="142"/>
      <c r="Y537" s="142"/>
      <c r="Z537" s="142" t="s">
        <v>422</v>
      </c>
      <c r="AA537" s="142"/>
      <c r="AB537" s="142"/>
      <c r="AC537" s="142"/>
      <c r="AD537" s="142"/>
      <c r="AE537" s="142" t="s">
        <v>454</v>
      </c>
      <c r="AF537" s="142"/>
      <c r="AG537" s="142"/>
      <c r="AH537" s="142"/>
    </row>
    <row r="538" spans="1:35" x14ac:dyDescent="0.25">
      <c r="A538">
        <f t="shared" si="24"/>
        <v>536</v>
      </c>
      <c r="B538" s="143" t="s">
        <v>59</v>
      </c>
      <c r="C538" t="str">
        <f t="shared" si="25"/>
        <v>ELECTRO NOR OESTE</v>
      </c>
      <c r="E538">
        <f t="shared" si="26"/>
        <v>535</v>
      </c>
      <c r="F538" s="140" t="s">
        <v>52</v>
      </c>
      <c r="G538" s="141"/>
      <c r="H538" s="142"/>
      <c r="I538" s="142"/>
      <c r="J538" s="142"/>
      <c r="K538" s="142"/>
      <c r="L538" s="142"/>
      <c r="M538" s="142"/>
      <c r="N538" s="142" t="s">
        <v>185</v>
      </c>
      <c r="O538" s="142"/>
      <c r="P538" s="142" t="s">
        <v>129</v>
      </c>
      <c r="Q538" s="142"/>
      <c r="R538" s="142"/>
      <c r="S538" s="142"/>
      <c r="T538" s="142" t="s">
        <v>111</v>
      </c>
      <c r="U538" s="142"/>
      <c r="V538" s="142" t="s">
        <v>34</v>
      </c>
      <c r="W538" s="142"/>
      <c r="X538" s="142"/>
      <c r="Y538" s="142"/>
      <c r="Z538" s="142" t="s">
        <v>294</v>
      </c>
      <c r="AA538" s="142"/>
      <c r="AB538" s="142"/>
      <c r="AC538" s="142"/>
      <c r="AD538" s="142"/>
      <c r="AE538" s="142" t="s">
        <v>81</v>
      </c>
      <c r="AF538" s="142"/>
      <c r="AG538" s="142"/>
      <c r="AH538" s="142"/>
    </row>
    <row r="539" spans="1:35" x14ac:dyDescent="0.25">
      <c r="A539">
        <f t="shared" si="24"/>
        <v>537</v>
      </c>
      <c r="B539" s="144" t="s">
        <v>2194</v>
      </c>
      <c r="C539" t="str">
        <f t="shared" si="25"/>
        <v>31/08/2016</v>
      </c>
      <c r="E539">
        <f t="shared" si="26"/>
        <v>536</v>
      </c>
      <c r="F539" s="140" t="s">
        <v>1112</v>
      </c>
      <c r="G539" s="141"/>
      <c r="H539" s="142"/>
      <c r="I539" s="142"/>
      <c r="J539" s="142"/>
      <c r="K539" s="142"/>
      <c r="L539" s="142"/>
      <c r="M539" s="142"/>
      <c r="N539" s="142" t="s">
        <v>884</v>
      </c>
      <c r="O539" s="142"/>
      <c r="P539" s="142" t="s">
        <v>884</v>
      </c>
      <c r="Q539" s="142"/>
      <c r="R539" s="142"/>
      <c r="S539" s="142"/>
      <c r="T539" s="142" t="s">
        <v>624</v>
      </c>
      <c r="U539" s="142"/>
      <c r="V539" s="142" t="s">
        <v>795</v>
      </c>
      <c r="W539" s="142"/>
      <c r="X539" s="142"/>
      <c r="Y539" s="142"/>
      <c r="Z539" s="142" t="s">
        <v>624</v>
      </c>
      <c r="AA539" s="142"/>
      <c r="AB539" s="142"/>
      <c r="AC539" s="142"/>
      <c r="AD539" s="142"/>
      <c r="AE539" s="142" t="s">
        <v>566</v>
      </c>
      <c r="AF539" s="142"/>
      <c r="AG539" s="142"/>
      <c r="AH539" s="142"/>
    </row>
    <row r="540" spans="1:35" x14ac:dyDescent="0.25">
      <c r="A540">
        <f t="shared" si="24"/>
        <v>538</v>
      </c>
      <c r="B540" s="147" t="s">
        <v>1036</v>
      </c>
      <c r="C540" t="str">
        <f t="shared" si="25"/>
        <v>01/07/2016</v>
      </c>
      <c r="E540">
        <f t="shared" si="26"/>
        <v>537</v>
      </c>
      <c r="F540" s="140" t="s">
        <v>54</v>
      </c>
      <c r="G540" s="141"/>
      <c r="H540" s="142"/>
      <c r="I540" s="142"/>
      <c r="J540" s="142"/>
      <c r="K540" s="142"/>
      <c r="L540" s="142"/>
      <c r="M540" s="142"/>
      <c r="N540" s="142" t="s">
        <v>419</v>
      </c>
      <c r="O540" s="142"/>
      <c r="P540" s="142" t="s">
        <v>2317</v>
      </c>
      <c r="Q540" s="142"/>
      <c r="R540" s="142"/>
      <c r="S540" s="142"/>
      <c r="T540" s="142" t="s">
        <v>1121</v>
      </c>
      <c r="U540" s="142"/>
      <c r="V540" s="142" t="s">
        <v>1117</v>
      </c>
      <c r="W540" s="142"/>
      <c r="X540" s="142"/>
      <c r="Y540" s="142"/>
      <c r="Z540" s="142" t="s">
        <v>609</v>
      </c>
      <c r="AA540" s="142"/>
      <c r="AB540" s="142"/>
      <c r="AC540" s="142"/>
      <c r="AD540" s="142"/>
      <c r="AE540" s="142" t="s">
        <v>843</v>
      </c>
      <c r="AF540" s="142"/>
      <c r="AG540" s="142"/>
      <c r="AH540" s="142"/>
    </row>
    <row r="541" spans="1:35" x14ac:dyDescent="0.25">
      <c r="A541">
        <f t="shared" si="24"/>
        <v>539</v>
      </c>
      <c r="B541" s="148" t="s">
        <v>416</v>
      </c>
      <c r="C541" t="str">
        <f t="shared" si="25"/>
        <v>BILATERAL</v>
      </c>
      <c r="E541">
        <f t="shared" si="26"/>
        <v>538</v>
      </c>
      <c r="F541" s="140" t="s">
        <v>402</v>
      </c>
      <c r="G541" s="141"/>
      <c r="H541" s="142"/>
      <c r="I541" s="142"/>
      <c r="J541" s="142"/>
      <c r="K541" s="142"/>
      <c r="L541" s="142"/>
      <c r="M541" s="142"/>
      <c r="N541" s="142" t="s">
        <v>416</v>
      </c>
      <c r="O541" s="142"/>
      <c r="P541" s="142" t="s">
        <v>416</v>
      </c>
      <c r="Q541" s="142"/>
      <c r="R541" s="142"/>
      <c r="S541" s="142"/>
      <c r="T541" s="142" t="s">
        <v>435</v>
      </c>
      <c r="U541" s="142"/>
      <c r="V541" s="142" t="s">
        <v>435</v>
      </c>
      <c r="W541" s="142"/>
      <c r="X541" s="142"/>
      <c r="Y541" s="142"/>
      <c r="Z541" s="142" t="s">
        <v>416</v>
      </c>
      <c r="AA541" s="142"/>
      <c r="AB541" s="142"/>
      <c r="AC541" s="142"/>
      <c r="AD541" s="142"/>
      <c r="AE541" s="142" t="s">
        <v>435</v>
      </c>
      <c r="AF541" s="142"/>
      <c r="AG541" s="142"/>
      <c r="AH541" s="142"/>
    </row>
    <row r="542" spans="1:35" x14ac:dyDescent="0.25">
      <c r="A542">
        <f t="shared" si="24"/>
        <v>540</v>
      </c>
      <c r="B542" s="149" t="s">
        <v>417</v>
      </c>
      <c r="C542" t="str">
        <f t="shared" si="25"/>
        <v>REGULADO</v>
      </c>
      <c r="E542">
        <f t="shared" si="26"/>
        <v>539</v>
      </c>
      <c r="F542" s="150" t="s">
        <v>403</v>
      </c>
      <c r="G542" s="151"/>
      <c r="H542" s="152"/>
      <c r="I542" s="152"/>
      <c r="J542" s="152"/>
      <c r="K542" s="152"/>
      <c r="L542" s="152"/>
      <c r="M542" s="152"/>
      <c r="N542" s="152" t="s">
        <v>558</v>
      </c>
      <c r="O542" s="152"/>
      <c r="P542" s="152" t="s">
        <v>558</v>
      </c>
      <c r="Q542" s="152"/>
      <c r="R542" s="152"/>
      <c r="S542" s="152"/>
      <c r="T542" s="152" t="s">
        <v>417</v>
      </c>
      <c r="U542" s="152"/>
      <c r="V542" s="152" t="s">
        <v>417</v>
      </c>
      <c r="W542" s="152"/>
      <c r="X542" s="152"/>
      <c r="Y542" s="152"/>
      <c r="Z542" s="152" t="s">
        <v>558</v>
      </c>
      <c r="AA542" s="152"/>
      <c r="AB542" s="152"/>
      <c r="AC542" s="152"/>
      <c r="AD542" s="152"/>
      <c r="AE542" s="152" t="s">
        <v>417</v>
      </c>
      <c r="AF542" s="152"/>
      <c r="AG542" s="152"/>
      <c r="AH542" s="152"/>
    </row>
    <row r="543" spans="1:35" x14ac:dyDescent="0.25">
      <c r="A543">
        <f t="shared" si="24"/>
        <v>541</v>
      </c>
      <c r="B543" s="135" t="s">
        <v>2324</v>
      </c>
      <c r="C543" t="str">
        <f t="shared" si="25"/>
        <v>CB00173ENG</v>
      </c>
      <c r="E543" s="134">
        <f t="shared" si="26"/>
        <v>540</v>
      </c>
      <c r="F543" s="153" t="s">
        <v>1087</v>
      </c>
      <c r="G543" s="154"/>
      <c r="H543" s="155"/>
      <c r="I543" s="155"/>
      <c r="J543" s="155"/>
      <c r="K543" s="155"/>
      <c r="L543" s="155"/>
      <c r="M543" s="155"/>
      <c r="N543" s="155" t="s">
        <v>2325</v>
      </c>
      <c r="O543" s="155"/>
      <c r="P543" s="155" t="s">
        <v>2326</v>
      </c>
      <c r="Q543" s="155"/>
      <c r="R543" s="155"/>
      <c r="S543" s="155"/>
      <c r="T543" s="155" t="s">
        <v>2327</v>
      </c>
      <c r="U543" s="155"/>
      <c r="V543" s="155" t="s">
        <v>2328</v>
      </c>
      <c r="W543" s="155"/>
      <c r="X543" s="155"/>
      <c r="Y543" s="155"/>
      <c r="Z543" s="155" t="s">
        <v>919</v>
      </c>
      <c r="AA543" s="155"/>
      <c r="AB543" s="155"/>
      <c r="AC543" s="155"/>
      <c r="AD543" s="155"/>
      <c r="AE543" s="155" t="s">
        <v>2329</v>
      </c>
      <c r="AF543" s="155"/>
      <c r="AG543" s="155"/>
      <c r="AH543" s="155"/>
    </row>
    <row r="544" spans="1:35" x14ac:dyDescent="0.25">
      <c r="A544">
        <f t="shared" si="24"/>
        <v>542</v>
      </c>
      <c r="B544" s="139" t="s">
        <v>470</v>
      </c>
      <c r="C544" t="str">
        <f t="shared" si="25"/>
        <v>PIURA OESTE 220</v>
      </c>
      <c r="E544">
        <f t="shared" si="26"/>
        <v>541</v>
      </c>
      <c r="F544" s="156" t="s">
        <v>1109</v>
      </c>
      <c r="G544" s="157"/>
      <c r="H544" s="158"/>
      <c r="I544" s="158"/>
      <c r="J544" s="158"/>
      <c r="K544" s="158"/>
      <c r="L544" s="158"/>
      <c r="M544" s="158"/>
      <c r="N544" s="158" t="s">
        <v>470</v>
      </c>
      <c r="O544" s="158"/>
      <c r="P544" s="158" t="s">
        <v>454</v>
      </c>
      <c r="Q544" s="158"/>
      <c r="R544" s="158"/>
      <c r="S544" s="158"/>
      <c r="T544" s="158" t="s">
        <v>549</v>
      </c>
      <c r="U544" s="158"/>
      <c r="V544" s="158" t="s">
        <v>634</v>
      </c>
      <c r="W544" s="158"/>
      <c r="X544" s="158"/>
      <c r="Y544" s="158"/>
      <c r="Z544" s="158" t="s">
        <v>513</v>
      </c>
      <c r="AA544" s="158"/>
      <c r="AB544" s="158"/>
      <c r="AC544" s="158"/>
      <c r="AD544" s="158"/>
      <c r="AE544" s="158" t="s">
        <v>451</v>
      </c>
      <c r="AF544" s="158"/>
      <c r="AG544" s="158"/>
      <c r="AH544" s="158"/>
    </row>
    <row r="545" spans="1:35" x14ac:dyDescent="0.25">
      <c r="A545">
        <f t="shared" si="24"/>
        <v>543</v>
      </c>
      <c r="B545" s="143" t="s">
        <v>59</v>
      </c>
      <c r="C545" t="str">
        <f t="shared" si="25"/>
        <v>ELECTRO NOR OESTE</v>
      </c>
      <c r="E545">
        <f t="shared" si="26"/>
        <v>542</v>
      </c>
      <c r="F545" s="156" t="s">
        <v>52</v>
      </c>
      <c r="G545" s="157"/>
      <c r="H545" s="158"/>
      <c r="I545" s="158"/>
      <c r="J545" s="158"/>
      <c r="K545" s="158"/>
      <c r="L545" s="158"/>
      <c r="M545" s="158"/>
      <c r="N545" s="158" t="s">
        <v>189</v>
      </c>
      <c r="O545" s="158"/>
      <c r="P545" s="158" t="s">
        <v>106</v>
      </c>
      <c r="Q545" s="158"/>
      <c r="R545" s="158"/>
      <c r="S545" s="158"/>
      <c r="T545" s="158" t="s">
        <v>111</v>
      </c>
      <c r="U545" s="158"/>
      <c r="V545" s="158" t="s">
        <v>34</v>
      </c>
      <c r="W545" s="158"/>
      <c r="X545" s="158"/>
      <c r="Y545" s="158"/>
      <c r="Z545" s="158" t="s">
        <v>920</v>
      </c>
      <c r="AA545" s="158"/>
      <c r="AB545" s="158"/>
      <c r="AC545" s="158"/>
      <c r="AD545" s="158"/>
      <c r="AE545" s="158" t="s">
        <v>81</v>
      </c>
      <c r="AF545" s="158"/>
      <c r="AG545" s="158"/>
      <c r="AH545" s="158"/>
    </row>
    <row r="546" spans="1:35" x14ac:dyDescent="0.25">
      <c r="A546">
        <f t="shared" si="24"/>
        <v>544</v>
      </c>
      <c r="B546" s="144" t="s">
        <v>2194</v>
      </c>
      <c r="C546" t="str">
        <f t="shared" si="25"/>
        <v>31/08/2016</v>
      </c>
      <c r="E546">
        <f t="shared" si="26"/>
        <v>543</v>
      </c>
      <c r="F546" s="156" t="s">
        <v>1112</v>
      </c>
      <c r="G546" s="157"/>
      <c r="H546" s="158"/>
      <c r="I546" s="158"/>
      <c r="J546" s="158"/>
      <c r="K546" s="158"/>
      <c r="L546" s="158"/>
      <c r="M546" s="158"/>
      <c r="N546" s="158" t="s">
        <v>2207</v>
      </c>
      <c r="O546" s="158"/>
      <c r="P546" s="158" t="s">
        <v>884</v>
      </c>
      <c r="Q546" s="158"/>
      <c r="R546" s="158"/>
      <c r="S546" s="158"/>
      <c r="T546" s="158" t="s">
        <v>624</v>
      </c>
      <c r="U546" s="158"/>
      <c r="V546" s="158" t="s">
        <v>795</v>
      </c>
      <c r="W546" s="158"/>
      <c r="X546" s="158"/>
      <c r="Y546" s="158"/>
      <c r="Z546" s="158" t="s">
        <v>922</v>
      </c>
      <c r="AA546" s="158"/>
      <c r="AB546" s="158"/>
      <c r="AC546" s="158"/>
      <c r="AD546" s="158"/>
      <c r="AE546" s="158" t="s">
        <v>566</v>
      </c>
      <c r="AF546" s="158"/>
      <c r="AG546" s="158"/>
      <c r="AH546" s="158"/>
    </row>
    <row r="547" spans="1:35" x14ac:dyDescent="0.25">
      <c r="A547">
        <f t="shared" si="24"/>
        <v>545</v>
      </c>
      <c r="B547" s="147" t="s">
        <v>1036</v>
      </c>
      <c r="C547" t="str">
        <f t="shared" si="25"/>
        <v>01/07/2016</v>
      </c>
      <c r="E547">
        <f t="shared" si="26"/>
        <v>544</v>
      </c>
      <c r="F547" s="156" t="s">
        <v>54</v>
      </c>
      <c r="G547" s="157"/>
      <c r="H547" s="158"/>
      <c r="I547" s="158"/>
      <c r="J547" s="158"/>
      <c r="K547" s="158"/>
      <c r="L547" s="158"/>
      <c r="M547" s="158"/>
      <c r="N547" s="158" t="s">
        <v>479</v>
      </c>
      <c r="O547" s="158"/>
      <c r="P547" s="158" t="s">
        <v>2317</v>
      </c>
      <c r="Q547" s="158"/>
      <c r="R547" s="158"/>
      <c r="S547" s="158"/>
      <c r="T547" s="158" t="s">
        <v>1121</v>
      </c>
      <c r="U547" s="158"/>
      <c r="V547" s="158" t="s">
        <v>1117</v>
      </c>
      <c r="W547" s="158"/>
      <c r="X547" s="158"/>
      <c r="Y547" s="158"/>
      <c r="Z547" s="158" t="s">
        <v>921</v>
      </c>
      <c r="AA547" s="158"/>
      <c r="AB547" s="158"/>
      <c r="AC547" s="158"/>
      <c r="AD547" s="158"/>
      <c r="AE547" s="158" t="s">
        <v>843</v>
      </c>
      <c r="AF547" s="158"/>
      <c r="AG547" s="158"/>
      <c r="AH547" s="158"/>
    </row>
    <row r="548" spans="1:35" x14ac:dyDescent="0.25">
      <c r="A548">
        <f t="shared" si="24"/>
        <v>546</v>
      </c>
      <c r="B548" s="148" t="s">
        <v>416</v>
      </c>
      <c r="C548" t="str">
        <f t="shared" si="25"/>
        <v>BILATERAL</v>
      </c>
      <c r="E548">
        <f t="shared" si="26"/>
        <v>545</v>
      </c>
      <c r="F548" s="156" t="s">
        <v>402</v>
      </c>
      <c r="G548" s="157"/>
      <c r="H548" s="158"/>
      <c r="I548" s="158"/>
      <c r="J548" s="158"/>
      <c r="K548" s="158"/>
      <c r="L548" s="158"/>
      <c r="M548" s="158"/>
      <c r="N548" s="158" t="s">
        <v>416</v>
      </c>
      <c r="O548" s="158"/>
      <c r="P548" s="158" t="s">
        <v>416</v>
      </c>
      <c r="Q548" s="158"/>
      <c r="R548" s="158"/>
      <c r="S548" s="158"/>
      <c r="T548" s="158" t="s">
        <v>435</v>
      </c>
      <c r="U548" s="158"/>
      <c r="V548" s="158" t="s">
        <v>435</v>
      </c>
      <c r="W548" s="158"/>
      <c r="X548" s="158"/>
      <c r="Y548" s="158"/>
      <c r="Z548" s="158" t="s">
        <v>416</v>
      </c>
      <c r="AA548" s="158"/>
      <c r="AB548" s="158"/>
      <c r="AC548" s="158"/>
      <c r="AD548" s="158"/>
      <c r="AE548" s="158" t="s">
        <v>435</v>
      </c>
      <c r="AF548" s="158"/>
      <c r="AG548" s="158"/>
      <c r="AH548" s="158"/>
    </row>
    <row r="549" spans="1:35" x14ac:dyDescent="0.25">
      <c r="A549">
        <f t="shared" si="24"/>
        <v>547</v>
      </c>
      <c r="B549" s="149" t="s">
        <v>417</v>
      </c>
      <c r="C549" t="str">
        <f t="shared" si="25"/>
        <v>REGULADO</v>
      </c>
      <c r="E549">
        <f t="shared" si="26"/>
        <v>546</v>
      </c>
      <c r="F549" s="159" t="s">
        <v>403</v>
      </c>
      <c r="G549" s="160"/>
      <c r="H549" s="161"/>
      <c r="I549" s="161"/>
      <c r="J549" s="161"/>
      <c r="K549" s="161"/>
      <c r="L549" s="161"/>
      <c r="M549" s="161"/>
      <c r="N549" s="161" t="s">
        <v>558</v>
      </c>
      <c r="O549" s="161"/>
      <c r="P549" s="161" t="s">
        <v>558</v>
      </c>
      <c r="Q549" s="161"/>
      <c r="R549" s="161"/>
      <c r="S549" s="161"/>
      <c r="T549" s="161" t="s">
        <v>417</v>
      </c>
      <c r="U549" s="161"/>
      <c r="V549" s="161" t="s">
        <v>417</v>
      </c>
      <c r="W549" s="161"/>
      <c r="X549" s="161"/>
      <c r="Y549" s="161"/>
      <c r="Z549" s="161" t="s">
        <v>558</v>
      </c>
      <c r="AA549" s="161"/>
      <c r="AB549" s="161"/>
      <c r="AC549" s="161"/>
      <c r="AD549" s="161"/>
      <c r="AE549" s="161" t="s">
        <v>417</v>
      </c>
      <c r="AF549" s="161"/>
      <c r="AG549" s="161"/>
      <c r="AH549" s="161"/>
    </row>
    <row r="550" spans="1:35" s="134" customFormat="1" x14ac:dyDescent="0.25">
      <c r="A550" s="134">
        <f t="shared" si="24"/>
        <v>548</v>
      </c>
      <c r="B550" s="135" t="s">
        <v>2330</v>
      </c>
      <c r="C550" s="134" t="str">
        <f t="shared" si="25"/>
        <v>CB00174ENG</v>
      </c>
      <c r="E550" s="134">
        <f t="shared" si="26"/>
        <v>547</v>
      </c>
      <c r="F550" s="136" t="s">
        <v>1087</v>
      </c>
      <c r="G550" s="137"/>
      <c r="H550" s="138"/>
      <c r="I550" s="138"/>
      <c r="J550" s="138"/>
      <c r="K550" s="138"/>
      <c r="L550" s="138"/>
      <c r="M550" s="138"/>
      <c r="N550" s="138" t="s">
        <v>2331</v>
      </c>
      <c r="O550" s="138"/>
      <c r="P550" s="138" t="s">
        <v>2332</v>
      </c>
      <c r="Q550" s="138"/>
      <c r="R550" s="138"/>
      <c r="S550" s="138"/>
      <c r="T550" s="138" t="s">
        <v>2333</v>
      </c>
      <c r="U550" s="138"/>
      <c r="V550" s="138" t="s">
        <v>2334</v>
      </c>
      <c r="W550" s="138"/>
      <c r="X550" s="138"/>
      <c r="Y550" s="138"/>
      <c r="Z550" s="138" t="s">
        <v>923</v>
      </c>
      <c r="AA550" s="138"/>
      <c r="AB550" s="138"/>
      <c r="AC550" s="138"/>
      <c r="AD550" s="138"/>
      <c r="AE550" s="138" t="s">
        <v>2335</v>
      </c>
      <c r="AF550" s="138"/>
      <c r="AG550" s="138"/>
      <c r="AH550" s="138"/>
      <c r="AI550" s="3"/>
    </row>
    <row r="551" spans="1:35" x14ac:dyDescent="0.25">
      <c r="A551">
        <f t="shared" si="24"/>
        <v>549</v>
      </c>
      <c r="B551" s="139" t="s">
        <v>473</v>
      </c>
      <c r="C551" t="str">
        <f t="shared" si="25"/>
        <v>TALARA 220</v>
      </c>
      <c r="E551">
        <f t="shared" si="26"/>
        <v>548</v>
      </c>
      <c r="F551" s="140" t="s">
        <v>1109</v>
      </c>
      <c r="G551" s="141"/>
      <c r="H551" s="142"/>
      <c r="I551" s="142"/>
      <c r="J551" s="142"/>
      <c r="K551" s="142"/>
      <c r="L551" s="142"/>
      <c r="M551" s="142"/>
      <c r="N551" s="142" t="s">
        <v>470</v>
      </c>
      <c r="O551" s="142"/>
      <c r="P551" s="142" t="s">
        <v>460</v>
      </c>
      <c r="Q551" s="142"/>
      <c r="R551" s="142"/>
      <c r="S551" s="142"/>
      <c r="T551" s="142" t="s">
        <v>552</v>
      </c>
      <c r="U551" s="142"/>
      <c r="V551" s="142" t="s">
        <v>370</v>
      </c>
      <c r="W551" s="142"/>
      <c r="X551" s="142"/>
      <c r="Y551" s="142"/>
      <c r="Z551" s="142" t="s">
        <v>431</v>
      </c>
      <c r="AA551" s="142"/>
      <c r="AB551" s="142"/>
      <c r="AC551" s="142"/>
      <c r="AD551" s="142"/>
      <c r="AE551" s="142" t="s">
        <v>448</v>
      </c>
      <c r="AF551" s="142"/>
      <c r="AG551" s="142"/>
      <c r="AH551" s="142"/>
    </row>
    <row r="552" spans="1:35" x14ac:dyDescent="0.25">
      <c r="A552">
        <f t="shared" si="24"/>
        <v>550</v>
      </c>
      <c r="B552" s="143" t="s">
        <v>59</v>
      </c>
      <c r="C552" t="str">
        <f t="shared" si="25"/>
        <v>ELECTRO NOR OESTE</v>
      </c>
      <c r="E552">
        <f t="shared" si="26"/>
        <v>549</v>
      </c>
      <c r="F552" s="140" t="s">
        <v>52</v>
      </c>
      <c r="G552" s="141"/>
      <c r="H552" s="142"/>
      <c r="I552" s="142"/>
      <c r="J552" s="142"/>
      <c r="K552" s="142"/>
      <c r="L552" s="142"/>
      <c r="M552" s="142"/>
      <c r="N552" s="142" t="s">
        <v>190</v>
      </c>
      <c r="O552" s="142"/>
      <c r="P552" s="142" t="s">
        <v>106</v>
      </c>
      <c r="Q552" s="142"/>
      <c r="R552" s="142"/>
      <c r="S552" s="142"/>
      <c r="T552" s="142" t="s">
        <v>111</v>
      </c>
      <c r="U552" s="142"/>
      <c r="V552" s="142" t="s">
        <v>34</v>
      </c>
      <c r="W552" s="142"/>
      <c r="X552" s="142"/>
      <c r="Y552" s="142"/>
      <c r="Z552" s="142" t="s">
        <v>924</v>
      </c>
      <c r="AA552" s="142"/>
      <c r="AB552" s="142"/>
      <c r="AC552" s="142"/>
      <c r="AD552" s="142"/>
      <c r="AE552" s="142" t="s">
        <v>81</v>
      </c>
      <c r="AF552" s="142"/>
      <c r="AG552" s="142"/>
      <c r="AH552" s="142"/>
    </row>
    <row r="553" spans="1:35" x14ac:dyDescent="0.25">
      <c r="A553">
        <f t="shared" si="24"/>
        <v>551</v>
      </c>
      <c r="B553" s="144" t="s">
        <v>2194</v>
      </c>
      <c r="C553" t="str">
        <f t="shared" si="25"/>
        <v>31/08/2016</v>
      </c>
      <c r="E553">
        <f t="shared" si="26"/>
        <v>550</v>
      </c>
      <c r="F553" s="140" t="s">
        <v>1112</v>
      </c>
      <c r="G553" s="141"/>
      <c r="H553" s="142"/>
      <c r="I553" s="142"/>
      <c r="J553" s="142"/>
      <c r="K553" s="142"/>
      <c r="L553" s="142"/>
      <c r="M553" s="142"/>
      <c r="N553" s="142" t="s">
        <v>2207</v>
      </c>
      <c r="O553" s="142"/>
      <c r="P553" s="142" t="s">
        <v>884</v>
      </c>
      <c r="Q553" s="142"/>
      <c r="R553" s="142"/>
      <c r="S553" s="142"/>
      <c r="T553" s="142" t="s">
        <v>624</v>
      </c>
      <c r="U553" s="142"/>
      <c r="V553" s="142" t="s">
        <v>795</v>
      </c>
      <c r="W553" s="142"/>
      <c r="X553" s="142"/>
      <c r="Y553" s="142"/>
      <c r="Z553" s="142" t="s">
        <v>903</v>
      </c>
      <c r="AA553" s="142"/>
      <c r="AB553" s="142"/>
      <c r="AC553" s="142"/>
      <c r="AD553" s="142"/>
      <c r="AE553" s="142" t="s">
        <v>566</v>
      </c>
      <c r="AF553" s="142"/>
      <c r="AG553" s="142"/>
      <c r="AH553" s="142"/>
    </row>
    <row r="554" spans="1:35" x14ac:dyDescent="0.25">
      <c r="A554">
        <f t="shared" si="24"/>
        <v>552</v>
      </c>
      <c r="B554" s="147" t="s">
        <v>1036</v>
      </c>
      <c r="C554" t="str">
        <f t="shared" si="25"/>
        <v>01/07/2016</v>
      </c>
      <c r="E554">
        <f t="shared" si="26"/>
        <v>551</v>
      </c>
      <c r="F554" s="140" t="s">
        <v>54</v>
      </c>
      <c r="G554" s="141"/>
      <c r="H554" s="142"/>
      <c r="I554" s="142"/>
      <c r="J554" s="142"/>
      <c r="K554" s="142"/>
      <c r="L554" s="142"/>
      <c r="M554" s="142"/>
      <c r="N554" s="142" t="s">
        <v>479</v>
      </c>
      <c r="O554" s="142"/>
      <c r="P554" s="142" t="s">
        <v>2317</v>
      </c>
      <c r="Q554" s="142"/>
      <c r="R554" s="142"/>
      <c r="S554" s="142"/>
      <c r="T554" s="142" t="s">
        <v>1121</v>
      </c>
      <c r="U554" s="142"/>
      <c r="V554" s="142" t="s">
        <v>1117</v>
      </c>
      <c r="W554" s="142"/>
      <c r="X554" s="142"/>
      <c r="Y554" s="142"/>
      <c r="Z554" s="142" t="s">
        <v>925</v>
      </c>
      <c r="AA554" s="142"/>
      <c r="AB554" s="142"/>
      <c r="AC554" s="142"/>
      <c r="AD554" s="142"/>
      <c r="AE554" s="142" t="s">
        <v>843</v>
      </c>
      <c r="AF554" s="142"/>
      <c r="AG554" s="142"/>
      <c r="AH554" s="142"/>
    </row>
    <row r="555" spans="1:35" x14ac:dyDescent="0.25">
      <c r="A555">
        <f t="shared" si="24"/>
        <v>553</v>
      </c>
      <c r="B555" s="148" t="s">
        <v>416</v>
      </c>
      <c r="C555" t="str">
        <f t="shared" si="25"/>
        <v>BILATERAL</v>
      </c>
      <c r="E555">
        <f t="shared" si="26"/>
        <v>552</v>
      </c>
      <c r="F555" s="140" t="s">
        <v>402</v>
      </c>
      <c r="G555" s="141"/>
      <c r="H555" s="142"/>
      <c r="I555" s="142"/>
      <c r="J555" s="142"/>
      <c r="K555" s="142"/>
      <c r="L555" s="142"/>
      <c r="M555" s="142"/>
      <c r="N555" s="142" t="s">
        <v>416</v>
      </c>
      <c r="O555" s="142"/>
      <c r="P555" s="142" t="s">
        <v>416</v>
      </c>
      <c r="Q555" s="142"/>
      <c r="R555" s="142"/>
      <c r="S555" s="142"/>
      <c r="T555" s="142" t="s">
        <v>435</v>
      </c>
      <c r="U555" s="142"/>
      <c r="V555" s="142" t="s">
        <v>435</v>
      </c>
      <c r="W555" s="142"/>
      <c r="X555" s="142"/>
      <c r="Y555" s="142"/>
      <c r="Z555" s="142" t="s">
        <v>416</v>
      </c>
      <c r="AA555" s="142"/>
      <c r="AB555" s="142"/>
      <c r="AC555" s="142"/>
      <c r="AD555" s="142"/>
      <c r="AE555" s="142" t="s">
        <v>435</v>
      </c>
      <c r="AF555" s="142"/>
      <c r="AG555" s="142"/>
      <c r="AH555" s="142"/>
    </row>
    <row r="556" spans="1:35" x14ac:dyDescent="0.25">
      <c r="A556">
        <f t="shared" si="24"/>
        <v>554</v>
      </c>
      <c r="B556" s="149" t="s">
        <v>417</v>
      </c>
      <c r="C556" t="str">
        <f t="shared" si="25"/>
        <v>REGULADO</v>
      </c>
      <c r="E556">
        <f t="shared" si="26"/>
        <v>553</v>
      </c>
      <c r="F556" s="150" t="s">
        <v>403</v>
      </c>
      <c r="G556" s="151"/>
      <c r="H556" s="152"/>
      <c r="I556" s="152"/>
      <c r="J556" s="152"/>
      <c r="K556" s="152"/>
      <c r="L556" s="152"/>
      <c r="M556" s="152"/>
      <c r="N556" s="152" t="s">
        <v>558</v>
      </c>
      <c r="O556" s="152"/>
      <c r="P556" s="152" t="s">
        <v>558</v>
      </c>
      <c r="Q556" s="152"/>
      <c r="R556" s="152"/>
      <c r="S556" s="152"/>
      <c r="T556" s="152" t="s">
        <v>417</v>
      </c>
      <c r="U556" s="152"/>
      <c r="V556" s="152" t="s">
        <v>417</v>
      </c>
      <c r="W556" s="152"/>
      <c r="X556" s="152"/>
      <c r="Y556" s="152"/>
      <c r="Z556" s="152" t="s">
        <v>558</v>
      </c>
      <c r="AA556" s="152"/>
      <c r="AB556" s="152"/>
      <c r="AC556" s="152"/>
      <c r="AD556" s="152"/>
      <c r="AE556" s="152" t="s">
        <v>417</v>
      </c>
      <c r="AF556" s="152"/>
      <c r="AG556" s="152"/>
      <c r="AH556" s="152"/>
    </row>
    <row r="557" spans="1:35" x14ac:dyDescent="0.25">
      <c r="A557">
        <f t="shared" si="24"/>
        <v>555</v>
      </c>
      <c r="B557" s="135" t="s">
        <v>2336</v>
      </c>
      <c r="C557" t="str">
        <f t="shared" si="25"/>
        <v>CB00175ENG</v>
      </c>
      <c r="E557" s="134">
        <f t="shared" si="26"/>
        <v>554</v>
      </c>
      <c r="F557" s="153" t="s">
        <v>1087</v>
      </c>
      <c r="G557" s="154"/>
      <c r="H557" s="155"/>
      <c r="I557" s="155"/>
      <c r="J557" s="155"/>
      <c r="K557" s="155"/>
      <c r="L557" s="155"/>
      <c r="M557" s="155"/>
      <c r="N557" s="155" t="s">
        <v>2337</v>
      </c>
      <c r="O557" s="155"/>
      <c r="P557" s="155" t="s">
        <v>2338</v>
      </c>
      <c r="Q557" s="155"/>
      <c r="R557" s="155"/>
      <c r="S557" s="155"/>
      <c r="T557" s="155" t="s">
        <v>2339</v>
      </c>
      <c r="U557" s="155"/>
      <c r="V557" s="155" t="s">
        <v>2340</v>
      </c>
      <c r="W557" s="155"/>
      <c r="X557" s="155"/>
      <c r="Y557" s="155"/>
      <c r="Z557" s="155" t="s">
        <v>926</v>
      </c>
      <c r="AA557" s="155"/>
      <c r="AB557" s="155"/>
      <c r="AC557" s="155"/>
      <c r="AD557" s="155"/>
      <c r="AE557" s="155" t="s">
        <v>2341</v>
      </c>
      <c r="AF557" s="155"/>
      <c r="AG557" s="155"/>
      <c r="AH557" s="155"/>
    </row>
    <row r="558" spans="1:35" x14ac:dyDescent="0.25">
      <c r="A558">
        <f t="shared" si="24"/>
        <v>556</v>
      </c>
      <c r="B558" s="139" t="s">
        <v>475</v>
      </c>
      <c r="C558" t="str">
        <f t="shared" si="25"/>
        <v>ZORRITOS 220</v>
      </c>
      <c r="E558">
        <f t="shared" si="26"/>
        <v>555</v>
      </c>
      <c r="F558" s="156" t="s">
        <v>1109</v>
      </c>
      <c r="G558" s="157"/>
      <c r="H558" s="158"/>
      <c r="I558" s="158"/>
      <c r="J558" s="158"/>
      <c r="K558" s="158"/>
      <c r="L558" s="158"/>
      <c r="M558" s="158"/>
      <c r="N558" s="158" t="s">
        <v>370</v>
      </c>
      <c r="O558" s="158"/>
      <c r="P558" s="158" t="s">
        <v>422</v>
      </c>
      <c r="Q558" s="158"/>
      <c r="R558" s="158"/>
      <c r="S558" s="158"/>
      <c r="T558" s="158" t="s">
        <v>498</v>
      </c>
      <c r="U558" s="158"/>
      <c r="V558" s="158" t="s">
        <v>765</v>
      </c>
      <c r="W558" s="158"/>
      <c r="X558" s="158"/>
      <c r="Y558" s="158"/>
      <c r="Z558" s="158" t="s">
        <v>538</v>
      </c>
      <c r="AA558" s="158"/>
      <c r="AB558" s="158"/>
      <c r="AC558" s="158"/>
      <c r="AD558" s="158"/>
      <c r="AE558" s="158" t="s">
        <v>445</v>
      </c>
      <c r="AF558" s="158"/>
      <c r="AG558" s="158"/>
      <c r="AH558" s="158"/>
    </row>
    <row r="559" spans="1:35" x14ac:dyDescent="0.25">
      <c r="A559">
        <f t="shared" si="24"/>
        <v>557</v>
      </c>
      <c r="B559" s="143" t="s">
        <v>59</v>
      </c>
      <c r="C559" t="str">
        <f t="shared" si="25"/>
        <v>ELECTRO NOR OESTE</v>
      </c>
      <c r="E559">
        <f t="shared" si="26"/>
        <v>556</v>
      </c>
      <c r="F559" s="156" t="s">
        <v>52</v>
      </c>
      <c r="G559" s="157"/>
      <c r="H559" s="158"/>
      <c r="I559" s="158"/>
      <c r="J559" s="158"/>
      <c r="K559" s="158"/>
      <c r="L559" s="158"/>
      <c r="M559" s="158"/>
      <c r="N559" s="158" t="s">
        <v>184</v>
      </c>
      <c r="O559" s="158"/>
      <c r="P559" s="158" t="s">
        <v>208</v>
      </c>
      <c r="Q559" s="158"/>
      <c r="R559" s="158"/>
      <c r="S559" s="158"/>
      <c r="T559" s="158" t="s">
        <v>111</v>
      </c>
      <c r="U559" s="158"/>
      <c r="V559" s="158" t="s">
        <v>34</v>
      </c>
      <c r="W559" s="158"/>
      <c r="X559" s="158"/>
      <c r="Y559" s="158"/>
      <c r="Z559" s="158" t="s">
        <v>927</v>
      </c>
      <c r="AA559" s="158"/>
      <c r="AB559" s="158"/>
      <c r="AC559" s="158"/>
      <c r="AD559" s="158"/>
      <c r="AE559" s="158" t="s">
        <v>81</v>
      </c>
      <c r="AF559" s="158"/>
      <c r="AG559" s="158"/>
      <c r="AH559" s="158"/>
    </row>
    <row r="560" spans="1:35" x14ac:dyDescent="0.25">
      <c r="A560">
        <f t="shared" si="24"/>
        <v>558</v>
      </c>
      <c r="B560" s="144" t="s">
        <v>2194</v>
      </c>
      <c r="C560" t="str">
        <f t="shared" si="25"/>
        <v>31/08/2016</v>
      </c>
      <c r="E560">
        <f t="shared" si="26"/>
        <v>557</v>
      </c>
      <c r="F560" s="156" t="s">
        <v>1112</v>
      </c>
      <c r="G560" s="157"/>
      <c r="H560" s="158"/>
      <c r="I560" s="158"/>
      <c r="J560" s="158"/>
      <c r="K560" s="158"/>
      <c r="L560" s="158"/>
      <c r="M560" s="158"/>
      <c r="N560" s="158" t="s">
        <v>845</v>
      </c>
      <c r="O560" s="158"/>
      <c r="P560" s="158" t="s">
        <v>2138</v>
      </c>
      <c r="Q560" s="158"/>
      <c r="R560" s="158"/>
      <c r="S560" s="158"/>
      <c r="T560" s="158" t="s">
        <v>624</v>
      </c>
      <c r="U560" s="158"/>
      <c r="V560" s="158" t="s">
        <v>795</v>
      </c>
      <c r="W560" s="158"/>
      <c r="X560" s="158"/>
      <c r="Y560" s="158"/>
      <c r="Z560" s="158" t="s">
        <v>845</v>
      </c>
      <c r="AA560" s="158"/>
      <c r="AB560" s="158"/>
      <c r="AC560" s="158"/>
      <c r="AD560" s="158"/>
      <c r="AE560" s="158" t="s">
        <v>566</v>
      </c>
      <c r="AF560" s="158"/>
      <c r="AG560" s="158"/>
      <c r="AH560" s="158"/>
    </row>
    <row r="561" spans="1:35" x14ac:dyDescent="0.25">
      <c r="A561">
        <f t="shared" si="24"/>
        <v>559</v>
      </c>
      <c r="B561" s="147" t="s">
        <v>1036</v>
      </c>
      <c r="C561" t="str">
        <f t="shared" si="25"/>
        <v>01/07/2016</v>
      </c>
      <c r="E561">
        <f t="shared" si="26"/>
        <v>558</v>
      </c>
      <c r="F561" s="156" t="s">
        <v>54</v>
      </c>
      <c r="G561" s="157"/>
      <c r="H561" s="158"/>
      <c r="I561" s="158"/>
      <c r="J561" s="158"/>
      <c r="K561" s="158"/>
      <c r="L561" s="158"/>
      <c r="M561" s="158"/>
      <c r="N561" s="158" t="s">
        <v>479</v>
      </c>
      <c r="O561" s="158"/>
      <c r="P561" s="158" t="s">
        <v>2342</v>
      </c>
      <c r="Q561" s="158"/>
      <c r="R561" s="158"/>
      <c r="S561" s="158"/>
      <c r="T561" s="158" t="s">
        <v>1121</v>
      </c>
      <c r="U561" s="158"/>
      <c r="V561" s="158" t="s">
        <v>1117</v>
      </c>
      <c r="W561" s="158"/>
      <c r="X561" s="158"/>
      <c r="Y561" s="158"/>
      <c r="Z561" s="158" t="s">
        <v>928</v>
      </c>
      <c r="AA561" s="158"/>
      <c r="AB561" s="158"/>
      <c r="AC561" s="158"/>
      <c r="AD561" s="158"/>
      <c r="AE561" s="158" t="s">
        <v>843</v>
      </c>
      <c r="AF561" s="158"/>
      <c r="AG561" s="158"/>
      <c r="AH561" s="158"/>
    </row>
    <row r="562" spans="1:35" x14ac:dyDescent="0.25">
      <c r="A562">
        <f t="shared" si="24"/>
        <v>560</v>
      </c>
      <c r="B562" s="148" t="s">
        <v>416</v>
      </c>
      <c r="C562" t="str">
        <f t="shared" si="25"/>
        <v>BILATERAL</v>
      </c>
      <c r="E562">
        <f t="shared" si="26"/>
        <v>559</v>
      </c>
      <c r="F562" s="156" t="s">
        <v>402</v>
      </c>
      <c r="G562" s="157"/>
      <c r="H562" s="158"/>
      <c r="I562" s="158"/>
      <c r="J562" s="158"/>
      <c r="K562" s="158"/>
      <c r="L562" s="158"/>
      <c r="M562" s="158"/>
      <c r="N562" s="158" t="s">
        <v>416</v>
      </c>
      <c r="O562" s="158"/>
      <c r="P562" s="158" t="s">
        <v>416</v>
      </c>
      <c r="Q562" s="158"/>
      <c r="R562" s="158"/>
      <c r="S562" s="158"/>
      <c r="T562" s="158" t="s">
        <v>435</v>
      </c>
      <c r="U562" s="158"/>
      <c r="V562" s="158" t="s">
        <v>435</v>
      </c>
      <c r="W562" s="158"/>
      <c r="X562" s="158"/>
      <c r="Y562" s="158"/>
      <c r="Z562" s="158" t="s">
        <v>416</v>
      </c>
      <c r="AA562" s="158"/>
      <c r="AB562" s="158"/>
      <c r="AC562" s="158"/>
      <c r="AD562" s="158"/>
      <c r="AE562" s="158" t="s">
        <v>435</v>
      </c>
      <c r="AF562" s="158"/>
      <c r="AG562" s="158"/>
      <c r="AH562" s="158"/>
    </row>
    <row r="563" spans="1:35" x14ac:dyDescent="0.25">
      <c r="A563">
        <f t="shared" si="24"/>
        <v>561</v>
      </c>
      <c r="B563" s="149" t="s">
        <v>417</v>
      </c>
      <c r="C563" t="str">
        <f t="shared" si="25"/>
        <v>REGULADO</v>
      </c>
      <c r="E563">
        <f t="shared" si="26"/>
        <v>560</v>
      </c>
      <c r="F563" s="159" t="s">
        <v>403</v>
      </c>
      <c r="G563" s="160"/>
      <c r="H563" s="161"/>
      <c r="I563" s="161"/>
      <c r="J563" s="161"/>
      <c r="K563" s="161"/>
      <c r="L563" s="161"/>
      <c r="M563" s="161"/>
      <c r="N563" s="161" t="s">
        <v>558</v>
      </c>
      <c r="O563" s="161"/>
      <c r="P563" s="161" t="s">
        <v>558</v>
      </c>
      <c r="Q563" s="161"/>
      <c r="R563" s="161"/>
      <c r="S563" s="161"/>
      <c r="T563" s="161" t="s">
        <v>417</v>
      </c>
      <c r="U563" s="161"/>
      <c r="V563" s="161" t="s">
        <v>417</v>
      </c>
      <c r="W563" s="161"/>
      <c r="X563" s="161"/>
      <c r="Y563" s="161"/>
      <c r="Z563" s="161" t="s">
        <v>558</v>
      </c>
      <c r="AA563" s="161"/>
      <c r="AB563" s="161"/>
      <c r="AC563" s="161"/>
      <c r="AD563" s="161"/>
      <c r="AE563" s="161" t="s">
        <v>417</v>
      </c>
      <c r="AF563" s="161"/>
      <c r="AG563" s="161"/>
      <c r="AH563" s="161"/>
    </row>
    <row r="564" spans="1:35" s="134" customFormat="1" x14ac:dyDescent="0.25">
      <c r="A564" s="134">
        <f t="shared" si="24"/>
        <v>562</v>
      </c>
      <c r="B564" s="135" t="s">
        <v>2343</v>
      </c>
      <c r="C564" s="134" t="str">
        <f t="shared" si="25"/>
        <v>CB00176ENG</v>
      </c>
      <c r="E564" s="134">
        <f t="shared" si="26"/>
        <v>561</v>
      </c>
      <c r="F564" s="136" t="s">
        <v>1087</v>
      </c>
      <c r="G564" s="137"/>
      <c r="H564" s="138"/>
      <c r="I564" s="138"/>
      <c r="J564" s="138"/>
      <c r="K564" s="138"/>
      <c r="L564" s="138"/>
      <c r="M564" s="138"/>
      <c r="N564" s="138" t="s">
        <v>2344</v>
      </c>
      <c r="O564" s="138"/>
      <c r="P564" s="138" t="s">
        <v>2345</v>
      </c>
      <c r="Q564" s="138"/>
      <c r="R564" s="138"/>
      <c r="S564" s="138"/>
      <c r="T564" s="138" t="s">
        <v>2346</v>
      </c>
      <c r="U564" s="138"/>
      <c r="V564" s="138" t="s">
        <v>2347</v>
      </c>
      <c r="W564" s="138"/>
      <c r="X564" s="138"/>
      <c r="Y564" s="138"/>
      <c r="Z564" s="138" t="s">
        <v>929</v>
      </c>
      <c r="AA564" s="138"/>
      <c r="AB564" s="138"/>
      <c r="AC564" s="138"/>
      <c r="AD564" s="138"/>
      <c r="AE564" s="138" t="s">
        <v>2348</v>
      </c>
      <c r="AF564" s="138"/>
      <c r="AG564" s="138"/>
      <c r="AH564" s="138"/>
      <c r="AI564" s="3"/>
    </row>
    <row r="565" spans="1:35" x14ac:dyDescent="0.25">
      <c r="A565">
        <f t="shared" si="24"/>
        <v>563</v>
      </c>
      <c r="B565" s="139" t="s">
        <v>486</v>
      </c>
      <c r="C565" t="str">
        <f t="shared" si="25"/>
        <v>AYAVIRI 138</v>
      </c>
      <c r="E565">
        <f t="shared" si="26"/>
        <v>562</v>
      </c>
      <c r="F565" s="140" t="s">
        <v>1109</v>
      </c>
      <c r="G565" s="141"/>
      <c r="H565" s="142"/>
      <c r="I565" s="142"/>
      <c r="J565" s="142"/>
      <c r="K565" s="142"/>
      <c r="L565" s="142"/>
      <c r="M565" s="142"/>
      <c r="N565" s="142" t="s">
        <v>511</v>
      </c>
      <c r="O565" s="142"/>
      <c r="P565" s="142" t="s">
        <v>443</v>
      </c>
      <c r="Q565" s="142"/>
      <c r="R565" s="142"/>
      <c r="S565" s="142"/>
      <c r="T565" s="142" t="s">
        <v>556</v>
      </c>
      <c r="U565" s="142"/>
      <c r="V565" s="142" t="s">
        <v>730</v>
      </c>
      <c r="W565" s="142"/>
      <c r="X565" s="142"/>
      <c r="Y565" s="142"/>
      <c r="Z565" s="142" t="s">
        <v>370</v>
      </c>
      <c r="AA565" s="142"/>
      <c r="AB565" s="142"/>
      <c r="AC565" s="142"/>
      <c r="AD565" s="142"/>
      <c r="AE565" s="142" t="s">
        <v>443</v>
      </c>
      <c r="AF565" s="142"/>
      <c r="AG565" s="142"/>
      <c r="AH565" s="142"/>
    </row>
    <row r="566" spans="1:35" x14ac:dyDescent="0.25">
      <c r="A566">
        <f t="shared" si="24"/>
        <v>564</v>
      </c>
      <c r="B566" s="143" t="s">
        <v>102</v>
      </c>
      <c r="C566" t="str">
        <f t="shared" si="25"/>
        <v>ELECTRO PUNO</v>
      </c>
      <c r="E566">
        <f t="shared" si="26"/>
        <v>563</v>
      </c>
      <c r="F566" s="140" t="s">
        <v>52</v>
      </c>
      <c r="G566" s="141"/>
      <c r="H566" s="142"/>
      <c r="I566" s="142"/>
      <c r="J566" s="142"/>
      <c r="K566" s="142"/>
      <c r="L566" s="142"/>
      <c r="M566" s="142"/>
      <c r="N566" s="142" t="s">
        <v>188</v>
      </c>
      <c r="O566" s="142"/>
      <c r="P566" s="142" t="s">
        <v>210</v>
      </c>
      <c r="Q566" s="142"/>
      <c r="R566" s="142"/>
      <c r="S566" s="142"/>
      <c r="T566" s="142" t="s">
        <v>111</v>
      </c>
      <c r="U566" s="142"/>
      <c r="V566" s="142" t="s">
        <v>34</v>
      </c>
      <c r="W566" s="142"/>
      <c r="X566" s="142"/>
      <c r="Y566" s="142"/>
      <c r="Z566" s="142" t="s">
        <v>300</v>
      </c>
      <c r="AA566" s="142"/>
      <c r="AB566" s="142"/>
      <c r="AC566" s="142"/>
      <c r="AD566" s="142"/>
      <c r="AE566" s="142" t="s">
        <v>81</v>
      </c>
      <c r="AF566" s="142"/>
      <c r="AG566" s="142"/>
      <c r="AH566" s="142"/>
    </row>
    <row r="567" spans="1:35" x14ac:dyDescent="0.25">
      <c r="A567">
        <f t="shared" si="24"/>
        <v>565</v>
      </c>
      <c r="B567" s="144" t="s">
        <v>2194</v>
      </c>
      <c r="C567" t="str">
        <f t="shared" si="25"/>
        <v>31/08/2016</v>
      </c>
      <c r="E567">
        <f t="shared" si="26"/>
        <v>564</v>
      </c>
      <c r="F567" s="140" t="s">
        <v>1112</v>
      </c>
      <c r="G567" s="141"/>
      <c r="H567" s="142"/>
      <c r="I567" s="142"/>
      <c r="J567" s="142"/>
      <c r="K567" s="142"/>
      <c r="L567" s="142"/>
      <c r="M567" s="142"/>
      <c r="N567" s="142" t="s">
        <v>2207</v>
      </c>
      <c r="O567" s="142"/>
      <c r="P567" s="142" t="s">
        <v>884</v>
      </c>
      <c r="Q567" s="142"/>
      <c r="R567" s="142"/>
      <c r="S567" s="142"/>
      <c r="T567" s="142" t="s">
        <v>624</v>
      </c>
      <c r="U567" s="142"/>
      <c r="V567" s="142" t="s">
        <v>795</v>
      </c>
      <c r="W567" s="142"/>
      <c r="X567" s="142"/>
      <c r="Y567" s="142"/>
      <c r="Z567" s="142" t="s">
        <v>819</v>
      </c>
      <c r="AA567" s="142"/>
      <c r="AB567" s="142"/>
      <c r="AC567" s="142"/>
      <c r="AD567" s="142"/>
      <c r="AE567" s="142" t="s">
        <v>566</v>
      </c>
      <c r="AF567" s="142"/>
      <c r="AG567" s="142"/>
      <c r="AH567" s="142"/>
    </row>
    <row r="568" spans="1:35" x14ac:dyDescent="0.25">
      <c r="A568">
        <f t="shared" si="24"/>
        <v>566</v>
      </c>
      <c r="B568" s="147" t="s">
        <v>1036</v>
      </c>
      <c r="C568" t="str">
        <f t="shared" si="25"/>
        <v>01/07/2016</v>
      </c>
      <c r="E568">
        <f t="shared" si="26"/>
        <v>565</v>
      </c>
      <c r="F568" s="140" t="s">
        <v>54</v>
      </c>
      <c r="G568" s="141"/>
      <c r="H568" s="142"/>
      <c r="I568" s="142"/>
      <c r="J568" s="142"/>
      <c r="K568" s="142"/>
      <c r="L568" s="142"/>
      <c r="M568" s="142"/>
      <c r="N568" s="142" t="s">
        <v>479</v>
      </c>
      <c r="O568" s="142"/>
      <c r="P568" s="142" t="s">
        <v>2349</v>
      </c>
      <c r="Q568" s="142"/>
      <c r="R568" s="142"/>
      <c r="S568" s="142"/>
      <c r="T568" s="142" t="s">
        <v>1121</v>
      </c>
      <c r="U568" s="142"/>
      <c r="V568" s="142" t="s">
        <v>1117</v>
      </c>
      <c r="W568" s="142"/>
      <c r="X568" s="142"/>
      <c r="Y568" s="142"/>
      <c r="Z568" s="142" t="s">
        <v>928</v>
      </c>
      <c r="AA568" s="142"/>
      <c r="AB568" s="142"/>
      <c r="AC568" s="142"/>
      <c r="AD568" s="142"/>
      <c r="AE568" s="142" t="s">
        <v>843</v>
      </c>
      <c r="AF568" s="142"/>
      <c r="AG568" s="142"/>
      <c r="AH568" s="142"/>
    </row>
    <row r="569" spans="1:35" x14ac:dyDescent="0.25">
      <c r="A569">
        <f t="shared" si="24"/>
        <v>567</v>
      </c>
      <c r="B569" s="148" t="s">
        <v>416</v>
      </c>
      <c r="C569" t="str">
        <f t="shared" si="25"/>
        <v>BILATERAL</v>
      </c>
      <c r="E569">
        <f t="shared" si="26"/>
        <v>566</v>
      </c>
      <c r="F569" s="140" t="s">
        <v>402</v>
      </c>
      <c r="G569" s="141"/>
      <c r="H569" s="142"/>
      <c r="I569" s="142"/>
      <c r="J569" s="142"/>
      <c r="K569" s="142"/>
      <c r="L569" s="142"/>
      <c r="M569" s="142"/>
      <c r="N569" s="142" t="s">
        <v>416</v>
      </c>
      <c r="O569" s="142"/>
      <c r="P569" s="142" t="s">
        <v>416</v>
      </c>
      <c r="Q569" s="142"/>
      <c r="R569" s="142"/>
      <c r="S569" s="142"/>
      <c r="T569" s="142" t="s">
        <v>435</v>
      </c>
      <c r="U569" s="142"/>
      <c r="V569" s="142" t="s">
        <v>435</v>
      </c>
      <c r="W569" s="142"/>
      <c r="X569" s="142"/>
      <c r="Y569" s="142"/>
      <c r="Z569" s="142" t="s">
        <v>416</v>
      </c>
      <c r="AA569" s="142"/>
      <c r="AB569" s="142"/>
      <c r="AC569" s="142"/>
      <c r="AD569" s="142"/>
      <c r="AE569" s="142" t="s">
        <v>435</v>
      </c>
      <c r="AF569" s="142"/>
      <c r="AG569" s="142"/>
      <c r="AH569" s="142"/>
    </row>
    <row r="570" spans="1:35" x14ac:dyDescent="0.25">
      <c r="A570">
        <f t="shared" si="24"/>
        <v>568</v>
      </c>
      <c r="B570" s="149" t="s">
        <v>417</v>
      </c>
      <c r="C570" t="str">
        <f t="shared" si="25"/>
        <v>REGULADO</v>
      </c>
      <c r="E570">
        <f t="shared" si="26"/>
        <v>567</v>
      </c>
      <c r="F570" s="150" t="s">
        <v>403</v>
      </c>
      <c r="G570" s="151"/>
      <c r="H570" s="152"/>
      <c r="I570" s="152"/>
      <c r="J570" s="152"/>
      <c r="K570" s="152"/>
      <c r="L570" s="152"/>
      <c r="M570" s="152"/>
      <c r="N570" s="152" t="s">
        <v>558</v>
      </c>
      <c r="O570" s="152"/>
      <c r="P570" s="152" t="s">
        <v>558</v>
      </c>
      <c r="Q570" s="152"/>
      <c r="R570" s="152"/>
      <c r="S570" s="152"/>
      <c r="T570" s="152" t="s">
        <v>417</v>
      </c>
      <c r="U570" s="152"/>
      <c r="V570" s="152" t="s">
        <v>417</v>
      </c>
      <c r="W570" s="152"/>
      <c r="X570" s="152"/>
      <c r="Y570" s="152"/>
      <c r="Z570" s="152" t="s">
        <v>558</v>
      </c>
      <c r="AA570" s="152"/>
      <c r="AB570" s="152"/>
      <c r="AC570" s="152"/>
      <c r="AD570" s="152"/>
      <c r="AE570" s="152" t="s">
        <v>417</v>
      </c>
      <c r="AF570" s="152"/>
      <c r="AG570" s="152"/>
      <c r="AH570" s="152"/>
    </row>
    <row r="571" spans="1:35" x14ac:dyDescent="0.25">
      <c r="A571">
        <f t="shared" si="24"/>
        <v>569</v>
      </c>
      <c r="B571" s="135" t="s">
        <v>2350</v>
      </c>
      <c r="C571" t="str">
        <f t="shared" si="25"/>
        <v>CB00177ENG</v>
      </c>
      <c r="E571" s="134">
        <f t="shared" si="26"/>
        <v>568</v>
      </c>
      <c r="F571" s="153" t="s">
        <v>1087</v>
      </c>
      <c r="G571" s="154"/>
      <c r="H571" s="155"/>
      <c r="I571" s="155"/>
      <c r="J571" s="155"/>
      <c r="K571" s="155"/>
      <c r="L571" s="155"/>
      <c r="M571" s="155"/>
      <c r="N571" s="155" t="s">
        <v>2351</v>
      </c>
      <c r="O571" s="155"/>
      <c r="P571" s="155" t="s">
        <v>2352</v>
      </c>
      <c r="Q571" s="155"/>
      <c r="R571" s="155"/>
      <c r="S571" s="155"/>
      <c r="T571" s="155" t="s">
        <v>2353</v>
      </c>
      <c r="U571" s="155"/>
      <c r="V571" s="155" t="s">
        <v>1621</v>
      </c>
      <c r="W571" s="155"/>
      <c r="X571" s="155"/>
      <c r="Y571" s="155"/>
      <c r="Z571" s="155" t="s">
        <v>930</v>
      </c>
      <c r="AA571" s="155"/>
      <c r="AB571" s="155"/>
      <c r="AC571" s="155"/>
      <c r="AD571" s="155"/>
      <c r="AE571" s="155" t="s">
        <v>2354</v>
      </c>
      <c r="AF571" s="155"/>
      <c r="AG571" s="155"/>
      <c r="AH571" s="155"/>
    </row>
    <row r="572" spans="1:35" x14ac:dyDescent="0.25">
      <c r="A572">
        <f t="shared" si="24"/>
        <v>570</v>
      </c>
      <c r="B572" s="139" t="s">
        <v>489</v>
      </c>
      <c r="C572" t="str">
        <f t="shared" si="25"/>
        <v>AZANGARO 138</v>
      </c>
      <c r="E572">
        <f t="shared" si="26"/>
        <v>569</v>
      </c>
      <c r="F572" s="156" t="s">
        <v>1109</v>
      </c>
      <c r="G572" s="157"/>
      <c r="H572" s="158"/>
      <c r="I572" s="158"/>
      <c r="J572" s="158"/>
      <c r="K572" s="158"/>
      <c r="L572" s="158"/>
      <c r="M572" s="158"/>
      <c r="N572" s="158" t="s">
        <v>513</v>
      </c>
      <c r="O572" s="158"/>
      <c r="P572" s="158" t="s">
        <v>511</v>
      </c>
      <c r="Q572" s="158"/>
      <c r="R572" s="158"/>
      <c r="S572" s="158"/>
      <c r="T572" s="158" t="s">
        <v>478</v>
      </c>
      <c r="U572" s="158"/>
      <c r="V572" s="158" t="s">
        <v>526</v>
      </c>
      <c r="W572" s="158"/>
      <c r="X572" s="158"/>
      <c r="Y572" s="158"/>
      <c r="Z572" s="158" t="s">
        <v>422</v>
      </c>
      <c r="AA572" s="158"/>
      <c r="AB572" s="158"/>
      <c r="AC572" s="158"/>
      <c r="AD572" s="158"/>
      <c r="AE572" s="158" t="s">
        <v>441</v>
      </c>
      <c r="AF572" s="158"/>
      <c r="AG572" s="158"/>
      <c r="AH572" s="158"/>
    </row>
    <row r="573" spans="1:35" x14ac:dyDescent="0.25">
      <c r="A573">
        <f t="shared" si="24"/>
        <v>571</v>
      </c>
      <c r="B573" s="143" t="s">
        <v>102</v>
      </c>
      <c r="C573" t="str">
        <f t="shared" si="25"/>
        <v>ELECTRO PUNO</v>
      </c>
      <c r="E573">
        <f t="shared" si="26"/>
        <v>570</v>
      </c>
      <c r="F573" s="156" t="s">
        <v>52</v>
      </c>
      <c r="G573" s="157"/>
      <c r="H573" s="158"/>
      <c r="I573" s="158"/>
      <c r="J573" s="158"/>
      <c r="K573" s="158"/>
      <c r="L573" s="158"/>
      <c r="M573" s="158"/>
      <c r="N573" s="158" t="s">
        <v>2355</v>
      </c>
      <c r="O573" s="158"/>
      <c r="P573" s="158" t="s">
        <v>211</v>
      </c>
      <c r="Q573" s="158"/>
      <c r="R573" s="158"/>
      <c r="S573" s="158"/>
      <c r="T573" s="158" t="s">
        <v>68</v>
      </c>
      <c r="U573" s="158"/>
      <c r="V573" s="158" t="s">
        <v>97</v>
      </c>
      <c r="W573" s="158"/>
      <c r="X573" s="158"/>
      <c r="Y573" s="158"/>
      <c r="Z573" s="158" t="s">
        <v>300</v>
      </c>
      <c r="AA573" s="158"/>
      <c r="AB573" s="158"/>
      <c r="AC573" s="158"/>
      <c r="AD573" s="158"/>
      <c r="AE573" s="158" t="s">
        <v>81</v>
      </c>
      <c r="AF573" s="158"/>
      <c r="AG573" s="158"/>
      <c r="AH573" s="158"/>
    </row>
    <row r="574" spans="1:35" x14ac:dyDescent="0.25">
      <c r="A574">
        <f t="shared" si="24"/>
        <v>572</v>
      </c>
      <c r="B574" s="144" t="s">
        <v>2194</v>
      </c>
      <c r="C574" t="str">
        <f t="shared" si="25"/>
        <v>31/08/2016</v>
      </c>
      <c r="E574">
        <f t="shared" si="26"/>
        <v>571</v>
      </c>
      <c r="F574" s="156" t="s">
        <v>1112</v>
      </c>
      <c r="G574" s="157"/>
      <c r="H574" s="158"/>
      <c r="I574" s="158"/>
      <c r="J574" s="158"/>
      <c r="K574" s="158"/>
      <c r="L574" s="158"/>
      <c r="M574" s="158"/>
      <c r="N574" s="158" t="s">
        <v>845</v>
      </c>
      <c r="O574" s="158"/>
      <c r="P574" s="158" t="s">
        <v>903</v>
      </c>
      <c r="Q574" s="158"/>
      <c r="R574" s="158"/>
      <c r="S574" s="158"/>
      <c r="T574" s="158" t="s">
        <v>624</v>
      </c>
      <c r="U574" s="158"/>
      <c r="V574" s="158" t="s">
        <v>624</v>
      </c>
      <c r="W574" s="158"/>
      <c r="X574" s="158"/>
      <c r="Y574" s="158"/>
      <c r="Z574" s="158" t="s">
        <v>819</v>
      </c>
      <c r="AA574" s="158"/>
      <c r="AB574" s="158"/>
      <c r="AC574" s="158"/>
      <c r="AD574" s="158"/>
      <c r="AE574" s="158" t="s">
        <v>566</v>
      </c>
      <c r="AF574" s="158"/>
      <c r="AG574" s="158"/>
      <c r="AH574" s="158"/>
    </row>
    <row r="575" spans="1:35" x14ac:dyDescent="0.25">
      <c r="A575">
        <f t="shared" si="24"/>
        <v>573</v>
      </c>
      <c r="B575" s="147" t="s">
        <v>1036</v>
      </c>
      <c r="C575" t="str">
        <f t="shared" si="25"/>
        <v>01/07/2016</v>
      </c>
      <c r="E575">
        <f t="shared" si="26"/>
        <v>572</v>
      </c>
      <c r="F575" s="156" t="s">
        <v>54</v>
      </c>
      <c r="G575" s="157"/>
      <c r="H575" s="158"/>
      <c r="I575" s="158"/>
      <c r="J575" s="158"/>
      <c r="K575" s="158"/>
      <c r="L575" s="158"/>
      <c r="M575" s="158"/>
      <c r="N575" s="158" t="s">
        <v>1121</v>
      </c>
      <c r="O575" s="158"/>
      <c r="P575" s="158" t="s">
        <v>898</v>
      </c>
      <c r="Q575" s="158"/>
      <c r="R575" s="158"/>
      <c r="S575" s="158"/>
      <c r="T575" s="158" t="s">
        <v>1121</v>
      </c>
      <c r="U575" s="158"/>
      <c r="V575" s="158" t="s">
        <v>1117</v>
      </c>
      <c r="W575" s="158"/>
      <c r="X575" s="158"/>
      <c r="Y575" s="158"/>
      <c r="Z575" s="158" t="s">
        <v>928</v>
      </c>
      <c r="AA575" s="158"/>
      <c r="AB575" s="158"/>
      <c r="AC575" s="158"/>
      <c r="AD575" s="158"/>
      <c r="AE575" s="158" t="s">
        <v>843</v>
      </c>
      <c r="AF575" s="158"/>
      <c r="AG575" s="158"/>
      <c r="AH575" s="158"/>
    </row>
    <row r="576" spans="1:35" x14ac:dyDescent="0.25">
      <c r="A576">
        <f t="shared" si="24"/>
        <v>574</v>
      </c>
      <c r="B576" s="148" t="s">
        <v>416</v>
      </c>
      <c r="C576" t="str">
        <f t="shared" si="25"/>
        <v>BILATERAL</v>
      </c>
      <c r="E576">
        <f t="shared" si="26"/>
        <v>573</v>
      </c>
      <c r="F576" s="156" t="s">
        <v>402</v>
      </c>
      <c r="G576" s="157"/>
      <c r="H576" s="158"/>
      <c r="I576" s="158"/>
      <c r="J576" s="158"/>
      <c r="K576" s="158"/>
      <c r="L576" s="158"/>
      <c r="M576" s="158"/>
      <c r="N576" s="158" t="s">
        <v>416</v>
      </c>
      <c r="O576" s="158"/>
      <c r="P576" s="158" t="s">
        <v>416</v>
      </c>
      <c r="Q576" s="158"/>
      <c r="R576" s="158"/>
      <c r="S576" s="158"/>
      <c r="T576" s="158" t="s">
        <v>435</v>
      </c>
      <c r="U576" s="158"/>
      <c r="V576" s="158" t="s">
        <v>416</v>
      </c>
      <c r="W576" s="158"/>
      <c r="X576" s="158"/>
      <c r="Y576" s="158"/>
      <c r="Z576" s="158" t="s">
        <v>416</v>
      </c>
      <c r="AA576" s="158"/>
      <c r="AB576" s="158"/>
      <c r="AC576" s="158"/>
      <c r="AD576" s="158"/>
      <c r="AE576" s="158" t="s">
        <v>435</v>
      </c>
      <c r="AF576" s="158"/>
      <c r="AG576" s="158"/>
      <c r="AH576" s="158"/>
    </row>
    <row r="577" spans="1:35" x14ac:dyDescent="0.25">
      <c r="A577">
        <f t="shared" si="24"/>
        <v>575</v>
      </c>
      <c r="B577" s="149" t="s">
        <v>417</v>
      </c>
      <c r="C577" t="str">
        <f t="shared" si="25"/>
        <v>REGULADO</v>
      </c>
      <c r="E577">
        <f t="shared" si="26"/>
        <v>574</v>
      </c>
      <c r="F577" s="159" t="s">
        <v>403</v>
      </c>
      <c r="G577" s="160"/>
      <c r="H577" s="161"/>
      <c r="I577" s="161"/>
      <c r="J577" s="161"/>
      <c r="K577" s="161"/>
      <c r="L577" s="161"/>
      <c r="M577" s="161"/>
      <c r="N577" s="161" t="s">
        <v>558</v>
      </c>
      <c r="O577" s="161"/>
      <c r="P577" s="161" t="s">
        <v>558</v>
      </c>
      <c r="Q577" s="161"/>
      <c r="R577" s="161"/>
      <c r="S577" s="161"/>
      <c r="T577" s="161" t="s">
        <v>417</v>
      </c>
      <c r="U577" s="161"/>
      <c r="V577" s="161" t="s">
        <v>417</v>
      </c>
      <c r="W577" s="161"/>
      <c r="X577" s="161"/>
      <c r="Y577" s="161"/>
      <c r="Z577" s="161" t="s">
        <v>558</v>
      </c>
      <c r="AA577" s="161"/>
      <c r="AB577" s="161"/>
      <c r="AC577" s="161"/>
      <c r="AD577" s="161"/>
      <c r="AE577" s="161" t="s">
        <v>417</v>
      </c>
      <c r="AF577" s="161"/>
      <c r="AG577" s="161"/>
      <c r="AH577" s="161"/>
    </row>
    <row r="578" spans="1:35" s="134" customFormat="1" x14ac:dyDescent="0.25">
      <c r="A578" s="134">
        <f t="shared" si="24"/>
        <v>576</v>
      </c>
      <c r="B578" s="135" t="s">
        <v>2356</v>
      </c>
      <c r="C578" s="134" t="str">
        <f t="shared" si="25"/>
        <v>CB00178ENG</v>
      </c>
      <c r="E578" s="134">
        <f t="shared" si="26"/>
        <v>575</v>
      </c>
      <c r="F578" s="136" t="s">
        <v>1087</v>
      </c>
      <c r="G578" s="137"/>
      <c r="H578" s="138"/>
      <c r="I578" s="138"/>
      <c r="J578" s="138"/>
      <c r="K578" s="138"/>
      <c r="L578" s="138"/>
      <c r="M578" s="138"/>
      <c r="N578" s="138" t="s">
        <v>2357</v>
      </c>
      <c r="O578" s="138"/>
      <c r="P578" s="138" t="s">
        <v>2358</v>
      </c>
      <c r="Q578" s="138"/>
      <c r="R578" s="138"/>
      <c r="S578" s="138"/>
      <c r="T578" s="138" t="s">
        <v>2359</v>
      </c>
      <c r="U578" s="138"/>
      <c r="V578" s="138" t="s">
        <v>1743</v>
      </c>
      <c r="W578" s="138"/>
      <c r="X578" s="138"/>
      <c r="Y578" s="138"/>
      <c r="Z578" s="138" t="s">
        <v>931</v>
      </c>
      <c r="AA578" s="138"/>
      <c r="AB578" s="138"/>
      <c r="AC578" s="138"/>
      <c r="AD578" s="138"/>
      <c r="AE578" s="138" t="s">
        <v>2360</v>
      </c>
      <c r="AF578" s="138"/>
      <c r="AG578" s="138"/>
      <c r="AH578" s="138"/>
      <c r="AI578" s="3"/>
    </row>
    <row r="579" spans="1:35" x14ac:dyDescent="0.25">
      <c r="A579">
        <f t="shared" si="24"/>
        <v>577</v>
      </c>
      <c r="B579" s="139" t="s">
        <v>492</v>
      </c>
      <c r="C579" t="str">
        <f t="shared" si="25"/>
        <v>JULIACA 138</v>
      </c>
      <c r="E579">
        <f t="shared" si="26"/>
        <v>576</v>
      </c>
      <c r="F579" s="140" t="s">
        <v>1109</v>
      </c>
      <c r="G579" s="141"/>
      <c r="H579" s="142"/>
      <c r="I579" s="142"/>
      <c r="J579" s="142"/>
      <c r="K579" s="142"/>
      <c r="L579" s="142"/>
      <c r="M579" s="142"/>
      <c r="N579" s="142" t="s">
        <v>522</v>
      </c>
      <c r="O579" s="142"/>
      <c r="P579" s="142" t="s">
        <v>608</v>
      </c>
      <c r="Q579" s="142"/>
      <c r="R579" s="142"/>
      <c r="S579" s="142"/>
      <c r="T579" s="142" t="s">
        <v>504</v>
      </c>
      <c r="U579" s="142"/>
      <c r="V579" s="142" t="s">
        <v>528</v>
      </c>
      <c r="W579" s="142"/>
      <c r="X579" s="142"/>
      <c r="Y579" s="142"/>
      <c r="Z579" s="142" t="s">
        <v>484</v>
      </c>
      <c r="AA579" s="142"/>
      <c r="AB579" s="142"/>
      <c r="AC579" s="142"/>
      <c r="AD579" s="142"/>
      <c r="AE579" s="142" t="s">
        <v>439</v>
      </c>
      <c r="AF579" s="142"/>
      <c r="AG579" s="142"/>
      <c r="AH579" s="142"/>
    </row>
    <row r="580" spans="1:35" x14ac:dyDescent="0.25">
      <c r="A580">
        <f t="shared" si="24"/>
        <v>578</v>
      </c>
      <c r="B580" s="143" t="s">
        <v>102</v>
      </c>
      <c r="C580" t="str">
        <f t="shared" si="25"/>
        <v>ELECTRO PUNO</v>
      </c>
      <c r="E580">
        <f t="shared" si="26"/>
        <v>577</v>
      </c>
      <c r="F580" s="140" t="s">
        <v>52</v>
      </c>
      <c r="G580" s="141"/>
      <c r="H580" s="142"/>
      <c r="I580" s="142"/>
      <c r="J580" s="142"/>
      <c r="K580" s="142"/>
      <c r="L580" s="142"/>
      <c r="M580" s="142"/>
      <c r="N580" s="142" t="s">
        <v>2361</v>
      </c>
      <c r="O580" s="142"/>
      <c r="P580" s="142" t="s">
        <v>207</v>
      </c>
      <c r="Q580" s="142"/>
      <c r="R580" s="142"/>
      <c r="S580" s="142"/>
      <c r="T580" s="142" t="s">
        <v>68</v>
      </c>
      <c r="U580" s="142"/>
      <c r="V580" s="142" t="s">
        <v>97</v>
      </c>
      <c r="W580" s="142"/>
      <c r="X580" s="142"/>
      <c r="Y580" s="142"/>
      <c r="Z580" s="142" t="s">
        <v>300</v>
      </c>
      <c r="AA580" s="142"/>
      <c r="AB580" s="142"/>
      <c r="AC580" s="142"/>
      <c r="AD580" s="142"/>
      <c r="AE580" s="142" t="s">
        <v>81</v>
      </c>
      <c r="AF580" s="142"/>
      <c r="AG580" s="142"/>
      <c r="AH580" s="142"/>
    </row>
    <row r="581" spans="1:35" x14ac:dyDescent="0.25">
      <c r="A581">
        <f t="shared" ref="A581:A644" si="27">+A580+1</f>
        <v>579</v>
      </c>
      <c r="B581" s="144" t="s">
        <v>2194</v>
      </c>
      <c r="C581" t="str">
        <f t="shared" ref="C581:C644" si="28">+B581</f>
        <v>31/08/2016</v>
      </c>
      <c r="E581">
        <f t="shared" si="26"/>
        <v>578</v>
      </c>
      <c r="F581" s="140" t="s">
        <v>1112</v>
      </c>
      <c r="G581" s="141"/>
      <c r="H581" s="142"/>
      <c r="I581" s="142"/>
      <c r="J581" s="142"/>
      <c r="K581" s="142"/>
      <c r="L581" s="142"/>
      <c r="M581" s="142"/>
      <c r="N581" s="142" t="s">
        <v>845</v>
      </c>
      <c r="O581" s="142"/>
      <c r="P581" s="142" t="s">
        <v>2362</v>
      </c>
      <c r="Q581" s="142"/>
      <c r="R581" s="142"/>
      <c r="S581" s="142"/>
      <c r="T581" s="142" t="s">
        <v>624</v>
      </c>
      <c r="U581" s="142"/>
      <c r="V581" s="142" t="s">
        <v>624</v>
      </c>
      <c r="W581" s="142"/>
      <c r="X581" s="142"/>
      <c r="Y581" s="142"/>
      <c r="Z581" s="142" t="s">
        <v>819</v>
      </c>
      <c r="AA581" s="142"/>
      <c r="AB581" s="142"/>
      <c r="AC581" s="142"/>
      <c r="AD581" s="142"/>
      <c r="AE581" s="142" t="s">
        <v>566</v>
      </c>
      <c r="AF581" s="142"/>
      <c r="AG581" s="142"/>
      <c r="AH581" s="142"/>
    </row>
    <row r="582" spans="1:35" x14ac:dyDescent="0.25">
      <c r="A582">
        <f t="shared" si="27"/>
        <v>580</v>
      </c>
      <c r="B582" s="147" t="s">
        <v>1036</v>
      </c>
      <c r="C582" t="str">
        <f t="shared" si="28"/>
        <v>01/07/2016</v>
      </c>
      <c r="E582">
        <f t="shared" ref="E582:E645" si="29">+E581+1</f>
        <v>579</v>
      </c>
      <c r="F582" s="140" t="s">
        <v>54</v>
      </c>
      <c r="G582" s="141"/>
      <c r="H582" s="142"/>
      <c r="I582" s="142"/>
      <c r="J582" s="142"/>
      <c r="K582" s="142"/>
      <c r="L582" s="142"/>
      <c r="M582" s="142"/>
      <c r="N582" s="142" t="s">
        <v>1121</v>
      </c>
      <c r="O582" s="142"/>
      <c r="P582" s="142" t="s">
        <v>565</v>
      </c>
      <c r="Q582" s="142"/>
      <c r="R582" s="142"/>
      <c r="S582" s="142"/>
      <c r="T582" s="142" t="s">
        <v>1121</v>
      </c>
      <c r="U582" s="142"/>
      <c r="V582" s="142" t="s">
        <v>1117</v>
      </c>
      <c r="W582" s="142"/>
      <c r="X582" s="142"/>
      <c r="Y582" s="142"/>
      <c r="Z582" s="142" t="s">
        <v>928</v>
      </c>
      <c r="AA582" s="142"/>
      <c r="AB582" s="142"/>
      <c r="AC582" s="142"/>
      <c r="AD582" s="142"/>
      <c r="AE582" s="142" t="s">
        <v>843</v>
      </c>
      <c r="AF582" s="142"/>
      <c r="AG582" s="142"/>
      <c r="AH582" s="142"/>
    </row>
    <row r="583" spans="1:35" x14ac:dyDescent="0.25">
      <c r="A583">
        <f t="shared" si="27"/>
        <v>581</v>
      </c>
      <c r="B583" s="148" t="s">
        <v>416</v>
      </c>
      <c r="C583" t="str">
        <f t="shared" si="28"/>
        <v>BILATERAL</v>
      </c>
      <c r="E583">
        <f t="shared" si="29"/>
        <v>580</v>
      </c>
      <c r="F583" s="140" t="s">
        <v>402</v>
      </c>
      <c r="G583" s="141"/>
      <c r="H583" s="142"/>
      <c r="I583" s="142"/>
      <c r="J583" s="142"/>
      <c r="K583" s="142"/>
      <c r="L583" s="142"/>
      <c r="M583" s="142"/>
      <c r="N583" s="142" t="s">
        <v>416</v>
      </c>
      <c r="O583" s="142"/>
      <c r="P583" s="142" t="s">
        <v>416</v>
      </c>
      <c r="Q583" s="142"/>
      <c r="R583" s="142"/>
      <c r="S583" s="142"/>
      <c r="T583" s="142" t="s">
        <v>416</v>
      </c>
      <c r="U583" s="142"/>
      <c r="V583" s="142" t="s">
        <v>416</v>
      </c>
      <c r="W583" s="142"/>
      <c r="X583" s="142"/>
      <c r="Y583" s="142"/>
      <c r="Z583" s="142" t="s">
        <v>416</v>
      </c>
      <c r="AA583" s="142"/>
      <c r="AB583" s="142"/>
      <c r="AC583" s="142"/>
      <c r="AD583" s="142"/>
      <c r="AE583" s="142" t="s">
        <v>435</v>
      </c>
      <c r="AF583" s="142"/>
      <c r="AG583" s="142"/>
      <c r="AH583" s="142"/>
    </row>
    <row r="584" spans="1:35" x14ac:dyDescent="0.25">
      <c r="A584">
        <f t="shared" si="27"/>
        <v>582</v>
      </c>
      <c r="B584" s="149" t="s">
        <v>417</v>
      </c>
      <c r="C584" t="str">
        <f t="shared" si="28"/>
        <v>REGULADO</v>
      </c>
      <c r="E584">
        <f t="shared" si="29"/>
        <v>581</v>
      </c>
      <c r="F584" s="150" t="s">
        <v>403</v>
      </c>
      <c r="G584" s="151"/>
      <c r="H584" s="152"/>
      <c r="I584" s="152"/>
      <c r="J584" s="152"/>
      <c r="K584" s="152"/>
      <c r="L584" s="152"/>
      <c r="M584" s="152"/>
      <c r="N584" s="152" t="s">
        <v>558</v>
      </c>
      <c r="O584" s="152"/>
      <c r="P584" s="152" t="s">
        <v>558</v>
      </c>
      <c r="Q584" s="152"/>
      <c r="R584" s="152"/>
      <c r="S584" s="152"/>
      <c r="T584" s="152" t="s">
        <v>417</v>
      </c>
      <c r="U584" s="152"/>
      <c r="V584" s="152" t="s">
        <v>417</v>
      </c>
      <c r="W584" s="152"/>
      <c r="X584" s="152"/>
      <c r="Y584" s="152"/>
      <c r="Z584" s="152" t="s">
        <v>558</v>
      </c>
      <c r="AA584" s="152"/>
      <c r="AB584" s="152"/>
      <c r="AC584" s="152"/>
      <c r="AD584" s="152"/>
      <c r="AE584" s="152" t="s">
        <v>417</v>
      </c>
      <c r="AF584" s="152"/>
      <c r="AG584" s="152"/>
      <c r="AH584" s="152"/>
    </row>
    <row r="585" spans="1:35" x14ac:dyDescent="0.25">
      <c r="A585">
        <f t="shared" si="27"/>
        <v>583</v>
      </c>
      <c r="B585" s="135" t="s">
        <v>2363</v>
      </c>
      <c r="C585" t="str">
        <f t="shared" si="28"/>
        <v>CB00179ENG</v>
      </c>
      <c r="E585" s="134">
        <f t="shared" si="29"/>
        <v>582</v>
      </c>
      <c r="F585" s="153" t="s">
        <v>1087</v>
      </c>
      <c r="G585" s="154"/>
      <c r="H585" s="155"/>
      <c r="I585" s="155"/>
      <c r="J585" s="155"/>
      <c r="K585" s="155"/>
      <c r="L585" s="155"/>
      <c r="M585" s="155"/>
      <c r="N585" s="155" t="s">
        <v>2364</v>
      </c>
      <c r="O585" s="155"/>
      <c r="P585" s="155" t="s">
        <v>2365</v>
      </c>
      <c r="Q585" s="155"/>
      <c r="R585" s="155"/>
      <c r="S585" s="155"/>
      <c r="T585" s="155" t="s">
        <v>2366</v>
      </c>
      <c r="U585" s="155"/>
      <c r="V585" s="155" t="s">
        <v>1764</v>
      </c>
      <c r="W585" s="155"/>
      <c r="X585" s="155"/>
      <c r="Y585" s="155"/>
      <c r="Z585" s="155" t="s">
        <v>932</v>
      </c>
      <c r="AA585" s="155"/>
      <c r="AB585" s="155"/>
      <c r="AC585" s="155"/>
      <c r="AD585" s="155"/>
      <c r="AE585" s="155" t="s">
        <v>2367</v>
      </c>
      <c r="AF585" s="155"/>
      <c r="AG585" s="155"/>
      <c r="AH585" s="155"/>
    </row>
    <row r="586" spans="1:35" x14ac:dyDescent="0.25">
      <c r="A586">
        <f t="shared" si="27"/>
        <v>584</v>
      </c>
      <c r="B586" s="139" t="s">
        <v>495</v>
      </c>
      <c r="C586" t="str">
        <f t="shared" si="28"/>
        <v>PUNO 138</v>
      </c>
      <c r="E586">
        <f t="shared" si="29"/>
        <v>583</v>
      </c>
      <c r="F586" s="156" t="s">
        <v>1109</v>
      </c>
      <c r="G586" s="157"/>
      <c r="H586" s="158"/>
      <c r="I586" s="158"/>
      <c r="J586" s="158"/>
      <c r="K586" s="158"/>
      <c r="L586" s="158"/>
      <c r="M586" s="158"/>
      <c r="N586" s="158" t="s">
        <v>422</v>
      </c>
      <c r="O586" s="158"/>
      <c r="P586" s="158" t="s">
        <v>608</v>
      </c>
      <c r="Q586" s="158"/>
      <c r="R586" s="158"/>
      <c r="S586" s="158"/>
      <c r="T586" s="158" t="s">
        <v>509</v>
      </c>
      <c r="U586" s="158"/>
      <c r="V586" s="158" t="s">
        <v>531</v>
      </c>
      <c r="W586" s="158"/>
      <c r="X586" s="158"/>
      <c r="Y586" s="158"/>
      <c r="Z586" s="158" t="s">
        <v>634</v>
      </c>
      <c r="AA586" s="158"/>
      <c r="AB586" s="158"/>
      <c r="AC586" s="158"/>
      <c r="AD586" s="158"/>
      <c r="AE586" s="158" t="s">
        <v>436</v>
      </c>
      <c r="AF586" s="158"/>
      <c r="AG586" s="158"/>
      <c r="AH586" s="158"/>
    </row>
    <row r="587" spans="1:35" x14ac:dyDescent="0.25">
      <c r="A587">
        <f t="shared" si="27"/>
        <v>585</v>
      </c>
      <c r="B587" s="143" t="s">
        <v>102</v>
      </c>
      <c r="C587" t="str">
        <f t="shared" si="28"/>
        <v>ELECTRO PUNO</v>
      </c>
      <c r="E587">
        <f t="shared" si="29"/>
        <v>584</v>
      </c>
      <c r="F587" s="156" t="s">
        <v>52</v>
      </c>
      <c r="G587" s="157"/>
      <c r="H587" s="158"/>
      <c r="I587" s="158"/>
      <c r="J587" s="158"/>
      <c r="K587" s="158"/>
      <c r="L587" s="158"/>
      <c r="M587" s="158"/>
      <c r="N587" s="158" t="s">
        <v>2368</v>
      </c>
      <c r="O587" s="158"/>
      <c r="P587" s="158" t="s">
        <v>213</v>
      </c>
      <c r="Q587" s="158"/>
      <c r="R587" s="158"/>
      <c r="S587" s="158"/>
      <c r="T587" s="158" t="s">
        <v>68</v>
      </c>
      <c r="U587" s="158"/>
      <c r="V587" s="158" t="s">
        <v>97</v>
      </c>
      <c r="W587" s="158"/>
      <c r="X587" s="158"/>
      <c r="Y587" s="158"/>
      <c r="Z587" s="158" t="s">
        <v>300</v>
      </c>
      <c r="AA587" s="158"/>
      <c r="AB587" s="158"/>
      <c r="AC587" s="158"/>
      <c r="AD587" s="158"/>
      <c r="AE587" s="158" t="s">
        <v>81</v>
      </c>
      <c r="AF587" s="158"/>
      <c r="AG587" s="158"/>
      <c r="AH587" s="158"/>
    </row>
    <row r="588" spans="1:35" x14ac:dyDescent="0.25">
      <c r="A588">
        <f t="shared" si="27"/>
        <v>586</v>
      </c>
      <c r="B588" s="144" t="s">
        <v>2194</v>
      </c>
      <c r="C588" t="str">
        <f t="shared" si="28"/>
        <v>31/08/2016</v>
      </c>
      <c r="E588">
        <f t="shared" si="29"/>
        <v>585</v>
      </c>
      <c r="F588" s="156" t="s">
        <v>1112</v>
      </c>
      <c r="G588" s="157"/>
      <c r="H588" s="158"/>
      <c r="I588" s="158"/>
      <c r="J588" s="158"/>
      <c r="K588" s="158"/>
      <c r="L588" s="158"/>
      <c r="M588" s="158"/>
      <c r="N588" s="158" t="s">
        <v>845</v>
      </c>
      <c r="O588" s="158"/>
      <c r="P588" s="158" t="s">
        <v>873</v>
      </c>
      <c r="Q588" s="158"/>
      <c r="R588" s="158"/>
      <c r="S588" s="158"/>
      <c r="T588" s="158" t="s">
        <v>624</v>
      </c>
      <c r="U588" s="158"/>
      <c r="V588" s="158" t="s">
        <v>624</v>
      </c>
      <c r="W588" s="158"/>
      <c r="X588" s="158"/>
      <c r="Y588" s="158"/>
      <c r="Z588" s="158" t="s">
        <v>819</v>
      </c>
      <c r="AA588" s="158"/>
      <c r="AB588" s="158"/>
      <c r="AC588" s="158"/>
      <c r="AD588" s="158"/>
      <c r="AE588" s="158" t="s">
        <v>566</v>
      </c>
      <c r="AF588" s="158"/>
      <c r="AG588" s="158"/>
      <c r="AH588" s="158"/>
    </row>
    <row r="589" spans="1:35" x14ac:dyDescent="0.25">
      <c r="A589">
        <f t="shared" si="27"/>
        <v>587</v>
      </c>
      <c r="B589" s="147" t="s">
        <v>1036</v>
      </c>
      <c r="C589" t="str">
        <f t="shared" si="28"/>
        <v>01/07/2016</v>
      </c>
      <c r="E589">
        <f t="shared" si="29"/>
        <v>586</v>
      </c>
      <c r="F589" s="156" t="s">
        <v>54</v>
      </c>
      <c r="G589" s="157"/>
      <c r="H589" s="158"/>
      <c r="I589" s="158"/>
      <c r="J589" s="158"/>
      <c r="K589" s="158"/>
      <c r="L589" s="158"/>
      <c r="M589" s="158"/>
      <c r="N589" s="158" t="s">
        <v>1004</v>
      </c>
      <c r="O589" s="158"/>
      <c r="P589" s="158" t="s">
        <v>886</v>
      </c>
      <c r="Q589" s="158"/>
      <c r="R589" s="158"/>
      <c r="S589" s="158"/>
      <c r="T589" s="158" t="s">
        <v>1121</v>
      </c>
      <c r="U589" s="158"/>
      <c r="V589" s="158" t="s">
        <v>1117</v>
      </c>
      <c r="W589" s="158"/>
      <c r="X589" s="158"/>
      <c r="Y589" s="158"/>
      <c r="Z589" s="158" t="s">
        <v>928</v>
      </c>
      <c r="AA589" s="158"/>
      <c r="AB589" s="158"/>
      <c r="AC589" s="158"/>
      <c r="AD589" s="158"/>
      <c r="AE589" s="158" t="s">
        <v>843</v>
      </c>
      <c r="AF589" s="158"/>
      <c r="AG589" s="158"/>
      <c r="AH589" s="158"/>
    </row>
    <row r="590" spans="1:35" x14ac:dyDescent="0.25">
      <c r="A590">
        <f t="shared" si="27"/>
        <v>588</v>
      </c>
      <c r="B590" s="148" t="s">
        <v>416</v>
      </c>
      <c r="C590" t="str">
        <f t="shared" si="28"/>
        <v>BILATERAL</v>
      </c>
      <c r="E590">
        <f t="shared" si="29"/>
        <v>587</v>
      </c>
      <c r="F590" s="156" t="s">
        <v>402</v>
      </c>
      <c r="G590" s="157"/>
      <c r="H590" s="158"/>
      <c r="I590" s="158"/>
      <c r="J590" s="158"/>
      <c r="K590" s="158"/>
      <c r="L590" s="158"/>
      <c r="M590" s="158"/>
      <c r="N590" s="158" t="s">
        <v>416</v>
      </c>
      <c r="O590" s="158"/>
      <c r="P590" s="158" t="s">
        <v>416</v>
      </c>
      <c r="Q590" s="158"/>
      <c r="R590" s="158"/>
      <c r="S590" s="158"/>
      <c r="T590" s="158" t="s">
        <v>416</v>
      </c>
      <c r="U590" s="158"/>
      <c r="V590" s="158" t="s">
        <v>416</v>
      </c>
      <c r="W590" s="158"/>
      <c r="X590" s="158"/>
      <c r="Y590" s="158"/>
      <c r="Z590" s="158" t="s">
        <v>416</v>
      </c>
      <c r="AA590" s="158"/>
      <c r="AB590" s="158"/>
      <c r="AC590" s="158"/>
      <c r="AD590" s="158"/>
      <c r="AE590" s="158" t="s">
        <v>435</v>
      </c>
      <c r="AF590" s="158"/>
      <c r="AG590" s="158"/>
      <c r="AH590" s="158"/>
    </row>
    <row r="591" spans="1:35" x14ac:dyDescent="0.25">
      <c r="A591">
        <f t="shared" si="27"/>
        <v>589</v>
      </c>
      <c r="B591" s="149" t="s">
        <v>417</v>
      </c>
      <c r="C591" t="str">
        <f t="shared" si="28"/>
        <v>REGULADO</v>
      </c>
      <c r="E591">
        <f t="shared" si="29"/>
        <v>588</v>
      </c>
      <c r="F591" s="159" t="s">
        <v>403</v>
      </c>
      <c r="G591" s="160"/>
      <c r="H591" s="161"/>
      <c r="I591" s="161"/>
      <c r="J591" s="161"/>
      <c r="K591" s="161"/>
      <c r="L591" s="161"/>
      <c r="M591" s="161"/>
      <c r="N591" s="161" t="s">
        <v>558</v>
      </c>
      <c r="O591" s="161"/>
      <c r="P591" s="161" t="s">
        <v>558</v>
      </c>
      <c r="Q591" s="161"/>
      <c r="R591" s="161"/>
      <c r="S591" s="161"/>
      <c r="T591" s="161" t="s">
        <v>417</v>
      </c>
      <c r="U591" s="161"/>
      <c r="V591" s="161" t="s">
        <v>417</v>
      </c>
      <c r="W591" s="161"/>
      <c r="X591" s="161"/>
      <c r="Y591" s="161"/>
      <c r="Z591" s="161" t="s">
        <v>558</v>
      </c>
      <c r="AA591" s="161"/>
      <c r="AB591" s="161"/>
      <c r="AC591" s="161"/>
      <c r="AD591" s="161"/>
      <c r="AE591" s="161" t="s">
        <v>417</v>
      </c>
      <c r="AF591" s="161"/>
      <c r="AG591" s="161"/>
      <c r="AH591" s="161"/>
    </row>
    <row r="592" spans="1:35" s="134" customFormat="1" x14ac:dyDescent="0.25">
      <c r="A592" s="134">
        <f t="shared" si="27"/>
        <v>590</v>
      </c>
      <c r="B592" s="135" t="s">
        <v>2369</v>
      </c>
      <c r="C592" s="134" t="str">
        <f t="shared" si="28"/>
        <v>CB00180ENG</v>
      </c>
      <c r="E592" s="134">
        <f t="shared" si="29"/>
        <v>589</v>
      </c>
      <c r="F592" s="136" t="s">
        <v>1087</v>
      </c>
      <c r="G592" s="137"/>
      <c r="H592" s="138"/>
      <c r="I592" s="138"/>
      <c r="J592" s="138"/>
      <c r="K592" s="138"/>
      <c r="L592" s="138"/>
      <c r="M592" s="138"/>
      <c r="N592" s="138" t="s">
        <v>2370</v>
      </c>
      <c r="O592" s="138"/>
      <c r="P592" s="138" t="s">
        <v>2371</v>
      </c>
      <c r="Q592" s="138"/>
      <c r="R592" s="138"/>
      <c r="S592" s="138"/>
      <c r="T592" s="138" t="s">
        <v>2372</v>
      </c>
      <c r="U592" s="138"/>
      <c r="V592" s="138" t="s">
        <v>1154</v>
      </c>
      <c r="W592" s="138"/>
      <c r="X592" s="138"/>
      <c r="Y592" s="138"/>
      <c r="Z592" s="138" t="s">
        <v>933</v>
      </c>
      <c r="AA592" s="138"/>
      <c r="AB592" s="138"/>
      <c r="AC592" s="138"/>
      <c r="AD592" s="138"/>
      <c r="AE592" s="138" t="s">
        <v>2373</v>
      </c>
      <c r="AF592" s="138"/>
      <c r="AG592" s="138"/>
      <c r="AH592" s="138"/>
      <c r="AI592" s="3"/>
    </row>
    <row r="593" spans="1:35" x14ac:dyDescent="0.25">
      <c r="A593">
        <f t="shared" si="27"/>
        <v>591</v>
      </c>
      <c r="B593" s="139" t="s">
        <v>498</v>
      </c>
      <c r="C593" t="str">
        <f t="shared" si="28"/>
        <v>SAN GABAN 138</v>
      </c>
      <c r="E593">
        <f t="shared" si="29"/>
        <v>590</v>
      </c>
      <c r="F593" s="140" t="s">
        <v>1109</v>
      </c>
      <c r="G593" s="141"/>
      <c r="H593" s="142"/>
      <c r="I593" s="142"/>
      <c r="J593" s="142"/>
      <c r="K593" s="142"/>
      <c r="L593" s="142"/>
      <c r="M593" s="142"/>
      <c r="N593" s="142" t="s">
        <v>422</v>
      </c>
      <c r="O593" s="142"/>
      <c r="P593" s="142" t="s">
        <v>458</v>
      </c>
      <c r="Q593" s="142"/>
      <c r="R593" s="142"/>
      <c r="S593" s="142"/>
      <c r="T593" s="142" t="s">
        <v>511</v>
      </c>
      <c r="U593" s="142"/>
      <c r="V593" s="142" t="s">
        <v>534</v>
      </c>
      <c r="W593" s="142"/>
      <c r="X593" s="142"/>
      <c r="Y593" s="142"/>
      <c r="Z593" s="142" t="s">
        <v>634</v>
      </c>
      <c r="AA593" s="142"/>
      <c r="AB593" s="142"/>
      <c r="AC593" s="142"/>
      <c r="AD593" s="142"/>
      <c r="AE593" s="142" t="s">
        <v>473</v>
      </c>
      <c r="AF593" s="142"/>
      <c r="AG593" s="142"/>
      <c r="AH593" s="142"/>
    </row>
    <row r="594" spans="1:35" x14ac:dyDescent="0.25">
      <c r="A594">
        <f t="shared" si="27"/>
        <v>592</v>
      </c>
      <c r="B594" s="143" t="s">
        <v>102</v>
      </c>
      <c r="C594" t="str">
        <f t="shared" si="28"/>
        <v>ELECTRO PUNO</v>
      </c>
      <c r="E594">
        <f t="shared" si="29"/>
        <v>591</v>
      </c>
      <c r="F594" s="140" t="s">
        <v>52</v>
      </c>
      <c r="G594" s="141"/>
      <c r="H594" s="142"/>
      <c r="I594" s="142"/>
      <c r="J594" s="142"/>
      <c r="K594" s="142"/>
      <c r="L594" s="142"/>
      <c r="M594" s="142"/>
      <c r="N594" s="142" t="s">
        <v>2374</v>
      </c>
      <c r="O594" s="142"/>
      <c r="P594" s="142" t="s">
        <v>209</v>
      </c>
      <c r="Q594" s="142"/>
      <c r="R594" s="142"/>
      <c r="S594" s="142"/>
      <c r="T594" s="142" t="s">
        <v>68</v>
      </c>
      <c r="U594" s="142"/>
      <c r="V594" s="142" t="s">
        <v>97</v>
      </c>
      <c r="W594" s="142"/>
      <c r="X594" s="142"/>
      <c r="Y594" s="142"/>
      <c r="Z594" s="142" t="s">
        <v>934</v>
      </c>
      <c r="AA594" s="142"/>
      <c r="AB594" s="142"/>
      <c r="AC594" s="142"/>
      <c r="AD594" s="142"/>
      <c r="AE594" s="142" t="s">
        <v>59</v>
      </c>
      <c r="AF594" s="142"/>
      <c r="AG594" s="142"/>
      <c r="AH594" s="142"/>
    </row>
    <row r="595" spans="1:35" x14ac:dyDescent="0.25">
      <c r="A595">
        <f t="shared" si="27"/>
        <v>593</v>
      </c>
      <c r="B595" s="144" t="s">
        <v>2194</v>
      </c>
      <c r="C595" t="str">
        <f t="shared" si="28"/>
        <v>31/08/2016</v>
      </c>
      <c r="E595">
        <f t="shared" si="29"/>
        <v>592</v>
      </c>
      <c r="F595" s="140" t="s">
        <v>1112</v>
      </c>
      <c r="G595" s="141"/>
      <c r="H595" s="142"/>
      <c r="I595" s="142"/>
      <c r="J595" s="142"/>
      <c r="K595" s="142"/>
      <c r="L595" s="142"/>
      <c r="M595" s="142"/>
      <c r="N595" s="142" t="s">
        <v>845</v>
      </c>
      <c r="O595" s="142"/>
      <c r="P595" s="142" t="s">
        <v>884</v>
      </c>
      <c r="Q595" s="142"/>
      <c r="R595" s="142"/>
      <c r="S595" s="142"/>
      <c r="T595" s="142" t="s">
        <v>624</v>
      </c>
      <c r="U595" s="142"/>
      <c r="V595" s="142" t="s">
        <v>624</v>
      </c>
      <c r="W595" s="142"/>
      <c r="X595" s="142"/>
      <c r="Y595" s="142"/>
      <c r="Z595" s="142" t="s">
        <v>819</v>
      </c>
      <c r="AA595" s="142"/>
      <c r="AB595" s="142"/>
      <c r="AC595" s="142"/>
      <c r="AD595" s="142"/>
      <c r="AE595" s="142" t="s">
        <v>566</v>
      </c>
      <c r="AF595" s="142"/>
      <c r="AG595" s="142"/>
      <c r="AH595" s="142"/>
    </row>
    <row r="596" spans="1:35" x14ac:dyDescent="0.25">
      <c r="A596">
        <f t="shared" si="27"/>
        <v>594</v>
      </c>
      <c r="B596" s="147" t="s">
        <v>1036</v>
      </c>
      <c r="C596" t="str">
        <f t="shared" si="28"/>
        <v>01/07/2016</v>
      </c>
      <c r="E596">
        <f t="shared" si="29"/>
        <v>593</v>
      </c>
      <c r="F596" s="140" t="s">
        <v>54</v>
      </c>
      <c r="G596" s="141"/>
      <c r="H596" s="142"/>
      <c r="I596" s="142"/>
      <c r="J596" s="142"/>
      <c r="K596" s="142"/>
      <c r="L596" s="142"/>
      <c r="M596" s="142"/>
      <c r="N596" s="142" t="s">
        <v>1004</v>
      </c>
      <c r="O596" s="142"/>
      <c r="P596" s="142" t="s">
        <v>898</v>
      </c>
      <c r="Q596" s="142"/>
      <c r="R596" s="142"/>
      <c r="S596" s="142"/>
      <c r="T596" s="142" t="s">
        <v>1121</v>
      </c>
      <c r="U596" s="142"/>
      <c r="V596" s="142" t="s">
        <v>1117</v>
      </c>
      <c r="W596" s="142"/>
      <c r="X596" s="142"/>
      <c r="Y596" s="142"/>
      <c r="Z596" s="142" t="s">
        <v>928</v>
      </c>
      <c r="AA596" s="142"/>
      <c r="AB596" s="142"/>
      <c r="AC596" s="142"/>
      <c r="AD596" s="142"/>
      <c r="AE596" s="142" t="s">
        <v>843</v>
      </c>
      <c r="AF596" s="142"/>
      <c r="AG596" s="142"/>
      <c r="AH596" s="142"/>
    </row>
    <row r="597" spans="1:35" x14ac:dyDescent="0.25">
      <c r="A597">
        <f t="shared" si="27"/>
        <v>595</v>
      </c>
      <c r="B597" s="148" t="s">
        <v>416</v>
      </c>
      <c r="C597" t="str">
        <f t="shared" si="28"/>
        <v>BILATERAL</v>
      </c>
      <c r="E597">
        <f t="shared" si="29"/>
        <v>594</v>
      </c>
      <c r="F597" s="140" t="s">
        <v>402</v>
      </c>
      <c r="G597" s="141"/>
      <c r="H597" s="142"/>
      <c r="I597" s="142"/>
      <c r="J597" s="142"/>
      <c r="K597" s="142"/>
      <c r="L597" s="142"/>
      <c r="M597" s="142"/>
      <c r="N597" s="142" t="s">
        <v>416</v>
      </c>
      <c r="O597" s="142"/>
      <c r="P597" s="142" t="s">
        <v>416</v>
      </c>
      <c r="Q597" s="142"/>
      <c r="R597" s="142"/>
      <c r="S597" s="142"/>
      <c r="T597" s="142" t="s">
        <v>416</v>
      </c>
      <c r="U597" s="142"/>
      <c r="V597" s="142" t="s">
        <v>416</v>
      </c>
      <c r="W597" s="142"/>
      <c r="X597" s="142"/>
      <c r="Y597" s="142"/>
      <c r="Z597" s="142" t="s">
        <v>416</v>
      </c>
      <c r="AA597" s="142"/>
      <c r="AB597" s="142"/>
      <c r="AC597" s="142"/>
      <c r="AD597" s="142"/>
      <c r="AE597" s="142" t="s">
        <v>416</v>
      </c>
      <c r="AF597" s="142"/>
      <c r="AG597" s="142"/>
      <c r="AH597" s="142"/>
    </row>
    <row r="598" spans="1:35" x14ac:dyDescent="0.25">
      <c r="A598">
        <f t="shared" si="27"/>
        <v>596</v>
      </c>
      <c r="B598" s="149" t="s">
        <v>417</v>
      </c>
      <c r="C598" t="str">
        <f t="shared" si="28"/>
        <v>REGULADO</v>
      </c>
      <c r="E598">
        <f t="shared" si="29"/>
        <v>595</v>
      </c>
      <c r="F598" s="150" t="s">
        <v>403</v>
      </c>
      <c r="G598" s="151"/>
      <c r="H598" s="152"/>
      <c r="I598" s="152"/>
      <c r="J598" s="152"/>
      <c r="K598" s="152"/>
      <c r="L598" s="152"/>
      <c r="M598" s="152"/>
      <c r="N598" s="152" t="s">
        <v>558</v>
      </c>
      <c r="O598" s="152"/>
      <c r="P598" s="152" t="s">
        <v>558</v>
      </c>
      <c r="Q598" s="152"/>
      <c r="R598" s="152"/>
      <c r="S598" s="152"/>
      <c r="T598" s="152" t="s">
        <v>417</v>
      </c>
      <c r="U598" s="152"/>
      <c r="V598" s="152" t="s">
        <v>417</v>
      </c>
      <c r="W598" s="152"/>
      <c r="X598" s="152"/>
      <c r="Y598" s="152"/>
      <c r="Z598" s="152" t="s">
        <v>558</v>
      </c>
      <c r="AA598" s="152"/>
      <c r="AB598" s="152"/>
      <c r="AC598" s="152"/>
      <c r="AD598" s="152"/>
      <c r="AE598" s="152" t="s">
        <v>417</v>
      </c>
      <c r="AF598" s="152"/>
      <c r="AG598" s="152"/>
      <c r="AH598" s="152"/>
    </row>
    <row r="599" spans="1:35" x14ac:dyDescent="0.25">
      <c r="A599">
        <f t="shared" si="27"/>
        <v>597</v>
      </c>
      <c r="B599" s="135" t="s">
        <v>2375</v>
      </c>
      <c r="C599" t="str">
        <f t="shared" si="28"/>
        <v>CB00181ENG</v>
      </c>
      <c r="E599" s="134">
        <f t="shared" si="29"/>
        <v>596</v>
      </c>
      <c r="F599" s="153" t="s">
        <v>1087</v>
      </c>
      <c r="G599" s="154"/>
      <c r="H599" s="155"/>
      <c r="I599" s="155"/>
      <c r="J599" s="155"/>
      <c r="K599" s="155"/>
      <c r="L599" s="155"/>
      <c r="M599" s="155"/>
      <c r="N599" s="155" t="s">
        <v>2376</v>
      </c>
      <c r="O599" s="155"/>
      <c r="P599" s="155" t="s">
        <v>2377</v>
      </c>
      <c r="Q599" s="155"/>
      <c r="R599" s="155"/>
      <c r="S599" s="155"/>
      <c r="T599" s="155" t="s">
        <v>2378</v>
      </c>
      <c r="U599" s="155"/>
      <c r="V599" s="155" t="s">
        <v>1330</v>
      </c>
      <c r="W599" s="155"/>
      <c r="X599" s="155"/>
      <c r="Y599" s="155"/>
      <c r="Z599" s="155" t="s">
        <v>935</v>
      </c>
      <c r="AA599" s="155"/>
      <c r="AB599" s="155"/>
      <c r="AC599" s="155"/>
      <c r="AD599" s="155"/>
      <c r="AE599" s="155" t="s">
        <v>2379</v>
      </c>
      <c r="AF599" s="155"/>
      <c r="AG599" s="155"/>
      <c r="AH599" s="155"/>
    </row>
    <row r="600" spans="1:35" x14ac:dyDescent="0.25">
      <c r="A600">
        <f t="shared" si="27"/>
        <v>598</v>
      </c>
      <c r="B600" s="139" t="s">
        <v>536</v>
      </c>
      <c r="C600" t="str">
        <f t="shared" si="28"/>
        <v>AGUAYTIA 22.9</v>
      </c>
      <c r="E600">
        <f t="shared" si="29"/>
        <v>597</v>
      </c>
      <c r="F600" s="156" t="s">
        <v>1109</v>
      </c>
      <c r="G600" s="157"/>
      <c r="H600" s="158"/>
      <c r="I600" s="158"/>
      <c r="J600" s="158"/>
      <c r="K600" s="158"/>
      <c r="L600" s="158"/>
      <c r="M600" s="158"/>
      <c r="N600" s="158" t="s">
        <v>470</v>
      </c>
      <c r="O600" s="158"/>
      <c r="P600" s="158" t="s">
        <v>646</v>
      </c>
      <c r="Q600" s="158"/>
      <c r="R600" s="158"/>
      <c r="S600" s="158"/>
      <c r="T600" s="158" t="s">
        <v>513</v>
      </c>
      <c r="U600" s="158"/>
      <c r="V600" s="158" t="s">
        <v>520</v>
      </c>
      <c r="W600" s="158"/>
      <c r="X600" s="158"/>
      <c r="Y600" s="158"/>
      <c r="Z600" s="158" t="s">
        <v>937</v>
      </c>
      <c r="AA600" s="158"/>
      <c r="AB600" s="158"/>
      <c r="AC600" s="158"/>
      <c r="AD600" s="158"/>
      <c r="AE600" s="158" t="s">
        <v>475</v>
      </c>
      <c r="AF600" s="158"/>
      <c r="AG600" s="158"/>
      <c r="AH600" s="158"/>
    </row>
    <row r="601" spans="1:35" x14ac:dyDescent="0.25">
      <c r="A601">
        <f t="shared" si="27"/>
        <v>599</v>
      </c>
      <c r="B601" s="143" t="s">
        <v>94</v>
      </c>
      <c r="C601" t="str">
        <f t="shared" si="28"/>
        <v>ELECTRO UCAYALI</v>
      </c>
      <c r="E601">
        <f t="shared" si="29"/>
        <v>598</v>
      </c>
      <c r="F601" s="156" t="s">
        <v>52</v>
      </c>
      <c r="G601" s="157"/>
      <c r="H601" s="158"/>
      <c r="I601" s="158"/>
      <c r="J601" s="158"/>
      <c r="K601" s="158"/>
      <c r="L601" s="158"/>
      <c r="M601" s="158"/>
      <c r="N601" s="158" t="s">
        <v>357</v>
      </c>
      <c r="O601" s="158"/>
      <c r="P601" s="158" t="s">
        <v>131</v>
      </c>
      <c r="Q601" s="158"/>
      <c r="R601" s="158"/>
      <c r="S601" s="158"/>
      <c r="T601" s="158" t="s">
        <v>68</v>
      </c>
      <c r="U601" s="158"/>
      <c r="V601" s="158" t="s">
        <v>97</v>
      </c>
      <c r="W601" s="158"/>
      <c r="X601" s="158"/>
      <c r="Y601" s="158"/>
      <c r="Z601" s="158" t="s">
        <v>936</v>
      </c>
      <c r="AA601" s="158"/>
      <c r="AB601" s="158"/>
      <c r="AC601" s="158"/>
      <c r="AD601" s="158"/>
      <c r="AE601" s="158" t="s">
        <v>59</v>
      </c>
      <c r="AF601" s="158"/>
      <c r="AG601" s="158"/>
      <c r="AH601" s="158"/>
    </row>
    <row r="602" spans="1:35" x14ac:dyDescent="0.25">
      <c r="A602">
        <f t="shared" si="27"/>
        <v>600</v>
      </c>
      <c r="B602" s="144" t="s">
        <v>2194</v>
      </c>
      <c r="C602" t="str">
        <f t="shared" si="28"/>
        <v>31/08/2016</v>
      </c>
      <c r="E602">
        <f t="shared" si="29"/>
        <v>599</v>
      </c>
      <c r="F602" s="156" t="s">
        <v>1112</v>
      </c>
      <c r="G602" s="157"/>
      <c r="H602" s="158"/>
      <c r="I602" s="158"/>
      <c r="J602" s="158"/>
      <c r="K602" s="158"/>
      <c r="L602" s="158"/>
      <c r="M602" s="158"/>
      <c r="N602" s="158" t="s">
        <v>2207</v>
      </c>
      <c r="O602" s="158"/>
      <c r="P602" s="158" t="s">
        <v>884</v>
      </c>
      <c r="Q602" s="158"/>
      <c r="R602" s="158"/>
      <c r="S602" s="158"/>
      <c r="T602" s="158" t="s">
        <v>624</v>
      </c>
      <c r="U602" s="158"/>
      <c r="V602" s="158" t="s">
        <v>624</v>
      </c>
      <c r="W602" s="158"/>
      <c r="X602" s="158"/>
      <c r="Y602" s="158"/>
      <c r="Z602" s="158" t="s">
        <v>624</v>
      </c>
      <c r="AA602" s="158"/>
      <c r="AB602" s="158"/>
      <c r="AC602" s="158"/>
      <c r="AD602" s="158"/>
      <c r="AE602" s="158" t="s">
        <v>566</v>
      </c>
      <c r="AF602" s="158"/>
      <c r="AG602" s="158"/>
      <c r="AH602" s="158"/>
    </row>
    <row r="603" spans="1:35" x14ac:dyDescent="0.25">
      <c r="A603">
        <f t="shared" si="27"/>
        <v>601</v>
      </c>
      <c r="B603" s="147" t="s">
        <v>1036</v>
      </c>
      <c r="C603" t="str">
        <f t="shared" si="28"/>
        <v>01/07/2016</v>
      </c>
      <c r="E603">
        <f t="shared" si="29"/>
        <v>600</v>
      </c>
      <c r="F603" s="156" t="s">
        <v>54</v>
      </c>
      <c r="G603" s="157"/>
      <c r="H603" s="158"/>
      <c r="I603" s="158"/>
      <c r="J603" s="158"/>
      <c r="K603" s="158"/>
      <c r="L603" s="158"/>
      <c r="M603" s="158"/>
      <c r="N603" s="158" t="s">
        <v>1004</v>
      </c>
      <c r="O603" s="158"/>
      <c r="P603" s="158" t="s">
        <v>898</v>
      </c>
      <c r="Q603" s="158"/>
      <c r="R603" s="158"/>
      <c r="S603" s="158"/>
      <c r="T603" s="158" t="s">
        <v>1121</v>
      </c>
      <c r="U603" s="158"/>
      <c r="V603" s="158" t="s">
        <v>1117</v>
      </c>
      <c r="W603" s="158"/>
      <c r="X603" s="158"/>
      <c r="Y603" s="158"/>
      <c r="Z603" s="158" t="s">
        <v>928</v>
      </c>
      <c r="AA603" s="158"/>
      <c r="AB603" s="158"/>
      <c r="AC603" s="158"/>
      <c r="AD603" s="158"/>
      <c r="AE603" s="158" t="s">
        <v>843</v>
      </c>
      <c r="AF603" s="158"/>
      <c r="AG603" s="158"/>
      <c r="AH603" s="158"/>
    </row>
    <row r="604" spans="1:35" x14ac:dyDescent="0.25">
      <c r="A604">
        <f t="shared" si="27"/>
        <v>602</v>
      </c>
      <c r="B604" s="148" t="s">
        <v>416</v>
      </c>
      <c r="C604" t="str">
        <f t="shared" si="28"/>
        <v>BILATERAL</v>
      </c>
      <c r="E604">
        <f t="shared" si="29"/>
        <v>601</v>
      </c>
      <c r="F604" s="156" t="s">
        <v>402</v>
      </c>
      <c r="G604" s="157"/>
      <c r="H604" s="158"/>
      <c r="I604" s="158"/>
      <c r="J604" s="158"/>
      <c r="K604" s="158"/>
      <c r="L604" s="158"/>
      <c r="M604" s="158"/>
      <c r="N604" s="158" t="s">
        <v>416</v>
      </c>
      <c r="O604" s="158"/>
      <c r="P604" s="158" t="s">
        <v>416</v>
      </c>
      <c r="Q604" s="158"/>
      <c r="R604" s="158"/>
      <c r="S604" s="158"/>
      <c r="T604" s="158" t="s">
        <v>416</v>
      </c>
      <c r="U604" s="158"/>
      <c r="V604" s="158" t="s">
        <v>416</v>
      </c>
      <c r="W604" s="158"/>
      <c r="X604" s="158"/>
      <c r="Y604" s="158"/>
      <c r="Z604" s="158" t="s">
        <v>416</v>
      </c>
      <c r="AA604" s="158"/>
      <c r="AB604" s="158"/>
      <c r="AC604" s="158"/>
      <c r="AD604" s="158"/>
      <c r="AE604" s="158" t="s">
        <v>416</v>
      </c>
      <c r="AF604" s="158"/>
      <c r="AG604" s="158"/>
      <c r="AH604" s="158"/>
    </row>
    <row r="605" spans="1:35" x14ac:dyDescent="0.25">
      <c r="A605">
        <f t="shared" si="27"/>
        <v>603</v>
      </c>
      <c r="B605" s="149" t="s">
        <v>417</v>
      </c>
      <c r="C605" t="str">
        <f t="shared" si="28"/>
        <v>REGULADO</v>
      </c>
      <c r="E605">
        <f t="shared" si="29"/>
        <v>602</v>
      </c>
      <c r="F605" s="159" t="s">
        <v>403</v>
      </c>
      <c r="G605" s="160"/>
      <c r="H605" s="161"/>
      <c r="I605" s="161"/>
      <c r="J605" s="161"/>
      <c r="K605" s="161"/>
      <c r="L605" s="161"/>
      <c r="M605" s="161"/>
      <c r="N605" s="161" t="s">
        <v>558</v>
      </c>
      <c r="O605" s="161"/>
      <c r="P605" s="161" t="s">
        <v>558</v>
      </c>
      <c r="Q605" s="161"/>
      <c r="R605" s="161"/>
      <c r="S605" s="161"/>
      <c r="T605" s="161" t="s">
        <v>417</v>
      </c>
      <c r="U605" s="161"/>
      <c r="V605" s="161" t="s">
        <v>417</v>
      </c>
      <c r="W605" s="161"/>
      <c r="X605" s="161"/>
      <c r="Y605" s="161"/>
      <c r="Z605" s="161" t="s">
        <v>558</v>
      </c>
      <c r="AA605" s="161"/>
      <c r="AB605" s="161"/>
      <c r="AC605" s="161"/>
      <c r="AD605" s="161"/>
      <c r="AE605" s="161" t="s">
        <v>417</v>
      </c>
      <c r="AF605" s="161"/>
      <c r="AG605" s="161"/>
      <c r="AH605" s="161"/>
    </row>
    <row r="606" spans="1:35" s="134" customFormat="1" x14ac:dyDescent="0.25">
      <c r="A606" s="134">
        <f t="shared" si="27"/>
        <v>604</v>
      </c>
      <c r="B606" s="135" t="s">
        <v>2380</v>
      </c>
      <c r="C606" s="134" t="str">
        <f t="shared" si="28"/>
        <v>CB00182ENG</v>
      </c>
      <c r="E606" s="134">
        <f t="shared" si="29"/>
        <v>603</v>
      </c>
      <c r="F606" s="136" t="s">
        <v>1087</v>
      </c>
      <c r="G606" s="137"/>
      <c r="H606" s="138"/>
      <c r="I606" s="138"/>
      <c r="J606" s="138"/>
      <c r="K606" s="138"/>
      <c r="L606" s="138"/>
      <c r="M606" s="138"/>
      <c r="N606" s="138" t="s">
        <v>2381</v>
      </c>
      <c r="O606" s="138"/>
      <c r="P606" s="138" t="s">
        <v>2382</v>
      </c>
      <c r="Q606" s="138"/>
      <c r="R606" s="138"/>
      <c r="S606" s="138"/>
      <c r="T606" s="138" t="s">
        <v>2383</v>
      </c>
      <c r="U606" s="138"/>
      <c r="V606" s="138" t="s">
        <v>1416</v>
      </c>
      <c r="W606" s="138"/>
      <c r="X606" s="138"/>
      <c r="Y606" s="138"/>
      <c r="Z606" s="138" t="s">
        <v>939</v>
      </c>
      <c r="AA606" s="138"/>
      <c r="AB606" s="138"/>
      <c r="AC606" s="138"/>
      <c r="AD606" s="138"/>
      <c r="AE606" s="138" t="s">
        <v>2384</v>
      </c>
      <c r="AF606" s="138"/>
      <c r="AG606" s="138"/>
      <c r="AH606" s="138"/>
      <c r="AI606" s="3"/>
    </row>
    <row r="607" spans="1:35" x14ac:dyDescent="0.25">
      <c r="A607">
        <f t="shared" si="27"/>
        <v>605</v>
      </c>
      <c r="B607" s="139" t="s">
        <v>538</v>
      </c>
      <c r="C607" t="str">
        <f t="shared" si="28"/>
        <v>PUCALLPA 60</v>
      </c>
      <c r="E607">
        <f t="shared" si="29"/>
        <v>604</v>
      </c>
      <c r="F607" s="140" t="s">
        <v>1109</v>
      </c>
      <c r="G607" s="141"/>
      <c r="H607" s="142"/>
      <c r="I607" s="142"/>
      <c r="J607" s="142"/>
      <c r="K607" s="142"/>
      <c r="L607" s="142"/>
      <c r="M607" s="142"/>
      <c r="N607" s="142" t="s">
        <v>470</v>
      </c>
      <c r="O607" s="142"/>
      <c r="P607" s="142" t="s">
        <v>470</v>
      </c>
      <c r="Q607" s="142"/>
      <c r="R607" s="142"/>
      <c r="S607" s="142"/>
      <c r="T607" s="142" t="s">
        <v>428</v>
      </c>
      <c r="U607" s="142"/>
      <c r="V607" s="142" t="s">
        <v>522</v>
      </c>
      <c r="W607" s="142"/>
      <c r="X607" s="142"/>
      <c r="Y607" s="142"/>
      <c r="Z607" s="142" t="s">
        <v>478</v>
      </c>
      <c r="AA607" s="142"/>
      <c r="AB607" s="142"/>
      <c r="AC607" s="142"/>
      <c r="AD607" s="142"/>
      <c r="AE607" s="142" t="s">
        <v>468</v>
      </c>
      <c r="AF607" s="142"/>
      <c r="AG607" s="142"/>
      <c r="AH607" s="142"/>
    </row>
    <row r="608" spans="1:35" x14ac:dyDescent="0.25">
      <c r="A608">
        <f t="shared" si="27"/>
        <v>606</v>
      </c>
      <c r="B608" s="143" t="s">
        <v>94</v>
      </c>
      <c r="C608" t="str">
        <f t="shared" si="28"/>
        <v>ELECTRO UCAYALI</v>
      </c>
      <c r="E608">
        <f t="shared" si="29"/>
        <v>605</v>
      </c>
      <c r="F608" s="140" t="s">
        <v>52</v>
      </c>
      <c r="G608" s="141"/>
      <c r="H608" s="142"/>
      <c r="I608" s="142"/>
      <c r="J608" s="142"/>
      <c r="K608" s="142"/>
      <c r="L608" s="142"/>
      <c r="M608" s="142"/>
      <c r="N608" s="142" t="s">
        <v>387</v>
      </c>
      <c r="O608" s="142"/>
      <c r="P608" s="142" t="s">
        <v>212</v>
      </c>
      <c r="Q608" s="142"/>
      <c r="R608" s="142"/>
      <c r="S608" s="142"/>
      <c r="T608" s="142" t="s">
        <v>68</v>
      </c>
      <c r="U608" s="142"/>
      <c r="V608" s="142" t="s">
        <v>97</v>
      </c>
      <c r="W608" s="142"/>
      <c r="X608" s="142"/>
      <c r="Y608" s="142"/>
      <c r="Z608" s="142" t="s">
        <v>299</v>
      </c>
      <c r="AA608" s="142"/>
      <c r="AB608" s="142"/>
      <c r="AC608" s="142"/>
      <c r="AD608" s="142"/>
      <c r="AE608" s="142" t="s">
        <v>59</v>
      </c>
      <c r="AF608" s="142"/>
      <c r="AG608" s="142"/>
      <c r="AH608" s="142"/>
    </row>
    <row r="609" spans="1:35" x14ac:dyDescent="0.25">
      <c r="A609">
        <f t="shared" si="27"/>
        <v>607</v>
      </c>
      <c r="B609" s="144" t="s">
        <v>2194</v>
      </c>
      <c r="C609" t="str">
        <f t="shared" si="28"/>
        <v>31/08/2016</v>
      </c>
      <c r="E609">
        <f t="shared" si="29"/>
        <v>606</v>
      </c>
      <c r="F609" s="140" t="s">
        <v>1112</v>
      </c>
      <c r="G609" s="141"/>
      <c r="H609" s="142"/>
      <c r="I609" s="142"/>
      <c r="J609" s="142"/>
      <c r="K609" s="142"/>
      <c r="L609" s="142"/>
      <c r="M609" s="142"/>
      <c r="N609" s="145">
        <v>44470</v>
      </c>
      <c r="O609" s="142"/>
      <c r="P609" s="142" t="s">
        <v>2385</v>
      </c>
      <c r="Q609" s="142"/>
      <c r="R609" s="142"/>
      <c r="S609" s="142"/>
      <c r="T609" s="142" t="s">
        <v>624</v>
      </c>
      <c r="U609" s="142"/>
      <c r="V609" s="142" t="s">
        <v>624</v>
      </c>
      <c r="W609" s="142"/>
      <c r="X609" s="142"/>
      <c r="Y609" s="142"/>
      <c r="Z609" s="142" t="s">
        <v>819</v>
      </c>
      <c r="AA609" s="142"/>
      <c r="AB609" s="142"/>
      <c r="AC609" s="142"/>
      <c r="AD609" s="142"/>
      <c r="AE609" s="142" t="s">
        <v>566</v>
      </c>
      <c r="AF609" s="142"/>
      <c r="AG609" s="142"/>
      <c r="AH609" s="142"/>
    </row>
    <row r="610" spans="1:35" x14ac:dyDescent="0.25">
      <c r="A610">
        <f t="shared" si="27"/>
        <v>608</v>
      </c>
      <c r="B610" s="147" t="s">
        <v>1036</v>
      </c>
      <c r="C610" t="str">
        <f t="shared" si="28"/>
        <v>01/07/2016</v>
      </c>
      <c r="E610">
        <f t="shared" si="29"/>
        <v>607</v>
      </c>
      <c r="F610" s="140" t="s">
        <v>54</v>
      </c>
      <c r="G610" s="141"/>
      <c r="H610" s="142"/>
      <c r="I610" s="142"/>
      <c r="J610" s="142"/>
      <c r="K610" s="142"/>
      <c r="L610" s="142"/>
      <c r="M610" s="142"/>
      <c r="N610" s="142" t="s">
        <v>479</v>
      </c>
      <c r="O610" s="142"/>
      <c r="P610" s="142" t="s">
        <v>902</v>
      </c>
      <c r="Q610" s="142"/>
      <c r="R610" s="142"/>
      <c r="S610" s="142"/>
      <c r="T610" s="142" t="s">
        <v>1121</v>
      </c>
      <c r="U610" s="142"/>
      <c r="V610" s="142" t="s">
        <v>1117</v>
      </c>
      <c r="W610" s="142"/>
      <c r="X610" s="142"/>
      <c r="Y610" s="142"/>
      <c r="Z610" s="142" t="s">
        <v>928</v>
      </c>
      <c r="AA610" s="142"/>
      <c r="AB610" s="142"/>
      <c r="AC610" s="142"/>
      <c r="AD610" s="142"/>
      <c r="AE610" s="142" t="s">
        <v>843</v>
      </c>
      <c r="AF610" s="142"/>
      <c r="AG610" s="142"/>
      <c r="AH610" s="142"/>
    </row>
    <row r="611" spans="1:35" x14ac:dyDescent="0.25">
      <c r="A611">
        <f t="shared" si="27"/>
        <v>609</v>
      </c>
      <c r="B611" s="148" t="s">
        <v>416</v>
      </c>
      <c r="C611" t="str">
        <f t="shared" si="28"/>
        <v>BILATERAL</v>
      </c>
      <c r="E611">
        <f t="shared" si="29"/>
        <v>608</v>
      </c>
      <c r="F611" s="140" t="s">
        <v>402</v>
      </c>
      <c r="G611" s="141"/>
      <c r="H611" s="142"/>
      <c r="I611" s="142"/>
      <c r="J611" s="142"/>
      <c r="K611" s="142"/>
      <c r="L611" s="142"/>
      <c r="M611" s="142"/>
      <c r="N611" s="142" t="s">
        <v>416</v>
      </c>
      <c r="O611" s="142"/>
      <c r="P611" s="142" t="s">
        <v>416</v>
      </c>
      <c r="Q611" s="142"/>
      <c r="R611" s="142"/>
      <c r="S611" s="142"/>
      <c r="T611" s="142" t="s">
        <v>416</v>
      </c>
      <c r="U611" s="142"/>
      <c r="V611" s="142" t="s">
        <v>416</v>
      </c>
      <c r="W611" s="142"/>
      <c r="X611" s="142"/>
      <c r="Y611" s="142"/>
      <c r="Z611" s="142" t="s">
        <v>416</v>
      </c>
      <c r="AA611" s="142"/>
      <c r="AB611" s="142"/>
      <c r="AC611" s="142"/>
      <c r="AD611" s="142"/>
      <c r="AE611" s="142" t="s">
        <v>435</v>
      </c>
      <c r="AF611" s="142"/>
      <c r="AG611" s="142"/>
      <c r="AH611" s="142"/>
    </row>
    <row r="612" spans="1:35" x14ac:dyDescent="0.25">
      <c r="A612">
        <f t="shared" si="27"/>
        <v>610</v>
      </c>
      <c r="B612" s="149" t="s">
        <v>417</v>
      </c>
      <c r="C612" t="str">
        <f t="shared" si="28"/>
        <v>REGULADO</v>
      </c>
      <c r="E612">
        <f t="shared" si="29"/>
        <v>609</v>
      </c>
      <c r="F612" s="150" t="s">
        <v>403</v>
      </c>
      <c r="G612" s="151"/>
      <c r="H612" s="152"/>
      <c r="I612" s="152"/>
      <c r="J612" s="152"/>
      <c r="K612" s="152"/>
      <c r="L612" s="152"/>
      <c r="M612" s="152"/>
      <c r="N612" s="152" t="s">
        <v>558</v>
      </c>
      <c r="O612" s="152"/>
      <c r="P612" s="152" t="s">
        <v>558</v>
      </c>
      <c r="Q612" s="152"/>
      <c r="R612" s="152"/>
      <c r="S612" s="152"/>
      <c r="T612" s="152" t="s">
        <v>417</v>
      </c>
      <c r="U612" s="152"/>
      <c r="V612" s="152" t="s">
        <v>417</v>
      </c>
      <c r="W612" s="152"/>
      <c r="X612" s="152"/>
      <c r="Y612" s="152"/>
      <c r="Z612" s="152" t="s">
        <v>558</v>
      </c>
      <c r="AA612" s="152"/>
      <c r="AB612" s="152"/>
      <c r="AC612" s="152"/>
      <c r="AD612" s="152"/>
      <c r="AE612" s="152" t="s">
        <v>417</v>
      </c>
      <c r="AF612" s="152"/>
      <c r="AG612" s="152"/>
      <c r="AH612" s="152"/>
    </row>
    <row r="613" spans="1:35" x14ac:dyDescent="0.25">
      <c r="A613">
        <f t="shared" si="27"/>
        <v>611</v>
      </c>
      <c r="B613" s="135" t="s">
        <v>2386</v>
      </c>
      <c r="C613" t="str">
        <f t="shared" si="28"/>
        <v>CB00183ENG</v>
      </c>
      <c r="E613" s="134">
        <f t="shared" si="29"/>
        <v>610</v>
      </c>
      <c r="F613" s="153" t="s">
        <v>1087</v>
      </c>
      <c r="G613" s="154"/>
      <c r="H613" s="155"/>
      <c r="I613" s="155"/>
      <c r="J613" s="155"/>
      <c r="K613" s="155"/>
      <c r="L613" s="155"/>
      <c r="M613" s="155"/>
      <c r="N613" s="155"/>
      <c r="O613" s="155"/>
      <c r="P613" s="155" t="s">
        <v>2387</v>
      </c>
      <c r="Q613" s="155"/>
      <c r="R613" s="155"/>
      <c r="S613" s="155"/>
      <c r="T613" s="155" t="s">
        <v>2388</v>
      </c>
      <c r="U613" s="155"/>
      <c r="V613" s="155" t="s">
        <v>1455</v>
      </c>
      <c r="W613" s="155"/>
      <c r="X613" s="155"/>
      <c r="Y613" s="155"/>
      <c r="Z613" s="155" t="s">
        <v>940</v>
      </c>
      <c r="AA613" s="155"/>
      <c r="AB613" s="155"/>
      <c r="AC613" s="155"/>
      <c r="AD613" s="155"/>
      <c r="AE613" s="155" t="s">
        <v>2389</v>
      </c>
      <c r="AF613" s="155"/>
      <c r="AG613" s="155"/>
      <c r="AH613" s="155"/>
    </row>
    <row r="614" spans="1:35" x14ac:dyDescent="0.25">
      <c r="A614">
        <f t="shared" si="27"/>
        <v>612</v>
      </c>
      <c r="B614" s="139" t="s">
        <v>478</v>
      </c>
      <c r="C614" t="str">
        <f t="shared" si="28"/>
        <v>CAJAMARCA 220</v>
      </c>
      <c r="E614">
        <f t="shared" si="29"/>
        <v>611</v>
      </c>
      <c r="F614" s="156" t="s">
        <v>1109</v>
      </c>
      <c r="G614" s="157"/>
      <c r="H614" s="158"/>
      <c r="I614" s="158"/>
      <c r="J614" s="158"/>
      <c r="K614" s="158"/>
      <c r="L614" s="158"/>
      <c r="M614" s="158"/>
      <c r="N614" s="158"/>
      <c r="O614" s="158"/>
      <c r="P614" s="158" t="s">
        <v>370</v>
      </c>
      <c r="Q614" s="158"/>
      <c r="R614" s="158"/>
      <c r="S614" s="158"/>
      <c r="T614" s="158" t="s">
        <v>517</v>
      </c>
      <c r="U614" s="158"/>
      <c r="V614" s="158" t="s">
        <v>524</v>
      </c>
      <c r="W614" s="158"/>
      <c r="X614" s="158"/>
      <c r="Y614" s="158"/>
      <c r="Z614" s="158" t="s">
        <v>448</v>
      </c>
      <c r="AA614" s="158"/>
      <c r="AB614" s="158"/>
      <c r="AC614" s="158"/>
      <c r="AD614" s="158"/>
      <c r="AE614" s="158" t="s">
        <v>470</v>
      </c>
      <c r="AF614" s="158"/>
      <c r="AG614" s="158"/>
      <c r="AH614" s="158"/>
    </row>
    <row r="615" spans="1:35" x14ac:dyDescent="0.25">
      <c r="A615">
        <f t="shared" si="27"/>
        <v>613</v>
      </c>
      <c r="B615" s="143" t="s">
        <v>68</v>
      </c>
      <c r="C615" t="str">
        <f t="shared" si="28"/>
        <v>HIDRANDINA</v>
      </c>
      <c r="E615">
        <f t="shared" si="29"/>
        <v>612</v>
      </c>
      <c r="F615" s="156" t="s">
        <v>52</v>
      </c>
      <c r="G615" s="157"/>
      <c r="H615" s="158"/>
      <c r="I615" s="158"/>
      <c r="J615" s="158"/>
      <c r="K615" s="158"/>
      <c r="L615" s="158"/>
      <c r="M615" s="158"/>
      <c r="N615" s="158"/>
      <c r="O615" s="158"/>
      <c r="P615" s="158" t="s">
        <v>214</v>
      </c>
      <c r="Q615" s="158"/>
      <c r="R615" s="158"/>
      <c r="S615" s="158"/>
      <c r="T615" s="158" t="s">
        <v>68</v>
      </c>
      <c r="U615" s="158"/>
      <c r="V615" s="158" t="s">
        <v>97</v>
      </c>
      <c r="W615" s="158"/>
      <c r="X615" s="158"/>
      <c r="Y615" s="158"/>
      <c r="Z615" s="158" t="s">
        <v>299</v>
      </c>
      <c r="AA615" s="158"/>
      <c r="AB615" s="158"/>
      <c r="AC615" s="158"/>
      <c r="AD615" s="158"/>
      <c r="AE615" s="158" t="s">
        <v>59</v>
      </c>
      <c r="AF615" s="158"/>
      <c r="AG615" s="158"/>
      <c r="AH615" s="158"/>
    </row>
    <row r="616" spans="1:35" x14ac:dyDescent="0.25">
      <c r="A616">
        <f t="shared" si="27"/>
        <v>614</v>
      </c>
      <c r="B616" s="144" t="s">
        <v>2194</v>
      </c>
      <c r="C616" t="str">
        <f t="shared" si="28"/>
        <v>31/08/2016</v>
      </c>
      <c r="E616">
        <f t="shared" si="29"/>
        <v>613</v>
      </c>
      <c r="F616" s="156" t="s">
        <v>1112</v>
      </c>
      <c r="G616" s="157"/>
      <c r="H616" s="158"/>
      <c r="I616" s="158"/>
      <c r="J616" s="158"/>
      <c r="K616" s="158"/>
      <c r="L616" s="158"/>
      <c r="M616" s="158"/>
      <c r="N616" s="158"/>
      <c r="O616" s="158"/>
      <c r="P616" s="158" t="s">
        <v>643</v>
      </c>
      <c r="Q616" s="158"/>
      <c r="R616" s="158"/>
      <c r="S616" s="158"/>
      <c r="T616" s="158" t="s">
        <v>624</v>
      </c>
      <c r="U616" s="158"/>
      <c r="V616" s="158" t="s">
        <v>624</v>
      </c>
      <c r="W616" s="158"/>
      <c r="X616" s="158"/>
      <c r="Y616" s="158"/>
      <c r="Z616" s="158" t="s">
        <v>819</v>
      </c>
      <c r="AA616" s="158"/>
      <c r="AB616" s="158"/>
      <c r="AC616" s="158"/>
      <c r="AD616" s="158"/>
      <c r="AE616" s="158" t="s">
        <v>566</v>
      </c>
      <c r="AF616" s="158"/>
      <c r="AG616" s="158"/>
      <c r="AH616" s="158"/>
    </row>
    <row r="617" spans="1:35" x14ac:dyDescent="0.25">
      <c r="A617">
        <f t="shared" si="27"/>
        <v>615</v>
      </c>
      <c r="B617" s="147" t="s">
        <v>1036</v>
      </c>
      <c r="C617" t="str">
        <f t="shared" si="28"/>
        <v>01/07/2016</v>
      </c>
      <c r="E617">
        <f t="shared" si="29"/>
        <v>614</v>
      </c>
      <c r="F617" s="156" t="s">
        <v>54</v>
      </c>
      <c r="G617" s="157"/>
      <c r="H617" s="158"/>
      <c r="I617" s="158"/>
      <c r="J617" s="158"/>
      <c r="K617" s="158"/>
      <c r="L617" s="158"/>
      <c r="M617" s="158"/>
      <c r="N617" s="158"/>
      <c r="O617" s="158"/>
      <c r="P617" s="158" t="s">
        <v>627</v>
      </c>
      <c r="Q617" s="158"/>
      <c r="R617" s="158"/>
      <c r="S617" s="158"/>
      <c r="T617" s="158" t="s">
        <v>1121</v>
      </c>
      <c r="U617" s="158"/>
      <c r="V617" s="158" t="s">
        <v>1117</v>
      </c>
      <c r="W617" s="158"/>
      <c r="X617" s="158"/>
      <c r="Y617" s="158"/>
      <c r="Z617" s="158" t="s">
        <v>928</v>
      </c>
      <c r="AA617" s="158"/>
      <c r="AB617" s="158"/>
      <c r="AC617" s="158"/>
      <c r="AD617" s="158"/>
      <c r="AE617" s="158" t="s">
        <v>843</v>
      </c>
      <c r="AF617" s="158"/>
      <c r="AG617" s="158"/>
      <c r="AH617" s="158"/>
    </row>
    <row r="618" spans="1:35" x14ac:dyDescent="0.25">
      <c r="A618">
        <f t="shared" si="27"/>
        <v>616</v>
      </c>
      <c r="B618" s="148" t="s">
        <v>416</v>
      </c>
      <c r="C618" t="str">
        <f t="shared" si="28"/>
        <v>BILATERAL</v>
      </c>
      <c r="E618">
        <f t="shared" si="29"/>
        <v>615</v>
      </c>
      <c r="F618" s="156" t="s">
        <v>402</v>
      </c>
      <c r="G618" s="157"/>
      <c r="H618" s="158"/>
      <c r="I618" s="158"/>
      <c r="J618" s="158"/>
      <c r="K618" s="158"/>
      <c r="L618" s="158"/>
      <c r="M618" s="158"/>
      <c r="N618" s="158"/>
      <c r="O618" s="158"/>
      <c r="P618" s="158" t="s">
        <v>416</v>
      </c>
      <c r="Q618" s="158"/>
      <c r="R618" s="158"/>
      <c r="S618" s="158"/>
      <c r="T618" s="158" t="s">
        <v>416</v>
      </c>
      <c r="U618" s="158"/>
      <c r="V618" s="158" t="s">
        <v>416</v>
      </c>
      <c r="W618" s="158"/>
      <c r="X618" s="158"/>
      <c r="Y618" s="158"/>
      <c r="Z618" s="158" t="s">
        <v>416</v>
      </c>
      <c r="AA618" s="158"/>
      <c r="AB618" s="158"/>
      <c r="AC618" s="158"/>
      <c r="AD618" s="158"/>
      <c r="AE618" s="158" t="s">
        <v>416</v>
      </c>
      <c r="AF618" s="158"/>
      <c r="AG618" s="158"/>
      <c r="AH618" s="158"/>
    </row>
    <row r="619" spans="1:35" x14ac:dyDescent="0.25">
      <c r="A619">
        <f t="shared" si="27"/>
        <v>617</v>
      </c>
      <c r="B619" s="149" t="s">
        <v>417</v>
      </c>
      <c r="C619" t="str">
        <f t="shared" si="28"/>
        <v>REGULADO</v>
      </c>
      <c r="E619">
        <f t="shared" si="29"/>
        <v>616</v>
      </c>
      <c r="F619" s="159" t="s">
        <v>403</v>
      </c>
      <c r="G619" s="160"/>
      <c r="H619" s="161"/>
      <c r="I619" s="161"/>
      <c r="J619" s="161"/>
      <c r="K619" s="161"/>
      <c r="L619" s="161"/>
      <c r="M619" s="161"/>
      <c r="N619" s="161"/>
      <c r="O619" s="161"/>
      <c r="P619" s="161" t="s">
        <v>558</v>
      </c>
      <c r="Q619" s="161"/>
      <c r="R619" s="161"/>
      <c r="S619" s="161"/>
      <c r="T619" s="161" t="s">
        <v>417</v>
      </c>
      <c r="U619" s="161"/>
      <c r="V619" s="161" t="s">
        <v>417</v>
      </c>
      <c r="W619" s="161"/>
      <c r="X619" s="161"/>
      <c r="Y619" s="161"/>
      <c r="Z619" s="161" t="s">
        <v>558</v>
      </c>
      <c r="AA619" s="161"/>
      <c r="AB619" s="161"/>
      <c r="AC619" s="161"/>
      <c r="AD619" s="161"/>
      <c r="AE619" s="161" t="s">
        <v>417</v>
      </c>
      <c r="AF619" s="161"/>
      <c r="AG619" s="161"/>
      <c r="AH619" s="161"/>
    </row>
    <row r="620" spans="1:35" s="134" customFormat="1" x14ac:dyDescent="0.25">
      <c r="A620" s="134">
        <f t="shared" si="27"/>
        <v>618</v>
      </c>
      <c r="B620" s="135" t="s">
        <v>2390</v>
      </c>
      <c r="C620" s="134" t="str">
        <f t="shared" si="28"/>
        <v>CB00184ENG</v>
      </c>
      <c r="E620" s="134">
        <f t="shared" si="29"/>
        <v>617</v>
      </c>
      <c r="F620" s="136" t="s">
        <v>1087</v>
      </c>
      <c r="G620" s="137"/>
      <c r="H620" s="138"/>
      <c r="I620" s="138"/>
      <c r="J620" s="138"/>
      <c r="K620" s="138"/>
      <c r="L620" s="138"/>
      <c r="M620" s="138"/>
      <c r="N620" s="138"/>
      <c r="O620" s="138"/>
      <c r="P620" s="138" t="s">
        <v>2391</v>
      </c>
      <c r="Q620" s="138"/>
      <c r="R620" s="138"/>
      <c r="S620" s="138"/>
      <c r="T620" s="138" t="s">
        <v>2392</v>
      </c>
      <c r="U620" s="138"/>
      <c r="V620" s="138" t="s">
        <v>2393</v>
      </c>
      <c r="W620" s="138"/>
      <c r="X620" s="138"/>
      <c r="Y620" s="138"/>
      <c r="Z620" s="138" t="s">
        <v>942</v>
      </c>
      <c r="AA620" s="138"/>
      <c r="AB620" s="138"/>
      <c r="AC620" s="138"/>
      <c r="AD620" s="138"/>
      <c r="AE620" s="138" t="s">
        <v>2394</v>
      </c>
      <c r="AF620" s="138"/>
      <c r="AG620" s="138"/>
      <c r="AH620" s="138"/>
      <c r="AI620" s="3"/>
    </row>
    <row r="621" spans="1:35" x14ac:dyDescent="0.25">
      <c r="A621">
        <f t="shared" si="27"/>
        <v>619</v>
      </c>
      <c r="B621" s="139" t="s">
        <v>504</v>
      </c>
      <c r="C621" t="str">
        <f t="shared" si="28"/>
        <v>CHIMBOTE1 138</v>
      </c>
      <c r="E621">
        <f t="shared" si="29"/>
        <v>618</v>
      </c>
      <c r="F621" s="140" t="s">
        <v>1109</v>
      </c>
      <c r="G621" s="141"/>
      <c r="H621" s="142"/>
      <c r="I621" s="142"/>
      <c r="J621" s="142"/>
      <c r="K621" s="142"/>
      <c r="L621" s="142"/>
      <c r="M621" s="142"/>
      <c r="N621" s="142"/>
      <c r="O621" s="142"/>
      <c r="P621" s="142" t="s">
        <v>608</v>
      </c>
      <c r="Q621" s="142"/>
      <c r="R621" s="142"/>
      <c r="S621" s="142"/>
      <c r="T621" s="142" t="s">
        <v>507</v>
      </c>
      <c r="U621" s="142"/>
      <c r="V621" s="142" t="s">
        <v>534</v>
      </c>
      <c r="W621" s="142"/>
      <c r="X621" s="142"/>
      <c r="Y621" s="142"/>
      <c r="Z621" s="142" t="s">
        <v>422</v>
      </c>
      <c r="AA621" s="142"/>
      <c r="AB621" s="142"/>
      <c r="AC621" s="142"/>
      <c r="AD621" s="142"/>
      <c r="AE621" s="142" t="s">
        <v>475</v>
      </c>
      <c r="AF621" s="142"/>
      <c r="AG621" s="142"/>
      <c r="AH621" s="142"/>
    </row>
    <row r="622" spans="1:35" x14ac:dyDescent="0.25">
      <c r="A622">
        <f t="shared" si="27"/>
        <v>620</v>
      </c>
      <c r="B622" s="143" t="s">
        <v>68</v>
      </c>
      <c r="C622" t="str">
        <f t="shared" si="28"/>
        <v>HIDRANDINA</v>
      </c>
      <c r="E622">
        <f t="shared" si="29"/>
        <v>619</v>
      </c>
      <c r="F622" s="140" t="s">
        <v>52</v>
      </c>
      <c r="G622" s="141"/>
      <c r="H622" s="142"/>
      <c r="I622" s="142"/>
      <c r="J622" s="142"/>
      <c r="K622" s="142"/>
      <c r="L622" s="142"/>
      <c r="M622" s="142"/>
      <c r="N622" s="142"/>
      <c r="O622" s="142"/>
      <c r="P622" s="142" t="s">
        <v>208</v>
      </c>
      <c r="Q622" s="142"/>
      <c r="R622" s="142"/>
      <c r="S622" s="142"/>
      <c r="T622" s="142" t="s">
        <v>68</v>
      </c>
      <c r="U622" s="142"/>
      <c r="V622" s="142" t="s">
        <v>97</v>
      </c>
      <c r="W622" s="142"/>
      <c r="X622" s="142"/>
      <c r="Y622" s="142"/>
      <c r="Z622" s="142" t="s">
        <v>299</v>
      </c>
      <c r="AA622" s="142"/>
      <c r="AB622" s="142"/>
      <c r="AC622" s="142"/>
      <c r="AD622" s="142"/>
      <c r="AE622" s="142" t="s">
        <v>59</v>
      </c>
      <c r="AF622" s="142"/>
      <c r="AG622" s="142"/>
      <c r="AH622" s="142"/>
    </row>
    <row r="623" spans="1:35" x14ac:dyDescent="0.25">
      <c r="A623">
        <f t="shared" si="27"/>
        <v>621</v>
      </c>
      <c r="B623" s="144" t="s">
        <v>2194</v>
      </c>
      <c r="C623" t="str">
        <f t="shared" si="28"/>
        <v>31/08/2016</v>
      </c>
      <c r="E623">
        <f t="shared" si="29"/>
        <v>620</v>
      </c>
      <c r="F623" s="140" t="s">
        <v>1112</v>
      </c>
      <c r="G623" s="141"/>
      <c r="H623" s="142"/>
      <c r="I623" s="142"/>
      <c r="J623" s="142"/>
      <c r="K623" s="142"/>
      <c r="L623" s="142"/>
      <c r="M623" s="142"/>
      <c r="N623" s="142"/>
      <c r="O623" s="142"/>
      <c r="P623" s="142" t="s">
        <v>2138</v>
      </c>
      <c r="Q623" s="142"/>
      <c r="R623" s="142"/>
      <c r="S623" s="142"/>
      <c r="T623" s="142" t="s">
        <v>624</v>
      </c>
      <c r="U623" s="142"/>
      <c r="V623" s="142" t="s">
        <v>624</v>
      </c>
      <c r="W623" s="142"/>
      <c r="X623" s="142"/>
      <c r="Y623" s="142"/>
      <c r="Z623" s="142" t="s">
        <v>819</v>
      </c>
      <c r="AA623" s="142"/>
      <c r="AB623" s="142"/>
      <c r="AC623" s="142"/>
      <c r="AD623" s="142"/>
      <c r="AE623" s="142" t="s">
        <v>1882</v>
      </c>
      <c r="AF623" s="142"/>
      <c r="AG623" s="142"/>
      <c r="AH623" s="142"/>
    </row>
    <row r="624" spans="1:35" x14ac:dyDescent="0.25">
      <c r="A624">
        <f t="shared" si="27"/>
        <v>622</v>
      </c>
      <c r="B624" s="147" t="s">
        <v>1036</v>
      </c>
      <c r="C624" t="str">
        <f t="shared" si="28"/>
        <v>01/07/2016</v>
      </c>
      <c r="E624">
        <f t="shared" si="29"/>
        <v>621</v>
      </c>
      <c r="F624" s="140" t="s">
        <v>54</v>
      </c>
      <c r="G624" s="141"/>
      <c r="H624" s="142"/>
      <c r="I624" s="142"/>
      <c r="J624" s="142"/>
      <c r="K624" s="142"/>
      <c r="L624" s="142"/>
      <c r="M624" s="142"/>
      <c r="N624" s="142"/>
      <c r="O624" s="142"/>
      <c r="P624" s="142" t="s">
        <v>880</v>
      </c>
      <c r="Q624" s="142"/>
      <c r="R624" s="142"/>
      <c r="S624" s="142"/>
      <c r="T624" s="142" t="s">
        <v>1121</v>
      </c>
      <c r="U624" s="142"/>
      <c r="V624" s="142" t="s">
        <v>1117</v>
      </c>
      <c r="W624" s="142"/>
      <c r="X624" s="142"/>
      <c r="Y624" s="142"/>
      <c r="Z624" s="142" t="s">
        <v>928</v>
      </c>
      <c r="AA624" s="142"/>
      <c r="AB624" s="142"/>
      <c r="AC624" s="142"/>
      <c r="AD624" s="142"/>
      <c r="AE624" s="142" t="s">
        <v>843</v>
      </c>
      <c r="AF624" s="142"/>
      <c r="AG624" s="142"/>
      <c r="AH624" s="142"/>
    </row>
    <row r="625" spans="1:35" x14ac:dyDescent="0.25">
      <c r="A625">
        <f t="shared" si="27"/>
        <v>623</v>
      </c>
      <c r="B625" s="148" t="s">
        <v>416</v>
      </c>
      <c r="C625" t="str">
        <f t="shared" si="28"/>
        <v>BILATERAL</v>
      </c>
      <c r="E625">
        <f t="shared" si="29"/>
        <v>622</v>
      </c>
      <c r="F625" s="140" t="s">
        <v>402</v>
      </c>
      <c r="G625" s="141"/>
      <c r="H625" s="142"/>
      <c r="I625" s="142"/>
      <c r="J625" s="142"/>
      <c r="K625" s="142"/>
      <c r="L625" s="142"/>
      <c r="M625" s="142"/>
      <c r="N625" s="142"/>
      <c r="O625" s="142"/>
      <c r="P625" s="142" t="s">
        <v>416</v>
      </c>
      <c r="Q625" s="142"/>
      <c r="R625" s="142"/>
      <c r="S625" s="142"/>
      <c r="T625" s="142" t="s">
        <v>416</v>
      </c>
      <c r="U625" s="142"/>
      <c r="V625" s="142" t="s">
        <v>435</v>
      </c>
      <c r="W625" s="142"/>
      <c r="X625" s="142"/>
      <c r="Y625" s="142"/>
      <c r="Z625" s="142" t="s">
        <v>416</v>
      </c>
      <c r="AA625" s="142"/>
      <c r="AB625" s="142"/>
      <c r="AC625" s="142"/>
      <c r="AD625" s="142"/>
      <c r="AE625" s="142" t="s">
        <v>435</v>
      </c>
      <c r="AF625" s="142"/>
      <c r="AG625" s="142"/>
      <c r="AH625" s="142"/>
    </row>
    <row r="626" spans="1:35" x14ac:dyDescent="0.25">
      <c r="A626">
        <f t="shared" si="27"/>
        <v>624</v>
      </c>
      <c r="B626" s="149" t="s">
        <v>417</v>
      </c>
      <c r="C626" t="str">
        <f t="shared" si="28"/>
        <v>REGULADO</v>
      </c>
      <c r="E626">
        <f t="shared" si="29"/>
        <v>623</v>
      </c>
      <c r="F626" s="150" t="s">
        <v>403</v>
      </c>
      <c r="G626" s="151"/>
      <c r="H626" s="152"/>
      <c r="I626" s="152"/>
      <c r="J626" s="152"/>
      <c r="K626" s="152"/>
      <c r="L626" s="152"/>
      <c r="M626" s="152"/>
      <c r="N626" s="152"/>
      <c r="O626" s="152"/>
      <c r="P626" s="152" t="s">
        <v>558</v>
      </c>
      <c r="Q626" s="152"/>
      <c r="R626" s="152"/>
      <c r="S626" s="152"/>
      <c r="T626" s="152" t="s">
        <v>417</v>
      </c>
      <c r="U626" s="152"/>
      <c r="V626" s="152" t="s">
        <v>417</v>
      </c>
      <c r="W626" s="152"/>
      <c r="X626" s="152"/>
      <c r="Y626" s="152"/>
      <c r="Z626" s="152" t="s">
        <v>558</v>
      </c>
      <c r="AA626" s="152"/>
      <c r="AB626" s="152"/>
      <c r="AC626" s="152"/>
      <c r="AD626" s="152"/>
      <c r="AE626" s="152" t="s">
        <v>417</v>
      </c>
      <c r="AF626" s="152"/>
      <c r="AG626" s="152"/>
      <c r="AH626" s="152"/>
    </row>
    <row r="627" spans="1:35" x14ac:dyDescent="0.25">
      <c r="A627">
        <f t="shared" si="27"/>
        <v>625</v>
      </c>
      <c r="B627" s="135" t="s">
        <v>2395</v>
      </c>
      <c r="C627" t="str">
        <f t="shared" si="28"/>
        <v>CB00185ENG</v>
      </c>
      <c r="E627" s="134">
        <f t="shared" si="29"/>
        <v>624</v>
      </c>
      <c r="F627" s="153" t="s">
        <v>1087</v>
      </c>
      <c r="G627" s="154"/>
      <c r="H627" s="155"/>
      <c r="I627" s="155"/>
      <c r="J627" s="155"/>
      <c r="K627" s="155"/>
      <c r="L627" s="155"/>
      <c r="M627" s="155"/>
      <c r="N627" s="155"/>
      <c r="O627" s="155"/>
      <c r="P627" s="155" t="s">
        <v>2396</v>
      </c>
      <c r="Q627" s="155"/>
      <c r="R627" s="155"/>
      <c r="S627" s="155"/>
      <c r="T627" s="155" t="s">
        <v>2397</v>
      </c>
      <c r="U627" s="155"/>
      <c r="V627" s="155" t="s">
        <v>2398</v>
      </c>
      <c r="W627" s="155"/>
      <c r="X627" s="155"/>
      <c r="Y627" s="155"/>
      <c r="Z627" s="155" t="s">
        <v>943</v>
      </c>
      <c r="AA627" s="155"/>
      <c r="AB627" s="155"/>
      <c r="AC627" s="155"/>
      <c r="AD627" s="155"/>
      <c r="AE627" s="155" t="s">
        <v>2399</v>
      </c>
      <c r="AF627" s="155"/>
      <c r="AG627" s="155"/>
      <c r="AH627" s="155"/>
    </row>
    <row r="628" spans="1:35" x14ac:dyDescent="0.25">
      <c r="A628">
        <f t="shared" si="27"/>
        <v>626</v>
      </c>
      <c r="B628" s="139" t="s">
        <v>507</v>
      </c>
      <c r="C628" t="str">
        <f t="shared" si="28"/>
        <v>CHIMBOTE1 220</v>
      </c>
      <c r="E628">
        <f t="shared" si="29"/>
        <v>625</v>
      </c>
      <c r="F628" s="156" t="s">
        <v>1109</v>
      </c>
      <c r="G628" s="157"/>
      <c r="H628" s="158"/>
      <c r="I628" s="158"/>
      <c r="J628" s="158"/>
      <c r="K628" s="158"/>
      <c r="L628" s="158"/>
      <c r="M628" s="158"/>
      <c r="N628" s="158"/>
      <c r="O628" s="158"/>
      <c r="P628" s="158" t="s">
        <v>470</v>
      </c>
      <c r="Q628" s="158"/>
      <c r="R628" s="158"/>
      <c r="S628" s="158"/>
      <c r="T628" s="158" t="s">
        <v>507</v>
      </c>
      <c r="U628" s="158"/>
      <c r="V628" s="158" t="s">
        <v>520</v>
      </c>
      <c r="W628" s="158"/>
      <c r="X628" s="158"/>
      <c r="Y628" s="158"/>
      <c r="Z628" s="158" t="s">
        <v>484</v>
      </c>
      <c r="AA628" s="158"/>
      <c r="AB628" s="158"/>
      <c r="AC628" s="158"/>
      <c r="AD628" s="158"/>
      <c r="AE628" s="158" t="s">
        <v>473</v>
      </c>
      <c r="AF628" s="158"/>
      <c r="AG628" s="158"/>
      <c r="AH628" s="158"/>
    </row>
    <row r="629" spans="1:35" x14ac:dyDescent="0.25">
      <c r="A629">
        <f t="shared" si="27"/>
        <v>627</v>
      </c>
      <c r="B629" s="143" t="s">
        <v>68</v>
      </c>
      <c r="C629" t="str">
        <f t="shared" si="28"/>
        <v>HIDRANDINA</v>
      </c>
      <c r="E629">
        <f t="shared" si="29"/>
        <v>626</v>
      </c>
      <c r="F629" s="156" t="s">
        <v>52</v>
      </c>
      <c r="G629" s="157"/>
      <c r="H629" s="158"/>
      <c r="I629" s="158"/>
      <c r="J629" s="158"/>
      <c r="K629" s="158"/>
      <c r="L629" s="158"/>
      <c r="M629" s="158"/>
      <c r="N629" s="158"/>
      <c r="O629" s="158"/>
      <c r="P629" s="158" t="s">
        <v>211</v>
      </c>
      <c r="Q629" s="158"/>
      <c r="R629" s="158"/>
      <c r="S629" s="158"/>
      <c r="T629" s="158" t="s">
        <v>68</v>
      </c>
      <c r="U629" s="158"/>
      <c r="V629" s="158" t="s">
        <v>97</v>
      </c>
      <c r="W629" s="158"/>
      <c r="X629" s="158"/>
      <c r="Y629" s="158"/>
      <c r="Z629" s="158" t="s">
        <v>299</v>
      </c>
      <c r="AA629" s="158"/>
      <c r="AB629" s="158"/>
      <c r="AC629" s="158"/>
      <c r="AD629" s="158"/>
      <c r="AE629" s="158" t="s">
        <v>59</v>
      </c>
      <c r="AF629" s="158"/>
      <c r="AG629" s="158"/>
      <c r="AH629" s="158"/>
    </row>
    <row r="630" spans="1:35" x14ac:dyDescent="0.25">
      <c r="A630">
        <f t="shared" si="27"/>
        <v>628</v>
      </c>
      <c r="B630" s="144" t="s">
        <v>2194</v>
      </c>
      <c r="C630" t="str">
        <f t="shared" si="28"/>
        <v>31/08/2016</v>
      </c>
      <c r="E630">
        <f t="shared" si="29"/>
        <v>627</v>
      </c>
      <c r="F630" s="156" t="s">
        <v>1112</v>
      </c>
      <c r="G630" s="157"/>
      <c r="H630" s="158"/>
      <c r="I630" s="158"/>
      <c r="J630" s="158"/>
      <c r="K630" s="158"/>
      <c r="L630" s="158"/>
      <c r="M630" s="158"/>
      <c r="N630" s="158"/>
      <c r="O630" s="158"/>
      <c r="P630" s="158" t="s">
        <v>903</v>
      </c>
      <c r="Q630" s="158"/>
      <c r="R630" s="158"/>
      <c r="S630" s="158"/>
      <c r="T630" s="158" t="s">
        <v>624</v>
      </c>
      <c r="U630" s="158"/>
      <c r="V630" s="158" t="s">
        <v>624</v>
      </c>
      <c r="W630" s="158"/>
      <c r="X630" s="158"/>
      <c r="Y630" s="158"/>
      <c r="Z630" s="158" t="s">
        <v>819</v>
      </c>
      <c r="AA630" s="158"/>
      <c r="AB630" s="158"/>
      <c r="AC630" s="158"/>
      <c r="AD630" s="158"/>
      <c r="AE630" s="158" t="s">
        <v>1882</v>
      </c>
      <c r="AF630" s="158"/>
      <c r="AG630" s="158"/>
      <c r="AH630" s="158"/>
    </row>
    <row r="631" spans="1:35" x14ac:dyDescent="0.25">
      <c r="A631">
        <f t="shared" si="27"/>
        <v>629</v>
      </c>
      <c r="B631" s="147" t="s">
        <v>1036</v>
      </c>
      <c r="C631" t="str">
        <f t="shared" si="28"/>
        <v>01/07/2016</v>
      </c>
      <c r="E631">
        <f t="shared" si="29"/>
        <v>628</v>
      </c>
      <c r="F631" s="156" t="s">
        <v>54</v>
      </c>
      <c r="G631" s="157"/>
      <c r="H631" s="158"/>
      <c r="I631" s="158"/>
      <c r="J631" s="158"/>
      <c r="K631" s="158"/>
      <c r="L631" s="158"/>
      <c r="M631" s="158"/>
      <c r="N631" s="158"/>
      <c r="O631" s="158"/>
      <c r="P631" s="158" t="s">
        <v>595</v>
      </c>
      <c r="Q631" s="158"/>
      <c r="R631" s="158"/>
      <c r="S631" s="158"/>
      <c r="T631" s="158" t="s">
        <v>1121</v>
      </c>
      <c r="U631" s="158"/>
      <c r="V631" s="158" t="s">
        <v>1117</v>
      </c>
      <c r="W631" s="158"/>
      <c r="X631" s="158"/>
      <c r="Y631" s="158"/>
      <c r="Z631" s="158" t="s">
        <v>928</v>
      </c>
      <c r="AA631" s="158"/>
      <c r="AB631" s="158"/>
      <c r="AC631" s="158"/>
      <c r="AD631" s="158"/>
      <c r="AE631" s="158" t="s">
        <v>843</v>
      </c>
      <c r="AF631" s="158"/>
      <c r="AG631" s="158"/>
      <c r="AH631" s="158"/>
    </row>
    <row r="632" spans="1:35" x14ac:dyDescent="0.25">
      <c r="A632">
        <f t="shared" si="27"/>
        <v>630</v>
      </c>
      <c r="B632" s="148" t="s">
        <v>416</v>
      </c>
      <c r="C632" t="str">
        <f t="shared" si="28"/>
        <v>BILATERAL</v>
      </c>
      <c r="E632">
        <f t="shared" si="29"/>
        <v>629</v>
      </c>
      <c r="F632" s="156" t="s">
        <v>402</v>
      </c>
      <c r="G632" s="157"/>
      <c r="H632" s="158"/>
      <c r="I632" s="158"/>
      <c r="J632" s="158"/>
      <c r="K632" s="158"/>
      <c r="L632" s="158"/>
      <c r="M632" s="158"/>
      <c r="N632" s="158"/>
      <c r="O632" s="158"/>
      <c r="P632" s="158" t="s">
        <v>416</v>
      </c>
      <c r="Q632" s="158"/>
      <c r="R632" s="158"/>
      <c r="S632" s="158"/>
      <c r="T632" s="158" t="s">
        <v>435</v>
      </c>
      <c r="U632" s="158"/>
      <c r="V632" s="158" t="s">
        <v>435</v>
      </c>
      <c r="W632" s="158"/>
      <c r="X632" s="158"/>
      <c r="Y632" s="158"/>
      <c r="Z632" s="158" t="s">
        <v>416</v>
      </c>
      <c r="AA632" s="158"/>
      <c r="AB632" s="158"/>
      <c r="AC632" s="158"/>
      <c r="AD632" s="158"/>
      <c r="AE632" s="158" t="s">
        <v>435</v>
      </c>
      <c r="AF632" s="158"/>
      <c r="AG632" s="158"/>
      <c r="AH632" s="158"/>
    </row>
    <row r="633" spans="1:35" x14ac:dyDescent="0.25">
      <c r="A633">
        <f t="shared" si="27"/>
        <v>631</v>
      </c>
      <c r="B633" s="149" t="s">
        <v>417</v>
      </c>
      <c r="C633" t="str">
        <f t="shared" si="28"/>
        <v>REGULADO</v>
      </c>
      <c r="E633">
        <f t="shared" si="29"/>
        <v>630</v>
      </c>
      <c r="F633" s="159" t="s">
        <v>403</v>
      </c>
      <c r="G633" s="160"/>
      <c r="H633" s="161"/>
      <c r="I633" s="161"/>
      <c r="J633" s="161"/>
      <c r="K633" s="161"/>
      <c r="L633" s="161"/>
      <c r="M633" s="161"/>
      <c r="N633" s="161"/>
      <c r="O633" s="161"/>
      <c r="P633" s="161" t="s">
        <v>558</v>
      </c>
      <c r="Q633" s="161"/>
      <c r="R633" s="161"/>
      <c r="S633" s="161"/>
      <c r="T633" s="161" t="s">
        <v>417</v>
      </c>
      <c r="U633" s="161"/>
      <c r="V633" s="161" t="s">
        <v>417</v>
      </c>
      <c r="W633" s="161"/>
      <c r="X633" s="161"/>
      <c r="Y633" s="161"/>
      <c r="Z633" s="161" t="s">
        <v>558</v>
      </c>
      <c r="AA633" s="161"/>
      <c r="AB633" s="161"/>
      <c r="AC633" s="161"/>
      <c r="AD633" s="161"/>
      <c r="AE633" s="161" t="s">
        <v>417</v>
      </c>
      <c r="AF633" s="161"/>
      <c r="AG633" s="161"/>
      <c r="AH633" s="161"/>
    </row>
    <row r="634" spans="1:35" s="134" customFormat="1" x14ac:dyDescent="0.25">
      <c r="A634" s="134">
        <f t="shared" si="27"/>
        <v>632</v>
      </c>
      <c r="B634" s="135" t="s">
        <v>2400</v>
      </c>
      <c r="C634" s="134" t="str">
        <f t="shared" si="28"/>
        <v>CB00186ENG</v>
      </c>
      <c r="E634" s="134">
        <f t="shared" si="29"/>
        <v>631</v>
      </c>
      <c r="F634" s="136" t="s">
        <v>1087</v>
      </c>
      <c r="G634" s="137"/>
      <c r="H634" s="138"/>
      <c r="I634" s="138"/>
      <c r="J634" s="138"/>
      <c r="K634" s="138"/>
      <c r="L634" s="138"/>
      <c r="M634" s="138"/>
      <c r="N634" s="138"/>
      <c r="O634" s="138"/>
      <c r="P634" s="138" t="s">
        <v>2401</v>
      </c>
      <c r="Q634" s="138"/>
      <c r="R634" s="138"/>
      <c r="S634" s="138"/>
      <c r="T634" s="138" t="s">
        <v>2402</v>
      </c>
      <c r="U634" s="138"/>
      <c r="V634" s="138" t="s">
        <v>2403</v>
      </c>
      <c r="W634" s="138"/>
      <c r="X634" s="138"/>
      <c r="Y634" s="138"/>
      <c r="Z634" s="138" t="s">
        <v>944</v>
      </c>
      <c r="AA634" s="138"/>
      <c r="AB634" s="138"/>
      <c r="AC634" s="138"/>
      <c r="AD634" s="138"/>
      <c r="AE634" s="138" t="s">
        <v>2404</v>
      </c>
      <c r="AF634" s="138"/>
      <c r="AG634" s="138"/>
      <c r="AH634" s="138"/>
      <c r="AI634" s="3"/>
    </row>
    <row r="635" spans="1:35" x14ac:dyDescent="0.25">
      <c r="A635">
        <f t="shared" si="27"/>
        <v>633</v>
      </c>
      <c r="B635" s="139" t="s">
        <v>509</v>
      </c>
      <c r="C635" t="str">
        <f t="shared" si="28"/>
        <v>GUADALUPE 220</v>
      </c>
      <c r="E635">
        <f t="shared" si="29"/>
        <v>632</v>
      </c>
      <c r="F635" s="140" t="s">
        <v>1109</v>
      </c>
      <c r="G635" s="141"/>
      <c r="H635" s="142"/>
      <c r="I635" s="142"/>
      <c r="J635" s="142"/>
      <c r="K635" s="142"/>
      <c r="L635" s="142"/>
      <c r="M635" s="142"/>
      <c r="N635" s="142"/>
      <c r="O635" s="142"/>
      <c r="P635" s="142" t="s">
        <v>561</v>
      </c>
      <c r="Q635" s="142"/>
      <c r="R635" s="142"/>
      <c r="S635" s="142"/>
      <c r="T635" s="142" t="s">
        <v>478</v>
      </c>
      <c r="U635" s="142"/>
      <c r="V635" s="142" t="s">
        <v>522</v>
      </c>
      <c r="W635" s="142"/>
      <c r="X635" s="142"/>
      <c r="Y635" s="142"/>
      <c r="Z635" s="142" t="s">
        <v>546</v>
      </c>
      <c r="AA635" s="142"/>
      <c r="AB635" s="142"/>
      <c r="AC635" s="142"/>
      <c r="AD635" s="142"/>
      <c r="AE635" s="142" t="s">
        <v>470</v>
      </c>
      <c r="AF635" s="142"/>
      <c r="AG635" s="142"/>
      <c r="AH635" s="142"/>
    </row>
    <row r="636" spans="1:35" x14ac:dyDescent="0.25">
      <c r="A636">
        <f t="shared" si="27"/>
        <v>634</v>
      </c>
      <c r="B636" s="143" t="s">
        <v>68</v>
      </c>
      <c r="C636" t="str">
        <f t="shared" si="28"/>
        <v>HIDRANDINA</v>
      </c>
      <c r="E636">
        <f t="shared" si="29"/>
        <v>633</v>
      </c>
      <c r="F636" s="140" t="s">
        <v>52</v>
      </c>
      <c r="G636" s="141"/>
      <c r="H636" s="142"/>
      <c r="I636" s="142"/>
      <c r="J636" s="142"/>
      <c r="K636" s="142"/>
      <c r="L636" s="142"/>
      <c r="M636" s="142"/>
      <c r="N636" s="142"/>
      <c r="O636" s="142"/>
      <c r="P636" s="142" t="s">
        <v>36</v>
      </c>
      <c r="Q636" s="142"/>
      <c r="R636" s="142"/>
      <c r="S636" s="142"/>
      <c r="T636" s="142" t="s">
        <v>68</v>
      </c>
      <c r="U636" s="142"/>
      <c r="V636" s="142" t="s">
        <v>97</v>
      </c>
      <c r="W636" s="142"/>
      <c r="X636" s="142"/>
      <c r="Y636" s="142"/>
      <c r="Z636" s="142" t="s">
        <v>299</v>
      </c>
      <c r="AA636" s="142"/>
      <c r="AB636" s="142"/>
      <c r="AC636" s="142"/>
      <c r="AD636" s="142"/>
      <c r="AE636" s="142" t="s">
        <v>59</v>
      </c>
      <c r="AF636" s="142"/>
      <c r="AG636" s="142"/>
      <c r="AH636" s="142"/>
    </row>
    <row r="637" spans="1:35" x14ac:dyDescent="0.25">
      <c r="A637">
        <f t="shared" si="27"/>
        <v>635</v>
      </c>
      <c r="B637" s="144" t="s">
        <v>2194</v>
      </c>
      <c r="C637" t="str">
        <f t="shared" si="28"/>
        <v>31/08/2016</v>
      </c>
      <c r="E637">
        <f t="shared" si="29"/>
        <v>634</v>
      </c>
      <c r="F637" s="140" t="s">
        <v>1112</v>
      </c>
      <c r="G637" s="141"/>
      <c r="H637" s="142"/>
      <c r="I637" s="142"/>
      <c r="J637" s="142"/>
      <c r="K637" s="142"/>
      <c r="L637" s="142"/>
      <c r="M637" s="142"/>
      <c r="N637" s="142"/>
      <c r="O637" s="142"/>
      <c r="P637" s="142" t="s">
        <v>2405</v>
      </c>
      <c r="Q637" s="142"/>
      <c r="R637" s="142"/>
      <c r="S637" s="142"/>
      <c r="T637" s="142" t="s">
        <v>624</v>
      </c>
      <c r="U637" s="142"/>
      <c r="V637" s="142" t="s">
        <v>624</v>
      </c>
      <c r="W637" s="142"/>
      <c r="X637" s="142"/>
      <c r="Y637" s="142"/>
      <c r="Z637" s="142" t="s">
        <v>819</v>
      </c>
      <c r="AA637" s="142"/>
      <c r="AB637" s="142"/>
      <c r="AC637" s="142"/>
      <c r="AD637" s="142"/>
      <c r="AE637" s="142" t="s">
        <v>1882</v>
      </c>
      <c r="AF637" s="142"/>
      <c r="AG637" s="142"/>
      <c r="AH637" s="142"/>
    </row>
    <row r="638" spans="1:35" x14ac:dyDescent="0.25">
      <c r="A638">
        <f t="shared" si="27"/>
        <v>636</v>
      </c>
      <c r="B638" s="147" t="s">
        <v>1036</v>
      </c>
      <c r="C638" t="str">
        <f t="shared" si="28"/>
        <v>01/07/2016</v>
      </c>
      <c r="E638">
        <f t="shared" si="29"/>
        <v>635</v>
      </c>
      <c r="F638" s="140" t="s">
        <v>54</v>
      </c>
      <c r="G638" s="141"/>
      <c r="H638" s="142"/>
      <c r="I638" s="142"/>
      <c r="J638" s="142"/>
      <c r="K638" s="142"/>
      <c r="L638" s="142"/>
      <c r="M638" s="142"/>
      <c r="N638" s="142"/>
      <c r="O638" s="142"/>
      <c r="P638" s="142" t="s">
        <v>576</v>
      </c>
      <c r="Q638" s="142"/>
      <c r="R638" s="142"/>
      <c r="S638" s="142"/>
      <c r="T638" s="142" t="s">
        <v>1121</v>
      </c>
      <c r="U638" s="142"/>
      <c r="V638" s="142" t="s">
        <v>1117</v>
      </c>
      <c r="W638" s="142"/>
      <c r="X638" s="142"/>
      <c r="Y638" s="142"/>
      <c r="Z638" s="142" t="s">
        <v>928</v>
      </c>
      <c r="AA638" s="142"/>
      <c r="AB638" s="142"/>
      <c r="AC638" s="142"/>
      <c r="AD638" s="142"/>
      <c r="AE638" s="142" t="s">
        <v>843</v>
      </c>
      <c r="AF638" s="142"/>
      <c r="AG638" s="142"/>
      <c r="AH638" s="142"/>
    </row>
    <row r="639" spans="1:35" x14ac:dyDescent="0.25">
      <c r="A639">
        <f t="shared" si="27"/>
        <v>637</v>
      </c>
      <c r="B639" s="148" t="s">
        <v>416</v>
      </c>
      <c r="C639" t="str">
        <f t="shared" si="28"/>
        <v>BILATERAL</v>
      </c>
      <c r="E639">
        <f t="shared" si="29"/>
        <v>636</v>
      </c>
      <c r="F639" s="140" t="s">
        <v>402</v>
      </c>
      <c r="G639" s="141"/>
      <c r="H639" s="142"/>
      <c r="I639" s="142"/>
      <c r="J639" s="142"/>
      <c r="K639" s="142"/>
      <c r="L639" s="142"/>
      <c r="M639" s="142"/>
      <c r="N639" s="142"/>
      <c r="O639" s="142"/>
      <c r="P639" s="142" t="s">
        <v>416</v>
      </c>
      <c r="Q639" s="142"/>
      <c r="R639" s="142"/>
      <c r="S639" s="142"/>
      <c r="T639" s="142" t="s">
        <v>416</v>
      </c>
      <c r="U639" s="142"/>
      <c r="V639" s="142" t="s">
        <v>435</v>
      </c>
      <c r="W639" s="142"/>
      <c r="X639" s="142"/>
      <c r="Y639" s="142"/>
      <c r="Z639" s="142" t="s">
        <v>416</v>
      </c>
      <c r="AA639" s="142"/>
      <c r="AB639" s="142"/>
      <c r="AC639" s="142"/>
      <c r="AD639" s="142"/>
      <c r="AE639" s="142" t="s">
        <v>435</v>
      </c>
      <c r="AF639" s="142"/>
      <c r="AG639" s="142"/>
      <c r="AH639" s="142"/>
    </row>
    <row r="640" spans="1:35" x14ac:dyDescent="0.25">
      <c r="A640">
        <f t="shared" si="27"/>
        <v>638</v>
      </c>
      <c r="B640" s="149" t="s">
        <v>417</v>
      </c>
      <c r="C640" t="str">
        <f t="shared" si="28"/>
        <v>REGULADO</v>
      </c>
      <c r="E640">
        <f t="shared" si="29"/>
        <v>637</v>
      </c>
      <c r="F640" s="150" t="s">
        <v>403</v>
      </c>
      <c r="G640" s="151"/>
      <c r="H640" s="152"/>
      <c r="I640" s="152"/>
      <c r="J640" s="152"/>
      <c r="K640" s="152"/>
      <c r="L640" s="152"/>
      <c r="M640" s="152"/>
      <c r="N640" s="152"/>
      <c r="O640" s="152"/>
      <c r="P640" s="152" t="s">
        <v>558</v>
      </c>
      <c r="Q640" s="152"/>
      <c r="R640" s="152"/>
      <c r="S640" s="152"/>
      <c r="T640" s="152" t="s">
        <v>417</v>
      </c>
      <c r="U640" s="152"/>
      <c r="V640" s="152" t="s">
        <v>417</v>
      </c>
      <c r="W640" s="152"/>
      <c r="X640" s="152"/>
      <c r="Y640" s="152"/>
      <c r="Z640" s="152" t="s">
        <v>558</v>
      </c>
      <c r="AA640" s="152"/>
      <c r="AB640" s="152"/>
      <c r="AC640" s="152"/>
      <c r="AD640" s="152"/>
      <c r="AE640" s="152" t="s">
        <v>417</v>
      </c>
      <c r="AF640" s="152"/>
      <c r="AG640" s="152"/>
      <c r="AH640" s="152"/>
    </row>
    <row r="641" spans="1:35" x14ac:dyDescent="0.25">
      <c r="A641">
        <f t="shared" si="27"/>
        <v>639</v>
      </c>
      <c r="B641" s="135" t="s">
        <v>2406</v>
      </c>
      <c r="C641" t="str">
        <f t="shared" si="28"/>
        <v>CB00187ENG</v>
      </c>
      <c r="E641" s="134">
        <f t="shared" si="29"/>
        <v>638</v>
      </c>
      <c r="F641" s="153" t="s">
        <v>1087</v>
      </c>
      <c r="G641" s="154"/>
      <c r="H641" s="155"/>
      <c r="I641" s="155"/>
      <c r="J641" s="155"/>
      <c r="K641" s="155"/>
      <c r="L641" s="155"/>
      <c r="M641" s="155"/>
      <c r="N641" s="155"/>
      <c r="O641" s="155"/>
      <c r="P641" s="155" t="s">
        <v>2407</v>
      </c>
      <c r="Q641" s="155"/>
      <c r="R641" s="155"/>
      <c r="S641" s="155"/>
      <c r="T641" s="155" t="s">
        <v>2408</v>
      </c>
      <c r="U641" s="155"/>
      <c r="V641" s="155" t="s">
        <v>2409</v>
      </c>
      <c r="W641" s="155"/>
      <c r="X641" s="155"/>
      <c r="Y641" s="155"/>
      <c r="Z641" s="155" t="s">
        <v>946</v>
      </c>
      <c r="AA641" s="155"/>
      <c r="AB641" s="155"/>
      <c r="AC641" s="155"/>
      <c r="AD641" s="155"/>
      <c r="AE641" s="155" t="s">
        <v>2410</v>
      </c>
      <c r="AF641" s="155"/>
      <c r="AG641" s="155"/>
      <c r="AH641" s="155"/>
    </row>
    <row r="642" spans="1:35" x14ac:dyDescent="0.25">
      <c r="A642">
        <f t="shared" si="27"/>
        <v>640</v>
      </c>
      <c r="B642" s="139" t="s">
        <v>511</v>
      </c>
      <c r="C642" t="str">
        <f t="shared" si="28"/>
        <v>GUADALUPE 60</v>
      </c>
      <c r="E642">
        <f t="shared" si="29"/>
        <v>639</v>
      </c>
      <c r="F642" s="156" t="s">
        <v>1109</v>
      </c>
      <c r="G642" s="157"/>
      <c r="H642" s="158"/>
      <c r="I642" s="158"/>
      <c r="J642" s="158"/>
      <c r="K642" s="158"/>
      <c r="L642" s="158"/>
      <c r="M642" s="158"/>
      <c r="N642" s="158"/>
      <c r="O642" s="158"/>
      <c r="P642" s="158" t="s">
        <v>441</v>
      </c>
      <c r="Q642" s="158"/>
      <c r="R642" s="158"/>
      <c r="S642" s="158"/>
      <c r="T642" s="158" t="s">
        <v>504</v>
      </c>
      <c r="U642" s="158"/>
      <c r="V642" s="158" t="s">
        <v>524</v>
      </c>
      <c r="W642" s="158"/>
      <c r="X642" s="158"/>
      <c r="Y642" s="158"/>
      <c r="Z642" s="158" t="s">
        <v>451</v>
      </c>
      <c r="AA642" s="158"/>
      <c r="AB642" s="158"/>
      <c r="AC642" s="158"/>
      <c r="AD642" s="158"/>
      <c r="AE642" s="158" t="s">
        <v>468</v>
      </c>
      <c r="AF642" s="158"/>
      <c r="AG642" s="158"/>
      <c r="AH642" s="158"/>
    </row>
    <row r="643" spans="1:35" x14ac:dyDescent="0.25">
      <c r="A643">
        <f t="shared" si="27"/>
        <v>641</v>
      </c>
      <c r="B643" s="143" t="s">
        <v>68</v>
      </c>
      <c r="C643" t="str">
        <f t="shared" si="28"/>
        <v>HIDRANDINA</v>
      </c>
      <c r="E643">
        <f t="shared" si="29"/>
        <v>640</v>
      </c>
      <c r="F643" s="156" t="s">
        <v>52</v>
      </c>
      <c r="G643" s="157"/>
      <c r="H643" s="158"/>
      <c r="I643" s="158"/>
      <c r="J643" s="158"/>
      <c r="K643" s="158"/>
      <c r="L643" s="158"/>
      <c r="M643" s="158"/>
      <c r="N643" s="158"/>
      <c r="O643" s="158"/>
      <c r="P643" s="158" t="s">
        <v>130</v>
      </c>
      <c r="Q643" s="158"/>
      <c r="R643" s="158"/>
      <c r="S643" s="158"/>
      <c r="T643" s="158" t="s">
        <v>68</v>
      </c>
      <c r="U643" s="158"/>
      <c r="V643" s="158" t="s">
        <v>97</v>
      </c>
      <c r="W643" s="158"/>
      <c r="X643" s="158"/>
      <c r="Y643" s="158"/>
      <c r="Z643" s="158" t="s">
        <v>299</v>
      </c>
      <c r="AA643" s="158"/>
      <c r="AB643" s="158"/>
      <c r="AC643" s="158"/>
      <c r="AD643" s="158"/>
      <c r="AE643" s="158" t="s">
        <v>59</v>
      </c>
      <c r="AF643" s="158"/>
      <c r="AG643" s="158"/>
      <c r="AH643" s="158"/>
    </row>
    <row r="644" spans="1:35" x14ac:dyDescent="0.25">
      <c r="A644">
        <f t="shared" si="27"/>
        <v>642</v>
      </c>
      <c r="B644" s="144" t="s">
        <v>2194</v>
      </c>
      <c r="C644" t="str">
        <f t="shared" si="28"/>
        <v>31/08/2016</v>
      </c>
      <c r="E644">
        <f t="shared" si="29"/>
        <v>641</v>
      </c>
      <c r="F644" s="156" t="s">
        <v>1112</v>
      </c>
      <c r="G644" s="157"/>
      <c r="H644" s="158"/>
      <c r="I644" s="158"/>
      <c r="J644" s="158"/>
      <c r="K644" s="158"/>
      <c r="L644" s="158"/>
      <c r="M644" s="158"/>
      <c r="N644" s="158"/>
      <c r="O644" s="158"/>
      <c r="P644" s="158" t="s">
        <v>884</v>
      </c>
      <c r="Q644" s="158"/>
      <c r="R644" s="158"/>
      <c r="S644" s="158"/>
      <c r="T644" s="158" t="s">
        <v>624</v>
      </c>
      <c r="U644" s="158"/>
      <c r="V644" s="158" t="s">
        <v>624</v>
      </c>
      <c r="W644" s="158"/>
      <c r="X644" s="158"/>
      <c r="Y644" s="158"/>
      <c r="Z644" s="158" t="s">
        <v>819</v>
      </c>
      <c r="AA644" s="158"/>
      <c r="AB644" s="158"/>
      <c r="AC644" s="158"/>
      <c r="AD644" s="158"/>
      <c r="AE644" s="158" t="s">
        <v>1882</v>
      </c>
      <c r="AF644" s="158"/>
      <c r="AG644" s="158"/>
      <c r="AH644" s="158"/>
    </row>
    <row r="645" spans="1:35" x14ac:dyDescent="0.25">
      <c r="A645">
        <f t="shared" ref="A645:A708" si="30">+A644+1</f>
        <v>643</v>
      </c>
      <c r="B645" s="147" t="s">
        <v>1036</v>
      </c>
      <c r="C645" t="str">
        <f t="shared" ref="C645:C708" si="31">+B645</f>
        <v>01/07/2016</v>
      </c>
      <c r="E645">
        <f t="shared" si="29"/>
        <v>642</v>
      </c>
      <c r="F645" s="156" t="s">
        <v>54</v>
      </c>
      <c r="G645" s="157"/>
      <c r="H645" s="158"/>
      <c r="I645" s="158"/>
      <c r="J645" s="158"/>
      <c r="K645" s="158"/>
      <c r="L645" s="158"/>
      <c r="M645" s="158"/>
      <c r="N645" s="158"/>
      <c r="O645" s="158"/>
      <c r="P645" s="158" t="s">
        <v>928</v>
      </c>
      <c r="Q645" s="158"/>
      <c r="R645" s="158"/>
      <c r="S645" s="158"/>
      <c r="T645" s="158" t="s">
        <v>1121</v>
      </c>
      <c r="U645" s="158"/>
      <c r="V645" s="158" t="s">
        <v>1117</v>
      </c>
      <c r="W645" s="158"/>
      <c r="X645" s="158"/>
      <c r="Y645" s="158"/>
      <c r="Z645" s="158" t="s">
        <v>928</v>
      </c>
      <c r="AA645" s="158"/>
      <c r="AB645" s="158"/>
      <c r="AC645" s="158"/>
      <c r="AD645" s="158"/>
      <c r="AE645" s="158" t="s">
        <v>843</v>
      </c>
      <c r="AF645" s="158"/>
      <c r="AG645" s="158"/>
      <c r="AH645" s="158"/>
    </row>
    <row r="646" spans="1:35" x14ac:dyDescent="0.25">
      <c r="A646">
        <f t="shared" si="30"/>
        <v>644</v>
      </c>
      <c r="B646" s="148" t="s">
        <v>416</v>
      </c>
      <c r="C646" t="str">
        <f t="shared" si="31"/>
        <v>BILATERAL</v>
      </c>
      <c r="E646">
        <f t="shared" ref="E646:E709" si="32">+E645+1</f>
        <v>643</v>
      </c>
      <c r="F646" s="156" t="s">
        <v>402</v>
      </c>
      <c r="G646" s="157"/>
      <c r="H646" s="158"/>
      <c r="I646" s="158"/>
      <c r="J646" s="158"/>
      <c r="K646" s="158"/>
      <c r="L646" s="158"/>
      <c r="M646" s="158"/>
      <c r="N646" s="158"/>
      <c r="O646" s="158"/>
      <c r="P646" s="158" t="s">
        <v>416</v>
      </c>
      <c r="Q646" s="158"/>
      <c r="R646" s="158"/>
      <c r="S646" s="158"/>
      <c r="T646" s="158" t="s">
        <v>435</v>
      </c>
      <c r="U646" s="158"/>
      <c r="V646" s="158" t="s">
        <v>435</v>
      </c>
      <c r="W646" s="158"/>
      <c r="X646" s="158"/>
      <c r="Y646" s="158"/>
      <c r="Z646" s="158" t="s">
        <v>416</v>
      </c>
      <c r="AA646" s="158"/>
      <c r="AB646" s="158"/>
      <c r="AC646" s="158"/>
      <c r="AD646" s="158"/>
      <c r="AE646" s="158" t="s">
        <v>435</v>
      </c>
      <c r="AF646" s="158"/>
      <c r="AG646" s="158"/>
      <c r="AH646" s="158"/>
    </row>
    <row r="647" spans="1:35" x14ac:dyDescent="0.25">
      <c r="A647">
        <f t="shared" si="30"/>
        <v>645</v>
      </c>
      <c r="B647" s="149" t="s">
        <v>417</v>
      </c>
      <c r="C647" t="str">
        <f t="shared" si="31"/>
        <v>REGULADO</v>
      </c>
      <c r="E647">
        <f t="shared" si="32"/>
        <v>644</v>
      </c>
      <c r="F647" s="159" t="s">
        <v>403</v>
      </c>
      <c r="G647" s="160"/>
      <c r="H647" s="161"/>
      <c r="I647" s="161"/>
      <c r="J647" s="161"/>
      <c r="K647" s="161"/>
      <c r="L647" s="161"/>
      <c r="M647" s="161"/>
      <c r="N647" s="161"/>
      <c r="O647" s="161"/>
      <c r="P647" s="161" t="s">
        <v>558</v>
      </c>
      <c r="Q647" s="161"/>
      <c r="R647" s="161"/>
      <c r="S647" s="161"/>
      <c r="T647" s="161" t="s">
        <v>417</v>
      </c>
      <c r="U647" s="161"/>
      <c r="V647" s="161" t="s">
        <v>417</v>
      </c>
      <c r="W647" s="161"/>
      <c r="X647" s="161"/>
      <c r="Y647" s="161"/>
      <c r="Z647" s="161" t="s">
        <v>558</v>
      </c>
      <c r="AA647" s="161"/>
      <c r="AB647" s="161"/>
      <c r="AC647" s="161"/>
      <c r="AD647" s="161"/>
      <c r="AE647" s="161" t="s">
        <v>417</v>
      </c>
      <c r="AF647" s="161"/>
      <c r="AG647" s="161"/>
      <c r="AH647" s="161"/>
    </row>
    <row r="648" spans="1:35" s="134" customFormat="1" x14ac:dyDescent="0.25">
      <c r="A648" s="134">
        <f t="shared" si="30"/>
        <v>646</v>
      </c>
      <c r="B648" s="135" t="s">
        <v>2411</v>
      </c>
      <c r="C648" s="134" t="str">
        <f t="shared" si="31"/>
        <v>CB00188ENG</v>
      </c>
      <c r="E648" s="134">
        <f t="shared" si="32"/>
        <v>645</v>
      </c>
      <c r="F648" s="136" t="s">
        <v>1087</v>
      </c>
      <c r="G648" s="137"/>
      <c r="H648" s="138"/>
      <c r="I648" s="138"/>
      <c r="J648" s="138"/>
      <c r="K648" s="138"/>
      <c r="L648" s="138"/>
      <c r="M648" s="138"/>
      <c r="N648" s="138"/>
      <c r="O648" s="138"/>
      <c r="P648" s="138" t="s">
        <v>2412</v>
      </c>
      <c r="Q648" s="138"/>
      <c r="R648" s="138"/>
      <c r="S648" s="138"/>
      <c r="T648" s="138" t="s">
        <v>2413</v>
      </c>
      <c r="U648" s="138"/>
      <c r="V648" s="138" t="s">
        <v>2414</v>
      </c>
      <c r="W648" s="138"/>
      <c r="X648" s="138"/>
      <c r="Y648" s="138"/>
      <c r="Z648" s="138" t="s">
        <v>948</v>
      </c>
      <c r="AA648" s="138"/>
      <c r="AB648" s="138"/>
      <c r="AC648" s="138"/>
      <c r="AD648" s="138"/>
      <c r="AE648" s="138" t="s">
        <v>2415</v>
      </c>
      <c r="AF648" s="138"/>
      <c r="AG648" s="138"/>
      <c r="AH648" s="138"/>
      <c r="AI648" s="3"/>
    </row>
    <row r="649" spans="1:35" x14ac:dyDescent="0.25">
      <c r="A649">
        <f t="shared" si="30"/>
        <v>647</v>
      </c>
      <c r="B649" s="139" t="s">
        <v>513</v>
      </c>
      <c r="C649" t="str">
        <f t="shared" si="31"/>
        <v>HUALLANCA 138</v>
      </c>
      <c r="E649">
        <f t="shared" si="32"/>
        <v>646</v>
      </c>
      <c r="F649" s="140" t="s">
        <v>1109</v>
      </c>
      <c r="G649" s="141"/>
      <c r="H649" s="142"/>
      <c r="I649" s="142"/>
      <c r="J649" s="142"/>
      <c r="K649" s="142"/>
      <c r="L649" s="142"/>
      <c r="M649" s="142"/>
      <c r="N649" s="142"/>
      <c r="O649" s="142"/>
      <c r="P649" s="142" t="s">
        <v>458</v>
      </c>
      <c r="Q649" s="142"/>
      <c r="R649" s="142"/>
      <c r="S649" s="142"/>
      <c r="T649" s="142" t="s">
        <v>509</v>
      </c>
      <c r="U649" s="142"/>
      <c r="V649" s="142" t="s">
        <v>526</v>
      </c>
      <c r="W649" s="142"/>
      <c r="X649" s="142"/>
      <c r="Y649" s="142"/>
      <c r="Z649" s="142" t="s">
        <v>492</v>
      </c>
      <c r="AA649" s="142"/>
      <c r="AB649" s="142"/>
      <c r="AC649" s="142"/>
      <c r="AD649" s="142"/>
      <c r="AE649" s="142" t="s">
        <v>475</v>
      </c>
      <c r="AF649" s="142"/>
      <c r="AG649" s="142"/>
      <c r="AH649" s="142"/>
    </row>
    <row r="650" spans="1:35" x14ac:dyDescent="0.25">
      <c r="A650">
        <f t="shared" si="30"/>
        <v>648</v>
      </c>
      <c r="B650" s="143" t="s">
        <v>68</v>
      </c>
      <c r="C650" t="str">
        <f t="shared" si="31"/>
        <v>HIDRANDINA</v>
      </c>
      <c r="E650">
        <f t="shared" si="32"/>
        <v>647</v>
      </c>
      <c r="F650" s="140" t="s">
        <v>52</v>
      </c>
      <c r="G650" s="141"/>
      <c r="H650" s="142"/>
      <c r="I650" s="142"/>
      <c r="J650" s="142"/>
      <c r="K650" s="142"/>
      <c r="L650" s="142"/>
      <c r="M650" s="142"/>
      <c r="N650" s="142"/>
      <c r="O650" s="142"/>
      <c r="P650" s="142" t="s">
        <v>130</v>
      </c>
      <c r="Q650" s="142"/>
      <c r="R650" s="142"/>
      <c r="S650" s="142"/>
      <c r="T650" s="142" t="s">
        <v>68</v>
      </c>
      <c r="U650" s="142"/>
      <c r="V650" s="142" t="s">
        <v>97</v>
      </c>
      <c r="W650" s="142"/>
      <c r="X650" s="142"/>
      <c r="Y650" s="142"/>
      <c r="Z650" s="142" t="s">
        <v>299</v>
      </c>
      <c r="AA650" s="142"/>
      <c r="AB650" s="142"/>
      <c r="AC650" s="142"/>
      <c r="AD650" s="142"/>
      <c r="AE650" s="142" t="s">
        <v>59</v>
      </c>
      <c r="AF650" s="142"/>
      <c r="AG650" s="142"/>
      <c r="AH650" s="142"/>
    </row>
    <row r="651" spans="1:35" x14ac:dyDescent="0.25">
      <c r="A651">
        <f t="shared" si="30"/>
        <v>649</v>
      </c>
      <c r="B651" s="144" t="s">
        <v>2194</v>
      </c>
      <c r="C651" t="str">
        <f t="shared" si="31"/>
        <v>31/08/2016</v>
      </c>
      <c r="E651">
        <f t="shared" si="32"/>
        <v>648</v>
      </c>
      <c r="F651" s="140" t="s">
        <v>1112</v>
      </c>
      <c r="G651" s="141"/>
      <c r="H651" s="142"/>
      <c r="I651" s="142"/>
      <c r="J651" s="142"/>
      <c r="K651" s="142"/>
      <c r="L651" s="142"/>
      <c r="M651" s="142"/>
      <c r="N651" s="142"/>
      <c r="O651" s="142"/>
      <c r="P651" s="142" t="s">
        <v>884</v>
      </c>
      <c r="Q651" s="142"/>
      <c r="R651" s="142"/>
      <c r="S651" s="142"/>
      <c r="T651" s="142" t="s">
        <v>624</v>
      </c>
      <c r="U651" s="142"/>
      <c r="V651" s="142" t="s">
        <v>624</v>
      </c>
      <c r="W651" s="142"/>
      <c r="X651" s="142"/>
      <c r="Y651" s="142"/>
      <c r="Z651" s="142" t="s">
        <v>819</v>
      </c>
      <c r="AA651" s="142"/>
      <c r="AB651" s="142"/>
      <c r="AC651" s="142"/>
      <c r="AD651" s="142"/>
      <c r="AE651" s="142" t="s">
        <v>566</v>
      </c>
      <c r="AF651" s="142"/>
      <c r="AG651" s="142"/>
      <c r="AH651" s="142"/>
    </row>
    <row r="652" spans="1:35" x14ac:dyDescent="0.25">
      <c r="A652">
        <f t="shared" si="30"/>
        <v>650</v>
      </c>
      <c r="B652" s="147" t="s">
        <v>1036</v>
      </c>
      <c r="C652" t="str">
        <f t="shared" si="31"/>
        <v>01/07/2016</v>
      </c>
      <c r="E652">
        <f t="shared" si="32"/>
        <v>649</v>
      </c>
      <c r="F652" s="140" t="s">
        <v>54</v>
      </c>
      <c r="G652" s="141"/>
      <c r="H652" s="142"/>
      <c r="I652" s="142"/>
      <c r="J652" s="142"/>
      <c r="K652" s="142"/>
      <c r="L652" s="142"/>
      <c r="M652" s="142"/>
      <c r="N652" s="142"/>
      <c r="O652" s="142"/>
      <c r="P652" s="142" t="s">
        <v>928</v>
      </c>
      <c r="Q652" s="142"/>
      <c r="R652" s="142"/>
      <c r="S652" s="142"/>
      <c r="T652" s="142" t="s">
        <v>1121</v>
      </c>
      <c r="U652" s="142"/>
      <c r="V652" s="142" t="s">
        <v>1117</v>
      </c>
      <c r="W652" s="142"/>
      <c r="X652" s="142"/>
      <c r="Y652" s="142"/>
      <c r="Z652" s="142" t="s">
        <v>928</v>
      </c>
      <c r="AA652" s="142"/>
      <c r="AB652" s="142"/>
      <c r="AC652" s="142"/>
      <c r="AD652" s="142"/>
      <c r="AE652" s="142" t="s">
        <v>843</v>
      </c>
      <c r="AF652" s="142"/>
      <c r="AG652" s="142"/>
      <c r="AH652" s="142"/>
    </row>
    <row r="653" spans="1:35" x14ac:dyDescent="0.25">
      <c r="A653">
        <f t="shared" si="30"/>
        <v>651</v>
      </c>
      <c r="B653" s="148" t="s">
        <v>416</v>
      </c>
      <c r="C653" t="str">
        <f t="shared" si="31"/>
        <v>BILATERAL</v>
      </c>
      <c r="E653">
        <f t="shared" si="32"/>
        <v>650</v>
      </c>
      <c r="F653" s="140" t="s">
        <v>402</v>
      </c>
      <c r="G653" s="141"/>
      <c r="H653" s="142"/>
      <c r="I653" s="142"/>
      <c r="J653" s="142"/>
      <c r="K653" s="142"/>
      <c r="L653" s="142"/>
      <c r="M653" s="142"/>
      <c r="N653" s="142"/>
      <c r="O653" s="142"/>
      <c r="P653" s="142" t="s">
        <v>416</v>
      </c>
      <c r="Q653" s="142"/>
      <c r="R653" s="142"/>
      <c r="S653" s="142"/>
      <c r="T653" s="142" t="s">
        <v>435</v>
      </c>
      <c r="U653" s="142"/>
      <c r="V653" s="142" t="s">
        <v>435</v>
      </c>
      <c r="W653" s="142"/>
      <c r="X653" s="142"/>
      <c r="Y653" s="142"/>
      <c r="Z653" s="142" t="s">
        <v>416</v>
      </c>
      <c r="AA653" s="142"/>
      <c r="AB653" s="142"/>
      <c r="AC653" s="142"/>
      <c r="AD653" s="142"/>
      <c r="AE653" s="142" t="s">
        <v>435</v>
      </c>
      <c r="AF653" s="142"/>
      <c r="AG653" s="142"/>
      <c r="AH653" s="142"/>
    </row>
    <row r="654" spans="1:35" x14ac:dyDescent="0.25">
      <c r="A654">
        <f t="shared" si="30"/>
        <v>652</v>
      </c>
      <c r="B654" s="149" t="s">
        <v>417</v>
      </c>
      <c r="C654" t="str">
        <f t="shared" si="31"/>
        <v>REGULADO</v>
      </c>
      <c r="E654">
        <f t="shared" si="32"/>
        <v>651</v>
      </c>
      <c r="F654" s="150" t="s">
        <v>403</v>
      </c>
      <c r="G654" s="151"/>
      <c r="H654" s="152"/>
      <c r="I654" s="152"/>
      <c r="J654" s="152"/>
      <c r="K654" s="152"/>
      <c r="L654" s="152"/>
      <c r="M654" s="152"/>
      <c r="N654" s="152"/>
      <c r="O654" s="152"/>
      <c r="P654" s="152" t="s">
        <v>558</v>
      </c>
      <c r="Q654" s="152"/>
      <c r="R654" s="152"/>
      <c r="S654" s="152"/>
      <c r="T654" s="152" t="s">
        <v>417</v>
      </c>
      <c r="U654" s="152"/>
      <c r="V654" s="152" t="s">
        <v>417</v>
      </c>
      <c r="W654" s="152"/>
      <c r="X654" s="152"/>
      <c r="Y654" s="152"/>
      <c r="Z654" s="152" t="s">
        <v>558</v>
      </c>
      <c r="AA654" s="152"/>
      <c r="AB654" s="152"/>
      <c r="AC654" s="152"/>
      <c r="AD654" s="152"/>
      <c r="AE654" s="152" t="s">
        <v>417</v>
      </c>
      <c r="AF654" s="152"/>
      <c r="AG654" s="152"/>
      <c r="AH654" s="152"/>
    </row>
    <row r="655" spans="1:35" x14ac:dyDescent="0.25">
      <c r="A655">
        <f t="shared" si="30"/>
        <v>653</v>
      </c>
      <c r="B655" s="135" t="s">
        <v>2416</v>
      </c>
      <c r="C655" t="str">
        <f t="shared" si="31"/>
        <v>CB00189ENG</v>
      </c>
      <c r="E655" s="134">
        <f t="shared" si="32"/>
        <v>652</v>
      </c>
      <c r="F655" s="153" t="s">
        <v>1087</v>
      </c>
      <c r="G655" s="154"/>
      <c r="H655" s="155"/>
      <c r="I655" s="155"/>
      <c r="J655" s="155"/>
      <c r="K655" s="155"/>
      <c r="L655" s="155"/>
      <c r="M655" s="155"/>
      <c r="N655" s="155"/>
      <c r="O655" s="155"/>
      <c r="P655" s="155"/>
      <c r="Q655" s="155"/>
      <c r="R655" s="155"/>
      <c r="S655" s="155"/>
      <c r="T655" s="155" t="s">
        <v>2417</v>
      </c>
      <c r="U655" s="155"/>
      <c r="V655" s="155" t="s">
        <v>2418</v>
      </c>
      <c r="W655" s="155"/>
      <c r="X655" s="155"/>
      <c r="Y655" s="155"/>
      <c r="Z655" s="155" t="s">
        <v>950</v>
      </c>
      <c r="AA655" s="155"/>
      <c r="AB655" s="155"/>
      <c r="AC655" s="155"/>
      <c r="AD655" s="155"/>
      <c r="AE655" s="155" t="s">
        <v>2419</v>
      </c>
      <c r="AF655" s="155"/>
      <c r="AG655" s="155"/>
      <c r="AH655" s="155"/>
    </row>
    <row r="656" spans="1:35" x14ac:dyDescent="0.25">
      <c r="A656">
        <f t="shared" si="30"/>
        <v>654</v>
      </c>
      <c r="B656" s="139" t="s">
        <v>428</v>
      </c>
      <c r="C656" t="str">
        <f t="shared" si="31"/>
        <v>PARAMONGA NUEVA 220</v>
      </c>
      <c r="E656">
        <f t="shared" si="32"/>
        <v>653</v>
      </c>
      <c r="F656" s="156" t="s">
        <v>1109</v>
      </c>
      <c r="G656" s="157"/>
      <c r="H656" s="158"/>
      <c r="I656" s="158"/>
      <c r="J656" s="158"/>
      <c r="K656" s="158"/>
      <c r="L656" s="158"/>
      <c r="M656" s="158"/>
      <c r="N656" s="158"/>
      <c r="O656" s="158"/>
      <c r="P656" s="158"/>
      <c r="Q656" s="158"/>
      <c r="R656" s="158"/>
      <c r="S656" s="158"/>
      <c r="T656" s="158" t="s">
        <v>511</v>
      </c>
      <c r="U656" s="158"/>
      <c r="V656" s="158" t="s">
        <v>528</v>
      </c>
      <c r="W656" s="158"/>
      <c r="X656" s="158"/>
      <c r="Y656" s="158"/>
      <c r="Z656" s="158" t="s">
        <v>470</v>
      </c>
      <c r="AA656" s="158"/>
      <c r="AB656" s="158"/>
      <c r="AC656" s="158"/>
      <c r="AD656" s="158"/>
      <c r="AE656" s="158" t="s">
        <v>473</v>
      </c>
      <c r="AF656" s="158"/>
      <c r="AG656" s="158"/>
      <c r="AH656" s="158"/>
    </row>
    <row r="657" spans="1:35" x14ac:dyDescent="0.25">
      <c r="A657">
        <f t="shared" si="30"/>
        <v>655</v>
      </c>
      <c r="B657" s="143" t="s">
        <v>68</v>
      </c>
      <c r="C657" t="str">
        <f t="shared" si="31"/>
        <v>HIDRANDINA</v>
      </c>
      <c r="E657">
        <f t="shared" si="32"/>
        <v>654</v>
      </c>
      <c r="F657" s="156" t="s">
        <v>52</v>
      </c>
      <c r="G657" s="157"/>
      <c r="H657" s="158"/>
      <c r="I657" s="158"/>
      <c r="J657" s="158"/>
      <c r="K657" s="158"/>
      <c r="L657" s="158"/>
      <c r="M657" s="158"/>
      <c r="N657" s="158"/>
      <c r="O657" s="158"/>
      <c r="P657" s="158"/>
      <c r="Q657" s="158"/>
      <c r="R657" s="158"/>
      <c r="S657" s="158"/>
      <c r="T657" s="158" t="s">
        <v>68</v>
      </c>
      <c r="U657" s="158"/>
      <c r="V657" s="158" t="s">
        <v>97</v>
      </c>
      <c r="W657" s="158"/>
      <c r="X657" s="158"/>
      <c r="Y657" s="158"/>
      <c r="Z657" s="158" t="s">
        <v>299</v>
      </c>
      <c r="AA657" s="158"/>
      <c r="AB657" s="158"/>
      <c r="AC657" s="158"/>
      <c r="AD657" s="158"/>
      <c r="AE657" s="158" t="s">
        <v>59</v>
      </c>
      <c r="AF657" s="158"/>
      <c r="AG657" s="158"/>
      <c r="AH657" s="158"/>
    </row>
    <row r="658" spans="1:35" x14ac:dyDescent="0.25">
      <c r="A658">
        <f t="shared" si="30"/>
        <v>656</v>
      </c>
      <c r="B658" s="144" t="s">
        <v>2194</v>
      </c>
      <c r="C658" t="str">
        <f t="shared" si="31"/>
        <v>31/08/2016</v>
      </c>
      <c r="E658">
        <f t="shared" si="32"/>
        <v>655</v>
      </c>
      <c r="F658" s="156" t="s">
        <v>1112</v>
      </c>
      <c r="G658" s="157"/>
      <c r="H658" s="158"/>
      <c r="I658" s="158"/>
      <c r="J658" s="158"/>
      <c r="K658" s="158"/>
      <c r="L658" s="158"/>
      <c r="M658" s="158"/>
      <c r="N658" s="158"/>
      <c r="O658" s="158"/>
      <c r="P658" s="158"/>
      <c r="Q658" s="158"/>
      <c r="R658" s="158"/>
      <c r="S658" s="158"/>
      <c r="T658" s="158" t="s">
        <v>624</v>
      </c>
      <c r="U658" s="158"/>
      <c r="V658" s="158" t="s">
        <v>624</v>
      </c>
      <c r="W658" s="158"/>
      <c r="X658" s="158"/>
      <c r="Y658" s="158"/>
      <c r="Z658" s="158" t="s">
        <v>819</v>
      </c>
      <c r="AA658" s="158"/>
      <c r="AB658" s="158"/>
      <c r="AC658" s="158"/>
      <c r="AD658" s="158"/>
      <c r="AE658" s="158" t="s">
        <v>566</v>
      </c>
      <c r="AF658" s="158"/>
      <c r="AG658" s="158"/>
      <c r="AH658" s="158"/>
    </row>
    <row r="659" spans="1:35" x14ac:dyDescent="0.25">
      <c r="A659">
        <f t="shared" si="30"/>
        <v>657</v>
      </c>
      <c r="B659" s="147" t="s">
        <v>1036</v>
      </c>
      <c r="C659" t="str">
        <f t="shared" si="31"/>
        <v>01/07/2016</v>
      </c>
      <c r="E659">
        <f t="shared" si="32"/>
        <v>656</v>
      </c>
      <c r="F659" s="156" t="s">
        <v>54</v>
      </c>
      <c r="G659" s="157"/>
      <c r="H659" s="158"/>
      <c r="I659" s="158"/>
      <c r="J659" s="158"/>
      <c r="K659" s="158"/>
      <c r="L659" s="158"/>
      <c r="M659" s="158"/>
      <c r="N659" s="158"/>
      <c r="O659" s="158"/>
      <c r="P659" s="158"/>
      <c r="Q659" s="158"/>
      <c r="R659" s="158"/>
      <c r="S659" s="158"/>
      <c r="T659" s="158" t="s">
        <v>1121</v>
      </c>
      <c r="U659" s="158"/>
      <c r="V659" s="158" t="s">
        <v>1117</v>
      </c>
      <c r="W659" s="158"/>
      <c r="X659" s="158"/>
      <c r="Y659" s="158"/>
      <c r="Z659" s="158" t="s">
        <v>928</v>
      </c>
      <c r="AA659" s="158"/>
      <c r="AB659" s="158"/>
      <c r="AC659" s="158"/>
      <c r="AD659" s="158"/>
      <c r="AE659" s="158" t="s">
        <v>843</v>
      </c>
      <c r="AF659" s="158"/>
      <c r="AG659" s="158"/>
      <c r="AH659" s="158"/>
    </row>
    <row r="660" spans="1:35" x14ac:dyDescent="0.25">
      <c r="A660">
        <f t="shared" si="30"/>
        <v>658</v>
      </c>
      <c r="B660" s="148" t="s">
        <v>416</v>
      </c>
      <c r="C660" t="str">
        <f t="shared" si="31"/>
        <v>BILATERAL</v>
      </c>
      <c r="E660">
        <f t="shared" si="32"/>
        <v>657</v>
      </c>
      <c r="F660" s="156" t="s">
        <v>402</v>
      </c>
      <c r="G660" s="157"/>
      <c r="H660" s="158"/>
      <c r="I660" s="158"/>
      <c r="J660" s="158"/>
      <c r="K660" s="158"/>
      <c r="L660" s="158"/>
      <c r="M660" s="158"/>
      <c r="N660" s="158"/>
      <c r="O660" s="158"/>
      <c r="P660" s="158"/>
      <c r="Q660" s="158"/>
      <c r="R660" s="158"/>
      <c r="S660" s="158"/>
      <c r="T660" s="158" t="s">
        <v>435</v>
      </c>
      <c r="U660" s="158"/>
      <c r="V660" s="158" t="s">
        <v>435</v>
      </c>
      <c r="W660" s="158"/>
      <c r="X660" s="158"/>
      <c r="Y660" s="158"/>
      <c r="Z660" s="158" t="s">
        <v>416</v>
      </c>
      <c r="AA660" s="158"/>
      <c r="AB660" s="158"/>
      <c r="AC660" s="158"/>
      <c r="AD660" s="158"/>
      <c r="AE660" s="158" t="s">
        <v>435</v>
      </c>
      <c r="AF660" s="158"/>
      <c r="AG660" s="158"/>
      <c r="AH660" s="158"/>
    </row>
    <row r="661" spans="1:35" x14ac:dyDescent="0.25">
      <c r="A661">
        <f t="shared" si="30"/>
        <v>659</v>
      </c>
      <c r="B661" s="149" t="s">
        <v>417</v>
      </c>
      <c r="C661" t="str">
        <f t="shared" si="31"/>
        <v>REGULADO</v>
      </c>
      <c r="E661">
        <f t="shared" si="32"/>
        <v>658</v>
      </c>
      <c r="F661" s="159" t="s">
        <v>403</v>
      </c>
      <c r="G661" s="160"/>
      <c r="H661" s="161"/>
      <c r="I661" s="161"/>
      <c r="J661" s="161"/>
      <c r="K661" s="161"/>
      <c r="L661" s="161"/>
      <c r="M661" s="161"/>
      <c r="N661" s="161"/>
      <c r="O661" s="161"/>
      <c r="P661" s="161"/>
      <c r="Q661" s="161"/>
      <c r="R661" s="161"/>
      <c r="S661" s="161"/>
      <c r="T661" s="161" t="s">
        <v>417</v>
      </c>
      <c r="U661" s="161"/>
      <c r="V661" s="161" t="s">
        <v>417</v>
      </c>
      <c r="W661" s="161"/>
      <c r="X661" s="161"/>
      <c r="Y661" s="161"/>
      <c r="Z661" s="161" t="s">
        <v>558</v>
      </c>
      <c r="AA661" s="161"/>
      <c r="AB661" s="161"/>
      <c r="AC661" s="161"/>
      <c r="AD661" s="161"/>
      <c r="AE661" s="161" t="s">
        <v>417</v>
      </c>
      <c r="AF661" s="161"/>
      <c r="AG661" s="161"/>
      <c r="AH661" s="161"/>
    </row>
    <row r="662" spans="1:35" s="134" customFormat="1" x14ac:dyDescent="0.25">
      <c r="A662" s="134">
        <f t="shared" si="30"/>
        <v>660</v>
      </c>
      <c r="B662" s="135" t="s">
        <v>2420</v>
      </c>
      <c r="C662" s="134" t="str">
        <f t="shared" si="31"/>
        <v>CB00190ENG</v>
      </c>
      <c r="E662" s="134">
        <f t="shared" si="32"/>
        <v>659</v>
      </c>
      <c r="F662" s="136" t="s">
        <v>1087</v>
      </c>
      <c r="G662" s="137"/>
      <c r="H662" s="138"/>
      <c r="I662" s="138"/>
      <c r="J662" s="138"/>
      <c r="K662" s="138"/>
      <c r="L662" s="138"/>
      <c r="M662" s="138"/>
      <c r="N662" s="138"/>
      <c r="O662" s="138"/>
      <c r="P662" s="138"/>
      <c r="Q662" s="138"/>
      <c r="R662" s="138"/>
      <c r="S662" s="138"/>
      <c r="T662" s="138" t="s">
        <v>2421</v>
      </c>
      <c r="U662" s="138"/>
      <c r="V662" s="138" t="s">
        <v>2422</v>
      </c>
      <c r="W662" s="138"/>
      <c r="X662" s="138"/>
      <c r="Y662" s="138"/>
      <c r="Z662" s="138" t="s">
        <v>951</v>
      </c>
      <c r="AA662" s="138"/>
      <c r="AB662" s="138"/>
      <c r="AC662" s="138"/>
      <c r="AD662" s="138"/>
      <c r="AE662" s="138" t="s">
        <v>2423</v>
      </c>
      <c r="AF662" s="138"/>
      <c r="AG662" s="138"/>
      <c r="AH662" s="138"/>
      <c r="AI662" s="3"/>
    </row>
    <row r="663" spans="1:35" x14ac:dyDescent="0.25">
      <c r="A663">
        <f t="shared" si="30"/>
        <v>661</v>
      </c>
      <c r="B663" s="139" t="s">
        <v>517</v>
      </c>
      <c r="C663" t="str">
        <f t="shared" si="31"/>
        <v>TRUJILLO 220</v>
      </c>
      <c r="E663">
        <f t="shared" si="32"/>
        <v>660</v>
      </c>
      <c r="F663" s="140" t="s">
        <v>1109</v>
      </c>
      <c r="G663" s="141"/>
      <c r="H663" s="142"/>
      <c r="I663" s="142"/>
      <c r="J663" s="142"/>
      <c r="K663" s="142"/>
      <c r="L663" s="142"/>
      <c r="M663" s="142"/>
      <c r="N663" s="142"/>
      <c r="O663" s="142"/>
      <c r="P663" s="142"/>
      <c r="Q663" s="142"/>
      <c r="R663" s="142"/>
      <c r="S663" s="142"/>
      <c r="T663" s="142" t="s">
        <v>513</v>
      </c>
      <c r="U663" s="142"/>
      <c r="V663" s="142" t="s">
        <v>531</v>
      </c>
      <c r="W663" s="142"/>
      <c r="X663" s="142"/>
      <c r="Y663" s="142"/>
      <c r="Z663" s="142" t="s">
        <v>538</v>
      </c>
      <c r="AA663" s="142"/>
      <c r="AB663" s="142"/>
      <c r="AC663" s="142"/>
      <c r="AD663" s="142"/>
      <c r="AE663" s="142" t="s">
        <v>470</v>
      </c>
      <c r="AF663" s="142"/>
      <c r="AG663" s="142"/>
      <c r="AH663" s="142"/>
    </row>
    <row r="664" spans="1:35" x14ac:dyDescent="0.25">
      <c r="A664">
        <f t="shared" si="30"/>
        <v>662</v>
      </c>
      <c r="B664" s="143" t="s">
        <v>68</v>
      </c>
      <c r="C664" t="str">
        <f t="shared" si="31"/>
        <v>HIDRANDINA</v>
      </c>
      <c r="E664">
        <f t="shared" si="32"/>
        <v>661</v>
      </c>
      <c r="F664" s="140" t="s">
        <v>52</v>
      </c>
      <c r="G664" s="141"/>
      <c r="H664" s="142"/>
      <c r="I664" s="142"/>
      <c r="J664" s="142"/>
      <c r="K664" s="142"/>
      <c r="L664" s="142"/>
      <c r="M664" s="142"/>
      <c r="N664" s="142"/>
      <c r="O664" s="142"/>
      <c r="P664" s="142"/>
      <c r="Q664" s="142"/>
      <c r="R664" s="142"/>
      <c r="S664" s="142"/>
      <c r="T664" s="142" t="s">
        <v>68</v>
      </c>
      <c r="U664" s="142"/>
      <c r="V664" s="142" t="s">
        <v>97</v>
      </c>
      <c r="W664" s="142"/>
      <c r="X664" s="142"/>
      <c r="Y664" s="142"/>
      <c r="Z664" s="142" t="s">
        <v>299</v>
      </c>
      <c r="AA664" s="142"/>
      <c r="AB664" s="142"/>
      <c r="AC664" s="142"/>
      <c r="AD664" s="142"/>
      <c r="AE664" s="142" t="s">
        <v>59</v>
      </c>
      <c r="AF664" s="142"/>
      <c r="AG664" s="142"/>
      <c r="AH664" s="142"/>
    </row>
    <row r="665" spans="1:35" x14ac:dyDescent="0.25">
      <c r="A665">
        <f t="shared" si="30"/>
        <v>663</v>
      </c>
      <c r="B665" s="144" t="s">
        <v>2194</v>
      </c>
      <c r="C665" t="str">
        <f t="shared" si="31"/>
        <v>31/08/2016</v>
      </c>
      <c r="E665">
        <f t="shared" si="32"/>
        <v>662</v>
      </c>
      <c r="F665" s="140" t="s">
        <v>1112</v>
      </c>
      <c r="G665" s="141"/>
      <c r="H665" s="142"/>
      <c r="I665" s="142"/>
      <c r="J665" s="142"/>
      <c r="K665" s="142"/>
      <c r="L665" s="142"/>
      <c r="M665" s="142"/>
      <c r="N665" s="142"/>
      <c r="O665" s="142"/>
      <c r="P665" s="142"/>
      <c r="Q665" s="142"/>
      <c r="R665" s="142"/>
      <c r="S665" s="142"/>
      <c r="T665" s="142" t="s">
        <v>624</v>
      </c>
      <c r="U665" s="142"/>
      <c r="V665" s="142" t="s">
        <v>624</v>
      </c>
      <c r="W665" s="142"/>
      <c r="X665" s="142"/>
      <c r="Y665" s="142"/>
      <c r="Z665" s="142" t="s">
        <v>819</v>
      </c>
      <c r="AA665" s="142"/>
      <c r="AB665" s="142"/>
      <c r="AC665" s="142"/>
      <c r="AD665" s="142"/>
      <c r="AE665" s="142" t="s">
        <v>566</v>
      </c>
      <c r="AF665" s="142"/>
      <c r="AG665" s="142"/>
      <c r="AH665" s="142"/>
    </row>
    <row r="666" spans="1:35" x14ac:dyDescent="0.25">
      <c r="A666">
        <f t="shared" si="30"/>
        <v>664</v>
      </c>
      <c r="B666" s="147" t="s">
        <v>1036</v>
      </c>
      <c r="C666" t="str">
        <f t="shared" si="31"/>
        <v>01/07/2016</v>
      </c>
      <c r="E666">
        <f t="shared" si="32"/>
        <v>663</v>
      </c>
      <c r="F666" s="140" t="s">
        <v>54</v>
      </c>
      <c r="G666" s="141"/>
      <c r="H666" s="142"/>
      <c r="I666" s="142"/>
      <c r="J666" s="142"/>
      <c r="K666" s="142"/>
      <c r="L666" s="142"/>
      <c r="M666" s="142"/>
      <c r="N666" s="142"/>
      <c r="O666" s="142"/>
      <c r="P666" s="142"/>
      <c r="Q666" s="142"/>
      <c r="R666" s="142"/>
      <c r="S666" s="142"/>
      <c r="T666" s="142" t="s">
        <v>1121</v>
      </c>
      <c r="U666" s="142"/>
      <c r="V666" s="142" t="s">
        <v>1117</v>
      </c>
      <c r="W666" s="142"/>
      <c r="X666" s="142"/>
      <c r="Y666" s="142"/>
      <c r="Z666" s="142" t="s">
        <v>928</v>
      </c>
      <c r="AA666" s="142"/>
      <c r="AB666" s="142"/>
      <c r="AC666" s="142"/>
      <c r="AD666" s="142"/>
      <c r="AE666" s="142" t="s">
        <v>843</v>
      </c>
      <c r="AF666" s="142"/>
      <c r="AG666" s="142"/>
      <c r="AH666" s="142"/>
    </row>
    <row r="667" spans="1:35" x14ac:dyDescent="0.25">
      <c r="A667">
        <f t="shared" si="30"/>
        <v>665</v>
      </c>
      <c r="B667" s="148" t="s">
        <v>416</v>
      </c>
      <c r="C667" t="str">
        <f t="shared" si="31"/>
        <v>BILATERAL</v>
      </c>
      <c r="E667">
        <f t="shared" si="32"/>
        <v>664</v>
      </c>
      <c r="F667" s="140" t="s">
        <v>402</v>
      </c>
      <c r="G667" s="141"/>
      <c r="H667" s="142"/>
      <c r="I667" s="142"/>
      <c r="J667" s="142"/>
      <c r="K667" s="142"/>
      <c r="L667" s="142"/>
      <c r="M667" s="142"/>
      <c r="N667" s="142"/>
      <c r="O667" s="142"/>
      <c r="P667" s="142"/>
      <c r="Q667" s="142"/>
      <c r="R667" s="142"/>
      <c r="S667" s="142"/>
      <c r="T667" s="142" t="s">
        <v>435</v>
      </c>
      <c r="U667" s="142"/>
      <c r="V667" s="142" t="s">
        <v>435</v>
      </c>
      <c r="W667" s="142"/>
      <c r="X667" s="142"/>
      <c r="Y667" s="142"/>
      <c r="Z667" s="142" t="s">
        <v>416</v>
      </c>
      <c r="AA667" s="142"/>
      <c r="AB667" s="142"/>
      <c r="AC667" s="142"/>
      <c r="AD667" s="142"/>
      <c r="AE667" s="142" t="s">
        <v>435</v>
      </c>
      <c r="AF667" s="142"/>
      <c r="AG667" s="142"/>
      <c r="AH667" s="142"/>
    </row>
    <row r="668" spans="1:35" x14ac:dyDescent="0.25">
      <c r="A668">
        <f t="shared" si="30"/>
        <v>666</v>
      </c>
      <c r="B668" s="149" t="s">
        <v>417</v>
      </c>
      <c r="C668" t="str">
        <f t="shared" si="31"/>
        <v>REGULADO</v>
      </c>
      <c r="E668">
        <f t="shared" si="32"/>
        <v>665</v>
      </c>
      <c r="F668" s="150" t="s">
        <v>403</v>
      </c>
      <c r="G668" s="151"/>
      <c r="H668" s="152"/>
      <c r="I668" s="152"/>
      <c r="J668" s="152"/>
      <c r="K668" s="152"/>
      <c r="L668" s="152"/>
      <c r="M668" s="152"/>
      <c r="N668" s="152"/>
      <c r="O668" s="152"/>
      <c r="P668" s="152"/>
      <c r="Q668" s="152"/>
      <c r="R668" s="152"/>
      <c r="S668" s="152"/>
      <c r="T668" s="152" t="s">
        <v>417</v>
      </c>
      <c r="U668" s="152"/>
      <c r="V668" s="152" t="s">
        <v>417</v>
      </c>
      <c r="W668" s="152"/>
      <c r="X668" s="152"/>
      <c r="Y668" s="152"/>
      <c r="Z668" s="152" t="s">
        <v>558</v>
      </c>
      <c r="AA668" s="152"/>
      <c r="AB668" s="152"/>
      <c r="AC668" s="152"/>
      <c r="AD668" s="152"/>
      <c r="AE668" s="152" t="s">
        <v>417</v>
      </c>
      <c r="AF668" s="152"/>
      <c r="AG668" s="152"/>
      <c r="AH668" s="152"/>
    </row>
    <row r="669" spans="1:35" x14ac:dyDescent="0.25">
      <c r="A669">
        <f t="shared" si="30"/>
        <v>667</v>
      </c>
      <c r="B669" s="135" t="s">
        <v>2424</v>
      </c>
      <c r="C669" t="str">
        <f t="shared" si="31"/>
        <v>CB00191ENG</v>
      </c>
      <c r="E669" s="134">
        <f t="shared" si="32"/>
        <v>666</v>
      </c>
      <c r="F669" s="153" t="s">
        <v>1087</v>
      </c>
      <c r="G669" s="154"/>
      <c r="H669" s="155"/>
      <c r="I669" s="155"/>
      <c r="J669" s="155"/>
      <c r="K669" s="155"/>
      <c r="L669" s="155"/>
      <c r="M669" s="155"/>
      <c r="N669" s="155"/>
      <c r="O669" s="155"/>
      <c r="P669" s="155"/>
      <c r="Q669" s="155"/>
      <c r="R669" s="155"/>
      <c r="S669" s="155"/>
      <c r="T669" s="155" t="s">
        <v>2425</v>
      </c>
      <c r="U669" s="155"/>
      <c r="V669" s="155" t="s">
        <v>1086</v>
      </c>
      <c r="W669" s="155"/>
      <c r="X669" s="155"/>
      <c r="Y669" s="155"/>
      <c r="Z669" s="155" t="s">
        <v>953</v>
      </c>
      <c r="AA669" s="155"/>
      <c r="AB669" s="155"/>
      <c r="AC669" s="155"/>
      <c r="AD669" s="155"/>
      <c r="AE669" s="155" t="s">
        <v>2426</v>
      </c>
      <c r="AF669" s="155"/>
      <c r="AG669" s="155"/>
      <c r="AH669" s="155"/>
    </row>
    <row r="670" spans="1:35" x14ac:dyDescent="0.25">
      <c r="A670">
        <f t="shared" si="30"/>
        <v>668</v>
      </c>
      <c r="B670" s="139" t="s">
        <v>534</v>
      </c>
      <c r="C670" t="str">
        <f t="shared" si="31"/>
        <v>CALLALLI 138</v>
      </c>
      <c r="E670">
        <f t="shared" si="32"/>
        <v>667</v>
      </c>
      <c r="F670" s="156" t="s">
        <v>1109</v>
      </c>
      <c r="G670" s="157"/>
      <c r="H670" s="158"/>
      <c r="I670" s="158"/>
      <c r="J670" s="158"/>
      <c r="K670" s="158"/>
      <c r="L670" s="158"/>
      <c r="M670" s="158"/>
      <c r="N670" s="158"/>
      <c r="O670" s="158"/>
      <c r="P670" s="158"/>
      <c r="Q670" s="158"/>
      <c r="R670" s="158"/>
      <c r="S670" s="158"/>
      <c r="T670" s="158" t="s">
        <v>428</v>
      </c>
      <c r="U670" s="158"/>
      <c r="V670" s="158" t="s">
        <v>536</v>
      </c>
      <c r="W670" s="158"/>
      <c r="X670" s="158"/>
      <c r="Y670" s="158"/>
      <c r="Z670" s="158" t="s">
        <v>634</v>
      </c>
      <c r="AA670" s="158"/>
      <c r="AB670" s="158"/>
      <c r="AC670" s="158"/>
      <c r="AD670" s="158"/>
      <c r="AE670" s="158" t="s">
        <v>470</v>
      </c>
      <c r="AF670" s="158"/>
      <c r="AG670" s="158"/>
      <c r="AH670" s="158"/>
    </row>
    <row r="671" spans="1:35" x14ac:dyDescent="0.25">
      <c r="A671">
        <f t="shared" si="30"/>
        <v>669</v>
      </c>
      <c r="B671" s="143" t="s">
        <v>97</v>
      </c>
      <c r="C671" t="str">
        <f t="shared" si="31"/>
        <v>SEAL</v>
      </c>
      <c r="E671">
        <f t="shared" si="32"/>
        <v>668</v>
      </c>
      <c r="F671" s="156" t="s">
        <v>52</v>
      </c>
      <c r="G671" s="157"/>
      <c r="H671" s="158"/>
      <c r="I671" s="158"/>
      <c r="J671" s="158"/>
      <c r="K671" s="158"/>
      <c r="L671" s="158"/>
      <c r="M671" s="158"/>
      <c r="N671" s="158"/>
      <c r="O671" s="158"/>
      <c r="P671" s="158"/>
      <c r="Q671" s="158"/>
      <c r="R671" s="158"/>
      <c r="S671" s="158"/>
      <c r="T671" s="158" t="s">
        <v>68</v>
      </c>
      <c r="U671" s="158"/>
      <c r="V671" s="158" t="s">
        <v>94</v>
      </c>
      <c r="W671" s="158"/>
      <c r="X671" s="158"/>
      <c r="Y671" s="158"/>
      <c r="Z671" s="158" t="s">
        <v>299</v>
      </c>
      <c r="AA671" s="158"/>
      <c r="AB671" s="158"/>
      <c r="AC671" s="158"/>
      <c r="AD671" s="158"/>
      <c r="AE671" s="158" t="s">
        <v>59</v>
      </c>
      <c r="AF671" s="158"/>
      <c r="AG671" s="158"/>
      <c r="AH671" s="158"/>
    </row>
    <row r="672" spans="1:35" x14ac:dyDescent="0.25">
      <c r="A672">
        <f t="shared" si="30"/>
        <v>670</v>
      </c>
      <c r="B672" s="144" t="s">
        <v>2194</v>
      </c>
      <c r="C672" t="str">
        <f t="shared" si="31"/>
        <v>31/08/2016</v>
      </c>
      <c r="E672">
        <f t="shared" si="32"/>
        <v>669</v>
      </c>
      <c r="F672" s="156" t="s">
        <v>1112</v>
      </c>
      <c r="G672" s="157"/>
      <c r="H672" s="158"/>
      <c r="I672" s="158"/>
      <c r="J672" s="158"/>
      <c r="K672" s="158"/>
      <c r="L672" s="158"/>
      <c r="M672" s="158"/>
      <c r="N672" s="158"/>
      <c r="O672" s="158"/>
      <c r="P672" s="158"/>
      <c r="Q672" s="158"/>
      <c r="R672" s="158"/>
      <c r="S672" s="158"/>
      <c r="T672" s="158" t="s">
        <v>624</v>
      </c>
      <c r="U672" s="158"/>
      <c r="V672" s="158" t="s">
        <v>624</v>
      </c>
      <c r="W672" s="158"/>
      <c r="X672" s="158"/>
      <c r="Y672" s="158"/>
      <c r="Z672" s="158" t="s">
        <v>819</v>
      </c>
      <c r="AA672" s="158"/>
      <c r="AB672" s="158"/>
      <c r="AC672" s="158"/>
      <c r="AD672" s="158"/>
      <c r="AE672" s="158" t="s">
        <v>903</v>
      </c>
      <c r="AF672" s="158"/>
      <c r="AG672" s="158"/>
      <c r="AH672" s="158"/>
    </row>
    <row r="673" spans="1:35" x14ac:dyDescent="0.25">
      <c r="A673">
        <f t="shared" si="30"/>
        <v>671</v>
      </c>
      <c r="B673" s="147" t="s">
        <v>1036</v>
      </c>
      <c r="C673" t="str">
        <f t="shared" si="31"/>
        <v>01/07/2016</v>
      </c>
      <c r="E673">
        <f t="shared" si="32"/>
        <v>670</v>
      </c>
      <c r="F673" s="156" t="s">
        <v>54</v>
      </c>
      <c r="G673" s="157"/>
      <c r="H673" s="158"/>
      <c r="I673" s="158"/>
      <c r="J673" s="158"/>
      <c r="K673" s="158"/>
      <c r="L673" s="158"/>
      <c r="M673" s="158"/>
      <c r="N673" s="158"/>
      <c r="O673" s="158"/>
      <c r="P673" s="158"/>
      <c r="Q673" s="158"/>
      <c r="R673" s="158"/>
      <c r="S673" s="158"/>
      <c r="T673" s="158" t="s">
        <v>1121</v>
      </c>
      <c r="U673" s="158"/>
      <c r="V673" s="158" t="s">
        <v>1117</v>
      </c>
      <c r="W673" s="158"/>
      <c r="X673" s="158"/>
      <c r="Y673" s="158"/>
      <c r="Z673" s="158" t="s">
        <v>928</v>
      </c>
      <c r="AA673" s="158"/>
      <c r="AB673" s="158"/>
      <c r="AC673" s="158"/>
      <c r="AD673" s="158"/>
      <c r="AE673" s="158" t="s">
        <v>1120</v>
      </c>
      <c r="AF673" s="158"/>
      <c r="AG673" s="158"/>
      <c r="AH673" s="158"/>
    </row>
    <row r="674" spans="1:35" x14ac:dyDescent="0.25">
      <c r="A674">
        <f t="shared" si="30"/>
        <v>672</v>
      </c>
      <c r="B674" s="148" t="s">
        <v>416</v>
      </c>
      <c r="C674" t="str">
        <f t="shared" si="31"/>
        <v>BILATERAL</v>
      </c>
      <c r="E674">
        <f t="shared" si="32"/>
        <v>671</v>
      </c>
      <c r="F674" s="156" t="s">
        <v>402</v>
      </c>
      <c r="G674" s="157"/>
      <c r="H674" s="158"/>
      <c r="I674" s="158"/>
      <c r="J674" s="158"/>
      <c r="K674" s="158"/>
      <c r="L674" s="158"/>
      <c r="M674" s="158"/>
      <c r="N674" s="158"/>
      <c r="O674" s="158"/>
      <c r="P674" s="158"/>
      <c r="Q674" s="158"/>
      <c r="R674" s="158"/>
      <c r="S674" s="158"/>
      <c r="T674" s="158" t="s">
        <v>435</v>
      </c>
      <c r="U674" s="158"/>
      <c r="V674" s="158" t="s">
        <v>416</v>
      </c>
      <c r="W674" s="158"/>
      <c r="X674" s="158"/>
      <c r="Y674" s="158"/>
      <c r="Z674" s="158" t="s">
        <v>416</v>
      </c>
      <c r="AA674" s="158"/>
      <c r="AB674" s="158"/>
      <c r="AC674" s="158"/>
      <c r="AD674" s="158"/>
      <c r="AE674" s="158" t="s">
        <v>416</v>
      </c>
      <c r="AF674" s="158"/>
      <c r="AG674" s="158"/>
      <c r="AH674" s="158"/>
    </row>
    <row r="675" spans="1:35" x14ac:dyDescent="0.25">
      <c r="A675">
        <f t="shared" si="30"/>
        <v>673</v>
      </c>
      <c r="B675" s="149" t="s">
        <v>417</v>
      </c>
      <c r="C675" t="str">
        <f t="shared" si="31"/>
        <v>REGULADO</v>
      </c>
      <c r="E675">
        <f t="shared" si="32"/>
        <v>672</v>
      </c>
      <c r="F675" s="159" t="s">
        <v>403</v>
      </c>
      <c r="G675" s="160"/>
      <c r="H675" s="161"/>
      <c r="I675" s="161"/>
      <c r="J675" s="161"/>
      <c r="K675" s="161"/>
      <c r="L675" s="161"/>
      <c r="M675" s="161"/>
      <c r="N675" s="161"/>
      <c r="O675" s="161"/>
      <c r="P675" s="161"/>
      <c r="Q675" s="161"/>
      <c r="R675" s="161"/>
      <c r="S675" s="161"/>
      <c r="T675" s="161" t="s">
        <v>417</v>
      </c>
      <c r="U675" s="161"/>
      <c r="V675" s="161" t="s">
        <v>417</v>
      </c>
      <c r="W675" s="161"/>
      <c r="X675" s="161"/>
      <c r="Y675" s="161"/>
      <c r="Z675" s="161" t="s">
        <v>558</v>
      </c>
      <c r="AA675" s="161"/>
      <c r="AB675" s="161"/>
      <c r="AC675" s="161"/>
      <c r="AD675" s="161"/>
      <c r="AE675" s="161" t="s">
        <v>417</v>
      </c>
      <c r="AF675" s="161"/>
      <c r="AG675" s="161"/>
      <c r="AH675" s="161"/>
    </row>
    <row r="676" spans="1:35" s="134" customFormat="1" x14ac:dyDescent="0.25">
      <c r="A676" s="134">
        <f t="shared" si="30"/>
        <v>674</v>
      </c>
      <c r="B676" s="135" t="s">
        <v>2427</v>
      </c>
      <c r="C676" s="134" t="str">
        <f t="shared" si="31"/>
        <v>CB00192ENG</v>
      </c>
      <c r="E676" s="134">
        <f t="shared" si="32"/>
        <v>673</v>
      </c>
      <c r="F676" s="136" t="s">
        <v>1087</v>
      </c>
      <c r="G676" s="137"/>
      <c r="H676" s="138"/>
      <c r="I676" s="138"/>
      <c r="J676" s="138"/>
      <c r="K676" s="138"/>
      <c r="L676" s="138"/>
      <c r="M676" s="138"/>
      <c r="N676" s="138"/>
      <c r="O676" s="138"/>
      <c r="P676" s="138"/>
      <c r="Q676" s="138"/>
      <c r="R676" s="138"/>
      <c r="S676" s="138"/>
      <c r="T676" s="138" t="s">
        <v>2428</v>
      </c>
      <c r="U676" s="138"/>
      <c r="V676" s="138" t="s">
        <v>1604</v>
      </c>
      <c r="W676" s="138"/>
      <c r="X676" s="138"/>
      <c r="Y676" s="138"/>
      <c r="Z676" s="138" t="s">
        <v>954</v>
      </c>
      <c r="AA676" s="138"/>
      <c r="AB676" s="138"/>
      <c r="AC676" s="138"/>
      <c r="AD676" s="138"/>
      <c r="AE676" s="138" t="s">
        <v>2429</v>
      </c>
      <c r="AF676" s="138"/>
      <c r="AG676" s="138"/>
      <c r="AH676" s="138"/>
      <c r="AI676" s="3"/>
    </row>
    <row r="677" spans="1:35" x14ac:dyDescent="0.25">
      <c r="A677">
        <f t="shared" si="30"/>
        <v>675</v>
      </c>
      <c r="B677" s="139" t="s">
        <v>520</v>
      </c>
      <c r="C677" t="str">
        <f t="shared" si="31"/>
        <v>CHILINA 138</v>
      </c>
      <c r="E677">
        <f t="shared" si="32"/>
        <v>674</v>
      </c>
      <c r="F677" s="140" t="s">
        <v>1109</v>
      </c>
      <c r="G677" s="141"/>
      <c r="H677" s="142"/>
      <c r="I677" s="142"/>
      <c r="J677" s="142"/>
      <c r="K677" s="142"/>
      <c r="L677" s="142"/>
      <c r="M677" s="142"/>
      <c r="N677" s="142"/>
      <c r="O677" s="142"/>
      <c r="P677" s="142"/>
      <c r="Q677" s="142"/>
      <c r="R677" s="142"/>
      <c r="S677" s="142"/>
      <c r="T677" s="142" t="s">
        <v>517</v>
      </c>
      <c r="U677" s="142"/>
      <c r="V677" s="142" t="s">
        <v>538</v>
      </c>
      <c r="W677" s="142"/>
      <c r="X677" s="142"/>
      <c r="Y677" s="142"/>
      <c r="Z677" s="142" t="s">
        <v>370</v>
      </c>
      <c r="AA677" s="142"/>
      <c r="AB677" s="142"/>
      <c r="AC677" s="142"/>
      <c r="AD677" s="142"/>
      <c r="AE677" s="142" t="s">
        <v>608</v>
      </c>
      <c r="AF677" s="142"/>
      <c r="AG677" s="142"/>
      <c r="AH677" s="142"/>
    </row>
    <row r="678" spans="1:35" x14ac:dyDescent="0.25">
      <c r="A678">
        <f t="shared" si="30"/>
        <v>676</v>
      </c>
      <c r="B678" s="143" t="s">
        <v>97</v>
      </c>
      <c r="C678" t="str">
        <f t="shared" si="31"/>
        <v>SEAL</v>
      </c>
      <c r="E678">
        <f t="shared" si="32"/>
        <v>675</v>
      </c>
      <c r="F678" s="140" t="s">
        <v>52</v>
      </c>
      <c r="G678" s="141"/>
      <c r="H678" s="142"/>
      <c r="I678" s="142"/>
      <c r="J678" s="142"/>
      <c r="K678" s="142"/>
      <c r="L678" s="142"/>
      <c r="M678" s="142"/>
      <c r="N678" s="142"/>
      <c r="O678" s="142"/>
      <c r="P678" s="142"/>
      <c r="Q678" s="142"/>
      <c r="R678" s="142"/>
      <c r="S678" s="142"/>
      <c r="T678" s="142" t="s">
        <v>68</v>
      </c>
      <c r="U678" s="142"/>
      <c r="V678" s="142" t="s">
        <v>94</v>
      </c>
      <c r="W678" s="142"/>
      <c r="X678" s="142"/>
      <c r="Y678" s="142"/>
      <c r="Z678" s="142" t="s">
        <v>299</v>
      </c>
      <c r="AA678" s="142"/>
      <c r="AB678" s="142"/>
      <c r="AC678" s="142"/>
      <c r="AD678" s="142"/>
      <c r="AE678" s="142" t="s">
        <v>148</v>
      </c>
      <c r="AF678" s="142"/>
      <c r="AG678" s="142"/>
      <c r="AH678" s="142"/>
    </row>
    <row r="679" spans="1:35" x14ac:dyDescent="0.25">
      <c r="A679">
        <f t="shared" si="30"/>
        <v>677</v>
      </c>
      <c r="B679" s="144" t="s">
        <v>2194</v>
      </c>
      <c r="C679" t="str">
        <f t="shared" si="31"/>
        <v>31/08/2016</v>
      </c>
      <c r="E679">
        <f t="shared" si="32"/>
        <v>676</v>
      </c>
      <c r="F679" s="140" t="s">
        <v>1112</v>
      </c>
      <c r="G679" s="141"/>
      <c r="H679" s="142"/>
      <c r="I679" s="142"/>
      <c r="J679" s="142"/>
      <c r="K679" s="142"/>
      <c r="L679" s="142"/>
      <c r="M679" s="142"/>
      <c r="N679" s="142"/>
      <c r="O679" s="142"/>
      <c r="P679" s="142"/>
      <c r="Q679" s="142"/>
      <c r="R679" s="142"/>
      <c r="S679" s="142"/>
      <c r="T679" s="142" t="s">
        <v>624</v>
      </c>
      <c r="U679" s="142"/>
      <c r="V679" s="142" t="s">
        <v>624</v>
      </c>
      <c r="W679" s="142"/>
      <c r="X679" s="142"/>
      <c r="Y679" s="142"/>
      <c r="Z679" s="142" t="s">
        <v>819</v>
      </c>
      <c r="AA679" s="142"/>
      <c r="AB679" s="142"/>
      <c r="AC679" s="142"/>
      <c r="AD679" s="142"/>
      <c r="AE679" s="142" t="s">
        <v>566</v>
      </c>
      <c r="AF679" s="142"/>
      <c r="AG679" s="142"/>
      <c r="AH679" s="142"/>
    </row>
    <row r="680" spans="1:35" x14ac:dyDescent="0.25">
      <c r="A680">
        <f t="shared" si="30"/>
        <v>678</v>
      </c>
      <c r="B680" s="147" t="s">
        <v>1036</v>
      </c>
      <c r="C680" t="str">
        <f t="shared" si="31"/>
        <v>01/07/2016</v>
      </c>
      <c r="E680">
        <f t="shared" si="32"/>
        <v>677</v>
      </c>
      <c r="F680" s="140" t="s">
        <v>54</v>
      </c>
      <c r="G680" s="141"/>
      <c r="H680" s="142"/>
      <c r="I680" s="142"/>
      <c r="J680" s="142"/>
      <c r="K680" s="142"/>
      <c r="L680" s="142"/>
      <c r="M680" s="142"/>
      <c r="N680" s="142"/>
      <c r="O680" s="142"/>
      <c r="P680" s="142"/>
      <c r="Q680" s="142"/>
      <c r="R680" s="142"/>
      <c r="S680" s="142"/>
      <c r="T680" s="142" t="s">
        <v>1121</v>
      </c>
      <c r="U680" s="142"/>
      <c r="V680" s="142" t="s">
        <v>1117</v>
      </c>
      <c r="W680" s="142"/>
      <c r="X680" s="142"/>
      <c r="Y680" s="142"/>
      <c r="Z680" s="142" t="s">
        <v>928</v>
      </c>
      <c r="AA680" s="142"/>
      <c r="AB680" s="142"/>
      <c r="AC680" s="142"/>
      <c r="AD680" s="142"/>
      <c r="AE680" s="142" t="s">
        <v>843</v>
      </c>
      <c r="AF680" s="142"/>
      <c r="AG680" s="142"/>
      <c r="AH680" s="142"/>
    </row>
    <row r="681" spans="1:35" x14ac:dyDescent="0.25">
      <c r="A681">
        <f t="shared" si="30"/>
        <v>679</v>
      </c>
      <c r="B681" s="148" t="s">
        <v>416</v>
      </c>
      <c r="C681" t="str">
        <f t="shared" si="31"/>
        <v>BILATERAL</v>
      </c>
      <c r="E681">
        <f t="shared" si="32"/>
        <v>678</v>
      </c>
      <c r="F681" s="140" t="s">
        <v>402</v>
      </c>
      <c r="G681" s="141"/>
      <c r="H681" s="142"/>
      <c r="I681" s="142"/>
      <c r="J681" s="142"/>
      <c r="K681" s="142"/>
      <c r="L681" s="142"/>
      <c r="M681" s="142"/>
      <c r="N681" s="142"/>
      <c r="O681" s="142"/>
      <c r="P681" s="142"/>
      <c r="Q681" s="142"/>
      <c r="R681" s="142"/>
      <c r="S681" s="142"/>
      <c r="T681" s="142" t="s">
        <v>435</v>
      </c>
      <c r="U681" s="142"/>
      <c r="V681" s="142" t="s">
        <v>416</v>
      </c>
      <c r="W681" s="142"/>
      <c r="X681" s="142"/>
      <c r="Y681" s="142"/>
      <c r="Z681" s="142" t="s">
        <v>416</v>
      </c>
      <c r="AA681" s="142"/>
      <c r="AB681" s="142"/>
      <c r="AC681" s="142"/>
      <c r="AD681" s="142"/>
      <c r="AE681" s="142" t="s">
        <v>435</v>
      </c>
      <c r="AF681" s="142"/>
      <c r="AG681" s="142"/>
      <c r="AH681" s="142"/>
    </row>
    <row r="682" spans="1:35" x14ac:dyDescent="0.25">
      <c r="A682">
        <f t="shared" si="30"/>
        <v>680</v>
      </c>
      <c r="B682" s="149" t="s">
        <v>417</v>
      </c>
      <c r="C682" t="str">
        <f t="shared" si="31"/>
        <v>REGULADO</v>
      </c>
      <c r="E682">
        <f t="shared" si="32"/>
        <v>679</v>
      </c>
      <c r="F682" s="150" t="s">
        <v>403</v>
      </c>
      <c r="G682" s="151"/>
      <c r="H682" s="152"/>
      <c r="I682" s="152"/>
      <c r="J682" s="152"/>
      <c r="K682" s="152"/>
      <c r="L682" s="152"/>
      <c r="M682" s="152"/>
      <c r="N682" s="152"/>
      <c r="O682" s="152"/>
      <c r="P682" s="152"/>
      <c r="Q682" s="152"/>
      <c r="R682" s="152"/>
      <c r="S682" s="152"/>
      <c r="T682" s="152" t="s">
        <v>417</v>
      </c>
      <c r="U682" s="152"/>
      <c r="V682" s="152" t="s">
        <v>417</v>
      </c>
      <c r="W682" s="152"/>
      <c r="X682" s="152"/>
      <c r="Y682" s="152"/>
      <c r="Z682" s="152" t="s">
        <v>558</v>
      </c>
      <c r="AA682" s="152"/>
      <c r="AB682" s="152"/>
      <c r="AC682" s="152"/>
      <c r="AD682" s="152"/>
      <c r="AE682" s="152" t="s">
        <v>417</v>
      </c>
      <c r="AF682" s="152"/>
      <c r="AG682" s="152"/>
      <c r="AH682" s="152"/>
    </row>
    <row r="683" spans="1:35" x14ac:dyDescent="0.25">
      <c r="A683">
        <f t="shared" si="30"/>
        <v>681</v>
      </c>
      <c r="B683" s="135" t="s">
        <v>2430</v>
      </c>
      <c r="C683" t="str">
        <f t="shared" si="31"/>
        <v>CB00193ENG</v>
      </c>
      <c r="E683" s="134">
        <f t="shared" si="32"/>
        <v>680</v>
      </c>
      <c r="F683" s="153" t="s">
        <v>1087</v>
      </c>
      <c r="G683" s="154"/>
      <c r="H683" s="155"/>
      <c r="I683" s="155"/>
      <c r="J683" s="155"/>
      <c r="K683" s="155"/>
      <c r="L683" s="155"/>
      <c r="M683" s="155"/>
      <c r="N683" s="155"/>
      <c r="O683" s="155"/>
      <c r="P683" s="155"/>
      <c r="Q683" s="155"/>
      <c r="R683" s="155"/>
      <c r="S683" s="155"/>
      <c r="T683" s="155" t="s">
        <v>2431</v>
      </c>
      <c r="U683" s="155"/>
      <c r="V683" s="155" t="s">
        <v>1374</v>
      </c>
      <c r="W683" s="155"/>
      <c r="X683" s="155"/>
      <c r="Y683" s="155"/>
      <c r="Z683" s="155" t="s">
        <v>955</v>
      </c>
      <c r="AA683" s="155"/>
      <c r="AB683" s="155"/>
      <c r="AC683" s="155"/>
      <c r="AD683" s="155"/>
      <c r="AE683" s="155" t="s">
        <v>2432</v>
      </c>
      <c r="AF683" s="155"/>
      <c r="AG683" s="155"/>
      <c r="AH683" s="155"/>
    </row>
    <row r="684" spans="1:35" x14ac:dyDescent="0.25">
      <c r="A684">
        <f t="shared" si="30"/>
        <v>682</v>
      </c>
      <c r="B684" s="139" t="s">
        <v>522</v>
      </c>
      <c r="C684" t="str">
        <f t="shared" si="31"/>
        <v>MARCONA 220</v>
      </c>
      <c r="E684">
        <f t="shared" si="32"/>
        <v>681</v>
      </c>
      <c r="F684" s="156" t="s">
        <v>1109</v>
      </c>
      <c r="G684" s="157"/>
      <c r="H684" s="158"/>
      <c r="I684" s="158"/>
      <c r="J684" s="158"/>
      <c r="K684" s="158"/>
      <c r="L684" s="158"/>
      <c r="M684" s="158"/>
      <c r="N684" s="158"/>
      <c r="O684" s="158"/>
      <c r="P684" s="158"/>
      <c r="Q684" s="158"/>
      <c r="R684" s="158"/>
      <c r="S684" s="158"/>
      <c r="T684" s="158" t="s">
        <v>719</v>
      </c>
      <c r="U684" s="158"/>
      <c r="V684" s="158" t="s">
        <v>809</v>
      </c>
      <c r="W684" s="158"/>
      <c r="X684" s="158"/>
      <c r="Y684" s="158"/>
      <c r="Z684" s="158" t="s">
        <v>531</v>
      </c>
      <c r="AA684" s="158"/>
      <c r="AB684" s="158"/>
      <c r="AC684" s="158"/>
      <c r="AD684" s="158"/>
      <c r="AE684" s="158" t="s">
        <v>484</v>
      </c>
      <c r="AF684" s="158"/>
      <c r="AG684" s="158"/>
      <c r="AH684" s="158"/>
    </row>
    <row r="685" spans="1:35" x14ac:dyDescent="0.25">
      <c r="A685">
        <f t="shared" si="30"/>
        <v>683</v>
      </c>
      <c r="B685" s="143" t="s">
        <v>97</v>
      </c>
      <c r="C685" t="str">
        <f t="shared" si="31"/>
        <v>SEAL</v>
      </c>
      <c r="E685">
        <f t="shared" si="32"/>
        <v>682</v>
      </c>
      <c r="F685" s="156" t="s">
        <v>52</v>
      </c>
      <c r="G685" s="157"/>
      <c r="H685" s="158"/>
      <c r="I685" s="158"/>
      <c r="J685" s="158"/>
      <c r="K685" s="158"/>
      <c r="L685" s="158"/>
      <c r="M685" s="158"/>
      <c r="N685" s="158"/>
      <c r="O685" s="158"/>
      <c r="P685" s="158"/>
      <c r="Q685" s="158"/>
      <c r="R685" s="158"/>
      <c r="S685" s="158"/>
      <c r="T685" s="158" t="s">
        <v>34</v>
      </c>
      <c r="U685" s="158"/>
      <c r="V685" s="158" t="s">
        <v>236</v>
      </c>
      <c r="W685" s="158"/>
      <c r="X685" s="158"/>
      <c r="Y685" s="158"/>
      <c r="Z685" s="158" t="s">
        <v>299</v>
      </c>
      <c r="AA685" s="158"/>
      <c r="AB685" s="158"/>
      <c r="AC685" s="158"/>
      <c r="AD685" s="158"/>
      <c r="AE685" s="158" t="s">
        <v>107</v>
      </c>
      <c r="AF685" s="158"/>
      <c r="AG685" s="158"/>
      <c r="AH685" s="158"/>
    </row>
    <row r="686" spans="1:35" x14ac:dyDescent="0.25">
      <c r="A686">
        <f t="shared" si="30"/>
        <v>684</v>
      </c>
      <c r="B686" s="144" t="s">
        <v>2194</v>
      </c>
      <c r="C686" t="str">
        <f t="shared" si="31"/>
        <v>31/08/2016</v>
      </c>
      <c r="E686">
        <f t="shared" si="32"/>
        <v>683</v>
      </c>
      <c r="F686" s="156" t="s">
        <v>1112</v>
      </c>
      <c r="G686" s="157"/>
      <c r="H686" s="158"/>
      <c r="I686" s="158"/>
      <c r="J686" s="158"/>
      <c r="K686" s="158"/>
      <c r="L686" s="158"/>
      <c r="M686" s="158"/>
      <c r="N686" s="158"/>
      <c r="O686" s="158"/>
      <c r="P686" s="158"/>
      <c r="Q686" s="158"/>
      <c r="R686" s="158"/>
      <c r="S686" s="158"/>
      <c r="T686" s="158" t="s">
        <v>624</v>
      </c>
      <c r="U686" s="158"/>
      <c r="V686" s="158" t="s">
        <v>1394</v>
      </c>
      <c r="W686" s="158"/>
      <c r="X686" s="158"/>
      <c r="Y686" s="158"/>
      <c r="Z686" s="158" t="s">
        <v>819</v>
      </c>
      <c r="AA686" s="158"/>
      <c r="AB686" s="158"/>
      <c r="AC686" s="158"/>
      <c r="AD686" s="158"/>
      <c r="AE686" s="158" t="s">
        <v>1882</v>
      </c>
      <c r="AF686" s="158"/>
      <c r="AG686" s="158"/>
      <c r="AH686" s="158"/>
    </row>
    <row r="687" spans="1:35" x14ac:dyDescent="0.25">
      <c r="A687">
        <f t="shared" si="30"/>
        <v>685</v>
      </c>
      <c r="B687" s="147" t="s">
        <v>1036</v>
      </c>
      <c r="C687" t="str">
        <f t="shared" si="31"/>
        <v>01/07/2016</v>
      </c>
      <c r="E687">
        <f t="shared" si="32"/>
        <v>684</v>
      </c>
      <c r="F687" s="156" t="s">
        <v>54</v>
      </c>
      <c r="G687" s="157"/>
      <c r="H687" s="158"/>
      <c r="I687" s="158"/>
      <c r="J687" s="158"/>
      <c r="K687" s="158"/>
      <c r="L687" s="158"/>
      <c r="M687" s="158"/>
      <c r="N687" s="158"/>
      <c r="O687" s="158"/>
      <c r="P687" s="158"/>
      <c r="Q687" s="158"/>
      <c r="R687" s="158"/>
      <c r="S687" s="158"/>
      <c r="T687" s="158" t="s">
        <v>1121</v>
      </c>
      <c r="U687" s="158"/>
      <c r="V687" s="158" t="s">
        <v>1117</v>
      </c>
      <c r="W687" s="158"/>
      <c r="X687" s="158"/>
      <c r="Y687" s="158"/>
      <c r="Z687" s="158" t="s">
        <v>928</v>
      </c>
      <c r="AA687" s="158"/>
      <c r="AB687" s="158"/>
      <c r="AC687" s="158"/>
      <c r="AD687" s="158"/>
      <c r="AE687" s="158" t="s">
        <v>843</v>
      </c>
      <c r="AF687" s="158"/>
      <c r="AG687" s="158"/>
      <c r="AH687" s="158"/>
    </row>
    <row r="688" spans="1:35" x14ac:dyDescent="0.25">
      <c r="A688">
        <f t="shared" si="30"/>
        <v>686</v>
      </c>
      <c r="B688" s="148" t="s">
        <v>416</v>
      </c>
      <c r="C688" t="str">
        <f t="shared" si="31"/>
        <v>BILATERAL</v>
      </c>
      <c r="E688">
        <f t="shared" si="32"/>
        <v>685</v>
      </c>
      <c r="F688" s="156" t="s">
        <v>402</v>
      </c>
      <c r="G688" s="157"/>
      <c r="H688" s="158"/>
      <c r="I688" s="158"/>
      <c r="J688" s="158"/>
      <c r="K688" s="158"/>
      <c r="L688" s="158"/>
      <c r="M688" s="158"/>
      <c r="N688" s="158"/>
      <c r="O688" s="158"/>
      <c r="P688" s="158"/>
      <c r="Q688" s="158"/>
      <c r="R688" s="158"/>
      <c r="S688" s="158"/>
      <c r="T688" s="158" t="s">
        <v>435</v>
      </c>
      <c r="U688" s="158"/>
      <c r="V688" s="158" t="s">
        <v>416</v>
      </c>
      <c r="W688" s="158"/>
      <c r="X688" s="158"/>
      <c r="Y688" s="158"/>
      <c r="Z688" s="158" t="s">
        <v>416</v>
      </c>
      <c r="AA688" s="158"/>
      <c r="AB688" s="158"/>
      <c r="AC688" s="158"/>
      <c r="AD688" s="158"/>
      <c r="AE688" s="158" t="s">
        <v>435</v>
      </c>
      <c r="AF688" s="158"/>
      <c r="AG688" s="158"/>
      <c r="AH688" s="158"/>
    </row>
    <row r="689" spans="1:35" x14ac:dyDescent="0.25">
      <c r="A689">
        <f t="shared" si="30"/>
        <v>687</v>
      </c>
      <c r="B689" s="149" t="s">
        <v>417</v>
      </c>
      <c r="C689" t="str">
        <f t="shared" si="31"/>
        <v>REGULADO</v>
      </c>
      <c r="E689">
        <f t="shared" si="32"/>
        <v>686</v>
      </c>
      <c r="F689" s="159" t="s">
        <v>403</v>
      </c>
      <c r="G689" s="160"/>
      <c r="H689" s="161"/>
      <c r="I689" s="161"/>
      <c r="J689" s="161"/>
      <c r="K689" s="161"/>
      <c r="L689" s="161"/>
      <c r="M689" s="161"/>
      <c r="N689" s="161"/>
      <c r="O689" s="161"/>
      <c r="P689" s="161"/>
      <c r="Q689" s="161"/>
      <c r="R689" s="161"/>
      <c r="S689" s="161"/>
      <c r="T689" s="161" t="s">
        <v>417</v>
      </c>
      <c r="U689" s="161"/>
      <c r="V689" s="161" t="s">
        <v>558</v>
      </c>
      <c r="W689" s="161"/>
      <c r="X689" s="161"/>
      <c r="Y689" s="161"/>
      <c r="Z689" s="161" t="s">
        <v>558</v>
      </c>
      <c r="AA689" s="161"/>
      <c r="AB689" s="161"/>
      <c r="AC689" s="161"/>
      <c r="AD689" s="161"/>
      <c r="AE689" s="161" t="s">
        <v>417</v>
      </c>
      <c r="AF689" s="161"/>
      <c r="AG689" s="161"/>
      <c r="AH689" s="161"/>
    </row>
    <row r="690" spans="1:35" s="134" customFormat="1" x14ac:dyDescent="0.25">
      <c r="A690" s="134">
        <f t="shared" si="30"/>
        <v>688</v>
      </c>
      <c r="B690" s="135" t="s">
        <v>2433</v>
      </c>
      <c r="C690" s="134" t="str">
        <f t="shared" si="31"/>
        <v>CB00194ENG</v>
      </c>
      <c r="E690" s="134">
        <f t="shared" si="32"/>
        <v>687</v>
      </c>
      <c r="F690" s="136" t="s">
        <v>1087</v>
      </c>
      <c r="G690" s="137"/>
      <c r="H690" s="138"/>
      <c r="I690" s="138"/>
      <c r="J690" s="138"/>
      <c r="K690" s="138"/>
      <c r="L690" s="138"/>
      <c r="M690" s="138"/>
      <c r="N690" s="138"/>
      <c r="O690" s="138"/>
      <c r="P690" s="138"/>
      <c r="Q690" s="138"/>
      <c r="R690" s="138"/>
      <c r="S690" s="138"/>
      <c r="T690" s="138" t="s">
        <v>2434</v>
      </c>
      <c r="U690" s="138"/>
      <c r="V690" s="138" t="s">
        <v>1474</v>
      </c>
      <c r="W690" s="138"/>
      <c r="X690" s="138"/>
      <c r="Y690" s="138"/>
      <c r="Z690" s="138" t="s">
        <v>957</v>
      </c>
      <c r="AA690" s="138"/>
      <c r="AB690" s="138"/>
      <c r="AC690" s="138"/>
      <c r="AD690" s="138"/>
      <c r="AE690" s="138" t="s">
        <v>2435</v>
      </c>
      <c r="AF690" s="138"/>
      <c r="AG690" s="138"/>
      <c r="AH690" s="138"/>
      <c r="AI690" s="3"/>
    </row>
    <row r="691" spans="1:35" x14ac:dyDescent="0.25">
      <c r="A691">
        <f t="shared" si="30"/>
        <v>689</v>
      </c>
      <c r="B691" s="139" t="s">
        <v>524</v>
      </c>
      <c r="C691" t="str">
        <f t="shared" si="31"/>
        <v>MOLLENDO 138</v>
      </c>
      <c r="E691">
        <f t="shared" si="32"/>
        <v>688</v>
      </c>
      <c r="F691" s="140" t="s">
        <v>1109</v>
      </c>
      <c r="G691" s="141"/>
      <c r="H691" s="142"/>
      <c r="I691" s="142"/>
      <c r="J691" s="142"/>
      <c r="K691" s="142"/>
      <c r="L691" s="142"/>
      <c r="M691" s="142"/>
      <c r="N691" s="142"/>
      <c r="O691" s="142"/>
      <c r="P691" s="142"/>
      <c r="Q691" s="142"/>
      <c r="R691" s="142"/>
      <c r="S691" s="142"/>
      <c r="T691" s="142" t="s">
        <v>767</v>
      </c>
      <c r="U691" s="142"/>
      <c r="V691" s="142" t="s">
        <v>814</v>
      </c>
      <c r="W691" s="142"/>
      <c r="X691" s="142"/>
      <c r="Y691" s="142"/>
      <c r="Z691" s="142" t="s">
        <v>517</v>
      </c>
      <c r="AA691" s="142"/>
      <c r="AB691" s="142"/>
      <c r="AC691" s="142"/>
      <c r="AD691" s="142"/>
      <c r="AE691" s="142" t="s">
        <v>478</v>
      </c>
      <c r="AF691" s="142"/>
      <c r="AG691" s="142"/>
      <c r="AH691" s="142"/>
    </row>
    <row r="692" spans="1:35" x14ac:dyDescent="0.25">
      <c r="A692">
        <f t="shared" si="30"/>
        <v>690</v>
      </c>
      <c r="B692" s="143" t="s">
        <v>97</v>
      </c>
      <c r="C692" t="str">
        <f t="shared" si="31"/>
        <v>SEAL</v>
      </c>
      <c r="E692">
        <f t="shared" si="32"/>
        <v>689</v>
      </c>
      <c r="F692" s="140" t="s">
        <v>52</v>
      </c>
      <c r="G692" s="141"/>
      <c r="H692" s="142"/>
      <c r="I692" s="142"/>
      <c r="J692" s="142"/>
      <c r="K692" s="142"/>
      <c r="L692" s="142"/>
      <c r="M692" s="142"/>
      <c r="N692" s="142"/>
      <c r="O692" s="142"/>
      <c r="P692" s="142"/>
      <c r="Q692" s="142"/>
      <c r="R692" s="142"/>
      <c r="S692" s="142"/>
      <c r="T692" s="142" t="s">
        <v>34</v>
      </c>
      <c r="U692" s="142"/>
      <c r="V692" s="142" t="s">
        <v>236</v>
      </c>
      <c r="W692" s="142"/>
      <c r="X692" s="142"/>
      <c r="Y692" s="142"/>
      <c r="Z692" s="142" t="s">
        <v>299</v>
      </c>
      <c r="AA692" s="142"/>
      <c r="AB692" s="142"/>
      <c r="AC692" s="142"/>
      <c r="AD692" s="142"/>
      <c r="AE692" s="142" t="s">
        <v>107</v>
      </c>
      <c r="AF692" s="142"/>
      <c r="AG692" s="142"/>
      <c r="AH692" s="142"/>
    </row>
    <row r="693" spans="1:35" x14ac:dyDescent="0.25">
      <c r="A693">
        <f t="shared" si="30"/>
        <v>691</v>
      </c>
      <c r="B693" s="144" t="s">
        <v>2194</v>
      </c>
      <c r="C693" t="str">
        <f t="shared" si="31"/>
        <v>31/08/2016</v>
      </c>
      <c r="E693">
        <f t="shared" si="32"/>
        <v>690</v>
      </c>
      <c r="F693" s="140" t="s">
        <v>1112</v>
      </c>
      <c r="G693" s="141"/>
      <c r="H693" s="142"/>
      <c r="I693" s="142"/>
      <c r="J693" s="142"/>
      <c r="K693" s="142"/>
      <c r="L693" s="142"/>
      <c r="M693" s="142"/>
      <c r="N693" s="142"/>
      <c r="O693" s="142"/>
      <c r="P693" s="142"/>
      <c r="Q693" s="142"/>
      <c r="R693" s="142"/>
      <c r="S693" s="142"/>
      <c r="T693" s="142" t="s">
        <v>624</v>
      </c>
      <c r="U693" s="142"/>
      <c r="V693" s="142" t="s">
        <v>1394</v>
      </c>
      <c r="W693" s="142"/>
      <c r="X693" s="142"/>
      <c r="Y693" s="142"/>
      <c r="Z693" s="142" t="s">
        <v>819</v>
      </c>
      <c r="AA693" s="142"/>
      <c r="AB693" s="142"/>
      <c r="AC693" s="142"/>
      <c r="AD693" s="142"/>
      <c r="AE693" s="142" t="s">
        <v>1882</v>
      </c>
      <c r="AF693" s="142"/>
      <c r="AG693" s="142"/>
      <c r="AH693" s="142"/>
    </row>
    <row r="694" spans="1:35" x14ac:dyDescent="0.25">
      <c r="A694">
        <f t="shared" si="30"/>
        <v>692</v>
      </c>
      <c r="B694" s="147" t="s">
        <v>1036</v>
      </c>
      <c r="C694" t="str">
        <f t="shared" si="31"/>
        <v>01/07/2016</v>
      </c>
      <c r="E694">
        <f t="shared" si="32"/>
        <v>691</v>
      </c>
      <c r="F694" s="140" t="s">
        <v>54</v>
      </c>
      <c r="G694" s="141"/>
      <c r="H694" s="142"/>
      <c r="I694" s="142"/>
      <c r="J694" s="142"/>
      <c r="K694" s="142"/>
      <c r="L694" s="142"/>
      <c r="M694" s="142"/>
      <c r="N694" s="142"/>
      <c r="O694" s="142"/>
      <c r="P694" s="142"/>
      <c r="Q694" s="142"/>
      <c r="R694" s="142"/>
      <c r="S694" s="142"/>
      <c r="T694" s="142" t="s">
        <v>1121</v>
      </c>
      <c r="U694" s="142"/>
      <c r="V694" s="142" t="s">
        <v>1117</v>
      </c>
      <c r="W694" s="142"/>
      <c r="X694" s="142"/>
      <c r="Y694" s="142"/>
      <c r="Z694" s="142" t="s">
        <v>928</v>
      </c>
      <c r="AA694" s="142"/>
      <c r="AB694" s="142"/>
      <c r="AC694" s="142"/>
      <c r="AD694" s="142"/>
      <c r="AE694" s="142" t="s">
        <v>843</v>
      </c>
      <c r="AF694" s="142"/>
      <c r="AG694" s="142"/>
      <c r="AH694" s="142"/>
    </row>
    <row r="695" spans="1:35" x14ac:dyDescent="0.25">
      <c r="A695">
        <f t="shared" si="30"/>
        <v>693</v>
      </c>
      <c r="B695" s="148" t="s">
        <v>416</v>
      </c>
      <c r="C695" t="str">
        <f t="shared" si="31"/>
        <v>BILATERAL</v>
      </c>
      <c r="E695">
        <f t="shared" si="32"/>
        <v>692</v>
      </c>
      <c r="F695" s="140" t="s">
        <v>402</v>
      </c>
      <c r="G695" s="141"/>
      <c r="H695" s="142"/>
      <c r="I695" s="142"/>
      <c r="J695" s="142"/>
      <c r="K695" s="142"/>
      <c r="L695" s="142"/>
      <c r="M695" s="142"/>
      <c r="N695" s="142"/>
      <c r="O695" s="142"/>
      <c r="P695" s="142"/>
      <c r="Q695" s="142"/>
      <c r="R695" s="142"/>
      <c r="S695" s="142"/>
      <c r="T695" s="142" t="s">
        <v>435</v>
      </c>
      <c r="U695" s="142"/>
      <c r="V695" s="142" t="s">
        <v>416</v>
      </c>
      <c r="W695" s="142"/>
      <c r="X695" s="142"/>
      <c r="Y695" s="142"/>
      <c r="Z695" s="142" t="s">
        <v>416</v>
      </c>
      <c r="AA695" s="142"/>
      <c r="AB695" s="142"/>
      <c r="AC695" s="142"/>
      <c r="AD695" s="142"/>
      <c r="AE695" s="142" t="s">
        <v>435</v>
      </c>
      <c r="AF695" s="142"/>
      <c r="AG695" s="142"/>
      <c r="AH695" s="142"/>
    </row>
    <row r="696" spans="1:35" x14ac:dyDescent="0.25">
      <c r="A696">
        <f t="shared" si="30"/>
        <v>694</v>
      </c>
      <c r="B696" s="149" t="s">
        <v>417</v>
      </c>
      <c r="C696" t="str">
        <f t="shared" si="31"/>
        <v>REGULADO</v>
      </c>
      <c r="E696">
        <f t="shared" si="32"/>
        <v>693</v>
      </c>
      <c r="F696" s="150" t="s">
        <v>403</v>
      </c>
      <c r="G696" s="151"/>
      <c r="H696" s="152"/>
      <c r="I696" s="152"/>
      <c r="J696" s="152"/>
      <c r="K696" s="152"/>
      <c r="L696" s="152"/>
      <c r="M696" s="152"/>
      <c r="N696" s="152"/>
      <c r="O696" s="152"/>
      <c r="P696" s="152"/>
      <c r="Q696" s="152"/>
      <c r="R696" s="152"/>
      <c r="S696" s="152"/>
      <c r="T696" s="152" t="s">
        <v>417</v>
      </c>
      <c r="U696" s="152"/>
      <c r="V696" s="152" t="s">
        <v>558</v>
      </c>
      <c r="W696" s="152"/>
      <c r="X696" s="152"/>
      <c r="Y696" s="152"/>
      <c r="Z696" s="152" t="s">
        <v>558</v>
      </c>
      <c r="AA696" s="152"/>
      <c r="AB696" s="152"/>
      <c r="AC696" s="152"/>
      <c r="AD696" s="152"/>
      <c r="AE696" s="152" t="s">
        <v>417</v>
      </c>
      <c r="AF696" s="152"/>
      <c r="AG696" s="152"/>
      <c r="AH696" s="152"/>
    </row>
    <row r="697" spans="1:35" x14ac:dyDescent="0.25">
      <c r="A697">
        <f t="shared" si="30"/>
        <v>695</v>
      </c>
      <c r="B697" s="135" t="s">
        <v>2436</v>
      </c>
      <c r="C697" t="str">
        <f t="shared" si="31"/>
        <v>CB00195ENG</v>
      </c>
      <c r="E697" s="134">
        <f t="shared" si="32"/>
        <v>694</v>
      </c>
      <c r="F697" s="153" t="s">
        <v>1087</v>
      </c>
      <c r="G697" s="154"/>
      <c r="H697" s="155"/>
      <c r="I697" s="155"/>
      <c r="J697" s="155"/>
      <c r="K697" s="155"/>
      <c r="L697" s="155"/>
      <c r="M697" s="155"/>
      <c r="N697" s="155"/>
      <c r="O697" s="155"/>
      <c r="P697" s="155"/>
      <c r="Q697" s="155"/>
      <c r="R697" s="155"/>
      <c r="S697" s="155"/>
      <c r="T697" s="155" t="s">
        <v>2437</v>
      </c>
      <c r="U697" s="155"/>
      <c r="V697" s="155" t="s">
        <v>1835</v>
      </c>
      <c r="W697" s="155"/>
      <c r="X697" s="155"/>
      <c r="Y697" s="155"/>
      <c r="Z697" s="155" t="s">
        <v>958</v>
      </c>
      <c r="AA697" s="155"/>
      <c r="AB697" s="155"/>
      <c r="AC697" s="155"/>
      <c r="AD697" s="155"/>
      <c r="AE697" s="155" t="s">
        <v>2438</v>
      </c>
      <c r="AF697" s="155"/>
      <c r="AG697" s="155"/>
      <c r="AH697" s="155"/>
    </row>
    <row r="698" spans="1:35" x14ac:dyDescent="0.25">
      <c r="A698">
        <f t="shared" si="30"/>
        <v>696</v>
      </c>
      <c r="B698" s="139" t="s">
        <v>526</v>
      </c>
      <c r="C698" t="str">
        <f t="shared" si="31"/>
        <v>REPARTICIÓN 138</v>
      </c>
      <c r="E698">
        <f t="shared" si="32"/>
        <v>695</v>
      </c>
      <c r="F698" s="156" t="s">
        <v>1109</v>
      </c>
      <c r="G698" s="157"/>
      <c r="H698" s="158"/>
      <c r="I698" s="158"/>
      <c r="J698" s="158"/>
      <c r="K698" s="158"/>
      <c r="L698" s="158"/>
      <c r="M698" s="158"/>
      <c r="N698" s="158"/>
      <c r="O698" s="158"/>
      <c r="P698" s="158"/>
      <c r="Q698" s="158"/>
      <c r="R698" s="158"/>
      <c r="S698" s="158"/>
      <c r="T698" s="158" t="s">
        <v>634</v>
      </c>
      <c r="U698" s="158"/>
      <c r="V698" s="158" t="s">
        <v>817</v>
      </c>
      <c r="W698" s="158"/>
      <c r="X698" s="158"/>
      <c r="Y698" s="158"/>
      <c r="Z698" s="158" t="s">
        <v>478</v>
      </c>
      <c r="AA698" s="158"/>
      <c r="AB698" s="158"/>
      <c r="AC698" s="158"/>
      <c r="AD698" s="158"/>
      <c r="AE698" s="158" t="s">
        <v>482</v>
      </c>
      <c r="AF698" s="158"/>
      <c r="AG698" s="158"/>
      <c r="AH698" s="158"/>
    </row>
    <row r="699" spans="1:35" x14ac:dyDescent="0.25">
      <c r="A699">
        <f t="shared" si="30"/>
        <v>697</v>
      </c>
      <c r="B699" s="143" t="s">
        <v>97</v>
      </c>
      <c r="C699" t="str">
        <f t="shared" si="31"/>
        <v>SEAL</v>
      </c>
      <c r="E699">
        <f t="shared" si="32"/>
        <v>696</v>
      </c>
      <c r="F699" s="156" t="s">
        <v>52</v>
      </c>
      <c r="G699" s="157"/>
      <c r="H699" s="158"/>
      <c r="I699" s="158"/>
      <c r="J699" s="158"/>
      <c r="K699" s="158"/>
      <c r="L699" s="158"/>
      <c r="M699" s="158"/>
      <c r="N699" s="158"/>
      <c r="O699" s="158"/>
      <c r="P699" s="158"/>
      <c r="Q699" s="158"/>
      <c r="R699" s="158"/>
      <c r="S699" s="158"/>
      <c r="T699" s="158" t="s">
        <v>34</v>
      </c>
      <c r="U699" s="158"/>
      <c r="V699" s="158" t="s">
        <v>236</v>
      </c>
      <c r="W699" s="158"/>
      <c r="X699" s="158"/>
      <c r="Y699" s="158"/>
      <c r="Z699" s="158" t="s">
        <v>959</v>
      </c>
      <c r="AA699" s="158"/>
      <c r="AB699" s="158"/>
      <c r="AC699" s="158"/>
      <c r="AD699" s="158"/>
      <c r="AE699" s="158" t="s">
        <v>107</v>
      </c>
      <c r="AF699" s="158"/>
      <c r="AG699" s="158"/>
      <c r="AH699" s="158"/>
    </row>
    <row r="700" spans="1:35" x14ac:dyDescent="0.25">
      <c r="A700">
        <f t="shared" si="30"/>
        <v>698</v>
      </c>
      <c r="B700" s="144" t="s">
        <v>2194</v>
      </c>
      <c r="C700" t="str">
        <f t="shared" si="31"/>
        <v>31/08/2016</v>
      </c>
      <c r="E700">
        <f t="shared" si="32"/>
        <v>697</v>
      </c>
      <c r="F700" s="156" t="s">
        <v>1112</v>
      </c>
      <c r="G700" s="157"/>
      <c r="H700" s="158"/>
      <c r="I700" s="158"/>
      <c r="J700" s="158"/>
      <c r="K700" s="158"/>
      <c r="L700" s="158"/>
      <c r="M700" s="158"/>
      <c r="N700" s="158"/>
      <c r="O700" s="158"/>
      <c r="P700" s="158"/>
      <c r="Q700" s="158"/>
      <c r="R700" s="158"/>
      <c r="S700" s="158"/>
      <c r="T700" s="158" t="s">
        <v>624</v>
      </c>
      <c r="U700" s="158"/>
      <c r="V700" s="158" t="s">
        <v>1394</v>
      </c>
      <c r="W700" s="158"/>
      <c r="X700" s="158"/>
      <c r="Y700" s="158"/>
      <c r="Z700" s="158" t="s">
        <v>819</v>
      </c>
      <c r="AA700" s="158"/>
      <c r="AB700" s="158"/>
      <c r="AC700" s="158"/>
      <c r="AD700" s="158"/>
      <c r="AE700" s="158" t="s">
        <v>1882</v>
      </c>
      <c r="AF700" s="158"/>
      <c r="AG700" s="158"/>
      <c r="AH700" s="158"/>
    </row>
    <row r="701" spans="1:35" x14ac:dyDescent="0.25">
      <c r="A701">
        <f t="shared" si="30"/>
        <v>699</v>
      </c>
      <c r="B701" s="147" t="s">
        <v>1036</v>
      </c>
      <c r="C701" t="str">
        <f t="shared" si="31"/>
        <v>01/07/2016</v>
      </c>
      <c r="E701">
        <f t="shared" si="32"/>
        <v>698</v>
      </c>
      <c r="F701" s="156" t="s">
        <v>54</v>
      </c>
      <c r="G701" s="157"/>
      <c r="H701" s="158"/>
      <c r="I701" s="158"/>
      <c r="J701" s="158"/>
      <c r="K701" s="158"/>
      <c r="L701" s="158"/>
      <c r="M701" s="158"/>
      <c r="N701" s="158"/>
      <c r="O701" s="158"/>
      <c r="P701" s="158"/>
      <c r="Q701" s="158"/>
      <c r="R701" s="158"/>
      <c r="S701" s="158"/>
      <c r="T701" s="158" t="s">
        <v>1121</v>
      </c>
      <c r="U701" s="158"/>
      <c r="V701" s="158" t="s">
        <v>1117</v>
      </c>
      <c r="W701" s="158"/>
      <c r="X701" s="158"/>
      <c r="Y701" s="158"/>
      <c r="Z701" s="158" t="s">
        <v>928</v>
      </c>
      <c r="AA701" s="158"/>
      <c r="AB701" s="158"/>
      <c r="AC701" s="158"/>
      <c r="AD701" s="158"/>
      <c r="AE701" s="158" t="s">
        <v>843</v>
      </c>
      <c r="AF701" s="158"/>
      <c r="AG701" s="158"/>
      <c r="AH701" s="158"/>
    </row>
    <row r="702" spans="1:35" x14ac:dyDescent="0.25">
      <c r="A702">
        <f t="shared" si="30"/>
        <v>700</v>
      </c>
      <c r="B702" s="148" t="s">
        <v>416</v>
      </c>
      <c r="C702" t="str">
        <f t="shared" si="31"/>
        <v>BILATERAL</v>
      </c>
      <c r="E702">
        <f t="shared" si="32"/>
        <v>699</v>
      </c>
      <c r="F702" s="156" t="s">
        <v>402</v>
      </c>
      <c r="G702" s="157"/>
      <c r="H702" s="158"/>
      <c r="I702" s="158"/>
      <c r="J702" s="158"/>
      <c r="K702" s="158"/>
      <c r="L702" s="158"/>
      <c r="M702" s="158"/>
      <c r="N702" s="158"/>
      <c r="O702" s="158"/>
      <c r="P702" s="158"/>
      <c r="Q702" s="158"/>
      <c r="R702" s="158"/>
      <c r="S702" s="158"/>
      <c r="T702" s="158" t="s">
        <v>435</v>
      </c>
      <c r="U702" s="158"/>
      <c r="V702" s="158" t="s">
        <v>416</v>
      </c>
      <c r="W702" s="158"/>
      <c r="X702" s="158"/>
      <c r="Y702" s="158"/>
      <c r="Z702" s="158" t="s">
        <v>416</v>
      </c>
      <c r="AA702" s="158"/>
      <c r="AB702" s="158"/>
      <c r="AC702" s="158"/>
      <c r="AD702" s="158"/>
      <c r="AE702" s="158" t="s">
        <v>435</v>
      </c>
      <c r="AF702" s="158"/>
      <c r="AG702" s="158"/>
      <c r="AH702" s="158"/>
    </row>
    <row r="703" spans="1:35" x14ac:dyDescent="0.25">
      <c r="A703">
        <f t="shared" si="30"/>
        <v>701</v>
      </c>
      <c r="B703" s="149" t="s">
        <v>417</v>
      </c>
      <c r="C703" t="str">
        <f t="shared" si="31"/>
        <v>REGULADO</v>
      </c>
      <c r="E703">
        <f t="shared" si="32"/>
        <v>700</v>
      </c>
      <c r="F703" s="159" t="s">
        <v>403</v>
      </c>
      <c r="G703" s="160"/>
      <c r="H703" s="161"/>
      <c r="I703" s="161"/>
      <c r="J703" s="161"/>
      <c r="K703" s="161"/>
      <c r="L703" s="161"/>
      <c r="M703" s="161"/>
      <c r="N703" s="161"/>
      <c r="O703" s="161"/>
      <c r="P703" s="161"/>
      <c r="Q703" s="161"/>
      <c r="R703" s="161"/>
      <c r="S703" s="161"/>
      <c r="T703" s="161" t="s">
        <v>417</v>
      </c>
      <c r="U703" s="161"/>
      <c r="V703" s="161" t="s">
        <v>558</v>
      </c>
      <c r="W703" s="161"/>
      <c r="X703" s="161"/>
      <c r="Y703" s="161"/>
      <c r="Z703" s="161" t="s">
        <v>558</v>
      </c>
      <c r="AA703" s="161"/>
      <c r="AB703" s="161"/>
      <c r="AC703" s="161"/>
      <c r="AD703" s="161"/>
      <c r="AE703" s="161" t="s">
        <v>417</v>
      </c>
      <c r="AF703" s="161"/>
      <c r="AG703" s="161"/>
      <c r="AH703" s="161"/>
    </row>
    <row r="704" spans="1:35" s="134" customFormat="1" x14ac:dyDescent="0.25">
      <c r="A704" s="134">
        <f t="shared" si="30"/>
        <v>702</v>
      </c>
      <c r="B704" s="135" t="s">
        <v>2439</v>
      </c>
      <c r="C704" s="134" t="str">
        <f t="shared" si="31"/>
        <v>CB00196ENG</v>
      </c>
      <c r="E704" s="134">
        <f t="shared" si="32"/>
        <v>701</v>
      </c>
      <c r="F704" s="136" t="s">
        <v>1087</v>
      </c>
      <c r="G704" s="137"/>
      <c r="H704" s="138"/>
      <c r="I704" s="138"/>
      <c r="J704" s="138"/>
      <c r="K704" s="138"/>
      <c r="L704" s="138"/>
      <c r="M704" s="138"/>
      <c r="N704" s="138"/>
      <c r="O704" s="138"/>
      <c r="P704" s="138"/>
      <c r="Q704" s="138"/>
      <c r="R704" s="138"/>
      <c r="S704" s="138"/>
      <c r="T704" s="138" t="s">
        <v>2440</v>
      </c>
      <c r="U704" s="138"/>
      <c r="V704" s="138" t="s">
        <v>1947</v>
      </c>
      <c r="W704" s="138"/>
      <c r="X704" s="138"/>
      <c r="Y704" s="138"/>
      <c r="Z704" s="138" t="s">
        <v>960</v>
      </c>
      <c r="AA704" s="138"/>
      <c r="AB704" s="138"/>
      <c r="AC704" s="138"/>
      <c r="AD704" s="138"/>
      <c r="AE704" s="138" t="s">
        <v>2441</v>
      </c>
      <c r="AF704" s="138"/>
      <c r="AG704" s="138"/>
      <c r="AH704" s="138"/>
      <c r="AI704" s="3"/>
    </row>
    <row r="705" spans="1:35" x14ac:dyDescent="0.25">
      <c r="A705">
        <f t="shared" si="30"/>
        <v>703</v>
      </c>
      <c r="B705" s="139" t="s">
        <v>528</v>
      </c>
      <c r="C705" t="str">
        <f t="shared" si="31"/>
        <v>SANTUARIO 138</v>
      </c>
      <c r="E705">
        <f t="shared" si="32"/>
        <v>702</v>
      </c>
      <c r="F705" s="140" t="s">
        <v>1109</v>
      </c>
      <c r="G705" s="141"/>
      <c r="H705" s="142"/>
      <c r="I705" s="142"/>
      <c r="J705" s="142"/>
      <c r="K705" s="142"/>
      <c r="L705" s="142"/>
      <c r="M705" s="142"/>
      <c r="N705" s="142"/>
      <c r="O705" s="142"/>
      <c r="P705" s="142"/>
      <c r="Q705" s="142"/>
      <c r="R705" s="142"/>
      <c r="S705" s="142"/>
      <c r="T705" s="142" t="s">
        <v>370</v>
      </c>
      <c r="U705" s="142"/>
      <c r="V705" s="142" t="s">
        <v>1017</v>
      </c>
      <c r="W705" s="142"/>
      <c r="X705" s="142"/>
      <c r="Y705" s="142"/>
      <c r="Z705" s="142" t="s">
        <v>422</v>
      </c>
      <c r="AA705" s="142"/>
      <c r="AB705" s="142"/>
      <c r="AC705" s="142"/>
      <c r="AD705" s="142"/>
      <c r="AE705" s="142" t="s">
        <v>478</v>
      </c>
      <c r="AF705" s="142"/>
      <c r="AG705" s="142"/>
      <c r="AH705" s="142"/>
    </row>
    <row r="706" spans="1:35" x14ac:dyDescent="0.25">
      <c r="A706">
        <f t="shared" si="30"/>
        <v>704</v>
      </c>
      <c r="B706" s="143" t="s">
        <v>97</v>
      </c>
      <c r="C706" t="str">
        <f t="shared" si="31"/>
        <v>SEAL</v>
      </c>
      <c r="E706">
        <f t="shared" si="32"/>
        <v>703</v>
      </c>
      <c r="F706" s="140" t="s">
        <v>52</v>
      </c>
      <c r="G706" s="141"/>
      <c r="H706" s="142"/>
      <c r="I706" s="142"/>
      <c r="J706" s="142"/>
      <c r="K706" s="142"/>
      <c r="L706" s="142"/>
      <c r="M706" s="142"/>
      <c r="N706" s="142"/>
      <c r="O706" s="142"/>
      <c r="P706" s="142"/>
      <c r="Q706" s="142"/>
      <c r="R706" s="142"/>
      <c r="S706" s="142"/>
      <c r="T706" s="142" t="s">
        <v>34</v>
      </c>
      <c r="U706" s="142"/>
      <c r="V706" s="142" t="s">
        <v>236</v>
      </c>
      <c r="W706" s="142"/>
      <c r="X706" s="142"/>
      <c r="Y706" s="142"/>
      <c r="Z706" s="142" t="s">
        <v>959</v>
      </c>
      <c r="AA706" s="142"/>
      <c r="AB706" s="142"/>
      <c r="AC706" s="142"/>
      <c r="AD706" s="142"/>
      <c r="AE706" s="142" t="s">
        <v>107</v>
      </c>
      <c r="AF706" s="142"/>
      <c r="AG706" s="142"/>
      <c r="AH706" s="142"/>
    </row>
    <row r="707" spans="1:35" x14ac:dyDescent="0.25">
      <c r="A707">
        <f t="shared" si="30"/>
        <v>705</v>
      </c>
      <c r="B707" s="144" t="s">
        <v>2194</v>
      </c>
      <c r="C707" t="str">
        <f t="shared" si="31"/>
        <v>31/08/2016</v>
      </c>
      <c r="E707">
        <f t="shared" si="32"/>
        <v>704</v>
      </c>
      <c r="F707" s="140" t="s">
        <v>1112</v>
      </c>
      <c r="G707" s="141"/>
      <c r="H707" s="142"/>
      <c r="I707" s="142"/>
      <c r="J707" s="142"/>
      <c r="K707" s="142"/>
      <c r="L707" s="142"/>
      <c r="M707" s="142"/>
      <c r="N707" s="142"/>
      <c r="O707" s="142"/>
      <c r="P707" s="142"/>
      <c r="Q707" s="142"/>
      <c r="R707" s="142"/>
      <c r="S707" s="142"/>
      <c r="T707" s="142" t="s">
        <v>624</v>
      </c>
      <c r="U707" s="142"/>
      <c r="V707" s="142" t="s">
        <v>1394</v>
      </c>
      <c r="W707" s="142"/>
      <c r="X707" s="142"/>
      <c r="Y707" s="142"/>
      <c r="Z707" s="142" t="s">
        <v>819</v>
      </c>
      <c r="AA707" s="142"/>
      <c r="AB707" s="142"/>
      <c r="AC707" s="142"/>
      <c r="AD707" s="142"/>
      <c r="AE707" s="142" t="s">
        <v>566</v>
      </c>
      <c r="AF707" s="142"/>
      <c r="AG707" s="142"/>
      <c r="AH707" s="142"/>
    </row>
    <row r="708" spans="1:35" x14ac:dyDescent="0.25">
      <c r="A708">
        <f t="shared" si="30"/>
        <v>706</v>
      </c>
      <c r="B708" s="147" t="s">
        <v>1036</v>
      </c>
      <c r="C708" t="str">
        <f t="shared" si="31"/>
        <v>01/07/2016</v>
      </c>
      <c r="E708">
        <f t="shared" si="32"/>
        <v>705</v>
      </c>
      <c r="F708" s="140" t="s">
        <v>54</v>
      </c>
      <c r="G708" s="141"/>
      <c r="H708" s="142"/>
      <c r="I708" s="142"/>
      <c r="J708" s="142"/>
      <c r="K708" s="142"/>
      <c r="L708" s="142"/>
      <c r="M708" s="142"/>
      <c r="N708" s="142"/>
      <c r="O708" s="142"/>
      <c r="P708" s="142"/>
      <c r="Q708" s="142"/>
      <c r="R708" s="142"/>
      <c r="S708" s="142"/>
      <c r="T708" s="142" t="s">
        <v>1121</v>
      </c>
      <c r="U708" s="142"/>
      <c r="V708" s="142" t="s">
        <v>1117</v>
      </c>
      <c r="W708" s="142"/>
      <c r="X708" s="142"/>
      <c r="Y708" s="142"/>
      <c r="Z708" s="142" t="s">
        <v>928</v>
      </c>
      <c r="AA708" s="142"/>
      <c r="AB708" s="142"/>
      <c r="AC708" s="142"/>
      <c r="AD708" s="142"/>
      <c r="AE708" s="142" t="s">
        <v>843</v>
      </c>
      <c r="AF708" s="142"/>
      <c r="AG708" s="142"/>
      <c r="AH708" s="142"/>
    </row>
    <row r="709" spans="1:35" x14ac:dyDescent="0.25">
      <c r="A709">
        <f t="shared" ref="A709:A772" si="33">+A708+1</f>
        <v>707</v>
      </c>
      <c r="B709" s="148" t="s">
        <v>416</v>
      </c>
      <c r="C709" t="str">
        <f t="shared" ref="C709:C772" si="34">+B709</f>
        <v>BILATERAL</v>
      </c>
      <c r="E709">
        <f t="shared" si="32"/>
        <v>706</v>
      </c>
      <c r="F709" s="140" t="s">
        <v>402</v>
      </c>
      <c r="G709" s="141"/>
      <c r="H709" s="142"/>
      <c r="I709" s="142"/>
      <c r="J709" s="142"/>
      <c r="K709" s="142"/>
      <c r="L709" s="142"/>
      <c r="M709" s="142"/>
      <c r="N709" s="142"/>
      <c r="O709" s="142"/>
      <c r="P709" s="142"/>
      <c r="Q709" s="142"/>
      <c r="R709" s="142"/>
      <c r="S709" s="142"/>
      <c r="T709" s="142" t="s">
        <v>435</v>
      </c>
      <c r="U709" s="142"/>
      <c r="V709" s="142" t="s">
        <v>416</v>
      </c>
      <c r="W709" s="142"/>
      <c r="X709" s="142"/>
      <c r="Y709" s="142"/>
      <c r="Z709" s="142" t="s">
        <v>416</v>
      </c>
      <c r="AA709" s="142"/>
      <c r="AB709" s="142"/>
      <c r="AC709" s="142"/>
      <c r="AD709" s="142"/>
      <c r="AE709" s="142" t="s">
        <v>435</v>
      </c>
      <c r="AF709" s="142"/>
      <c r="AG709" s="142"/>
      <c r="AH709" s="142"/>
    </row>
    <row r="710" spans="1:35" x14ac:dyDescent="0.25">
      <c r="A710">
        <f t="shared" si="33"/>
        <v>708</v>
      </c>
      <c r="B710" s="149" t="s">
        <v>417</v>
      </c>
      <c r="C710" t="str">
        <f t="shared" si="34"/>
        <v>REGULADO</v>
      </c>
      <c r="E710">
        <f t="shared" ref="E710:E773" si="35">+E709+1</f>
        <v>707</v>
      </c>
      <c r="F710" s="150" t="s">
        <v>403</v>
      </c>
      <c r="G710" s="151"/>
      <c r="H710" s="152"/>
      <c r="I710" s="152"/>
      <c r="J710" s="152"/>
      <c r="K710" s="152"/>
      <c r="L710" s="152"/>
      <c r="M710" s="152"/>
      <c r="N710" s="152"/>
      <c r="O710" s="152"/>
      <c r="P710" s="152"/>
      <c r="Q710" s="152"/>
      <c r="R710" s="152"/>
      <c r="S710" s="152"/>
      <c r="T710" s="152" t="s">
        <v>417</v>
      </c>
      <c r="U710" s="152"/>
      <c r="V710" s="152" t="s">
        <v>558</v>
      </c>
      <c r="W710" s="152"/>
      <c r="X710" s="152"/>
      <c r="Y710" s="152"/>
      <c r="Z710" s="152" t="s">
        <v>558</v>
      </c>
      <c r="AA710" s="152"/>
      <c r="AB710" s="152"/>
      <c r="AC710" s="152"/>
      <c r="AD710" s="152"/>
      <c r="AE710" s="152" t="s">
        <v>417</v>
      </c>
      <c r="AF710" s="152"/>
      <c r="AG710" s="152"/>
      <c r="AH710" s="152"/>
    </row>
    <row r="711" spans="1:35" x14ac:dyDescent="0.25">
      <c r="A711">
        <f t="shared" si="33"/>
        <v>709</v>
      </c>
      <c r="B711" s="135" t="s">
        <v>2442</v>
      </c>
      <c r="C711" t="str">
        <f t="shared" si="34"/>
        <v>CB00197ENG</v>
      </c>
      <c r="E711" s="134">
        <f t="shared" si="35"/>
        <v>708</v>
      </c>
      <c r="F711" s="153" t="s">
        <v>1087</v>
      </c>
      <c r="G711" s="154"/>
      <c r="H711" s="155"/>
      <c r="I711" s="155"/>
      <c r="J711" s="155"/>
      <c r="K711" s="155"/>
      <c r="L711" s="155"/>
      <c r="M711" s="155"/>
      <c r="N711" s="155"/>
      <c r="O711" s="155"/>
      <c r="P711" s="155"/>
      <c r="Q711" s="155"/>
      <c r="R711" s="155"/>
      <c r="S711" s="155"/>
      <c r="T711" s="155" t="s">
        <v>2443</v>
      </c>
      <c r="U711" s="155"/>
      <c r="V711" s="155" t="s">
        <v>1306</v>
      </c>
      <c r="W711" s="155"/>
      <c r="X711" s="155"/>
      <c r="Y711" s="155"/>
      <c r="Z711" s="155" t="s">
        <v>961</v>
      </c>
      <c r="AA711" s="155"/>
      <c r="AB711" s="155"/>
      <c r="AC711" s="155"/>
      <c r="AD711" s="155"/>
      <c r="AE711" s="155" t="s">
        <v>2444</v>
      </c>
      <c r="AF711" s="155"/>
      <c r="AG711" s="155"/>
      <c r="AH711" s="155"/>
    </row>
    <row r="712" spans="1:35" x14ac:dyDescent="0.25">
      <c r="A712">
        <f t="shared" si="33"/>
        <v>710</v>
      </c>
      <c r="B712" s="139" t="s">
        <v>531</v>
      </c>
      <c r="C712" t="str">
        <f t="shared" si="34"/>
        <v>SOCABAYA 138</v>
      </c>
      <c r="E712">
        <f t="shared" si="35"/>
        <v>709</v>
      </c>
      <c r="F712" s="156" t="s">
        <v>1109</v>
      </c>
      <c r="G712" s="157"/>
      <c r="H712" s="158"/>
      <c r="I712" s="158"/>
      <c r="J712" s="158"/>
      <c r="K712" s="158"/>
      <c r="L712" s="158"/>
      <c r="M712" s="158"/>
      <c r="N712" s="158"/>
      <c r="O712" s="158"/>
      <c r="P712" s="158"/>
      <c r="Q712" s="158"/>
      <c r="R712" s="158"/>
      <c r="S712" s="158"/>
      <c r="T712" s="158" t="s">
        <v>765</v>
      </c>
      <c r="U712" s="158"/>
      <c r="V712" s="158" t="s">
        <v>422</v>
      </c>
      <c r="W712" s="158"/>
      <c r="X712" s="158"/>
      <c r="Y712" s="158"/>
      <c r="Z712" s="158" t="s">
        <v>484</v>
      </c>
      <c r="AA712" s="158"/>
      <c r="AB712" s="158"/>
      <c r="AC712" s="158"/>
      <c r="AD712" s="158"/>
      <c r="AE712" s="158" t="s">
        <v>484</v>
      </c>
      <c r="AF712" s="158"/>
      <c r="AG712" s="158"/>
      <c r="AH712" s="158"/>
    </row>
    <row r="713" spans="1:35" x14ac:dyDescent="0.25">
      <c r="A713">
        <f t="shared" si="33"/>
        <v>711</v>
      </c>
      <c r="B713" s="143" t="s">
        <v>97</v>
      </c>
      <c r="C713" t="str">
        <f t="shared" si="34"/>
        <v>SEAL</v>
      </c>
      <c r="E713">
        <f t="shared" si="35"/>
        <v>710</v>
      </c>
      <c r="F713" s="156" t="s">
        <v>52</v>
      </c>
      <c r="G713" s="157"/>
      <c r="H713" s="158"/>
      <c r="I713" s="158"/>
      <c r="J713" s="158"/>
      <c r="K713" s="158"/>
      <c r="L713" s="158"/>
      <c r="M713" s="158"/>
      <c r="N713" s="158"/>
      <c r="O713" s="158"/>
      <c r="P713" s="158"/>
      <c r="Q713" s="158"/>
      <c r="R713" s="158"/>
      <c r="S713" s="158"/>
      <c r="T713" s="158" t="s">
        <v>34</v>
      </c>
      <c r="U713" s="158"/>
      <c r="V713" s="158" t="s">
        <v>231</v>
      </c>
      <c r="W713" s="158"/>
      <c r="X713" s="158"/>
      <c r="Y713" s="158"/>
      <c r="Z713" s="158" t="s">
        <v>959</v>
      </c>
      <c r="AA713" s="158"/>
      <c r="AB713" s="158"/>
      <c r="AC713" s="158"/>
      <c r="AD713" s="158"/>
      <c r="AE713" s="158" t="s">
        <v>107</v>
      </c>
      <c r="AF713" s="158"/>
      <c r="AG713" s="158"/>
      <c r="AH713" s="158"/>
    </row>
    <row r="714" spans="1:35" x14ac:dyDescent="0.25">
      <c r="A714">
        <f t="shared" si="33"/>
        <v>712</v>
      </c>
      <c r="B714" s="144" t="s">
        <v>2194</v>
      </c>
      <c r="C714" t="str">
        <f t="shared" si="34"/>
        <v>31/08/2016</v>
      </c>
      <c r="E714">
        <f t="shared" si="35"/>
        <v>711</v>
      </c>
      <c r="F714" s="156" t="s">
        <v>1112</v>
      </c>
      <c r="G714" s="157"/>
      <c r="H714" s="158"/>
      <c r="I714" s="158"/>
      <c r="J714" s="158"/>
      <c r="K714" s="158"/>
      <c r="L714" s="158"/>
      <c r="M714" s="158"/>
      <c r="N714" s="158"/>
      <c r="O714" s="158"/>
      <c r="P714" s="158"/>
      <c r="Q714" s="158"/>
      <c r="R714" s="158"/>
      <c r="S714" s="158"/>
      <c r="T714" s="158" t="s">
        <v>624</v>
      </c>
      <c r="U714" s="158"/>
      <c r="V714" s="158" t="s">
        <v>1325</v>
      </c>
      <c r="W714" s="158"/>
      <c r="X714" s="158"/>
      <c r="Y714" s="158"/>
      <c r="Z714" s="158" t="s">
        <v>819</v>
      </c>
      <c r="AA714" s="158"/>
      <c r="AB714" s="158"/>
      <c r="AC714" s="158"/>
      <c r="AD714" s="158"/>
      <c r="AE714" s="158" t="s">
        <v>566</v>
      </c>
      <c r="AF714" s="158"/>
      <c r="AG714" s="158"/>
      <c r="AH714" s="158"/>
    </row>
    <row r="715" spans="1:35" x14ac:dyDescent="0.25">
      <c r="A715">
        <f t="shared" si="33"/>
        <v>713</v>
      </c>
      <c r="B715" s="147" t="s">
        <v>1036</v>
      </c>
      <c r="C715" t="str">
        <f t="shared" si="34"/>
        <v>01/07/2016</v>
      </c>
      <c r="E715">
        <f t="shared" si="35"/>
        <v>712</v>
      </c>
      <c r="F715" s="156" t="s">
        <v>54</v>
      </c>
      <c r="G715" s="157"/>
      <c r="H715" s="158"/>
      <c r="I715" s="158"/>
      <c r="J715" s="158"/>
      <c r="K715" s="158"/>
      <c r="L715" s="158"/>
      <c r="M715" s="158"/>
      <c r="N715" s="158"/>
      <c r="O715" s="158"/>
      <c r="P715" s="158"/>
      <c r="Q715" s="158"/>
      <c r="R715" s="158"/>
      <c r="S715" s="158"/>
      <c r="T715" s="158" t="s">
        <v>1121</v>
      </c>
      <c r="U715" s="158"/>
      <c r="V715" s="158" t="s">
        <v>1117</v>
      </c>
      <c r="W715" s="158"/>
      <c r="X715" s="158"/>
      <c r="Y715" s="158"/>
      <c r="Z715" s="158" t="s">
        <v>928</v>
      </c>
      <c r="AA715" s="158"/>
      <c r="AB715" s="158"/>
      <c r="AC715" s="158"/>
      <c r="AD715" s="158"/>
      <c r="AE715" s="158" t="s">
        <v>843</v>
      </c>
      <c r="AF715" s="158"/>
      <c r="AG715" s="158"/>
      <c r="AH715" s="158"/>
    </row>
    <row r="716" spans="1:35" x14ac:dyDescent="0.25">
      <c r="A716">
        <f t="shared" si="33"/>
        <v>714</v>
      </c>
      <c r="B716" s="148" t="s">
        <v>416</v>
      </c>
      <c r="C716" t="str">
        <f t="shared" si="34"/>
        <v>BILATERAL</v>
      </c>
      <c r="E716">
        <f t="shared" si="35"/>
        <v>713</v>
      </c>
      <c r="F716" s="156" t="s">
        <v>402</v>
      </c>
      <c r="G716" s="157"/>
      <c r="H716" s="158"/>
      <c r="I716" s="158"/>
      <c r="J716" s="158"/>
      <c r="K716" s="158"/>
      <c r="L716" s="158"/>
      <c r="M716" s="158"/>
      <c r="N716" s="158"/>
      <c r="O716" s="158"/>
      <c r="P716" s="158"/>
      <c r="Q716" s="158"/>
      <c r="R716" s="158"/>
      <c r="S716" s="158"/>
      <c r="T716" s="158" t="s">
        <v>435</v>
      </c>
      <c r="U716" s="158"/>
      <c r="V716" s="158" t="s">
        <v>416</v>
      </c>
      <c r="W716" s="158"/>
      <c r="X716" s="158"/>
      <c r="Y716" s="158"/>
      <c r="Z716" s="158" t="s">
        <v>416</v>
      </c>
      <c r="AA716" s="158"/>
      <c r="AB716" s="158"/>
      <c r="AC716" s="158"/>
      <c r="AD716" s="158"/>
      <c r="AE716" s="158" t="s">
        <v>435</v>
      </c>
      <c r="AF716" s="158"/>
      <c r="AG716" s="158"/>
      <c r="AH716" s="158"/>
    </row>
    <row r="717" spans="1:35" x14ac:dyDescent="0.25">
      <c r="A717">
        <f t="shared" si="33"/>
        <v>715</v>
      </c>
      <c r="B717" s="149" t="s">
        <v>417</v>
      </c>
      <c r="C717" t="str">
        <f t="shared" si="34"/>
        <v>REGULADO</v>
      </c>
      <c r="E717">
        <f t="shared" si="35"/>
        <v>714</v>
      </c>
      <c r="F717" s="159" t="s">
        <v>403</v>
      </c>
      <c r="G717" s="160"/>
      <c r="H717" s="161"/>
      <c r="I717" s="161"/>
      <c r="J717" s="161"/>
      <c r="K717" s="161"/>
      <c r="L717" s="161"/>
      <c r="M717" s="161"/>
      <c r="N717" s="161"/>
      <c r="O717" s="161"/>
      <c r="P717" s="161"/>
      <c r="Q717" s="161"/>
      <c r="R717" s="161"/>
      <c r="S717" s="161"/>
      <c r="T717" s="161" t="s">
        <v>417</v>
      </c>
      <c r="U717" s="161"/>
      <c r="V717" s="161" t="s">
        <v>558</v>
      </c>
      <c r="W717" s="161"/>
      <c r="X717" s="161"/>
      <c r="Y717" s="161"/>
      <c r="Z717" s="161" t="s">
        <v>558</v>
      </c>
      <c r="AA717" s="161"/>
      <c r="AB717" s="161"/>
      <c r="AC717" s="161"/>
      <c r="AD717" s="161"/>
      <c r="AE717" s="161" t="s">
        <v>417</v>
      </c>
      <c r="AF717" s="161"/>
      <c r="AG717" s="161"/>
      <c r="AH717" s="161"/>
    </row>
    <row r="718" spans="1:35" s="134" customFormat="1" x14ac:dyDescent="0.25">
      <c r="A718" s="134">
        <f t="shared" si="33"/>
        <v>716</v>
      </c>
      <c r="B718" s="135" t="s">
        <v>2445</v>
      </c>
      <c r="C718" s="134" t="str">
        <f t="shared" si="34"/>
        <v>CB00198ENG</v>
      </c>
      <c r="E718" s="134">
        <f t="shared" si="35"/>
        <v>715</v>
      </c>
      <c r="F718" s="136" t="s">
        <v>1087</v>
      </c>
      <c r="G718" s="137"/>
      <c r="H718" s="138"/>
      <c r="I718" s="138"/>
      <c r="J718" s="138"/>
      <c r="K718" s="138"/>
      <c r="L718" s="138"/>
      <c r="M718" s="138"/>
      <c r="N718" s="138"/>
      <c r="O718" s="138"/>
      <c r="P718" s="138"/>
      <c r="Q718" s="138"/>
      <c r="R718" s="138"/>
      <c r="S718" s="138"/>
      <c r="T718" s="138" t="s">
        <v>2446</v>
      </c>
      <c r="U718" s="138"/>
      <c r="V718" s="138" t="s">
        <v>1536</v>
      </c>
      <c r="W718" s="138"/>
      <c r="X718" s="138"/>
      <c r="Y718" s="138"/>
      <c r="Z718" s="138" t="s">
        <v>962</v>
      </c>
      <c r="AA718" s="138"/>
      <c r="AB718" s="138"/>
      <c r="AC718" s="138"/>
      <c r="AD718" s="138"/>
      <c r="AE718" s="138" t="s">
        <v>2447</v>
      </c>
      <c r="AF718" s="138"/>
      <c r="AG718" s="138"/>
      <c r="AH718" s="138"/>
      <c r="AI718" s="3"/>
    </row>
    <row r="719" spans="1:35" x14ac:dyDescent="0.25">
      <c r="A719">
        <f t="shared" si="33"/>
        <v>717</v>
      </c>
      <c r="B719" s="139" t="s">
        <v>520</v>
      </c>
      <c r="C719" t="str">
        <f t="shared" si="34"/>
        <v>CHILINA 138</v>
      </c>
      <c r="E719">
        <f t="shared" si="35"/>
        <v>716</v>
      </c>
      <c r="F719" s="140" t="s">
        <v>1109</v>
      </c>
      <c r="G719" s="141"/>
      <c r="H719" s="142"/>
      <c r="I719" s="142"/>
      <c r="J719" s="142"/>
      <c r="K719" s="142"/>
      <c r="L719" s="142"/>
      <c r="M719" s="142"/>
      <c r="N719" s="142"/>
      <c r="O719" s="142"/>
      <c r="P719" s="142"/>
      <c r="Q719" s="142"/>
      <c r="R719" s="142"/>
      <c r="S719" s="142"/>
      <c r="T719" s="142" t="s">
        <v>534</v>
      </c>
      <c r="U719" s="142"/>
      <c r="V719" s="142" t="s">
        <v>1531</v>
      </c>
      <c r="W719" s="142"/>
      <c r="X719" s="142"/>
      <c r="Y719" s="142"/>
      <c r="Z719" s="142" t="s">
        <v>719</v>
      </c>
      <c r="AA719" s="142"/>
      <c r="AB719" s="142"/>
      <c r="AC719" s="142"/>
      <c r="AD719" s="142"/>
      <c r="AE719" s="142" t="s">
        <v>482</v>
      </c>
      <c r="AF719" s="142"/>
      <c r="AG719" s="142"/>
      <c r="AH719" s="142"/>
    </row>
    <row r="720" spans="1:35" x14ac:dyDescent="0.25">
      <c r="A720">
        <f t="shared" si="33"/>
        <v>718</v>
      </c>
      <c r="B720" s="143" t="s">
        <v>879</v>
      </c>
      <c r="C720" t="str">
        <f t="shared" si="34"/>
        <v>YURA</v>
      </c>
      <c r="E720">
        <f t="shared" si="35"/>
        <v>717</v>
      </c>
      <c r="F720" s="140" t="s">
        <v>52</v>
      </c>
      <c r="G720" s="141"/>
      <c r="H720" s="142"/>
      <c r="I720" s="142"/>
      <c r="J720" s="142"/>
      <c r="K720" s="142"/>
      <c r="L720" s="142"/>
      <c r="M720" s="142"/>
      <c r="N720" s="142"/>
      <c r="O720" s="142"/>
      <c r="P720" s="142"/>
      <c r="Q720" s="142"/>
      <c r="R720" s="142"/>
      <c r="S720" s="142"/>
      <c r="T720" s="142" t="s">
        <v>97</v>
      </c>
      <c r="U720" s="142"/>
      <c r="V720" s="142" t="s">
        <v>231</v>
      </c>
      <c r="W720" s="142"/>
      <c r="X720" s="142"/>
      <c r="Y720" s="142"/>
      <c r="Z720" s="142" t="s">
        <v>959</v>
      </c>
      <c r="AA720" s="142"/>
      <c r="AB720" s="142"/>
      <c r="AC720" s="142"/>
      <c r="AD720" s="142"/>
      <c r="AE720" s="142" t="s">
        <v>107</v>
      </c>
      <c r="AF720" s="142"/>
      <c r="AG720" s="142"/>
      <c r="AH720" s="142"/>
    </row>
    <row r="721" spans="1:35" x14ac:dyDescent="0.25">
      <c r="A721">
        <f t="shared" si="33"/>
        <v>719</v>
      </c>
      <c r="B721" s="144" t="s">
        <v>624</v>
      </c>
      <c r="C721" t="str">
        <f t="shared" si="34"/>
        <v>31/12/2025</v>
      </c>
      <c r="E721">
        <f t="shared" si="35"/>
        <v>718</v>
      </c>
      <c r="F721" s="140" t="s">
        <v>1112</v>
      </c>
      <c r="G721" s="141"/>
      <c r="H721" s="142"/>
      <c r="I721" s="142"/>
      <c r="J721" s="142"/>
      <c r="K721" s="142"/>
      <c r="L721" s="142"/>
      <c r="M721" s="142"/>
      <c r="N721" s="142"/>
      <c r="O721" s="142"/>
      <c r="P721" s="142"/>
      <c r="Q721" s="142"/>
      <c r="R721" s="142"/>
      <c r="S721" s="142"/>
      <c r="T721" s="142" t="s">
        <v>624</v>
      </c>
      <c r="U721" s="142"/>
      <c r="V721" s="142" t="s">
        <v>1325</v>
      </c>
      <c r="W721" s="142"/>
      <c r="X721" s="142"/>
      <c r="Y721" s="142"/>
      <c r="Z721" s="142" t="s">
        <v>819</v>
      </c>
      <c r="AA721" s="142"/>
      <c r="AB721" s="142"/>
      <c r="AC721" s="142"/>
      <c r="AD721" s="142"/>
      <c r="AE721" s="142" t="s">
        <v>566</v>
      </c>
      <c r="AF721" s="142"/>
      <c r="AG721" s="142"/>
      <c r="AH721" s="142"/>
    </row>
    <row r="722" spans="1:35" x14ac:dyDescent="0.25">
      <c r="A722">
        <f t="shared" si="33"/>
        <v>720</v>
      </c>
      <c r="B722" s="147" t="s">
        <v>925</v>
      </c>
      <c r="C722" t="str">
        <f t="shared" si="34"/>
        <v>01/08/2016</v>
      </c>
      <c r="E722">
        <f t="shared" si="35"/>
        <v>719</v>
      </c>
      <c r="F722" s="140" t="s">
        <v>54</v>
      </c>
      <c r="G722" s="141"/>
      <c r="H722" s="142"/>
      <c r="I722" s="142"/>
      <c r="J722" s="142"/>
      <c r="K722" s="142"/>
      <c r="L722" s="142"/>
      <c r="M722" s="142"/>
      <c r="N722" s="142"/>
      <c r="O722" s="142"/>
      <c r="P722" s="142"/>
      <c r="Q722" s="142"/>
      <c r="R722" s="142"/>
      <c r="S722" s="142"/>
      <c r="T722" s="142" t="s">
        <v>1121</v>
      </c>
      <c r="U722" s="142"/>
      <c r="V722" s="142" t="s">
        <v>1117</v>
      </c>
      <c r="W722" s="142"/>
      <c r="X722" s="142"/>
      <c r="Y722" s="142"/>
      <c r="Z722" s="142" t="s">
        <v>928</v>
      </c>
      <c r="AA722" s="142"/>
      <c r="AB722" s="142"/>
      <c r="AC722" s="142"/>
      <c r="AD722" s="142"/>
      <c r="AE722" s="142" t="s">
        <v>843</v>
      </c>
      <c r="AF722" s="142"/>
      <c r="AG722" s="142"/>
      <c r="AH722" s="142"/>
    </row>
    <row r="723" spans="1:35" x14ac:dyDescent="0.25">
      <c r="A723">
        <f t="shared" si="33"/>
        <v>721</v>
      </c>
      <c r="B723" s="148" t="s">
        <v>416</v>
      </c>
      <c r="C723" t="str">
        <f t="shared" si="34"/>
        <v>BILATERAL</v>
      </c>
      <c r="E723">
        <f t="shared" si="35"/>
        <v>720</v>
      </c>
      <c r="F723" s="140" t="s">
        <v>402</v>
      </c>
      <c r="G723" s="141"/>
      <c r="H723" s="142"/>
      <c r="I723" s="142"/>
      <c r="J723" s="142"/>
      <c r="K723" s="142"/>
      <c r="L723" s="142"/>
      <c r="M723" s="142"/>
      <c r="N723" s="142"/>
      <c r="O723" s="142"/>
      <c r="P723" s="142"/>
      <c r="Q723" s="142"/>
      <c r="R723" s="142"/>
      <c r="S723" s="142"/>
      <c r="T723" s="142" t="s">
        <v>435</v>
      </c>
      <c r="U723" s="142"/>
      <c r="V723" s="142" t="s">
        <v>416</v>
      </c>
      <c r="W723" s="142"/>
      <c r="X723" s="142"/>
      <c r="Y723" s="142"/>
      <c r="Z723" s="142" t="s">
        <v>416</v>
      </c>
      <c r="AA723" s="142"/>
      <c r="AB723" s="142"/>
      <c r="AC723" s="142"/>
      <c r="AD723" s="142"/>
      <c r="AE723" s="142" t="s">
        <v>435</v>
      </c>
      <c r="AF723" s="142"/>
      <c r="AG723" s="142"/>
      <c r="AH723" s="142"/>
    </row>
    <row r="724" spans="1:35" x14ac:dyDescent="0.25">
      <c r="A724">
        <f t="shared" si="33"/>
        <v>722</v>
      </c>
      <c r="B724" s="149" t="s">
        <v>558</v>
      </c>
      <c r="C724" t="str">
        <f t="shared" si="34"/>
        <v>LIBRE</v>
      </c>
      <c r="E724">
        <f t="shared" si="35"/>
        <v>721</v>
      </c>
      <c r="F724" s="150" t="s">
        <v>403</v>
      </c>
      <c r="G724" s="151"/>
      <c r="H724" s="152"/>
      <c r="I724" s="152"/>
      <c r="J724" s="152"/>
      <c r="K724" s="152"/>
      <c r="L724" s="152"/>
      <c r="M724" s="152"/>
      <c r="N724" s="152"/>
      <c r="O724" s="152"/>
      <c r="P724" s="152"/>
      <c r="Q724" s="152"/>
      <c r="R724" s="152"/>
      <c r="S724" s="152"/>
      <c r="T724" s="152" t="s">
        <v>417</v>
      </c>
      <c r="U724" s="152"/>
      <c r="V724" s="152" t="s">
        <v>558</v>
      </c>
      <c r="W724" s="152"/>
      <c r="X724" s="152"/>
      <c r="Y724" s="152"/>
      <c r="Z724" s="152" t="s">
        <v>558</v>
      </c>
      <c r="AA724" s="152"/>
      <c r="AB724" s="152"/>
      <c r="AC724" s="152"/>
      <c r="AD724" s="152"/>
      <c r="AE724" s="152" t="s">
        <v>417</v>
      </c>
      <c r="AF724" s="152"/>
      <c r="AG724" s="152"/>
      <c r="AH724" s="152"/>
    </row>
    <row r="725" spans="1:35" x14ac:dyDescent="0.25">
      <c r="A725">
        <f t="shared" si="33"/>
        <v>723</v>
      </c>
      <c r="B725" s="135" t="s">
        <v>2448</v>
      </c>
      <c r="C725" t="str">
        <f t="shared" si="34"/>
        <v>CB00199ENG</v>
      </c>
      <c r="E725" s="134">
        <f t="shared" si="35"/>
        <v>722</v>
      </c>
      <c r="F725" s="153" t="s">
        <v>1087</v>
      </c>
      <c r="G725" s="154"/>
      <c r="H725" s="155"/>
      <c r="I725" s="155"/>
      <c r="J725" s="155"/>
      <c r="K725" s="155"/>
      <c r="L725" s="155"/>
      <c r="M725" s="155"/>
      <c r="N725" s="155"/>
      <c r="O725" s="155"/>
      <c r="P725" s="155"/>
      <c r="Q725" s="155"/>
      <c r="R725" s="155"/>
      <c r="S725" s="155"/>
      <c r="T725" s="155" t="s">
        <v>2449</v>
      </c>
      <c r="U725" s="155"/>
      <c r="V725" s="155" t="s">
        <v>1125</v>
      </c>
      <c r="W725" s="155"/>
      <c r="X725" s="155"/>
      <c r="Y725" s="155"/>
      <c r="Z725" s="155" t="s">
        <v>963</v>
      </c>
      <c r="AA725" s="155"/>
      <c r="AB725" s="155"/>
      <c r="AC725" s="155"/>
      <c r="AD725" s="155"/>
      <c r="AE725" s="155" t="s">
        <v>2450</v>
      </c>
      <c r="AF725" s="155"/>
      <c r="AG725" s="155"/>
      <c r="AH725" s="155"/>
    </row>
    <row r="726" spans="1:35" x14ac:dyDescent="0.25">
      <c r="A726">
        <f t="shared" si="33"/>
        <v>724</v>
      </c>
      <c r="B726" s="139" t="s">
        <v>528</v>
      </c>
      <c r="C726" t="str">
        <f t="shared" si="34"/>
        <v>SANTUARIO 138</v>
      </c>
      <c r="E726">
        <f t="shared" si="35"/>
        <v>723</v>
      </c>
      <c r="F726" s="156" t="s">
        <v>1109</v>
      </c>
      <c r="G726" s="157"/>
      <c r="H726" s="158"/>
      <c r="I726" s="158"/>
      <c r="J726" s="158"/>
      <c r="K726" s="158"/>
      <c r="L726" s="158"/>
      <c r="M726" s="158"/>
      <c r="N726" s="158"/>
      <c r="O726" s="158"/>
      <c r="P726" s="158"/>
      <c r="Q726" s="158"/>
      <c r="R726" s="158"/>
      <c r="S726" s="158"/>
      <c r="T726" s="158" t="s">
        <v>520</v>
      </c>
      <c r="U726" s="158"/>
      <c r="V726" s="158" t="s">
        <v>534</v>
      </c>
      <c r="W726" s="158"/>
      <c r="X726" s="158"/>
      <c r="Y726" s="158"/>
      <c r="Z726" s="158" t="s">
        <v>504</v>
      </c>
      <c r="AA726" s="158"/>
      <c r="AB726" s="158"/>
      <c r="AC726" s="158"/>
      <c r="AD726" s="158"/>
      <c r="AE726" s="158" t="s">
        <v>498</v>
      </c>
      <c r="AF726" s="158"/>
      <c r="AG726" s="158"/>
      <c r="AH726" s="158"/>
    </row>
    <row r="727" spans="1:35" x14ac:dyDescent="0.25">
      <c r="A727">
        <f t="shared" si="33"/>
        <v>725</v>
      </c>
      <c r="B727" s="143" t="s">
        <v>879</v>
      </c>
      <c r="C727" t="str">
        <f t="shared" si="34"/>
        <v>YURA</v>
      </c>
      <c r="E727">
        <f t="shared" si="35"/>
        <v>724</v>
      </c>
      <c r="F727" s="156" t="s">
        <v>52</v>
      </c>
      <c r="G727" s="157"/>
      <c r="H727" s="158"/>
      <c r="I727" s="158"/>
      <c r="J727" s="158"/>
      <c r="K727" s="158"/>
      <c r="L727" s="158"/>
      <c r="M727" s="158"/>
      <c r="N727" s="158"/>
      <c r="O727" s="158"/>
      <c r="P727" s="158"/>
      <c r="Q727" s="158"/>
      <c r="R727" s="158"/>
      <c r="S727" s="158"/>
      <c r="T727" s="158" t="s">
        <v>97</v>
      </c>
      <c r="U727" s="158"/>
      <c r="V727" s="158" t="s">
        <v>227</v>
      </c>
      <c r="W727" s="158"/>
      <c r="X727" s="158"/>
      <c r="Y727" s="158"/>
      <c r="Z727" s="158" t="s">
        <v>959</v>
      </c>
      <c r="AA727" s="158"/>
      <c r="AB727" s="158"/>
      <c r="AC727" s="158"/>
      <c r="AD727" s="158"/>
      <c r="AE727" s="158" t="s">
        <v>102</v>
      </c>
      <c r="AF727" s="158"/>
      <c r="AG727" s="158"/>
      <c r="AH727" s="158"/>
    </row>
    <row r="728" spans="1:35" x14ac:dyDescent="0.25">
      <c r="A728">
        <f t="shared" si="33"/>
        <v>726</v>
      </c>
      <c r="B728" s="144" t="s">
        <v>624</v>
      </c>
      <c r="C728" t="str">
        <f t="shared" si="34"/>
        <v>31/12/2025</v>
      </c>
      <c r="E728">
        <f t="shared" si="35"/>
        <v>725</v>
      </c>
      <c r="F728" s="156" t="s">
        <v>1112</v>
      </c>
      <c r="G728" s="157"/>
      <c r="H728" s="158"/>
      <c r="I728" s="158"/>
      <c r="J728" s="158"/>
      <c r="K728" s="158"/>
      <c r="L728" s="158"/>
      <c r="M728" s="158"/>
      <c r="N728" s="158"/>
      <c r="O728" s="158"/>
      <c r="P728" s="158"/>
      <c r="Q728" s="158"/>
      <c r="R728" s="158"/>
      <c r="S728" s="158"/>
      <c r="T728" s="158" t="s">
        <v>624</v>
      </c>
      <c r="U728" s="158"/>
      <c r="V728" s="158" t="s">
        <v>1150</v>
      </c>
      <c r="W728" s="158"/>
      <c r="X728" s="158"/>
      <c r="Y728" s="158"/>
      <c r="Z728" s="158" t="s">
        <v>819</v>
      </c>
      <c r="AA728" s="158"/>
      <c r="AB728" s="158"/>
      <c r="AC728" s="158"/>
      <c r="AD728" s="158"/>
      <c r="AE728" s="158" t="s">
        <v>1882</v>
      </c>
      <c r="AF728" s="158"/>
      <c r="AG728" s="158"/>
      <c r="AH728" s="158"/>
    </row>
    <row r="729" spans="1:35" x14ac:dyDescent="0.25">
      <c r="A729">
        <f t="shared" si="33"/>
        <v>727</v>
      </c>
      <c r="B729" s="147" t="s">
        <v>925</v>
      </c>
      <c r="C729" t="str">
        <f t="shared" si="34"/>
        <v>01/08/2016</v>
      </c>
      <c r="E729">
        <f t="shared" si="35"/>
        <v>726</v>
      </c>
      <c r="F729" s="156" t="s">
        <v>54</v>
      </c>
      <c r="G729" s="157"/>
      <c r="H729" s="158"/>
      <c r="I729" s="158"/>
      <c r="J729" s="158"/>
      <c r="K729" s="158"/>
      <c r="L729" s="158"/>
      <c r="M729" s="158"/>
      <c r="N729" s="158"/>
      <c r="O729" s="158"/>
      <c r="P729" s="158"/>
      <c r="Q729" s="158"/>
      <c r="R729" s="158"/>
      <c r="S729" s="158"/>
      <c r="T729" s="158" t="s">
        <v>1121</v>
      </c>
      <c r="U729" s="158"/>
      <c r="V729" s="158" t="s">
        <v>1117</v>
      </c>
      <c r="W729" s="158"/>
      <c r="X729" s="158"/>
      <c r="Y729" s="158"/>
      <c r="Z729" s="158" t="s">
        <v>928</v>
      </c>
      <c r="AA729" s="158"/>
      <c r="AB729" s="158"/>
      <c r="AC729" s="158"/>
      <c r="AD729" s="158"/>
      <c r="AE729" s="158" t="s">
        <v>843</v>
      </c>
      <c r="AF729" s="158"/>
      <c r="AG729" s="158"/>
      <c r="AH729" s="158"/>
    </row>
    <row r="730" spans="1:35" x14ac:dyDescent="0.25">
      <c r="A730">
        <f t="shared" si="33"/>
        <v>728</v>
      </c>
      <c r="B730" s="148" t="s">
        <v>416</v>
      </c>
      <c r="C730" t="str">
        <f t="shared" si="34"/>
        <v>BILATERAL</v>
      </c>
      <c r="E730">
        <f t="shared" si="35"/>
        <v>727</v>
      </c>
      <c r="F730" s="156" t="s">
        <v>402</v>
      </c>
      <c r="G730" s="157"/>
      <c r="H730" s="158"/>
      <c r="I730" s="158"/>
      <c r="J730" s="158"/>
      <c r="K730" s="158"/>
      <c r="L730" s="158"/>
      <c r="M730" s="158"/>
      <c r="N730" s="158"/>
      <c r="O730" s="158"/>
      <c r="P730" s="158"/>
      <c r="Q730" s="158"/>
      <c r="R730" s="158"/>
      <c r="S730" s="158"/>
      <c r="T730" s="158" t="s">
        <v>435</v>
      </c>
      <c r="U730" s="158"/>
      <c r="V730" s="158" t="s">
        <v>416</v>
      </c>
      <c r="W730" s="158"/>
      <c r="X730" s="158"/>
      <c r="Y730" s="158"/>
      <c r="Z730" s="158" t="s">
        <v>416</v>
      </c>
      <c r="AA730" s="158"/>
      <c r="AB730" s="158"/>
      <c r="AC730" s="158"/>
      <c r="AD730" s="158"/>
      <c r="AE730" s="158" t="s">
        <v>435</v>
      </c>
      <c r="AF730" s="158"/>
      <c r="AG730" s="158"/>
      <c r="AH730" s="158"/>
    </row>
    <row r="731" spans="1:35" x14ac:dyDescent="0.25">
      <c r="A731">
        <f t="shared" si="33"/>
        <v>729</v>
      </c>
      <c r="B731" s="149" t="s">
        <v>558</v>
      </c>
      <c r="C731" t="str">
        <f t="shared" si="34"/>
        <v>LIBRE</v>
      </c>
      <c r="E731">
        <f t="shared" si="35"/>
        <v>728</v>
      </c>
      <c r="F731" s="159" t="s">
        <v>403</v>
      </c>
      <c r="G731" s="160"/>
      <c r="H731" s="161"/>
      <c r="I731" s="161"/>
      <c r="J731" s="161"/>
      <c r="K731" s="161"/>
      <c r="L731" s="161"/>
      <c r="M731" s="161"/>
      <c r="N731" s="161"/>
      <c r="O731" s="161"/>
      <c r="P731" s="161"/>
      <c r="Q731" s="161"/>
      <c r="R731" s="161"/>
      <c r="S731" s="161"/>
      <c r="T731" s="161" t="s">
        <v>417</v>
      </c>
      <c r="U731" s="161"/>
      <c r="V731" s="161" t="s">
        <v>558</v>
      </c>
      <c r="W731" s="161"/>
      <c r="X731" s="161"/>
      <c r="Y731" s="161"/>
      <c r="Z731" s="161" t="s">
        <v>558</v>
      </c>
      <c r="AA731" s="161"/>
      <c r="AB731" s="161"/>
      <c r="AC731" s="161"/>
      <c r="AD731" s="161"/>
      <c r="AE731" s="161" t="s">
        <v>417</v>
      </c>
      <c r="AF731" s="161"/>
      <c r="AG731" s="161"/>
      <c r="AH731" s="161"/>
    </row>
    <row r="732" spans="1:35" s="134" customFormat="1" x14ac:dyDescent="0.25">
      <c r="A732" s="134">
        <f t="shared" si="33"/>
        <v>730</v>
      </c>
      <c r="B732" s="135" t="s">
        <v>2451</v>
      </c>
      <c r="C732" s="134" t="str">
        <f t="shared" si="34"/>
        <v>CB00200ENG</v>
      </c>
      <c r="E732" s="134">
        <f t="shared" si="35"/>
        <v>729</v>
      </c>
      <c r="F732" s="136" t="s">
        <v>1087</v>
      </c>
      <c r="G732" s="137"/>
      <c r="H732" s="138"/>
      <c r="I732" s="138"/>
      <c r="J732" s="138"/>
      <c r="K732" s="138"/>
      <c r="L732" s="138"/>
      <c r="M732" s="138"/>
      <c r="N732" s="138"/>
      <c r="O732" s="138"/>
      <c r="P732" s="138"/>
      <c r="Q732" s="138"/>
      <c r="R732" s="138"/>
      <c r="S732" s="138"/>
      <c r="T732" s="138" t="s">
        <v>2452</v>
      </c>
      <c r="U732" s="138"/>
      <c r="V732" s="138" t="s">
        <v>1261</v>
      </c>
      <c r="W732" s="138"/>
      <c r="X732" s="138"/>
      <c r="Y732" s="138"/>
      <c r="Z732" s="138" t="s">
        <v>965</v>
      </c>
      <c r="AA732" s="138"/>
      <c r="AB732" s="138"/>
      <c r="AC732" s="138"/>
      <c r="AD732" s="138"/>
      <c r="AE732" s="138" t="s">
        <v>2453</v>
      </c>
      <c r="AF732" s="138"/>
      <c r="AG732" s="138"/>
      <c r="AH732" s="138"/>
      <c r="AI732" s="3"/>
    </row>
    <row r="733" spans="1:35" x14ac:dyDescent="0.25">
      <c r="A733">
        <f t="shared" si="33"/>
        <v>731</v>
      </c>
      <c r="B733" s="139" t="s">
        <v>370</v>
      </c>
      <c r="C733" t="str">
        <f t="shared" si="34"/>
        <v>SANTA ROSA 220</v>
      </c>
      <c r="E733">
        <f t="shared" si="35"/>
        <v>730</v>
      </c>
      <c r="F733" s="140" t="s">
        <v>1109</v>
      </c>
      <c r="G733" s="141"/>
      <c r="H733" s="142"/>
      <c r="I733" s="142"/>
      <c r="J733" s="142"/>
      <c r="K733" s="142"/>
      <c r="L733" s="142"/>
      <c r="M733" s="142"/>
      <c r="N733" s="142"/>
      <c r="O733" s="142"/>
      <c r="P733" s="142"/>
      <c r="Q733" s="142"/>
      <c r="R733" s="142"/>
      <c r="S733" s="142"/>
      <c r="T733" s="142" t="s">
        <v>522</v>
      </c>
      <c r="U733" s="142"/>
      <c r="V733" s="142" t="s">
        <v>422</v>
      </c>
      <c r="W733" s="142"/>
      <c r="X733" s="142"/>
      <c r="Y733" s="142"/>
      <c r="Z733" s="142" t="s">
        <v>546</v>
      </c>
      <c r="AA733" s="142"/>
      <c r="AB733" s="142"/>
      <c r="AC733" s="142"/>
      <c r="AD733" s="142"/>
      <c r="AE733" s="142" t="s">
        <v>495</v>
      </c>
      <c r="AF733" s="142"/>
      <c r="AG733" s="142"/>
      <c r="AH733" s="142"/>
    </row>
    <row r="734" spans="1:35" x14ac:dyDescent="0.25">
      <c r="A734">
        <f t="shared" si="33"/>
        <v>732</v>
      </c>
      <c r="B734" s="143" t="s">
        <v>2454</v>
      </c>
      <c r="C734" t="str">
        <f t="shared" si="34"/>
        <v>ORIGAN</v>
      </c>
      <c r="E734">
        <f t="shared" si="35"/>
        <v>731</v>
      </c>
      <c r="F734" s="140" t="s">
        <v>52</v>
      </c>
      <c r="G734" s="141"/>
      <c r="H734" s="142"/>
      <c r="I734" s="142"/>
      <c r="J734" s="142"/>
      <c r="K734" s="142"/>
      <c r="L734" s="142"/>
      <c r="M734" s="142"/>
      <c r="N734" s="142"/>
      <c r="O734" s="142"/>
      <c r="P734" s="142"/>
      <c r="Q734" s="142"/>
      <c r="R734" s="142"/>
      <c r="S734" s="142"/>
      <c r="T734" s="142" t="s">
        <v>97</v>
      </c>
      <c r="U734" s="142"/>
      <c r="V734" s="142" t="s">
        <v>1280</v>
      </c>
      <c r="W734" s="142"/>
      <c r="X734" s="142"/>
      <c r="Y734" s="142"/>
      <c r="Z734" s="142" t="s">
        <v>959</v>
      </c>
      <c r="AA734" s="142"/>
      <c r="AB734" s="142"/>
      <c r="AC734" s="142"/>
      <c r="AD734" s="142"/>
      <c r="AE734" s="142" t="s">
        <v>102</v>
      </c>
      <c r="AF734" s="142"/>
      <c r="AG734" s="142"/>
      <c r="AH734" s="142"/>
    </row>
    <row r="735" spans="1:35" x14ac:dyDescent="0.25">
      <c r="A735">
        <f t="shared" si="33"/>
        <v>733</v>
      </c>
      <c r="B735" s="144" t="s">
        <v>624</v>
      </c>
      <c r="C735" t="str">
        <f t="shared" si="34"/>
        <v>31/12/2025</v>
      </c>
      <c r="E735">
        <f t="shared" si="35"/>
        <v>732</v>
      </c>
      <c r="F735" s="140" t="s">
        <v>1112</v>
      </c>
      <c r="G735" s="141"/>
      <c r="H735" s="142"/>
      <c r="I735" s="142"/>
      <c r="J735" s="142"/>
      <c r="K735" s="142"/>
      <c r="L735" s="142"/>
      <c r="M735" s="142"/>
      <c r="N735" s="142"/>
      <c r="O735" s="142"/>
      <c r="P735" s="142"/>
      <c r="Q735" s="142"/>
      <c r="R735" s="142"/>
      <c r="S735" s="142"/>
      <c r="T735" s="142" t="s">
        <v>624</v>
      </c>
      <c r="U735" s="142"/>
      <c r="V735" s="142" t="s">
        <v>566</v>
      </c>
      <c r="W735" s="142"/>
      <c r="X735" s="142"/>
      <c r="Y735" s="142"/>
      <c r="Z735" s="142" t="s">
        <v>819</v>
      </c>
      <c r="AA735" s="142"/>
      <c r="AB735" s="142"/>
      <c r="AC735" s="142"/>
      <c r="AD735" s="142"/>
      <c r="AE735" s="142" t="s">
        <v>1882</v>
      </c>
      <c r="AF735" s="142"/>
      <c r="AG735" s="142"/>
      <c r="AH735" s="142"/>
    </row>
    <row r="736" spans="1:35" x14ac:dyDescent="0.25">
      <c r="A736">
        <f t="shared" si="33"/>
        <v>734</v>
      </c>
      <c r="B736" s="147" t="s">
        <v>419</v>
      </c>
      <c r="C736" t="str">
        <f t="shared" si="34"/>
        <v>01/10/2016</v>
      </c>
      <c r="E736">
        <f t="shared" si="35"/>
        <v>733</v>
      </c>
      <c r="F736" s="140" t="s">
        <v>54</v>
      </c>
      <c r="G736" s="141"/>
      <c r="H736" s="142"/>
      <c r="I736" s="142"/>
      <c r="J736" s="142"/>
      <c r="K736" s="142"/>
      <c r="L736" s="142"/>
      <c r="M736" s="142"/>
      <c r="N736" s="142"/>
      <c r="O736" s="142"/>
      <c r="P736" s="142"/>
      <c r="Q736" s="142"/>
      <c r="R736" s="142"/>
      <c r="S736" s="142"/>
      <c r="T736" s="142" t="s">
        <v>1121</v>
      </c>
      <c r="U736" s="142"/>
      <c r="V736" s="142" t="s">
        <v>1117</v>
      </c>
      <c r="W736" s="142"/>
      <c r="X736" s="142"/>
      <c r="Y736" s="142"/>
      <c r="Z736" s="142" t="s">
        <v>928</v>
      </c>
      <c r="AA736" s="142"/>
      <c r="AB736" s="142"/>
      <c r="AC736" s="142"/>
      <c r="AD736" s="142"/>
      <c r="AE736" s="142" t="s">
        <v>843</v>
      </c>
      <c r="AF736" s="142"/>
      <c r="AG736" s="142"/>
      <c r="AH736" s="142"/>
    </row>
    <row r="737" spans="1:35" x14ac:dyDescent="0.25">
      <c r="A737">
        <f t="shared" si="33"/>
        <v>735</v>
      </c>
      <c r="B737" s="148" t="s">
        <v>416</v>
      </c>
      <c r="C737" t="str">
        <f t="shared" si="34"/>
        <v>BILATERAL</v>
      </c>
      <c r="E737">
        <f t="shared" si="35"/>
        <v>734</v>
      </c>
      <c r="F737" s="140" t="s">
        <v>402</v>
      </c>
      <c r="G737" s="141"/>
      <c r="H737" s="142"/>
      <c r="I737" s="142"/>
      <c r="J737" s="142"/>
      <c r="K737" s="142"/>
      <c r="L737" s="142"/>
      <c r="M737" s="142"/>
      <c r="N737" s="142"/>
      <c r="O737" s="142"/>
      <c r="P737" s="142"/>
      <c r="Q737" s="142"/>
      <c r="R737" s="142"/>
      <c r="S737" s="142"/>
      <c r="T737" s="142" t="s">
        <v>435</v>
      </c>
      <c r="U737" s="142"/>
      <c r="V737" s="142" t="s">
        <v>416</v>
      </c>
      <c r="W737" s="142"/>
      <c r="X737" s="142"/>
      <c r="Y737" s="142"/>
      <c r="Z737" s="142" t="s">
        <v>416</v>
      </c>
      <c r="AA737" s="142"/>
      <c r="AB737" s="142"/>
      <c r="AC737" s="142"/>
      <c r="AD737" s="142"/>
      <c r="AE737" s="142" t="s">
        <v>435</v>
      </c>
      <c r="AF737" s="142"/>
      <c r="AG737" s="142"/>
      <c r="AH737" s="142"/>
    </row>
    <row r="738" spans="1:35" x14ac:dyDescent="0.25">
      <c r="A738">
        <f t="shared" si="33"/>
        <v>736</v>
      </c>
      <c r="B738" s="149" t="s">
        <v>558</v>
      </c>
      <c r="C738" t="str">
        <f t="shared" si="34"/>
        <v>LIBRE</v>
      </c>
      <c r="E738">
        <f t="shared" si="35"/>
        <v>735</v>
      </c>
      <c r="F738" s="150" t="s">
        <v>403</v>
      </c>
      <c r="G738" s="151"/>
      <c r="H738" s="152"/>
      <c r="I738" s="152"/>
      <c r="J738" s="152"/>
      <c r="K738" s="152"/>
      <c r="L738" s="152"/>
      <c r="M738" s="152"/>
      <c r="N738" s="152"/>
      <c r="O738" s="152"/>
      <c r="P738" s="152"/>
      <c r="Q738" s="152"/>
      <c r="R738" s="152"/>
      <c r="S738" s="152"/>
      <c r="T738" s="152" t="s">
        <v>417</v>
      </c>
      <c r="U738" s="152"/>
      <c r="V738" s="152" t="s">
        <v>558</v>
      </c>
      <c r="W738" s="152"/>
      <c r="X738" s="152"/>
      <c r="Y738" s="152"/>
      <c r="Z738" s="152" t="s">
        <v>558</v>
      </c>
      <c r="AA738" s="152"/>
      <c r="AB738" s="152"/>
      <c r="AC738" s="152"/>
      <c r="AD738" s="152"/>
      <c r="AE738" s="152" t="s">
        <v>417</v>
      </c>
      <c r="AF738" s="152"/>
      <c r="AG738" s="152"/>
      <c r="AH738" s="152"/>
    </row>
    <row r="739" spans="1:35" x14ac:dyDescent="0.25">
      <c r="A739">
        <f t="shared" si="33"/>
        <v>737</v>
      </c>
      <c r="B739" s="135" t="s">
        <v>2455</v>
      </c>
      <c r="C739" t="str">
        <f t="shared" si="34"/>
        <v>CB00201ENG</v>
      </c>
      <c r="E739" s="134">
        <f t="shared" si="35"/>
        <v>736</v>
      </c>
      <c r="F739" s="153" t="s">
        <v>1087</v>
      </c>
      <c r="G739" s="154"/>
      <c r="H739" s="155"/>
      <c r="I739" s="155"/>
      <c r="J739" s="155"/>
      <c r="K739" s="155"/>
      <c r="L739" s="155"/>
      <c r="M739" s="155"/>
      <c r="N739" s="155"/>
      <c r="O739" s="155"/>
      <c r="P739" s="155"/>
      <c r="Q739" s="155"/>
      <c r="R739" s="155"/>
      <c r="S739" s="155"/>
      <c r="T739" s="155" t="s">
        <v>2456</v>
      </c>
      <c r="U739" s="155"/>
      <c r="V739" s="155" t="s">
        <v>1282</v>
      </c>
      <c r="W739" s="155"/>
      <c r="X739" s="155"/>
      <c r="Y739" s="155"/>
      <c r="Z739" s="155" t="s">
        <v>966</v>
      </c>
      <c r="AA739" s="155"/>
      <c r="AB739" s="155"/>
      <c r="AC739" s="155"/>
      <c r="AD739" s="155"/>
      <c r="AE739" s="155" t="s">
        <v>2457</v>
      </c>
      <c r="AF739" s="155"/>
      <c r="AG739" s="155"/>
      <c r="AH739" s="155"/>
    </row>
    <row r="740" spans="1:35" x14ac:dyDescent="0.25">
      <c r="A740">
        <f t="shared" si="33"/>
        <v>738</v>
      </c>
      <c r="B740" s="139" t="s">
        <v>478</v>
      </c>
      <c r="C740" t="str">
        <f t="shared" si="34"/>
        <v>CAJAMARCA 220</v>
      </c>
      <c r="E740">
        <f t="shared" si="35"/>
        <v>737</v>
      </c>
      <c r="F740" s="156" t="s">
        <v>1109</v>
      </c>
      <c r="G740" s="157"/>
      <c r="H740" s="158"/>
      <c r="I740" s="158"/>
      <c r="J740" s="158"/>
      <c r="K740" s="158"/>
      <c r="L740" s="158"/>
      <c r="M740" s="158"/>
      <c r="N740" s="158"/>
      <c r="O740" s="158"/>
      <c r="P740" s="158"/>
      <c r="Q740" s="158"/>
      <c r="R740" s="158"/>
      <c r="S740" s="158"/>
      <c r="T740" s="158" t="s">
        <v>524</v>
      </c>
      <c r="U740" s="158"/>
      <c r="V740" s="158" t="s">
        <v>422</v>
      </c>
      <c r="W740" s="158"/>
      <c r="X740" s="158"/>
      <c r="Y740" s="158"/>
      <c r="Z740" s="158" t="s">
        <v>424</v>
      </c>
      <c r="AA740" s="158"/>
      <c r="AB740" s="158"/>
      <c r="AC740" s="158"/>
      <c r="AD740" s="158"/>
      <c r="AE740" s="158" t="s">
        <v>492</v>
      </c>
      <c r="AF740" s="158"/>
      <c r="AG740" s="158"/>
      <c r="AH740" s="158"/>
    </row>
    <row r="741" spans="1:35" x14ac:dyDescent="0.25">
      <c r="A741">
        <f t="shared" si="33"/>
        <v>739</v>
      </c>
      <c r="B741" s="143" t="s">
        <v>246</v>
      </c>
      <c r="C741" t="str">
        <f t="shared" si="34"/>
        <v>MINERA YANACOCHA</v>
      </c>
      <c r="E741">
        <f t="shared" si="35"/>
        <v>738</v>
      </c>
      <c r="F741" s="156" t="s">
        <v>52</v>
      </c>
      <c r="G741" s="157"/>
      <c r="H741" s="158"/>
      <c r="I741" s="158"/>
      <c r="J741" s="158"/>
      <c r="K741" s="158"/>
      <c r="L741" s="158"/>
      <c r="M741" s="158"/>
      <c r="N741" s="158"/>
      <c r="O741" s="158"/>
      <c r="P741" s="158"/>
      <c r="Q741" s="158"/>
      <c r="R741" s="158"/>
      <c r="S741" s="158"/>
      <c r="T741" s="158" t="s">
        <v>97</v>
      </c>
      <c r="U741" s="158"/>
      <c r="V741" s="158" t="s">
        <v>228</v>
      </c>
      <c r="W741" s="158"/>
      <c r="X741" s="158"/>
      <c r="Y741" s="158"/>
      <c r="Z741" s="158" t="s">
        <v>959</v>
      </c>
      <c r="AA741" s="158"/>
      <c r="AB741" s="158"/>
      <c r="AC741" s="158"/>
      <c r="AD741" s="158"/>
      <c r="AE741" s="158" t="s">
        <v>102</v>
      </c>
      <c r="AF741" s="158"/>
      <c r="AG741" s="158"/>
      <c r="AH741" s="158"/>
    </row>
    <row r="742" spans="1:35" x14ac:dyDescent="0.25">
      <c r="A742">
        <f t="shared" si="33"/>
        <v>740</v>
      </c>
      <c r="B742" s="144" t="s">
        <v>819</v>
      </c>
      <c r="C742" t="str">
        <f t="shared" si="34"/>
        <v>31/12/2021</v>
      </c>
      <c r="E742">
        <f t="shared" si="35"/>
        <v>739</v>
      </c>
      <c r="F742" s="156" t="s">
        <v>1112</v>
      </c>
      <c r="G742" s="157"/>
      <c r="H742" s="158"/>
      <c r="I742" s="158"/>
      <c r="J742" s="158"/>
      <c r="K742" s="158"/>
      <c r="L742" s="158"/>
      <c r="M742" s="158"/>
      <c r="N742" s="158"/>
      <c r="O742" s="158"/>
      <c r="P742" s="158"/>
      <c r="Q742" s="158"/>
      <c r="R742" s="158"/>
      <c r="S742" s="158"/>
      <c r="T742" s="158" t="s">
        <v>624</v>
      </c>
      <c r="U742" s="158"/>
      <c r="V742" s="158" t="s">
        <v>1303</v>
      </c>
      <c r="W742" s="158"/>
      <c r="X742" s="158"/>
      <c r="Y742" s="158"/>
      <c r="Z742" s="158" t="s">
        <v>819</v>
      </c>
      <c r="AA742" s="158"/>
      <c r="AB742" s="158"/>
      <c r="AC742" s="158"/>
      <c r="AD742" s="158"/>
      <c r="AE742" s="158" t="s">
        <v>1882</v>
      </c>
      <c r="AF742" s="158"/>
      <c r="AG742" s="158"/>
      <c r="AH742" s="158"/>
    </row>
    <row r="743" spans="1:35" x14ac:dyDescent="0.25">
      <c r="A743">
        <f t="shared" si="33"/>
        <v>741</v>
      </c>
      <c r="B743" s="147" t="s">
        <v>479</v>
      </c>
      <c r="C743" t="str">
        <f t="shared" si="34"/>
        <v>01/11/2016</v>
      </c>
      <c r="E743">
        <f t="shared" si="35"/>
        <v>740</v>
      </c>
      <c r="F743" s="156" t="s">
        <v>54</v>
      </c>
      <c r="G743" s="157"/>
      <c r="H743" s="158"/>
      <c r="I743" s="158"/>
      <c r="J743" s="158"/>
      <c r="K743" s="158"/>
      <c r="L743" s="158"/>
      <c r="M743" s="158"/>
      <c r="N743" s="158"/>
      <c r="O743" s="158"/>
      <c r="P743" s="158"/>
      <c r="Q743" s="158"/>
      <c r="R743" s="158"/>
      <c r="S743" s="158"/>
      <c r="T743" s="158" t="s">
        <v>1121</v>
      </c>
      <c r="U743" s="158"/>
      <c r="V743" s="158" t="s">
        <v>1117</v>
      </c>
      <c r="W743" s="158"/>
      <c r="X743" s="158"/>
      <c r="Y743" s="158"/>
      <c r="Z743" s="158" t="s">
        <v>928</v>
      </c>
      <c r="AA743" s="158"/>
      <c r="AB743" s="158"/>
      <c r="AC743" s="158"/>
      <c r="AD743" s="158"/>
      <c r="AE743" s="158" t="s">
        <v>843</v>
      </c>
      <c r="AF743" s="158"/>
      <c r="AG743" s="158"/>
      <c r="AH743" s="158"/>
    </row>
    <row r="744" spans="1:35" x14ac:dyDescent="0.25">
      <c r="A744">
        <f t="shared" si="33"/>
        <v>742</v>
      </c>
      <c r="B744" s="148" t="s">
        <v>416</v>
      </c>
      <c r="C744" t="str">
        <f t="shared" si="34"/>
        <v>BILATERAL</v>
      </c>
      <c r="E744">
        <f t="shared" si="35"/>
        <v>741</v>
      </c>
      <c r="F744" s="156" t="s">
        <v>402</v>
      </c>
      <c r="G744" s="157"/>
      <c r="H744" s="158"/>
      <c r="I744" s="158"/>
      <c r="J744" s="158"/>
      <c r="K744" s="158"/>
      <c r="L744" s="158"/>
      <c r="M744" s="158"/>
      <c r="N744" s="158"/>
      <c r="O744" s="158"/>
      <c r="P744" s="158"/>
      <c r="Q744" s="158"/>
      <c r="R744" s="158"/>
      <c r="S744" s="158"/>
      <c r="T744" s="158" t="s">
        <v>435</v>
      </c>
      <c r="U744" s="158"/>
      <c r="V744" s="158" t="s">
        <v>416</v>
      </c>
      <c r="W744" s="158"/>
      <c r="X744" s="158"/>
      <c r="Y744" s="158"/>
      <c r="Z744" s="158" t="s">
        <v>416</v>
      </c>
      <c r="AA744" s="158"/>
      <c r="AB744" s="158"/>
      <c r="AC744" s="158"/>
      <c r="AD744" s="158"/>
      <c r="AE744" s="158" t="s">
        <v>435</v>
      </c>
      <c r="AF744" s="158"/>
      <c r="AG744" s="158"/>
      <c r="AH744" s="158"/>
    </row>
    <row r="745" spans="1:35" x14ac:dyDescent="0.25">
      <c r="A745">
        <f t="shared" si="33"/>
        <v>743</v>
      </c>
      <c r="B745" s="149" t="s">
        <v>558</v>
      </c>
      <c r="C745" t="str">
        <f t="shared" si="34"/>
        <v>LIBRE</v>
      </c>
      <c r="E745">
        <f t="shared" si="35"/>
        <v>742</v>
      </c>
      <c r="F745" s="159" t="s">
        <v>403</v>
      </c>
      <c r="G745" s="160"/>
      <c r="H745" s="161"/>
      <c r="I745" s="161"/>
      <c r="J745" s="161"/>
      <c r="K745" s="161"/>
      <c r="L745" s="161"/>
      <c r="M745" s="161"/>
      <c r="N745" s="161"/>
      <c r="O745" s="161"/>
      <c r="P745" s="161"/>
      <c r="Q745" s="161"/>
      <c r="R745" s="161"/>
      <c r="S745" s="161"/>
      <c r="T745" s="161" t="s">
        <v>417</v>
      </c>
      <c r="U745" s="161"/>
      <c r="V745" s="161" t="s">
        <v>558</v>
      </c>
      <c r="W745" s="161"/>
      <c r="X745" s="161"/>
      <c r="Y745" s="161"/>
      <c r="Z745" s="161" t="s">
        <v>558</v>
      </c>
      <c r="AA745" s="161"/>
      <c r="AB745" s="161"/>
      <c r="AC745" s="161"/>
      <c r="AD745" s="161"/>
      <c r="AE745" s="161" t="s">
        <v>417</v>
      </c>
      <c r="AF745" s="161"/>
      <c r="AG745" s="161"/>
      <c r="AH745" s="161"/>
    </row>
    <row r="746" spans="1:35" s="134" customFormat="1" x14ac:dyDescent="0.25">
      <c r="A746" s="134">
        <f t="shared" si="33"/>
        <v>744</v>
      </c>
      <c r="B746" s="135" t="s">
        <v>2458</v>
      </c>
      <c r="C746" s="134" t="str">
        <f t="shared" si="34"/>
        <v>CB00202ENG</v>
      </c>
      <c r="E746" s="134">
        <f t="shared" si="35"/>
        <v>743</v>
      </c>
      <c r="F746" s="136" t="s">
        <v>1087</v>
      </c>
      <c r="G746" s="137"/>
      <c r="H746" s="138"/>
      <c r="I746" s="138"/>
      <c r="J746" s="138"/>
      <c r="K746" s="138"/>
      <c r="L746" s="138"/>
      <c r="M746" s="138"/>
      <c r="N746" s="138"/>
      <c r="O746" s="138"/>
      <c r="P746" s="138"/>
      <c r="Q746" s="138"/>
      <c r="R746" s="138"/>
      <c r="S746" s="138"/>
      <c r="T746" s="138" t="s">
        <v>2459</v>
      </c>
      <c r="U746" s="138"/>
      <c r="V746" s="138" t="s">
        <v>1396</v>
      </c>
      <c r="W746" s="138"/>
      <c r="X746" s="138"/>
      <c r="Y746" s="138"/>
      <c r="Z746" s="138" t="s">
        <v>968</v>
      </c>
      <c r="AA746" s="138"/>
      <c r="AB746" s="138"/>
      <c r="AC746" s="138"/>
      <c r="AD746" s="138"/>
      <c r="AE746" s="138" t="s">
        <v>2460</v>
      </c>
      <c r="AF746" s="138"/>
      <c r="AG746" s="138"/>
      <c r="AH746" s="138"/>
      <c r="AI746" s="3"/>
    </row>
    <row r="747" spans="1:35" x14ac:dyDescent="0.25">
      <c r="A747">
        <f t="shared" si="33"/>
        <v>745</v>
      </c>
      <c r="B747" s="139" t="s">
        <v>370</v>
      </c>
      <c r="C747" t="str">
        <f t="shared" si="34"/>
        <v>SANTA ROSA 220</v>
      </c>
      <c r="E747">
        <f t="shared" si="35"/>
        <v>744</v>
      </c>
      <c r="F747" s="140" t="s">
        <v>1109</v>
      </c>
      <c r="G747" s="141"/>
      <c r="H747" s="142"/>
      <c r="I747" s="142"/>
      <c r="J747" s="142"/>
      <c r="K747" s="142"/>
      <c r="L747" s="142"/>
      <c r="M747" s="142"/>
      <c r="N747" s="142"/>
      <c r="O747" s="142"/>
      <c r="P747" s="142"/>
      <c r="Q747" s="142"/>
      <c r="R747" s="142"/>
      <c r="S747" s="142"/>
      <c r="T747" s="142" t="s">
        <v>526</v>
      </c>
      <c r="U747" s="142"/>
      <c r="V747" s="142" t="s">
        <v>608</v>
      </c>
      <c r="W747" s="142"/>
      <c r="X747" s="142"/>
      <c r="Y747" s="142"/>
      <c r="Z747" s="142" t="s">
        <v>451</v>
      </c>
      <c r="AA747" s="142"/>
      <c r="AB747" s="142"/>
      <c r="AC747" s="142"/>
      <c r="AD747" s="142"/>
      <c r="AE747" s="142" t="s">
        <v>489</v>
      </c>
      <c r="AF747" s="142"/>
      <c r="AG747" s="142"/>
      <c r="AH747" s="142"/>
    </row>
    <row r="748" spans="1:35" x14ac:dyDescent="0.25">
      <c r="A748">
        <f t="shared" si="33"/>
        <v>746</v>
      </c>
      <c r="B748" s="143" t="s">
        <v>2461</v>
      </c>
      <c r="C748" t="str">
        <f t="shared" si="34"/>
        <v>ALGODONERA PERUANA S.A.C.</v>
      </c>
      <c r="E748">
        <f t="shared" si="35"/>
        <v>745</v>
      </c>
      <c r="F748" s="140" t="s">
        <v>52</v>
      </c>
      <c r="G748" s="141"/>
      <c r="H748" s="142"/>
      <c r="I748" s="142"/>
      <c r="J748" s="142"/>
      <c r="K748" s="142"/>
      <c r="L748" s="142"/>
      <c r="M748" s="142"/>
      <c r="N748" s="142"/>
      <c r="O748" s="142"/>
      <c r="P748" s="142"/>
      <c r="Q748" s="142"/>
      <c r="R748" s="142"/>
      <c r="S748" s="142"/>
      <c r="T748" s="142" t="s">
        <v>97</v>
      </c>
      <c r="U748" s="142"/>
      <c r="V748" s="142" t="s">
        <v>230</v>
      </c>
      <c r="W748" s="142"/>
      <c r="X748" s="142"/>
      <c r="Y748" s="142"/>
      <c r="Z748" s="142" t="s">
        <v>959</v>
      </c>
      <c r="AA748" s="142"/>
      <c r="AB748" s="142"/>
      <c r="AC748" s="142"/>
      <c r="AD748" s="142"/>
      <c r="AE748" s="142" t="s">
        <v>102</v>
      </c>
      <c r="AF748" s="142"/>
      <c r="AG748" s="142"/>
      <c r="AH748" s="142"/>
    </row>
    <row r="749" spans="1:35" x14ac:dyDescent="0.25">
      <c r="A749">
        <f t="shared" si="33"/>
        <v>747</v>
      </c>
      <c r="B749" s="144" t="s">
        <v>819</v>
      </c>
      <c r="C749" t="str">
        <f t="shared" si="34"/>
        <v>31/12/2021</v>
      </c>
      <c r="E749">
        <f t="shared" si="35"/>
        <v>746</v>
      </c>
      <c r="F749" s="140" t="s">
        <v>1112</v>
      </c>
      <c r="G749" s="141"/>
      <c r="H749" s="142"/>
      <c r="I749" s="142"/>
      <c r="J749" s="142"/>
      <c r="K749" s="142"/>
      <c r="L749" s="142"/>
      <c r="M749" s="142"/>
      <c r="N749" s="142"/>
      <c r="O749" s="142"/>
      <c r="P749" s="142"/>
      <c r="Q749" s="142"/>
      <c r="R749" s="142"/>
      <c r="S749" s="142"/>
      <c r="T749" s="142" t="s">
        <v>624</v>
      </c>
      <c r="U749" s="142"/>
      <c r="V749" s="142" t="s">
        <v>1178</v>
      </c>
      <c r="W749" s="142"/>
      <c r="X749" s="142"/>
      <c r="Y749" s="142"/>
      <c r="Z749" s="142" t="s">
        <v>819</v>
      </c>
      <c r="AA749" s="142"/>
      <c r="AB749" s="142"/>
      <c r="AC749" s="142"/>
      <c r="AD749" s="142"/>
      <c r="AE749" s="142" t="s">
        <v>1882</v>
      </c>
      <c r="AF749" s="142"/>
      <c r="AG749" s="142"/>
      <c r="AH749" s="142"/>
    </row>
    <row r="750" spans="1:35" x14ac:dyDescent="0.25">
      <c r="A750">
        <f t="shared" si="33"/>
        <v>748</v>
      </c>
      <c r="B750" s="147" t="s">
        <v>1121</v>
      </c>
      <c r="C750" t="str">
        <f t="shared" si="34"/>
        <v>01/12/2016</v>
      </c>
      <c r="E750">
        <f t="shared" si="35"/>
        <v>747</v>
      </c>
      <c r="F750" s="140" t="s">
        <v>54</v>
      </c>
      <c r="G750" s="141"/>
      <c r="H750" s="142"/>
      <c r="I750" s="142"/>
      <c r="J750" s="142"/>
      <c r="K750" s="142"/>
      <c r="L750" s="142"/>
      <c r="M750" s="142"/>
      <c r="N750" s="142"/>
      <c r="O750" s="142"/>
      <c r="P750" s="142"/>
      <c r="Q750" s="142"/>
      <c r="R750" s="142"/>
      <c r="S750" s="142"/>
      <c r="T750" s="142" t="s">
        <v>1121</v>
      </c>
      <c r="U750" s="142"/>
      <c r="V750" s="142" t="s">
        <v>1117</v>
      </c>
      <c r="W750" s="142"/>
      <c r="X750" s="142"/>
      <c r="Y750" s="142"/>
      <c r="Z750" s="142" t="s">
        <v>928</v>
      </c>
      <c r="AA750" s="142"/>
      <c r="AB750" s="142"/>
      <c r="AC750" s="142"/>
      <c r="AD750" s="142"/>
      <c r="AE750" s="142" t="s">
        <v>843</v>
      </c>
      <c r="AF750" s="142"/>
      <c r="AG750" s="142"/>
      <c r="AH750" s="142"/>
    </row>
    <row r="751" spans="1:35" x14ac:dyDescent="0.25">
      <c r="A751">
        <f t="shared" si="33"/>
        <v>749</v>
      </c>
      <c r="B751" s="148" t="s">
        <v>416</v>
      </c>
      <c r="C751" t="str">
        <f t="shared" si="34"/>
        <v>BILATERAL</v>
      </c>
      <c r="E751">
        <f t="shared" si="35"/>
        <v>748</v>
      </c>
      <c r="F751" s="140" t="s">
        <v>402</v>
      </c>
      <c r="G751" s="141"/>
      <c r="H751" s="142"/>
      <c r="I751" s="142"/>
      <c r="J751" s="142"/>
      <c r="K751" s="142"/>
      <c r="L751" s="142"/>
      <c r="M751" s="142"/>
      <c r="N751" s="142"/>
      <c r="O751" s="142"/>
      <c r="P751" s="142"/>
      <c r="Q751" s="142"/>
      <c r="R751" s="142"/>
      <c r="S751" s="142"/>
      <c r="T751" s="142" t="s">
        <v>435</v>
      </c>
      <c r="U751" s="142"/>
      <c r="V751" s="142" t="s">
        <v>416</v>
      </c>
      <c r="W751" s="142"/>
      <c r="X751" s="142"/>
      <c r="Y751" s="142"/>
      <c r="Z751" s="142" t="s">
        <v>416</v>
      </c>
      <c r="AA751" s="142"/>
      <c r="AB751" s="142"/>
      <c r="AC751" s="142"/>
      <c r="AD751" s="142"/>
      <c r="AE751" s="142" t="s">
        <v>435</v>
      </c>
      <c r="AF751" s="142"/>
      <c r="AG751" s="142"/>
      <c r="AH751" s="142"/>
    </row>
    <row r="752" spans="1:35" x14ac:dyDescent="0.25">
      <c r="A752">
        <f t="shared" si="33"/>
        <v>750</v>
      </c>
      <c r="B752" s="149" t="s">
        <v>558</v>
      </c>
      <c r="C752" t="str">
        <f t="shared" si="34"/>
        <v>LIBRE</v>
      </c>
      <c r="E752">
        <f t="shared" si="35"/>
        <v>749</v>
      </c>
      <c r="F752" s="150" t="s">
        <v>403</v>
      </c>
      <c r="G752" s="151"/>
      <c r="H752" s="152"/>
      <c r="I752" s="152"/>
      <c r="J752" s="152"/>
      <c r="K752" s="152"/>
      <c r="L752" s="152"/>
      <c r="M752" s="152"/>
      <c r="N752" s="152"/>
      <c r="O752" s="152"/>
      <c r="P752" s="152"/>
      <c r="Q752" s="152"/>
      <c r="R752" s="152"/>
      <c r="S752" s="152"/>
      <c r="T752" s="152" t="s">
        <v>417</v>
      </c>
      <c r="U752" s="152"/>
      <c r="V752" s="152" t="s">
        <v>558</v>
      </c>
      <c r="W752" s="152"/>
      <c r="X752" s="152"/>
      <c r="Y752" s="152"/>
      <c r="Z752" s="152" t="s">
        <v>558</v>
      </c>
      <c r="AA752" s="152"/>
      <c r="AB752" s="152"/>
      <c r="AC752" s="152"/>
      <c r="AD752" s="152"/>
      <c r="AE752" s="152" t="s">
        <v>417</v>
      </c>
      <c r="AF752" s="152"/>
      <c r="AG752" s="152"/>
      <c r="AH752" s="152"/>
    </row>
    <row r="753" spans="1:35" x14ac:dyDescent="0.25">
      <c r="A753">
        <f t="shared" si="33"/>
        <v>751</v>
      </c>
      <c r="B753" s="135" t="s">
        <v>2462</v>
      </c>
      <c r="C753" t="str">
        <f t="shared" si="34"/>
        <v>CB00203ENG</v>
      </c>
      <c r="E753" s="134">
        <f t="shared" si="35"/>
        <v>750</v>
      </c>
      <c r="F753" s="153" t="s">
        <v>1087</v>
      </c>
      <c r="G753" s="154"/>
      <c r="H753" s="155"/>
      <c r="I753" s="155"/>
      <c r="J753" s="155"/>
      <c r="K753" s="155"/>
      <c r="L753" s="155"/>
      <c r="M753" s="155"/>
      <c r="N753" s="155"/>
      <c r="O753" s="155"/>
      <c r="P753" s="155"/>
      <c r="Q753" s="155"/>
      <c r="R753" s="155"/>
      <c r="S753" s="155"/>
      <c r="T753" s="155" t="s">
        <v>2463</v>
      </c>
      <c r="U753" s="155"/>
      <c r="V753" s="155" t="s">
        <v>1434</v>
      </c>
      <c r="W753" s="155"/>
      <c r="X753" s="155"/>
      <c r="Y753" s="155"/>
      <c r="Z753" s="155" t="s">
        <v>969</v>
      </c>
      <c r="AA753" s="155"/>
      <c r="AB753" s="155"/>
      <c r="AC753" s="155"/>
      <c r="AD753" s="155"/>
      <c r="AE753" s="155" t="s">
        <v>2464</v>
      </c>
      <c r="AF753" s="155"/>
      <c r="AG753" s="155"/>
      <c r="AH753" s="155"/>
    </row>
    <row r="754" spans="1:35" x14ac:dyDescent="0.25">
      <c r="A754">
        <f t="shared" si="33"/>
        <v>752</v>
      </c>
      <c r="B754" s="139" t="s">
        <v>608</v>
      </c>
      <c r="C754" t="str">
        <f t="shared" si="34"/>
        <v>INDEPENDENCIA 220</v>
      </c>
      <c r="E754">
        <f t="shared" si="35"/>
        <v>751</v>
      </c>
      <c r="F754" s="156" t="s">
        <v>1109</v>
      </c>
      <c r="G754" s="157"/>
      <c r="H754" s="158"/>
      <c r="I754" s="158"/>
      <c r="J754" s="158"/>
      <c r="K754" s="158"/>
      <c r="L754" s="158"/>
      <c r="M754" s="158"/>
      <c r="N754" s="158"/>
      <c r="O754" s="158"/>
      <c r="P754" s="158"/>
      <c r="Q754" s="158"/>
      <c r="R754" s="158"/>
      <c r="S754" s="158"/>
      <c r="T754" s="158" t="s">
        <v>528</v>
      </c>
      <c r="U754" s="158"/>
      <c r="V754" s="158" t="s">
        <v>522</v>
      </c>
      <c r="W754" s="158"/>
      <c r="X754" s="158"/>
      <c r="Y754" s="158"/>
      <c r="Z754" s="158" t="s">
        <v>562</v>
      </c>
      <c r="AA754" s="158"/>
      <c r="AB754" s="158"/>
      <c r="AC754" s="158"/>
      <c r="AD754" s="158"/>
      <c r="AE754" s="158" t="s">
        <v>486</v>
      </c>
      <c r="AF754" s="158"/>
      <c r="AG754" s="158"/>
      <c r="AH754" s="158"/>
    </row>
    <row r="755" spans="1:35" x14ac:dyDescent="0.25">
      <c r="A755">
        <f t="shared" si="33"/>
        <v>753</v>
      </c>
      <c r="B755" s="143" t="s">
        <v>2465</v>
      </c>
      <c r="C755" t="str">
        <f t="shared" si="34"/>
        <v>AUSTRAL GROUP (ICA)</v>
      </c>
      <c r="E755">
        <f t="shared" si="35"/>
        <v>752</v>
      </c>
      <c r="F755" s="156" t="s">
        <v>52</v>
      </c>
      <c r="G755" s="157"/>
      <c r="H755" s="158"/>
      <c r="I755" s="158"/>
      <c r="J755" s="158"/>
      <c r="K755" s="158"/>
      <c r="L755" s="158"/>
      <c r="M755" s="158"/>
      <c r="N755" s="158"/>
      <c r="O755" s="158"/>
      <c r="P755" s="158"/>
      <c r="Q755" s="158"/>
      <c r="R755" s="158"/>
      <c r="S755" s="158"/>
      <c r="T755" s="158" t="s">
        <v>97</v>
      </c>
      <c r="U755" s="158"/>
      <c r="V755" s="158" t="s">
        <v>1451</v>
      </c>
      <c r="W755" s="158"/>
      <c r="X755" s="158"/>
      <c r="Y755" s="158"/>
      <c r="Z755" s="158" t="s">
        <v>959</v>
      </c>
      <c r="AA755" s="158"/>
      <c r="AB755" s="158"/>
      <c r="AC755" s="158"/>
      <c r="AD755" s="158"/>
      <c r="AE755" s="158" t="s">
        <v>102</v>
      </c>
      <c r="AF755" s="158"/>
      <c r="AG755" s="158"/>
      <c r="AH755" s="158"/>
    </row>
    <row r="756" spans="1:35" x14ac:dyDescent="0.25">
      <c r="A756">
        <f t="shared" si="33"/>
        <v>754</v>
      </c>
      <c r="B756" s="144" t="s">
        <v>845</v>
      </c>
      <c r="C756" t="str">
        <f t="shared" si="34"/>
        <v>31/12/2018</v>
      </c>
      <c r="E756">
        <f t="shared" si="35"/>
        <v>753</v>
      </c>
      <c r="F756" s="156" t="s">
        <v>1112</v>
      </c>
      <c r="G756" s="157"/>
      <c r="H756" s="158"/>
      <c r="I756" s="158"/>
      <c r="J756" s="158"/>
      <c r="K756" s="158"/>
      <c r="L756" s="158"/>
      <c r="M756" s="158"/>
      <c r="N756" s="158"/>
      <c r="O756" s="158"/>
      <c r="P756" s="158"/>
      <c r="Q756" s="158"/>
      <c r="R756" s="158"/>
      <c r="S756" s="158"/>
      <c r="T756" s="158" t="s">
        <v>624</v>
      </c>
      <c r="U756" s="158"/>
      <c r="V756" s="158" t="s">
        <v>884</v>
      </c>
      <c r="W756" s="158"/>
      <c r="X756" s="158"/>
      <c r="Y756" s="158"/>
      <c r="Z756" s="158" t="s">
        <v>819</v>
      </c>
      <c r="AA756" s="158"/>
      <c r="AB756" s="158"/>
      <c r="AC756" s="158"/>
      <c r="AD756" s="158"/>
      <c r="AE756" s="158" t="s">
        <v>1882</v>
      </c>
      <c r="AF756" s="158"/>
      <c r="AG756" s="158"/>
      <c r="AH756" s="158"/>
    </row>
    <row r="757" spans="1:35" x14ac:dyDescent="0.25">
      <c r="A757">
        <f t="shared" si="33"/>
        <v>755</v>
      </c>
      <c r="B757" s="147" t="s">
        <v>1004</v>
      </c>
      <c r="C757" t="str">
        <f t="shared" si="34"/>
        <v>01/01/2017</v>
      </c>
      <c r="E757">
        <f t="shared" si="35"/>
        <v>754</v>
      </c>
      <c r="F757" s="156" t="s">
        <v>54</v>
      </c>
      <c r="G757" s="157"/>
      <c r="H757" s="158"/>
      <c r="I757" s="158"/>
      <c r="J757" s="158"/>
      <c r="K757" s="158"/>
      <c r="L757" s="158"/>
      <c r="M757" s="158"/>
      <c r="N757" s="158"/>
      <c r="O757" s="158"/>
      <c r="P757" s="158"/>
      <c r="Q757" s="158"/>
      <c r="R757" s="158"/>
      <c r="S757" s="158"/>
      <c r="T757" s="158" t="s">
        <v>1121</v>
      </c>
      <c r="U757" s="158"/>
      <c r="V757" s="158" t="s">
        <v>1117</v>
      </c>
      <c r="W757" s="158"/>
      <c r="X757" s="158"/>
      <c r="Y757" s="158"/>
      <c r="Z757" s="158" t="s">
        <v>928</v>
      </c>
      <c r="AA757" s="158"/>
      <c r="AB757" s="158"/>
      <c r="AC757" s="158"/>
      <c r="AD757" s="158"/>
      <c r="AE757" s="158" t="s">
        <v>843</v>
      </c>
      <c r="AF757" s="158"/>
      <c r="AG757" s="158"/>
      <c r="AH757" s="158"/>
    </row>
    <row r="758" spans="1:35" x14ac:dyDescent="0.25">
      <c r="A758">
        <f t="shared" si="33"/>
        <v>756</v>
      </c>
      <c r="B758" s="148" t="s">
        <v>416</v>
      </c>
      <c r="C758" t="str">
        <f t="shared" si="34"/>
        <v>BILATERAL</v>
      </c>
      <c r="E758">
        <f t="shared" si="35"/>
        <v>755</v>
      </c>
      <c r="F758" s="156" t="s">
        <v>402</v>
      </c>
      <c r="G758" s="157"/>
      <c r="H758" s="158"/>
      <c r="I758" s="158"/>
      <c r="J758" s="158"/>
      <c r="K758" s="158"/>
      <c r="L758" s="158"/>
      <c r="M758" s="158"/>
      <c r="N758" s="158"/>
      <c r="O758" s="158"/>
      <c r="P758" s="158"/>
      <c r="Q758" s="158"/>
      <c r="R758" s="158"/>
      <c r="S758" s="158"/>
      <c r="T758" s="158" t="s">
        <v>435</v>
      </c>
      <c r="U758" s="158"/>
      <c r="V758" s="158" t="s">
        <v>416</v>
      </c>
      <c r="W758" s="158"/>
      <c r="X758" s="158"/>
      <c r="Y758" s="158"/>
      <c r="Z758" s="158" t="s">
        <v>416</v>
      </c>
      <c r="AA758" s="158"/>
      <c r="AB758" s="158"/>
      <c r="AC758" s="158"/>
      <c r="AD758" s="158"/>
      <c r="AE758" s="158" t="s">
        <v>435</v>
      </c>
      <c r="AF758" s="158"/>
      <c r="AG758" s="158"/>
      <c r="AH758" s="158"/>
    </row>
    <row r="759" spans="1:35" x14ac:dyDescent="0.25">
      <c r="A759">
        <f t="shared" si="33"/>
        <v>757</v>
      </c>
      <c r="B759" s="149" t="s">
        <v>558</v>
      </c>
      <c r="C759" t="str">
        <f t="shared" si="34"/>
        <v>LIBRE</v>
      </c>
      <c r="E759">
        <f t="shared" si="35"/>
        <v>756</v>
      </c>
      <c r="F759" s="159" t="s">
        <v>403</v>
      </c>
      <c r="G759" s="160"/>
      <c r="H759" s="161"/>
      <c r="I759" s="161"/>
      <c r="J759" s="161"/>
      <c r="K759" s="161"/>
      <c r="L759" s="161"/>
      <c r="M759" s="161"/>
      <c r="N759" s="161"/>
      <c r="O759" s="161"/>
      <c r="P759" s="161"/>
      <c r="Q759" s="161"/>
      <c r="R759" s="161"/>
      <c r="S759" s="161"/>
      <c r="T759" s="161" t="s">
        <v>417</v>
      </c>
      <c r="U759" s="161"/>
      <c r="V759" s="161" t="s">
        <v>558</v>
      </c>
      <c r="W759" s="161"/>
      <c r="X759" s="161"/>
      <c r="Y759" s="161"/>
      <c r="Z759" s="161" t="s">
        <v>558</v>
      </c>
      <c r="AA759" s="161"/>
      <c r="AB759" s="161"/>
      <c r="AC759" s="161"/>
      <c r="AD759" s="161"/>
      <c r="AE759" s="161" t="s">
        <v>417</v>
      </c>
      <c r="AF759" s="161"/>
      <c r="AG759" s="161"/>
      <c r="AH759" s="161"/>
    </row>
    <row r="760" spans="1:35" s="134" customFormat="1" x14ac:dyDescent="0.25">
      <c r="A760" s="134">
        <f t="shared" si="33"/>
        <v>758</v>
      </c>
      <c r="B760" s="135" t="s">
        <v>2466</v>
      </c>
      <c r="C760" s="134" t="str">
        <f t="shared" si="34"/>
        <v>CB00204ENG</v>
      </c>
      <c r="E760" s="134">
        <f t="shared" si="35"/>
        <v>757</v>
      </c>
      <c r="F760" s="136" t="s">
        <v>1087</v>
      </c>
      <c r="G760" s="137"/>
      <c r="H760" s="138"/>
      <c r="I760" s="138"/>
      <c r="J760" s="138"/>
      <c r="K760" s="138"/>
      <c r="L760" s="138"/>
      <c r="M760" s="138"/>
      <c r="N760" s="138"/>
      <c r="O760" s="138"/>
      <c r="P760" s="138"/>
      <c r="Q760" s="138"/>
      <c r="R760" s="138"/>
      <c r="S760" s="138"/>
      <c r="T760" s="138" t="s">
        <v>2467</v>
      </c>
      <c r="U760" s="138"/>
      <c r="V760" s="138" t="s">
        <v>1493</v>
      </c>
      <c r="W760" s="138"/>
      <c r="X760" s="138"/>
      <c r="Y760" s="138"/>
      <c r="Z760" s="138" t="s">
        <v>970</v>
      </c>
      <c r="AA760" s="138"/>
      <c r="AB760" s="138"/>
      <c r="AC760" s="138"/>
      <c r="AD760" s="138"/>
      <c r="AE760" s="138" t="s">
        <v>2468</v>
      </c>
      <c r="AF760" s="138"/>
      <c r="AG760" s="138"/>
      <c r="AH760" s="138"/>
      <c r="AI760" s="3"/>
    </row>
    <row r="761" spans="1:35" x14ac:dyDescent="0.25">
      <c r="A761">
        <f t="shared" si="33"/>
        <v>759</v>
      </c>
      <c r="B761" s="139" t="s">
        <v>517</v>
      </c>
      <c r="C761" t="str">
        <f t="shared" si="34"/>
        <v>TRUJILLO 220</v>
      </c>
      <c r="E761">
        <f t="shared" si="35"/>
        <v>758</v>
      </c>
      <c r="F761" s="140" t="s">
        <v>1109</v>
      </c>
      <c r="G761" s="141"/>
      <c r="H761" s="142"/>
      <c r="I761" s="142"/>
      <c r="J761" s="142"/>
      <c r="K761" s="142"/>
      <c r="L761" s="142"/>
      <c r="M761" s="142"/>
      <c r="N761" s="142"/>
      <c r="O761" s="142"/>
      <c r="P761" s="142"/>
      <c r="Q761" s="142"/>
      <c r="R761" s="142"/>
      <c r="S761" s="142"/>
      <c r="T761" s="142" t="s">
        <v>531</v>
      </c>
      <c r="U761" s="142"/>
      <c r="V761" s="142" t="s">
        <v>454</v>
      </c>
      <c r="W761" s="142"/>
      <c r="X761" s="142"/>
      <c r="Y761" s="142"/>
      <c r="Z761" s="142" t="s">
        <v>608</v>
      </c>
      <c r="AA761" s="142"/>
      <c r="AB761" s="142"/>
      <c r="AC761" s="142"/>
      <c r="AD761" s="142"/>
      <c r="AE761" s="142" t="s">
        <v>817</v>
      </c>
      <c r="AF761" s="142"/>
      <c r="AG761" s="142"/>
      <c r="AH761" s="142"/>
    </row>
    <row r="762" spans="1:35" x14ac:dyDescent="0.25">
      <c r="A762">
        <f t="shared" si="33"/>
        <v>760</v>
      </c>
      <c r="B762" s="143" t="s">
        <v>2469</v>
      </c>
      <c r="C762" t="str">
        <f t="shared" si="34"/>
        <v>CASA GRANDE</v>
      </c>
      <c r="E762">
        <f t="shared" si="35"/>
        <v>759</v>
      </c>
      <c r="F762" s="140" t="s">
        <v>52</v>
      </c>
      <c r="G762" s="141"/>
      <c r="H762" s="142"/>
      <c r="I762" s="142"/>
      <c r="J762" s="142"/>
      <c r="K762" s="142"/>
      <c r="L762" s="142"/>
      <c r="M762" s="142"/>
      <c r="N762" s="142"/>
      <c r="O762" s="142"/>
      <c r="P762" s="142"/>
      <c r="Q762" s="142"/>
      <c r="R762" s="142"/>
      <c r="S762" s="142"/>
      <c r="T762" s="142" t="s">
        <v>97</v>
      </c>
      <c r="U762" s="142"/>
      <c r="V762" s="142" t="s">
        <v>233</v>
      </c>
      <c r="W762" s="142"/>
      <c r="X762" s="142"/>
      <c r="Y762" s="142"/>
      <c r="Z762" s="142" t="s">
        <v>959</v>
      </c>
      <c r="AA762" s="142"/>
      <c r="AB762" s="142"/>
      <c r="AC762" s="142"/>
      <c r="AD762" s="142"/>
      <c r="AE762" s="142" t="s">
        <v>146</v>
      </c>
      <c r="AF762" s="142"/>
      <c r="AG762" s="142"/>
      <c r="AH762" s="142"/>
    </row>
    <row r="763" spans="1:35" x14ac:dyDescent="0.25">
      <c r="A763">
        <f t="shared" si="33"/>
        <v>761</v>
      </c>
      <c r="B763" s="144" t="s">
        <v>624</v>
      </c>
      <c r="C763" t="str">
        <f t="shared" si="34"/>
        <v>31/12/2025</v>
      </c>
      <c r="E763">
        <f t="shared" si="35"/>
        <v>760</v>
      </c>
      <c r="F763" s="140" t="s">
        <v>1112</v>
      </c>
      <c r="G763" s="141"/>
      <c r="H763" s="142"/>
      <c r="I763" s="142"/>
      <c r="J763" s="142"/>
      <c r="K763" s="142"/>
      <c r="L763" s="142"/>
      <c r="M763" s="142"/>
      <c r="N763" s="142"/>
      <c r="O763" s="142"/>
      <c r="P763" s="142"/>
      <c r="Q763" s="142"/>
      <c r="R763" s="142"/>
      <c r="S763" s="142"/>
      <c r="T763" s="142" t="s">
        <v>624</v>
      </c>
      <c r="U763" s="142"/>
      <c r="V763" s="142" t="s">
        <v>1512</v>
      </c>
      <c r="W763" s="142"/>
      <c r="X763" s="142"/>
      <c r="Y763" s="142"/>
      <c r="Z763" s="142" t="s">
        <v>819</v>
      </c>
      <c r="AA763" s="142"/>
      <c r="AB763" s="142"/>
      <c r="AC763" s="142"/>
      <c r="AD763" s="142"/>
      <c r="AE763" s="142" t="s">
        <v>1882</v>
      </c>
      <c r="AF763" s="142"/>
      <c r="AG763" s="142"/>
      <c r="AH763" s="142"/>
    </row>
    <row r="764" spans="1:35" x14ac:dyDescent="0.25">
      <c r="A764">
        <f t="shared" si="33"/>
        <v>762</v>
      </c>
      <c r="B764" s="147" t="s">
        <v>1004</v>
      </c>
      <c r="C764" t="str">
        <f t="shared" si="34"/>
        <v>01/01/2017</v>
      </c>
      <c r="E764">
        <f t="shared" si="35"/>
        <v>761</v>
      </c>
      <c r="F764" s="140" t="s">
        <v>54</v>
      </c>
      <c r="G764" s="141"/>
      <c r="H764" s="142"/>
      <c r="I764" s="142"/>
      <c r="J764" s="142"/>
      <c r="K764" s="142"/>
      <c r="L764" s="142"/>
      <c r="M764" s="142"/>
      <c r="N764" s="142"/>
      <c r="O764" s="142"/>
      <c r="P764" s="142"/>
      <c r="Q764" s="142"/>
      <c r="R764" s="142"/>
      <c r="S764" s="142"/>
      <c r="T764" s="142" t="s">
        <v>1121</v>
      </c>
      <c r="U764" s="142"/>
      <c r="V764" s="142" t="s">
        <v>1117</v>
      </c>
      <c r="W764" s="142"/>
      <c r="X764" s="142"/>
      <c r="Y764" s="142"/>
      <c r="Z764" s="142" t="s">
        <v>928</v>
      </c>
      <c r="AA764" s="142"/>
      <c r="AB764" s="142"/>
      <c r="AC764" s="142"/>
      <c r="AD764" s="142"/>
      <c r="AE764" s="142" t="s">
        <v>843</v>
      </c>
      <c r="AF764" s="142"/>
      <c r="AG764" s="142"/>
      <c r="AH764" s="142"/>
    </row>
    <row r="765" spans="1:35" x14ac:dyDescent="0.25">
      <c r="A765">
        <f t="shared" si="33"/>
        <v>763</v>
      </c>
      <c r="B765" s="148" t="s">
        <v>416</v>
      </c>
      <c r="C765" t="str">
        <f t="shared" si="34"/>
        <v>BILATERAL</v>
      </c>
      <c r="E765">
        <f t="shared" si="35"/>
        <v>762</v>
      </c>
      <c r="F765" s="140" t="s">
        <v>402</v>
      </c>
      <c r="G765" s="141"/>
      <c r="H765" s="142"/>
      <c r="I765" s="142"/>
      <c r="J765" s="142"/>
      <c r="K765" s="142"/>
      <c r="L765" s="142"/>
      <c r="M765" s="142"/>
      <c r="N765" s="142"/>
      <c r="O765" s="142"/>
      <c r="P765" s="142"/>
      <c r="Q765" s="142"/>
      <c r="R765" s="142"/>
      <c r="S765" s="142"/>
      <c r="T765" s="142" t="s">
        <v>435</v>
      </c>
      <c r="U765" s="142"/>
      <c r="V765" s="142" t="s">
        <v>416</v>
      </c>
      <c r="W765" s="142"/>
      <c r="X765" s="142"/>
      <c r="Y765" s="142"/>
      <c r="Z765" s="142" t="s">
        <v>416</v>
      </c>
      <c r="AA765" s="142"/>
      <c r="AB765" s="142"/>
      <c r="AC765" s="142"/>
      <c r="AD765" s="142"/>
      <c r="AE765" s="142" t="s">
        <v>435</v>
      </c>
      <c r="AF765" s="142"/>
      <c r="AG765" s="142"/>
      <c r="AH765" s="142"/>
    </row>
    <row r="766" spans="1:35" x14ac:dyDescent="0.25">
      <c r="A766">
        <f t="shared" si="33"/>
        <v>764</v>
      </c>
      <c r="B766" s="149" t="s">
        <v>558</v>
      </c>
      <c r="C766" t="str">
        <f t="shared" si="34"/>
        <v>LIBRE</v>
      </c>
      <c r="E766">
        <f t="shared" si="35"/>
        <v>763</v>
      </c>
      <c r="F766" s="150" t="s">
        <v>403</v>
      </c>
      <c r="G766" s="151"/>
      <c r="H766" s="152"/>
      <c r="I766" s="152"/>
      <c r="J766" s="152"/>
      <c r="K766" s="152"/>
      <c r="L766" s="152"/>
      <c r="M766" s="152"/>
      <c r="N766" s="152"/>
      <c r="O766" s="152"/>
      <c r="P766" s="152"/>
      <c r="Q766" s="152"/>
      <c r="R766" s="152"/>
      <c r="S766" s="152"/>
      <c r="T766" s="152" t="s">
        <v>417</v>
      </c>
      <c r="U766" s="152"/>
      <c r="V766" s="152" t="s">
        <v>558</v>
      </c>
      <c r="W766" s="152"/>
      <c r="X766" s="152"/>
      <c r="Y766" s="152"/>
      <c r="Z766" s="152" t="s">
        <v>558</v>
      </c>
      <c r="AA766" s="152"/>
      <c r="AB766" s="152"/>
      <c r="AC766" s="152"/>
      <c r="AD766" s="152"/>
      <c r="AE766" s="152" t="s">
        <v>417</v>
      </c>
      <c r="AF766" s="152"/>
      <c r="AG766" s="152"/>
      <c r="AH766" s="152"/>
    </row>
    <row r="767" spans="1:35" x14ac:dyDescent="0.25">
      <c r="A767">
        <f t="shared" si="33"/>
        <v>765</v>
      </c>
      <c r="B767" s="135" t="s">
        <v>2470</v>
      </c>
      <c r="C767" t="str">
        <f t="shared" si="34"/>
        <v>CB00205ENG</v>
      </c>
      <c r="E767" s="134">
        <f t="shared" si="35"/>
        <v>764</v>
      </c>
      <c r="F767" s="153" t="s">
        <v>1087</v>
      </c>
      <c r="G767" s="154"/>
      <c r="H767" s="155"/>
      <c r="I767" s="155"/>
      <c r="J767" s="155"/>
      <c r="K767" s="155"/>
      <c r="L767" s="155"/>
      <c r="M767" s="155"/>
      <c r="N767" s="155"/>
      <c r="O767" s="155"/>
      <c r="P767" s="155"/>
      <c r="Q767" s="155"/>
      <c r="R767" s="155"/>
      <c r="S767" s="155"/>
      <c r="T767" s="155" t="s">
        <v>2471</v>
      </c>
      <c r="U767" s="155"/>
      <c r="V767" s="155" t="s">
        <v>1514</v>
      </c>
      <c r="W767" s="155"/>
      <c r="X767" s="155"/>
      <c r="Y767" s="155"/>
      <c r="Z767" s="155" t="s">
        <v>971</v>
      </c>
      <c r="AA767" s="155"/>
      <c r="AB767" s="155"/>
      <c r="AC767" s="155"/>
      <c r="AD767" s="155"/>
      <c r="AE767" s="155" t="s">
        <v>2472</v>
      </c>
      <c r="AF767" s="155"/>
      <c r="AG767" s="155"/>
      <c r="AH767" s="155"/>
    </row>
    <row r="768" spans="1:35" x14ac:dyDescent="0.25">
      <c r="A768">
        <f t="shared" si="33"/>
        <v>766</v>
      </c>
      <c r="B768" s="139" t="s">
        <v>646</v>
      </c>
      <c r="C768" t="str">
        <f t="shared" si="34"/>
        <v>PARAGSHA2 220</v>
      </c>
      <c r="E768">
        <f t="shared" si="35"/>
        <v>765</v>
      </c>
      <c r="F768" s="156" t="s">
        <v>1109</v>
      </c>
      <c r="G768" s="157"/>
      <c r="H768" s="158"/>
      <c r="I768" s="158"/>
      <c r="J768" s="158"/>
      <c r="K768" s="158"/>
      <c r="L768" s="158"/>
      <c r="M768" s="158"/>
      <c r="N768" s="158"/>
      <c r="O768" s="158"/>
      <c r="P768" s="158"/>
      <c r="Q768" s="158"/>
      <c r="R768" s="158"/>
      <c r="S768" s="158"/>
      <c r="T768" s="158" t="s">
        <v>460</v>
      </c>
      <c r="U768" s="158"/>
      <c r="V768" s="158" t="s">
        <v>1531</v>
      </c>
      <c r="W768" s="158"/>
      <c r="X768" s="158"/>
      <c r="Y768" s="158"/>
      <c r="Z768" s="158" t="s">
        <v>767</v>
      </c>
      <c r="AA768" s="158"/>
      <c r="AB768" s="158"/>
      <c r="AC768" s="158"/>
      <c r="AD768" s="158"/>
      <c r="AE768" s="158" t="s">
        <v>531</v>
      </c>
      <c r="AF768" s="158"/>
      <c r="AG768" s="158"/>
      <c r="AH768" s="158"/>
    </row>
    <row r="769" spans="1:35" x14ac:dyDescent="0.25">
      <c r="A769">
        <f t="shared" si="33"/>
        <v>767</v>
      </c>
      <c r="B769" s="143" t="s">
        <v>2473</v>
      </c>
      <c r="C769" t="str">
        <f t="shared" si="34"/>
        <v>COMPAÑÍA MINERA CHUNGAR SAC</v>
      </c>
      <c r="E769">
        <f t="shared" si="35"/>
        <v>766</v>
      </c>
      <c r="F769" s="156" t="s">
        <v>52</v>
      </c>
      <c r="G769" s="157"/>
      <c r="H769" s="158"/>
      <c r="I769" s="158"/>
      <c r="J769" s="158"/>
      <c r="K769" s="158"/>
      <c r="L769" s="158"/>
      <c r="M769" s="158"/>
      <c r="N769" s="158"/>
      <c r="O769" s="158"/>
      <c r="P769" s="158"/>
      <c r="Q769" s="158"/>
      <c r="R769" s="158"/>
      <c r="S769" s="158"/>
      <c r="T769" s="158" t="s">
        <v>81</v>
      </c>
      <c r="U769" s="158"/>
      <c r="V769" s="158" t="s">
        <v>229</v>
      </c>
      <c r="W769" s="158"/>
      <c r="X769" s="158"/>
      <c r="Y769" s="158"/>
      <c r="Z769" s="158" t="s">
        <v>959</v>
      </c>
      <c r="AA769" s="158"/>
      <c r="AB769" s="158"/>
      <c r="AC769" s="158"/>
      <c r="AD769" s="158"/>
      <c r="AE769" s="158" t="s">
        <v>146</v>
      </c>
      <c r="AF769" s="158"/>
      <c r="AG769" s="158"/>
      <c r="AH769" s="158"/>
    </row>
    <row r="770" spans="1:35" x14ac:dyDescent="0.25">
      <c r="A770">
        <f t="shared" si="33"/>
        <v>768</v>
      </c>
      <c r="B770" s="144" t="s">
        <v>806</v>
      </c>
      <c r="C770" t="str">
        <f t="shared" si="34"/>
        <v>31/12/2023</v>
      </c>
      <c r="E770">
        <f t="shared" si="35"/>
        <v>767</v>
      </c>
      <c r="F770" s="156" t="s">
        <v>1112</v>
      </c>
      <c r="G770" s="157"/>
      <c r="H770" s="158"/>
      <c r="I770" s="158"/>
      <c r="J770" s="158"/>
      <c r="K770" s="158"/>
      <c r="L770" s="158"/>
      <c r="M770" s="158"/>
      <c r="N770" s="158"/>
      <c r="O770" s="158"/>
      <c r="P770" s="158"/>
      <c r="Q770" s="158"/>
      <c r="R770" s="158"/>
      <c r="S770" s="158"/>
      <c r="T770" s="158" t="s">
        <v>806</v>
      </c>
      <c r="U770" s="158"/>
      <c r="V770" s="158" t="s">
        <v>1325</v>
      </c>
      <c r="W770" s="158"/>
      <c r="X770" s="158"/>
      <c r="Y770" s="158"/>
      <c r="Z770" s="158" t="s">
        <v>819</v>
      </c>
      <c r="AA770" s="158"/>
      <c r="AB770" s="158"/>
      <c r="AC770" s="158"/>
      <c r="AD770" s="158"/>
      <c r="AE770" s="158" t="s">
        <v>1882</v>
      </c>
      <c r="AF770" s="158"/>
      <c r="AG770" s="158"/>
      <c r="AH770" s="158"/>
    </row>
    <row r="771" spans="1:35" x14ac:dyDescent="0.25">
      <c r="A771">
        <f t="shared" si="33"/>
        <v>769</v>
      </c>
      <c r="B771" s="147" t="s">
        <v>1004</v>
      </c>
      <c r="C771" t="str">
        <f t="shared" si="34"/>
        <v>01/01/2017</v>
      </c>
      <c r="E771">
        <f t="shared" si="35"/>
        <v>768</v>
      </c>
      <c r="F771" s="156" t="s">
        <v>54</v>
      </c>
      <c r="G771" s="157"/>
      <c r="H771" s="158"/>
      <c r="I771" s="158"/>
      <c r="J771" s="158"/>
      <c r="K771" s="158"/>
      <c r="L771" s="158"/>
      <c r="M771" s="158"/>
      <c r="N771" s="158"/>
      <c r="O771" s="158"/>
      <c r="P771" s="158"/>
      <c r="Q771" s="158"/>
      <c r="R771" s="158"/>
      <c r="S771" s="158"/>
      <c r="T771" s="158" t="s">
        <v>1121</v>
      </c>
      <c r="U771" s="158"/>
      <c r="V771" s="158" t="s">
        <v>1117</v>
      </c>
      <c r="W771" s="158"/>
      <c r="X771" s="158"/>
      <c r="Y771" s="158"/>
      <c r="Z771" s="158" t="s">
        <v>928</v>
      </c>
      <c r="AA771" s="158"/>
      <c r="AB771" s="158"/>
      <c r="AC771" s="158"/>
      <c r="AD771" s="158"/>
      <c r="AE771" s="158" t="s">
        <v>843</v>
      </c>
      <c r="AF771" s="158"/>
      <c r="AG771" s="158"/>
      <c r="AH771" s="158"/>
    </row>
    <row r="772" spans="1:35" x14ac:dyDescent="0.25">
      <c r="A772">
        <f t="shared" si="33"/>
        <v>770</v>
      </c>
      <c r="B772" s="148" t="s">
        <v>416</v>
      </c>
      <c r="C772" t="str">
        <f t="shared" si="34"/>
        <v>BILATERAL</v>
      </c>
      <c r="E772">
        <f t="shared" si="35"/>
        <v>769</v>
      </c>
      <c r="F772" s="156" t="s">
        <v>402</v>
      </c>
      <c r="G772" s="157"/>
      <c r="H772" s="158"/>
      <c r="I772" s="158"/>
      <c r="J772" s="158"/>
      <c r="K772" s="158"/>
      <c r="L772" s="158"/>
      <c r="M772" s="158"/>
      <c r="N772" s="158"/>
      <c r="O772" s="158"/>
      <c r="P772" s="158"/>
      <c r="Q772" s="158"/>
      <c r="R772" s="158"/>
      <c r="S772" s="158"/>
      <c r="T772" s="158" t="s">
        <v>416</v>
      </c>
      <c r="U772" s="158"/>
      <c r="V772" s="158" t="s">
        <v>416</v>
      </c>
      <c r="W772" s="158"/>
      <c r="X772" s="158"/>
      <c r="Y772" s="158"/>
      <c r="Z772" s="158" t="s">
        <v>416</v>
      </c>
      <c r="AA772" s="158"/>
      <c r="AB772" s="158"/>
      <c r="AC772" s="158"/>
      <c r="AD772" s="158"/>
      <c r="AE772" s="158" t="s">
        <v>435</v>
      </c>
      <c r="AF772" s="158"/>
      <c r="AG772" s="158"/>
      <c r="AH772" s="158"/>
    </row>
    <row r="773" spans="1:35" x14ac:dyDescent="0.25">
      <c r="A773">
        <f t="shared" ref="A773:A836" si="36">+A772+1</f>
        <v>771</v>
      </c>
      <c r="B773" s="149" t="s">
        <v>558</v>
      </c>
      <c r="C773" t="str">
        <f t="shared" ref="C773:C836" si="37">+B773</f>
        <v>LIBRE</v>
      </c>
      <c r="E773">
        <f t="shared" si="35"/>
        <v>770</v>
      </c>
      <c r="F773" s="159" t="s">
        <v>403</v>
      </c>
      <c r="G773" s="160"/>
      <c r="H773" s="161"/>
      <c r="I773" s="161"/>
      <c r="J773" s="161"/>
      <c r="K773" s="161"/>
      <c r="L773" s="161"/>
      <c r="M773" s="161"/>
      <c r="N773" s="161"/>
      <c r="O773" s="161"/>
      <c r="P773" s="161"/>
      <c r="Q773" s="161"/>
      <c r="R773" s="161"/>
      <c r="S773" s="161"/>
      <c r="T773" s="161" t="s">
        <v>417</v>
      </c>
      <c r="U773" s="161"/>
      <c r="V773" s="161" t="s">
        <v>558</v>
      </c>
      <c r="W773" s="161"/>
      <c r="X773" s="161"/>
      <c r="Y773" s="161"/>
      <c r="Z773" s="161" t="s">
        <v>558</v>
      </c>
      <c r="AA773" s="161"/>
      <c r="AB773" s="161"/>
      <c r="AC773" s="161"/>
      <c r="AD773" s="161"/>
      <c r="AE773" s="161" t="s">
        <v>417</v>
      </c>
      <c r="AF773" s="161"/>
      <c r="AG773" s="161"/>
      <c r="AH773" s="161"/>
    </row>
    <row r="774" spans="1:35" s="134" customFormat="1" x14ac:dyDescent="0.25">
      <c r="A774" s="134">
        <f t="shared" si="36"/>
        <v>772</v>
      </c>
      <c r="B774" s="135" t="s">
        <v>2474</v>
      </c>
      <c r="C774" s="134" t="str">
        <f t="shared" si="37"/>
        <v>CB00206ENG</v>
      </c>
      <c r="E774" s="134">
        <f t="shared" ref="E774:E837" si="38">+E773+1</f>
        <v>771</v>
      </c>
      <c r="F774" s="136" t="s">
        <v>1087</v>
      </c>
      <c r="G774" s="137"/>
      <c r="H774" s="138"/>
      <c r="I774" s="138"/>
      <c r="J774" s="138"/>
      <c r="K774" s="138"/>
      <c r="L774" s="138"/>
      <c r="M774" s="138"/>
      <c r="N774" s="138"/>
      <c r="O774" s="138"/>
      <c r="P774" s="138"/>
      <c r="Q774" s="138"/>
      <c r="R774" s="138"/>
      <c r="S774" s="138"/>
      <c r="T774" s="138" t="s">
        <v>2475</v>
      </c>
      <c r="U774" s="138"/>
      <c r="V774" s="138" t="s">
        <v>1553</v>
      </c>
      <c r="W774" s="138"/>
      <c r="X774" s="138"/>
      <c r="Y774" s="138"/>
      <c r="Z774" s="138" t="s">
        <v>972</v>
      </c>
      <c r="AA774" s="138"/>
      <c r="AB774" s="138"/>
      <c r="AC774" s="138"/>
      <c r="AD774" s="138"/>
      <c r="AE774" s="138" t="s">
        <v>2476</v>
      </c>
      <c r="AF774" s="138"/>
      <c r="AG774" s="138"/>
      <c r="AH774" s="138"/>
      <c r="AI774" s="3"/>
    </row>
    <row r="775" spans="1:35" x14ac:dyDescent="0.25">
      <c r="A775">
        <f t="shared" si="36"/>
        <v>773</v>
      </c>
      <c r="B775" s="139" t="s">
        <v>719</v>
      </c>
      <c r="C775" t="str">
        <f t="shared" si="37"/>
        <v>CHILCA REP 220</v>
      </c>
      <c r="E775">
        <f t="shared" si="38"/>
        <v>772</v>
      </c>
      <c r="F775" s="140" t="s">
        <v>1109</v>
      </c>
      <c r="G775" s="141"/>
      <c r="H775" s="142"/>
      <c r="I775" s="142"/>
      <c r="J775" s="142"/>
      <c r="K775" s="142"/>
      <c r="L775" s="142"/>
      <c r="M775" s="142"/>
      <c r="N775" s="142"/>
      <c r="O775" s="142"/>
      <c r="P775" s="142"/>
      <c r="Q775" s="142"/>
      <c r="R775" s="142"/>
      <c r="S775" s="142"/>
      <c r="T775" s="142" t="s">
        <v>719</v>
      </c>
      <c r="U775" s="142"/>
      <c r="V775" s="142" t="s">
        <v>428</v>
      </c>
      <c r="W775" s="142"/>
      <c r="X775" s="142"/>
      <c r="Y775" s="142"/>
      <c r="Z775" s="142" t="s">
        <v>492</v>
      </c>
      <c r="AA775" s="142"/>
      <c r="AB775" s="142"/>
      <c r="AC775" s="142"/>
      <c r="AD775" s="142"/>
      <c r="AE775" s="142" t="s">
        <v>814</v>
      </c>
      <c r="AF775" s="142"/>
      <c r="AG775" s="142"/>
      <c r="AH775" s="142"/>
    </row>
    <row r="776" spans="1:35" x14ac:dyDescent="0.25">
      <c r="A776">
        <f t="shared" si="36"/>
        <v>774</v>
      </c>
      <c r="B776" s="143" t="s">
        <v>2477</v>
      </c>
      <c r="C776" t="str">
        <f t="shared" si="37"/>
        <v>INDUSTRIAS FIBRAFORTE S A</v>
      </c>
      <c r="E776">
        <f t="shared" si="38"/>
        <v>773</v>
      </c>
      <c r="F776" s="140" t="s">
        <v>52</v>
      </c>
      <c r="G776" s="141"/>
      <c r="H776" s="142"/>
      <c r="I776" s="142"/>
      <c r="J776" s="142"/>
      <c r="K776" s="142"/>
      <c r="L776" s="142"/>
      <c r="M776" s="142"/>
      <c r="N776" s="142"/>
      <c r="O776" s="142"/>
      <c r="P776" s="142"/>
      <c r="Q776" s="142"/>
      <c r="R776" s="142"/>
      <c r="S776" s="142"/>
      <c r="T776" s="142" t="s">
        <v>2478</v>
      </c>
      <c r="U776" s="142"/>
      <c r="V776" s="142" t="s">
        <v>239</v>
      </c>
      <c r="W776" s="142"/>
      <c r="X776" s="142"/>
      <c r="Y776" s="142"/>
      <c r="Z776" s="142" t="s">
        <v>959</v>
      </c>
      <c r="AA776" s="142"/>
      <c r="AB776" s="142"/>
      <c r="AC776" s="142"/>
      <c r="AD776" s="142"/>
      <c r="AE776" s="142" t="s">
        <v>146</v>
      </c>
      <c r="AF776" s="142"/>
      <c r="AG776" s="142"/>
      <c r="AH776" s="142"/>
    </row>
    <row r="777" spans="1:35" x14ac:dyDescent="0.25">
      <c r="A777">
        <f t="shared" si="36"/>
        <v>775</v>
      </c>
      <c r="B777" s="144" t="s">
        <v>624</v>
      </c>
      <c r="C777" t="str">
        <f t="shared" si="37"/>
        <v>31/12/2025</v>
      </c>
      <c r="E777">
        <f t="shared" si="38"/>
        <v>774</v>
      </c>
      <c r="F777" s="140" t="s">
        <v>1112</v>
      </c>
      <c r="G777" s="141"/>
      <c r="H777" s="142"/>
      <c r="I777" s="142"/>
      <c r="J777" s="142"/>
      <c r="K777" s="142"/>
      <c r="L777" s="142"/>
      <c r="M777" s="142"/>
      <c r="N777" s="142"/>
      <c r="O777" s="142"/>
      <c r="P777" s="142"/>
      <c r="Q777" s="142"/>
      <c r="R777" s="142"/>
      <c r="S777" s="142"/>
      <c r="T777" s="142" t="s">
        <v>1974</v>
      </c>
      <c r="U777" s="142"/>
      <c r="V777" s="142" t="s">
        <v>1571</v>
      </c>
      <c r="W777" s="142"/>
      <c r="X777" s="142"/>
      <c r="Y777" s="142"/>
      <c r="Z777" s="142" t="s">
        <v>819</v>
      </c>
      <c r="AA777" s="142"/>
      <c r="AB777" s="142"/>
      <c r="AC777" s="142"/>
      <c r="AD777" s="142"/>
      <c r="AE777" s="142" t="s">
        <v>1882</v>
      </c>
      <c r="AF777" s="142"/>
      <c r="AG777" s="142"/>
      <c r="AH777" s="142"/>
    </row>
    <row r="778" spans="1:35" x14ac:dyDescent="0.25">
      <c r="A778">
        <f t="shared" si="36"/>
        <v>776</v>
      </c>
      <c r="B778" s="147" t="s">
        <v>1004</v>
      </c>
      <c r="C778" t="str">
        <f t="shared" si="37"/>
        <v>01/01/2017</v>
      </c>
      <c r="E778">
        <f t="shared" si="38"/>
        <v>775</v>
      </c>
      <c r="F778" s="140" t="s">
        <v>54</v>
      </c>
      <c r="G778" s="141"/>
      <c r="H778" s="142"/>
      <c r="I778" s="142"/>
      <c r="J778" s="142"/>
      <c r="K778" s="142"/>
      <c r="L778" s="142"/>
      <c r="M778" s="142"/>
      <c r="N778" s="142"/>
      <c r="O778" s="142"/>
      <c r="P778" s="142"/>
      <c r="Q778" s="142"/>
      <c r="R778" s="142"/>
      <c r="S778" s="142"/>
      <c r="T778" s="142" t="s">
        <v>1121</v>
      </c>
      <c r="U778" s="142"/>
      <c r="V778" s="142" t="s">
        <v>1117</v>
      </c>
      <c r="W778" s="142"/>
      <c r="X778" s="142"/>
      <c r="Y778" s="142"/>
      <c r="Z778" s="142" t="s">
        <v>928</v>
      </c>
      <c r="AA778" s="142"/>
      <c r="AB778" s="142"/>
      <c r="AC778" s="142"/>
      <c r="AD778" s="142"/>
      <c r="AE778" s="142" t="s">
        <v>843</v>
      </c>
      <c r="AF778" s="142"/>
      <c r="AG778" s="142"/>
      <c r="AH778" s="142"/>
    </row>
    <row r="779" spans="1:35" x14ac:dyDescent="0.25">
      <c r="A779">
        <f t="shared" si="36"/>
        <v>777</v>
      </c>
      <c r="B779" s="148" t="s">
        <v>416</v>
      </c>
      <c r="C779" t="str">
        <f t="shared" si="37"/>
        <v>BILATERAL</v>
      </c>
      <c r="E779">
        <f t="shared" si="38"/>
        <v>776</v>
      </c>
      <c r="F779" s="140" t="s">
        <v>402</v>
      </c>
      <c r="G779" s="141"/>
      <c r="H779" s="142"/>
      <c r="I779" s="142"/>
      <c r="J779" s="142"/>
      <c r="K779" s="142"/>
      <c r="L779" s="142"/>
      <c r="M779" s="142"/>
      <c r="N779" s="142"/>
      <c r="O779" s="142"/>
      <c r="P779" s="142"/>
      <c r="Q779" s="142"/>
      <c r="R779" s="142"/>
      <c r="S779" s="142"/>
      <c r="T779" s="142" t="s">
        <v>416</v>
      </c>
      <c r="U779" s="142"/>
      <c r="V779" s="142" t="s">
        <v>416</v>
      </c>
      <c r="W779" s="142"/>
      <c r="X779" s="142"/>
      <c r="Y779" s="142"/>
      <c r="Z779" s="142" t="s">
        <v>416</v>
      </c>
      <c r="AA779" s="142"/>
      <c r="AB779" s="142"/>
      <c r="AC779" s="142"/>
      <c r="AD779" s="142"/>
      <c r="AE779" s="142" t="s">
        <v>435</v>
      </c>
      <c r="AF779" s="142"/>
      <c r="AG779" s="142"/>
      <c r="AH779" s="142"/>
    </row>
    <row r="780" spans="1:35" x14ac:dyDescent="0.25">
      <c r="A780">
        <f t="shared" si="36"/>
        <v>778</v>
      </c>
      <c r="B780" s="149" t="s">
        <v>558</v>
      </c>
      <c r="C780" t="str">
        <f t="shared" si="37"/>
        <v>LIBRE</v>
      </c>
      <c r="E780">
        <f t="shared" si="38"/>
        <v>777</v>
      </c>
      <c r="F780" s="150" t="s">
        <v>403</v>
      </c>
      <c r="G780" s="151"/>
      <c r="H780" s="152"/>
      <c r="I780" s="152"/>
      <c r="J780" s="152"/>
      <c r="K780" s="152"/>
      <c r="L780" s="152"/>
      <c r="M780" s="152"/>
      <c r="N780" s="152"/>
      <c r="O780" s="152"/>
      <c r="P780" s="152"/>
      <c r="Q780" s="152"/>
      <c r="R780" s="152"/>
      <c r="S780" s="152"/>
      <c r="T780" s="152" t="s">
        <v>558</v>
      </c>
      <c r="U780" s="152"/>
      <c r="V780" s="152" t="s">
        <v>558</v>
      </c>
      <c r="W780" s="152"/>
      <c r="X780" s="152"/>
      <c r="Y780" s="152"/>
      <c r="Z780" s="152" t="s">
        <v>558</v>
      </c>
      <c r="AA780" s="152"/>
      <c r="AB780" s="152"/>
      <c r="AC780" s="152"/>
      <c r="AD780" s="152"/>
      <c r="AE780" s="152" t="s">
        <v>417</v>
      </c>
      <c r="AF780" s="152"/>
      <c r="AG780" s="152"/>
      <c r="AH780" s="152"/>
    </row>
    <row r="781" spans="1:35" x14ac:dyDescent="0.25">
      <c r="A781">
        <f t="shared" si="36"/>
        <v>779</v>
      </c>
      <c r="B781" s="135" t="s">
        <v>2479</v>
      </c>
      <c r="C781" t="str">
        <f t="shared" si="37"/>
        <v>CB00207ENG</v>
      </c>
      <c r="E781" s="134">
        <f t="shared" si="38"/>
        <v>778</v>
      </c>
      <c r="F781" s="153" t="s">
        <v>1087</v>
      </c>
      <c r="G781" s="154"/>
      <c r="H781" s="155"/>
      <c r="I781" s="155"/>
      <c r="J781" s="155"/>
      <c r="K781" s="155"/>
      <c r="L781" s="155"/>
      <c r="M781" s="155"/>
      <c r="N781" s="155"/>
      <c r="O781" s="155"/>
      <c r="P781" s="155"/>
      <c r="Q781" s="155"/>
      <c r="R781" s="155"/>
      <c r="S781" s="155"/>
      <c r="T781" s="155" t="s">
        <v>2480</v>
      </c>
      <c r="U781" s="155"/>
      <c r="V781" s="155" t="s">
        <v>1671</v>
      </c>
      <c r="W781" s="155"/>
      <c r="X781" s="155"/>
      <c r="Y781" s="155"/>
      <c r="Z781" s="155" t="s">
        <v>973</v>
      </c>
      <c r="AA781" s="155"/>
      <c r="AB781" s="155"/>
      <c r="AC781" s="155"/>
      <c r="AD781" s="155"/>
      <c r="AE781" s="155" t="s">
        <v>2481</v>
      </c>
      <c r="AF781" s="155"/>
      <c r="AG781" s="155"/>
      <c r="AH781" s="155"/>
    </row>
    <row r="782" spans="1:35" x14ac:dyDescent="0.25">
      <c r="A782">
        <f t="shared" si="36"/>
        <v>780</v>
      </c>
      <c r="B782" s="139" t="s">
        <v>448</v>
      </c>
      <c r="C782" t="str">
        <f t="shared" si="37"/>
        <v>HUANUCO 138</v>
      </c>
      <c r="E782">
        <f t="shared" si="38"/>
        <v>779</v>
      </c>
      <c r="F782" s="156" t="s">
        <v>1109</v>
      </c>
      <c r="G782" s="157"/>
      <c r="H782" s="158"/>
      <c r="I782" s="158"/>
      <c r="J782" s="158"/>
      <c r="K782" s="158"/>
      <c r="L782" s="158"/>
      <c r="M782" s="158"/>
      <c r="N782" s="158"/>
      <c r="O782" s="158"/>
      <c r="P782" s="158"/>
      <c r="Q782" s="158"/>
      <c r="R782" s="158"/>
      <c r="S782" s="158"/>
      <c r="T782" s="158" t="s">
        <v>370</v>
      </c>
      <c r="U782" s="158"/>
      <c r="V782" s="158" t="s">
        <v>370</v>
      </c>
      <c r="W782" s="158"/>
      <c r="X782" s="158"/>
      <c r="Y782" s="158"/>
      <c r="Z782" s="158" t="s">
        <v>470</v>
      </c>
      <c r="AA782" s="158"/>
      <c r="AB782" s="158"/>
      <c r="AC782" s="158"/>
      <c r="AD782" s="158"/>
      <c r="AE782" s="158" t="s">
        <v>811</v>
      </c>
      <c r="AF782" s="158"/>
      <c r="AG782" s="158"/>
      <c r="AH782" s="158"/>
    </row>
    <row r="783" spans="1:35" x14ac:dyDescent="0.25">
      <c r="A783">
        <f t="shared" si="36"/>
        <v>781</v>
      </c>
      <c r="B783" s="143" t="s">
        <v>2482</v>
      </c>
      <c r="C783" t="str">
        <f t="shared" si="37"/>
        <v>MOLINERA KUENNEN Y DUANNE S A</v>
      </c>
      <c r="E783">
        <f t="shared" si="38"/>
        <v>780</v>
      </c>
      <c r="F783" s="156" t="s">
        <v>52</v>
      </c>
      <c r="G783" s="157"/>
      <c r="H783" s="158"/>
      <c r="I783" s="158"/>
      <c r="J783" s="158"/>
      <c r="K783" s="158"/>
      <c r="L783" s="158"/>
      <c r="M783" s="158"/>
      <c r="N783" s="158"/>
      <c r="O783" s="158"/>
      <c r="P783" s="158"/>
      <c r="Q783" s="158"/>
      <c r="R783" s="158"/>
      <c r="S783" s="158"/>
      <c r="T783" s="158" t="s">
        <v>2483</v>
      </c>
      <c r="U783" s="158"/>
      <c r="V783" s="158" t="s">
        <v>226</v>
      </c>
      <c r="W783" s="158"/>
      <c r="X783" s="158"/>
      <c r="Y783" s="158"/>
      <c r="Z783" s="158" t="s">
        <v>959</v>
      </c>
      <c r="AA783" s="158"/>
      <c r="AB783" s="158"/>
      <c r="AC783" s="158"/>
      <c r="AD783" s="158"/>
      <c r="AE783" s="158" t="s">
        <v>146</v>
      </c>
      <c r="AF783" s="158"/>
      <c r="AG783" s="158"/>
      <c r="AH783" s="158"/>
    </row>
    <row r="784" spans="1:35" x14ac:dyDescent="0.25">
      <c r="A784">
        <f t="shared" si="36"/>
        <v>782</v>
      </c>
      <c r="B784" s="144" t="s">
        <v>2207</v>
      </c>
      <c r="C784" t="str">
        <f t="shared" si="37"/>
        <v>30/06/2017</v>
      </c>
      <c r="E784">
        <f t="shared" si="38"/>
        <v>781</v>
      </c>
      <c r="F784" s="156" t="s">
        <v>1112</v>
      </c>
      <c r="G784" s="157"/>
      <c r="H784" s="158"/>
      <c r="I784" s="158"/>
      <c r="J784" s="158"/>
      <c r="K784" s="158"/>
      <c r="L784" s="158"/>
      <c r="M784" s="158"/>
      <c r="N784" s="158"/>
      <c r="O784" s="158"/>
      <c r="P784" s="158"/>
      <c r="Q784" s="158"/>
      <c r="R784" s="158"/>
      <c r="S784" s="158"/>
      <c r="T784" s="158" t="s">
        <v>2152</v>
      </c>
      <c r="U784" s="158"/>
      <c r="V784" s="158" t="s">
        <v>884</v>
      </c>
      <c r="W784" s="158"/>
      <c r="X784" s="158"/>
      <c r="Y784" s="158"/>
      <c r="Z784" s="158" t="s">
        <v>819</v>
      </c>
      <c r="AA784" s="158"/>
      <c r="AB784" s="158"/>
      <c r="AC784" s="158"/>
      <c r="AD784" s="158"/>
      <c r="AE784" s="158" t="s">
        <v>1882</v>
      </c>
      <c r="AF784" s="158"/>
      <c r="AG784" s="158"/>
      <c r="AH784" s="158"/>
    </row>
    <row r="785" spans="1:35" x14ac:dyDescent="0.25">
      <c r="A785">
        <f t="shared" si="36"/>
        <v>783</v>
      </c>
      <c r="B785" s="147" t="s">
        <v>1004</v>
      </c>
      <c r="C785" t="str">
        <f t="shared" si="37"/>
        <v>01/01/2017</v>
      </c>
      <c r="E785">
        <f t="shared" si="38"/>
        <v>782</v>
      </c>
      <c r="F785" s="156" t="s">
        <v>54</v>
      </c>
      <c r="G785" s="157"/>
      <c r="H785" s="158"/>
      <c r="I785" s="158"/>
      <c r="J785" s="158"/>
      <c r="K785" s="158"/>
      <c r="L785" s="158"/>
      <c r="M785" s="158"/>
      <c r="N785" s="158"/>
      <c r="O785" s="158"/>
      <c r="P785" s="158"/>
      <c r="Q785" s="158"/>
      <c r="R785" s="158"/>
      <c r="S785" s="158"/>
      <c r="T785" s="158" t="s">
        <v>1121</v>
      </c>
      <c r="U785" s="158"/>
      <c r="V785" s="158" t="s">
        <v>1117</v>
      </c>
      <c r="W785" s="158"/>
      <c r="X785" s="158"/>
      <c r="Y785" s="158"/>
      <c r="Z785" s="158" t="s">
        <v>928</v>
      </c>
      <c r="AA785" s="158"/>
      <c r="AB785" s="158"/>
      <c r="AC785" s="158"/>
      <c r="AD785" s="158"/>
      <c r="AE785" s="158" t="s">
        <v>843</v>
      </c>
      <c r="AF785" s="158"/>
      <c r="AG785" s="158"/>
      <c r="AH785" s="158"/>
    </row>
    <row r="786" spans="1:35" x14ac:dyDescent="0.25">
      <c r="A786">
        <f t="shared" si="36"/>
        <v>784</v>
      </c>
      <c r="B786" s="148" t="s">
        <v>416</v>
      </c>
      <c r="C786" t="str">
        <f t="shared" si="37"/>
        <v>BILATERAL</v>
      </c>
      <c r="E786">
        <f t="shared" si="38"/>
        <v>783</v>
      </c>
      <c r="F786" s="156" t="s">
        <v>402</v>
      </c>
      <c r="G786" s="157"/>
      <c r="H786" s="158"/>
      <c r="I786" s="158"/>
      <c r="J786" s="158"/>
      <c r="K786" s="158"/>
      <c r="L786" s="158"/>
      <c r="M786" s="158"/>
      <c r="N786" s="158"/>
      <c r="O786" s="158"/>
      <c r="P786" s="158"/>
      <c r="Q786" s="158"/>
      <c r="R786" s="158"/>
      <c r="S786" s="158"/>
      <c r="T786" s="158" t="s">
        <v>416</v>
      </c>
      <c r="U786" s="158"/>
      <c r="V786" s="158" t="s">
        <v>416</v>
      </c>
      <c r="W786" s="158"/>
      <c r="X786" s="158"/>
      <c r="Y786" s="158"/>
      <c r="Z786" s="158" t="s">
        <v>416</v>
      </c>
      <c r="AA786" s="158"/>
      <c r="AB786" s="158"/>
      <c r="AC786" s="158"/>
      <c r="AD786" s="158"/>
      <c r="AE786" s="158" t="s">
        <v>435</v>
      </c>
      <c r="AF786" s="158"/>
      <c r="AG786" s="158"/>
      <c r="AH786" s="158"/>
    </row>
    <row r="787" spans="1:35" x14ac:dyDescent="0.25">
      <c r="A787">
        <f t="shared" si="36"/>
        <v>785</v>
      </c>
      <c r="B787" s="149" t="s">
        <v>558</v>
      </c>
      <c r="C787" t="str">
        <f t="shared" si="37"/>
        <v>LIBRE</v>
      </c>
      <c r="E787">
        <f t="shared" si="38"/>
        <v>784</v>
      </c>
      <c r="F787" s="159" t="s">
        <v>403</v>
      </c>
      <c r="G787" s="160"/>
      <c r="H787" s="161"/>
      <c r="I787" s="161"/>
      <c r="J787" s="161"/>
      <c r="K787" s="161"/>
      <c r="L787" s="161"/>
      <c r="M787" s="161"/>
      <c r="N787" s="161"/>
      <c r="O787" s="161"/>
      <c r="P787" s="161"/>
      <c r="Q787" s="161"/>
      <c r="R787" s="161"/>
      <c r="S787" s="161"/>
      <c r="T787" s="161" t="s">
        <v>558</v>
      </c>
      <c r="U787" s="161"/>
      <c r="V787" s="161" t="s">
        <v>558</v>
      </c>
      <c r="W787" s="161"/>
      <c r="X787" s="161"/>
      <c r="Y787" s="161"/>
      <c r="Z787" s="161" t="s">
        <v>558</v>
      </c>
      <c r="AA787" s="161"/>
      <c r="AB787" s="161"/>
      <c r="AC787" s="161"/>
      <c r="AD787" s="161"/>
      <c r="AE787" s="161" t="s">
        <v>417</v>
      </c>
      <c r="AF787" s="161"/>
      <c r="AG787" s="161"/>
      <c r="AH787" s="161"/>
    </row>
    <row r="788" spans="1:35" s="134" customFormat="1" x14ac:dyDescent="0.25">
      <c r="A788" s="134">
        <f t="shared" si="36"/>
        <v>786</v>
      </c>
      <c r="B788" s="135" t="s">
        <v>2484</v>
      </c>
      <c r="C788" s="134" t="str">
        <f t="shared" si="37"/>
        <v>CB00208ENG</v>
      </c>
      <c r="E788" s="134">
        <f t="shared" si="38"/>
        <v>785</v>
      </c>
      <c r="F788" s="136" t="s">
        <v>1087</v>
      </c>
      <c r="G788" s="137"/>
      <c r="H788" s="138"/>
      <c r="I788" s="138"/>
      <c r="J788" s="138"/>
      <c r="K788" s="138"/>
      <c r="L788" s="138"/>
      <c r="M788" s="138"/>
      <c r="N788" s="138"/>
      <c r="O788" s="138"/>
      <c r="P788" s="138"/>
      <c r="Q788" s="138"/>
      <c r="R788" s="138"/>
      <c r="S788" s="138"/>
      <c r="T788" s="138" t="s">
        <v>2485</v>
      </c>
      <c r="U788" s="138"/>
      <c r="V788" s="138" t="s">
        <v>1690</v>
      </c>
      <c r="W788" s="138"/>
      <c r="X788" s="138"/>
      <c r="Y788" s="138"/>
      <c r="Z788" s="138" t="s">
        <v>974</v>
      </c>
      <c r="AA788" s="138"/>
      <c r="AB788" s="138"/>
      <c r="AC788" s="138"/>
      <c r="AD788" s="138"/>
      <c r="AE788" s="138" t="s">
        <v>2486</v>
      </c>
      <c r="AF788" s="138"/>
      <c r="AG788" s="138"/>
      <c r="AH788" s="138"/>
      <c r="AI788" s="3"/>
    </row>
    <row r="789" spans="1:35" x14ac:dyDescent="0.25">
      <c r="A789">
        <f t="shared" si="36"/>
        <v>787</v>
      </c>
      <c r="B789" s="139" t="s">
        <v>370</v>
      </c>
      <c r="C789" t="str">
        <f t="shared" si="37"/>
        <v>SANTA ROSA 220</v>
      </c>
      <c r="E789">
        <f t="shared" si="38"/>
        <v>786</v>
      </c>
      <c r="F789" s="140" t="s">
        <v>1109</v>
      </c>
      <c r="G789" s="141"/>
      <c r="H789" s="142"/>
      <c r="I789" s="142"/>
      <c r="J789" s="142"/>
      <c r="K789" s="142"/>
      <c r="L789" s="142"/>
      <c r="M789" s="142"/>
      <c r="N789" s="142"/>
      <c r="O789" s="142"/>
      <c r="P789" s="142"/>
      <c r="Q789" s="142"/>
      <c r="R789" s="142"/>
      <c r="S789" s="142"/>
      <c r="T789" s="142" t="s">
        <v>767</v>
      </c>
      <c r="U789" s="142"/>
      <c r="V789" s="142" t="s">
        <v>370</v>
      </c>
      <c r="W789" s="142"/>
      <c r="X789" s="142"/>
      <c r="Y789" s="142"/>
      <c r="Z789" s="142" t="s">
        <v>538</v>
      </c>
      <c r="AA789" s="142"/>
      <c r="AB789" s="142"/>
      <c r="AC789" s="142"/>
      <c r="AD789" s="142"/>
      <c r="AE789" s="142" t="s">
        <v>809</v>
      </c>
      <c r="AF789" s="142"/>
      <c r="AG789" s="142"/>
      <c r="AH789" s="142"/>
    </row>
    <row r="790" spans="1:35" x14ac:dyDescent="0.25">
      <c r="A790">
        <f t="shared" si="36"/>
        <v>788</v>
      </c>
      <c r="B790" s="143" t="s">
        <v>215</v>
      </c>
      <c r="C790" t="str">
        <f t="shared" si="37"/>
        <v>TRUPAL S.A.</v>
      </c>
      <c r="E790">
        <f t="shared" si="38"/>
        <v>787</v>
      </c>
      <c r="F790" s="140" t="s">
        <v>52</v>
      </c>
      <c r="G790" s="141"/>
      <c r="H790" s="142"/>
      <c r="I790" s="142"/>
      <c r="J790" s="142"/>
      <c r="K790" s="142"/>
      <c r="L790" s="142"/>
      <c r="M790" s="142"/>
      <c r="N790" s="142"/>
      <c r="O790" s="142"/>
      <c r="P790" s="142"/>
      <c r="Q790" s="142"/>
      <c r="R790" s="142"/>
      <c r="S790" s="142"/>
      <c r="T790" s="142" t="s">
        <v>2483</v>
      </c>
      <c r="U790" s="142"/>
      <c r="V790" s="142" t="s">
        <v>235</v>
      </c>
      <c r="W790" s="142"/>
      <c r="X790" s="142"/>
      <c r="Y790" s="142"/>
      <c r="Z790" s="142" t="s">
        <v>959</v>
      </c>
      <c r="AA790" s="142"/>
      <c r="AB790" s="142"/>
      <c r="AC790" s="142"/>
      <c r="AD790" s="142"/>
      <c r="AE790" s="142" t="s">
        <v>146</v>
      </c>
      <c r="AF790" s="142"/>
      <c r="AG790" s="142"/>
      <c r="AH790" s="142"/>
    </row>
    <row r="791" spans="1:35" x14ac:dyDescent="0.25">
      <c r="A791">
        <f t="shared" si="36"/>
        <v>789</v>
      </c>
      <c r="B791" s="144" t="s">
        <v>624</v>
      </c>
      <c r="C791" t="str">
        <f t="shared" si="37"/>
        <v>31/12/2025</v>
      </c>
      <c r="E791">
        <f t="shared" si="38"/>
        <v>788</v>
      </c>
      <c r="F791" s="140" t="s">
        <v>1112</v>
      </c>
      <c r="G791" s="141"/>
      <c r="H791" s="142"/>
      <c r="I791" s="142"/>
      <c r="J791" s="142"/>
      <c r="K791" s="142"/>
      <c r="L791" s="142"/>
      <c r="M791" s="142"/>
      <c r="N791" s="142"/>
      <c r="O791" s="142"/>
      <c r="P791" s="142"/>
      <c r="Q791" s="142"/>
      <c r="R791" s="142"/>
      <c r="S791" s="142"/>
      <c r="T791" s="142" t="s">
        <v>2152</v>
      </c>
      <c r="U791" s="142"/>
      <c r="V791" s="142" t="s">
        <v>845</v>
      </c>
      <c r="W791" s="142"/>
      <c r="X791" s="142"/>
      <c r="Y791" s="142"/>
      <c r="Z791" s="142" t="s">
        <v>819</v>
      </c>
      <c r="AA791" s="142"/>
      <c r="AB791" s="142"/>
      <c r="AC791" s="142"/>
      <c r="AD791" s="142"/>
      <c r="AE791" s="142" t="s">
        <v>1882</v>
      </c>
      <c r="AF791" s="142"/>
      <c r="AG791" s="142"/>
      <c r="AH791" s="142"/>
    </row>
    <row r="792" spans="1:35" x14ac:dyDescent="0.25">
      <c r="A792">
        <f t="shared" si="36"/>
        <v>790</v>
      </c>
      <c r="B792" s="147" t="s">
        <v>1004</v>
      </c>
      <c r="C792" t="str">
        <f t="shared" si="37"/>
        <v>01/01/2017</v>
      </c>
      <c r="E792">
        <f t="shared" si="38"/>
        <v>789</v>
      </c>
      <c r="F792" s="140" t="s">
        <v>54</v>
      </c>
      <c r="G792" s="141"/>
      <c r="H792" s="142"/>
      <c r="I792" s="142"/>
      <c r="J792" s="142"/>
      <c r="K792" s="142"/>
      <c r="L792" s="142"/>
      <c r="M792" s="142"/>
      <c r="N792" s="142"/>
      <c r="O792" s="142"/>
      <c r="P792" s="142"/>
      <c r="Q792" s="142"/>
      <c r="R792" s="142"/>
      <c r="S792" s="142"/>
      <c r="T792" s="142" t="s">
        <v>2487</v>
      </c>
      <c r="U792" s="142"/>
      <c r="V792" s="142" t="s">
        <v>1117</v>
      </c>
      <c r="W792" s="142"/>
      <c r="X792" s="142"/>
      <c r="Y792" s="142"/>
      <c r="Z792" s="142" t="s">
        <v>928</v>
      </c>
      <c r="AA792" s="142"/>
      <c r="AB792" s="142"/>
      <c r="AC792" s="142"/>
      <c r="AD792" s="142"/>
      <c r="AE792" s="142" t="s">
        <v>843</v>
      </c>
      <c r="AF792" s="142"/>
      <c r="AG792" s="142"/>
      <c r="AH792" s="142"/>
    </row>
    <row r="793" spans="1:35" x14ac:dyDescent="0.25">
      <c r="A793" s="134">
        <f t="shared" si="36"/>
        <v>791</v>
      </c>
      <c r="B793" s="148" t="s">
        <v>416</v>
      </c>
      <c r="C793" t="str">
        <f t="shared" si="37"/>
        <v>BILATERAL</v>
      </c>
      <c r="E793">
        <f t="shared" si="38"/>
        <v>790</v>
      </c>
      <c r="F793" s="140" t="s">
        <v>402</v>
      </c>
      <c r="G793" s="141"/>
      <c r="H793" s="142"/>
      <c r="I793" s="142"/>
      <c r="J793" s="142"/>
      <c r="K793" s="142"/>
      <c r="L793" s="142"/>
      <c r="M793" s="142"/>
      <c r="N793" s="142"/>
      <c r="O793" s="142"/>
      <c r="P793" s="142"/>
      <c r="Q793" s="142"/>
      <c r="R793" s="142"/>
      <c r="S793" s="142"/>
      <c r="T793" s="142" t="s">
        <v>416</v>
      </c>
      <c r="U793" s="142"/>
      <c r="V793" s="142" t="s">
        <v>416</v>
      </c>
      <c r="W793" s="142"/>
      <c r="X793" s="142"/>
      <c r="Y793" s="142"/>
      <c r="Z793" s="142" t="s">
        <v>416</v>
      </c>
      <c r="AA793" s="142"/>
      <c r="AB793" s="142"/>
      <c r="AC793" s="142"/>
      <c r="AD793" s="142"/>
      <c r="AE793" s="142" t="s">
        <v>435</v>
      </c>
      <c r="AF793" s="142"/>
      <c r="AG793" s="142"/>
      <c r="AH793" s="142"/>
    </row>
    <row r="794" spans="1:35" x14ac:dyDescent="0.25">
      <c r="A794">
        <f t="shared" si="36"/>
        <v>792</v>
      </c>
      <c r="B794" s="149" t="s">
        <v>558</v>
      </c>
      <c r="C794" t="str">
        <f t="shared" si="37"/>
        <v>LIBRE</v>
      </c>
      <c r="E794">
        <f t="shared" si="38"/>
        <v>791</v>
      </c>
      <c r="F794" s="150" t="s">
        <v>403</v>
      </c>
      <c r="G794" s="151"/>
      <c r="H794" s="152"/>
      <c r="I794" s="152"/>
      <c r="J794" s="152"/>
      <c r="K794" s="152"/>
      <c r="L794" s="152"/>
      <c r="M794" s="152"/>
      <c r="N794" s="152"/>
      <c r="O794" s="152"/>
      <c r="P794" s="152"/>
      <c r="Q794" s="152"/>
      <c r="R794" s="152"/>
      <c r="S794" s="152"/>
      <c r="T794" s="152" t="s">
        <v>558</v>
      </c>
      <c r="U794" s="152"/>
      <c r="V794" s="152" t="s">
        <v>558</v>
      </c>
      <c r="W794" s="152"/>
      <c r="X794" s="152"/>
      <c r="Y794" s="152"/>
      <c r="Z794" s="152" t="s">
        <v>558</v>
      </c>
      <c r="AA794" s="152"/>
      <c r="AB794" s="152"/>
      <c r="AC794" s="152"/>
      <c r="AD794" s="152"/>
      <c r="AE794" s="152" t="s">
        <v>417</v>
      </c>
      <c r="AF794" s="152"/>
      <c r="AG794" s="152"/>
      <c r="AH794" s="152"/>
    </row>
    <row r="795" spans="1:35" x14ac:dyDescent="0.25">
      <c r="A795">
        <f t="shared" si="36"/>
        <v>793</v>
      </c>
      <c r="B795" s="135" t="s">
        <v>2254</v>
      </c>
      <c r="C795" t="str">
        <f t="shared" si="37"/>
        <v>CL00001ENG</v>
      </c>
      <c r="E795" s="134">
        <f t="shared" si="38"/>
        <v>792</v>
      </c>
      <c r="F795" s="153" t="s">
        <v>1087</v>
      </c>
      <c r="G795" s="154"/>
      <c r="H795" s="155"/>
      <c r="I795" s="155"/>
      <c r="J795" s="155"/>
      <c r="K795" s="155"/>
      <c r="L795" s="155"/>
      <c r="M795" s="155"/>
      <c r="N795" s="155"/>
      <c r="O795" s="155"/>
      <c r="P795" s="155"/>
      <c r="Q795" s="155"/>
      <c r="R795" s="155"/>
      <c r="S795" s="155"/>
      <c r="T795" s="155" t="s">
        <v>2488</v>
      </c>
      <c r="U795" s="155"/>
      <c r="V795" s="155" t="s">
        <v>1707</v>
      </c>
      <c r="W795" s="155"/>
      <c r="X795" s="155"/>
      <c r="Y795" s="155"/>
      <c r="Z795" s="155" t="s">
        <v>975</v>
      </c>
      <c r="AA795" s="155"/>
      <c r="AB795" s="155"/>
      <c r="AC795" s="155"/>
      <c r="AD795" s="155"/>
      <c r="AE795" s="155" t="s">
        <v>2489</v>
      </c>
      <c r="AF795" s="155"/>
      <c r="AG795" s="155"/>
      <c r="AH795" s="155"/>
    </row>
    <row r="796" spans="1:35" x14ac:dyDescent="0.25">
      <c r="A796">
        <f t="shared" si="36"/>
        <v>794</v>
      </c>
      <c r="B796" s="139" t="s">
        <v>507</v>
      </c>
      <c r="C796" t="str">
        <f t="shared" si="37"/>
        <v>CHIMBOTE1 220</v>
      </c>
      <c r="E796">
        <f t="shared" si="38"/>
        <v>793</v>
      </c>
      <c r="F796" s="156" t="s">
        <v>1109</v>
      </c>
      <c r="G796" s="157"/>
      <c r="H796" s="158"/>
      <c r="I796" s="158"/>
      <c r="J796" s="158"/>
      <c r="K796" s="158"/>
      <c r="L796" s="158"/>
      <c r="M796" s="158"/>
      <c r="N796" s="158"/>
      <c r="O796" s="158"/>
      <c r="P796" s="158"/>
      <c r="Q796" s="158"/>
      <c r="R796" s="158"/>
      <c r="S796" s="158"/>
      <c r="T796" s="158" t="s">
        <v>719</v>
      </c>
      <c r="U796" s="158"/>
      <c r="V796" s="158" t="s">
        <v>370</v>
      </c>
      <c r="W796" s="158"/>
      <c r="X796" s="158"/>
      <c r="Y796" s="158"/>
      <c r="Z796" s="158" t="s">
        <v>495</v>
      </c>
      <c r="AA796" s="158"/>
      <c r="AB796" s="158"/>
      <c r="AC796" s="158"/>
      <c r="AD796" s="158"/>
      <c r="AE796" s="158" t="s">
        <v>805</v>
      </c>
      <c r="AF796" s="158"/>
      <c r="AG796" s="158"/>
      <c r="AH796" s="158"/>
    </row>
    <row r="797" spans="1:35" x14ac:dyDescent="0.25">
      <c r="A797">
        <f t="shared" si="36"/>
        <v>795</v>
      </c>
      <c r="B797" s="143" t="s">
        <v>68</v>
      </c>
      <c r="C797" t="str">
        <f t="shared" si="37"/>
        <v>HIDRANDINA</v>
      </c>
      <c r="E797">
        <f t="shared" si="38"/>
        <v>794</v>
      </c>
      <c r="F797" s="156" t="s">
        <v>52</v>
      </c>
      <c r="G797" s="157"/>
      <c r="H797" s="158"/>
      <c r="I797" s="158"/>
      <c r="J797" s="158"/>
      <c r="K797" s="158"/>
      <c r="L797" s="158"/>
      <c r="M797" s="158"/>
      <c r="N797" s="158"/>
      <c r="O797" s="158"/>
      <c r="P797" s="158"/>
      <c r="Q797" s="158"/>
      <c r="R797" s="158"/>
      <c r="S797" s="158"/>
      <c r="T797" s="158" t="s">
        <v>2490</v>
      </c>
      <c r="U797" s="158"/>
      <c r="V797" s="158" t="s">
        <v>232</v>
      </c>
      <c r="W797" s="158"/>
      <c r="X797" s="158"/>
      <c r="Y797" s="158"/>
      <c r="Z797" s="158" t="s">
        <v>959</v>
      </c>
      <c r="AA797" s="158"/>
      <c r="AB797" s="158"/>
      <c r="AC797" s="158"/>
      <c r="AD797" s="158"/>
      <c r="AE797" s="158" t="s">
        <v>146</v>
      </c>
      <c r="AF797" s="158"/>
      <c r="AG797" s="158"/>
      <c r="AH797" s="158"/>
    </row>
    <row r="798" spans="1:35" x14ac:dyDescent="0.25">
      <c r="A798" s="134">
        <f t="shared" si="36"/>
        <v>796</v>
      </c>
      <c r="B798" s="144" t="s">
        <v>566</v>
      </c>
      <c r="C798" t="str">
        <f t="shared" si="37"/>
        <v>31/12/2022</v>
      </c>
      <c r="E798">
        <f t="shared" si="38"/>
        <v>795</v>
      </c>
      <c r="F798" s="156" t="s">
        <v>1112</v>
      </c>
      <c r="G798" s="157"/>
      <c r="H798" s="158"/>
      <c r="I798" s="158"/>
      <c r="J798" s="158"/>
      <c r="K798" s="158"/>
      <c r="L798" s="158"/>
      <c r="M798" s="158"/>
      <c r="N798" s="158"/>
      <c r="O798" s="158"/>
      <c r="P798" s="158"/>
      <c r="Q798" s="158"/>
      <c r="R798" s="158"/>
      <c r="S798" s="158"/>
      <c r="T798" s="158" t="s">
        <v>903</v>
      </c>
      <c r="U798" s="158"/>
      <c r="V798" s="158" t="s">
        <v>845</v>
      </c>
      <c r="W798" s="158"/>
      <c r="X798" s="158"/>
      <c r="Y798" s="158"/>
      <c r="Z798" s="158" t="s">
        <v>819</v>
      </c>
      <c r="AA798" s="158"/>
      <c r="AB798" s="158"/>
      <c r="AC798" s="158"/>
      <c r="AD798" s="158"/>
      <c r="AE798" s="158" t="s">
        <v>1882</v>
      </c>
      <c r="AF798" s="158"/>
      <c r="AG798" s="158"/>
      <c r="AH798" s="158"/>
    </row>
    <row r="799" spans="1:35" x14ac:dyDescent="0.25">
      <c r="A799">
        <f t="shared" si="36"/>
        <v>797</v>
      </c>
      <c r="B799" s="147" t="s">
        <v>1117</v>
      </c>
      <c r="C799" t="str">
        <f t="shared" si="37"/>
        <v>01/03/2016</v>
      </c>
      <c r="E799">
        <f t="shared" si="38"/>
        <v>796</v>
      </c>
      <c r="F799" s="156" t="s">
        <v>54</v>
      </c>
      <c r="G799" s="157"/>
      <c r="H799" s="158"/>
      <c r="I799" s="158"/>
      <c r="J799" s="158"/>
      <c r="K799" s="158"/>
      <c r="L799" s="158"/>
      <c r="M799" s="158"/>
      <c r="N799" s="158"/>
      <c r="O799" s="158"/>
      <c r="P799" s="158"/>
      <c r="Q799" s="158"/>
      <c r="R799" s="158"/>
      <c r="S799" s="158"/>
      <c r="T799" s="158" t="s">
        <v>1121</v>
      </c>
      <c r="U799" s="158"/>
      <c r="V799" s="158" t="s">
        <v>1117</v>
      </c>
      <c r="W799" s="158"/>
      <c r="X799" s="158"/>
      <c r="Y799" s="158"/>
      <c r="Z799" s="158" t="s">
        <v>928</v>
      </c>
      <c r="AA799" s="158"/>
      <c r="AB799" s="158"/>
      <c r="AC799" s="158"/>
      <c r="AD799" s="158"/>
      <c r="AE799" s="158" t="s">
        <v>843</v>
      </c>
      <c r="AF799" s="158"/>
      <c r="AG799" s="158"/>
      <c r="AH799" s="158"/>
    </row>
    <row r="800" spans="1:35" x14ac:dyDescent="0.25">
      <c r="A800">
        <f t="shared" si="36"/>
        <v>798</v>
      </c>
      <c r="B800" s="148" t="s">
        <v>435</v>
      </c>
      <c r="C800" t="str">
        <f t="shared" si="37"/>
        <v>LICITACION</v>
      </c>
      <c r="E800">
        <f t="shared" si="38"/>
        <v>797</v>
      </c>
      <c r="F800" s="156" t="s">
        <v>402</v>
      </c>
      <c r="G800" s="157"/>
      <c r="H800" s="158"/>
      <c r="I800" s="158"/>
      <c r="J800" s="158"/>
      <c r="K800" s="158"/>
      <c r="L800" s="158"/>
      <c r="M800" s="158"/>
      <c r="N800" s="158"/>
      <c r="O800" s="158"/>
      <c r="P800" s="158"/>
      <c r="Q800" s="158"/>
      <c r="R800" s="158"/>
      <c r="S800" s="158"/>
      <c r="T800" s="158" t="s">
        <v>416</v>
      </c>
      <c r="U800" s="158"/>
      <c r="V800" s="158" t="s">
        <v>416</v>
      </c>
      <c r="W800" s="158"/>
      <c r="X800" s="158"/>
      <c r="Y800" s="158"/>
      <c r="Z800" s="158" t="s">
        <v>416</v>
      </c>
      <c r="AA800" s="158"/>
      <c r="AB800" s="158"/>
      <c r="AC800" s="158"/>
      <c r="AD800" s="158"/>
      <c r="AE800" s="158" t="s">
        <v>435</v>
      </c>
      <c r="AF800" s="158"/>
      <c r="AG800" s="158"/>
      <c r="AH800" s="158"/>
    </row>
    <row r="801" spans="1:35" x14ac:dyDescent="0.25">
      <c r="A801">
        <f t="shared" si="36"/>
        <v>799</v>
      </c>
      <c r="B801" s="149" t="s">
        <v>417</v>
      </c>
      <c r="C801" t="str">
        <f t="shared" si="37"/>
        <v>REGULADO</v>
      </c>
      <c r="E801">
        <f t="shared" si="38"/>
        <v>798</v>
      </c>
      <c r="F801" s="159" t="s">
        <v>403</v>
      </c>
      <c r="G801" s="160"/>
      <c r="H801" s="161"/>
      <c r="I801" s="161"/>
      <c r="J801" s="161"/>
      <c r="K801" s="161"/>
      <c r="L801" s="161"/>
      <c r="M801" s="161"/>
      <c r="N801" s="161"/>
      <c r="O801" s="161"/>
      <c r="P801" s="161"/>
      <c r="Q801" s="161"/>
      <c r="R801" s="161"/>
      <c r="S801" s="161"/>
      <c r="T801" s="161" t="s">
        <v>558</v>
      </c>
      <c r="U801" s="161"/>
      <c r="V801" s="161" t="s">
        <v>558</v>
      </c>
      <c r="W801" s="161"/>
      <c r="X801" s="161"/>
      <c r="Y801" s="161"/>
      <c r="Z801" s="161" t="s">
        <v>558</v>
      </c>
      <c r="AA801" s="161"/>
      <c r="AB801" s="161"/>
      <c r="AC801" s="161"/>
      <c r="AD801" s="161"/>
      <c r="AE801" s="161" t="s">
        <v>417</v>
      </c>
      <c r="AF801" s="161"/>
      <c r="AG801" s="161"/>
      <c r="AH801" s="161"/>
    </row>
    <row r="802" spans="1:35" s="134" customFormat="1" x14ac:dyDescent="0.25">
      <c r="A802">
        <f t="shared" si="36"/>
        <v>800</v>
      </c>
      <c r="B802" s="135" t="s">
        <v>2056</v>
      </c>
      <c r="C802" s="134" t="str">
        <f t="shared" si="37"/>
        <v>CL00003ENG</v>
      </c>
      <c r="E802" s="134">
        <f t="shared" si="38"/>
        <v>799</v>
      </c>
      <c r="F802" s="136" t="s">
        <v>1087</v>
      </c>
      <c r="G802" s="137"/>
      <c r="H802" s="138"/>
      <c r="I802" s="138"/>
      <c r="J802" s="138"/>
      <c r="K802" s="138"/>
      <c r="L802" s="138"/>
      <c r="M802" s="138"/>
      <c r="N802" s="138"/>
      <c r="O802" s="138"/>
      <c r="P802" s="138"/>
      <c r="Q802" s="138"/>
      <c r="R802" s="138"/>
      <c r="S802" s="138"/>
      <c r="T802" s="138" t="s">
        <v>2491</v>
      </c>
      <c r="U802" s="138"/>
      <c r="V802" s="138" t="s">
        <v>1725</v>
      </c>
      <c r="W802" s="138"/>
      <c r="X802" s="138"/>
      <c r="Y802" s="138"/>
      <c r="Z802" s="138" t="s">
        <v>977</v>
      </c>
      <c r="AA802" s="138"/>
      <c r="AB802" s="138"/>
      <c r="AC802" s="138"/>
      <c r="AD802" s="138"/>
      <c r="AE802" s="138" t="s">
        <v>2492</v>
      </c>
      <c r="AF802" s="138"/>
      <c r="AG802" s="138"/>
      <c r="AH802" s="138"/>
      <c r="AI802" s="3"/>
    </row>
    <row r="803" spans="1:35" x14ac:dyDescent="0.25">
      <c r="A803" s="134">
        <f t="shared" si="36"/>
        <v>801</v>
      </c>
      <c r="B803" s="139" t="s">
        <v>805</v>
      </c>
      <c r="C803" t="str">
        <f t="shared" si="37"/>
        <v>ARICOTA66</v>
      </c>
      <c r="E803">
        <f t="shared" si="38"/>
        <v>800</v>
      </c>
      <c r="F803" s="140" t="s">
        <v>1109</v>
      </c>
      <c r="G803" s="141"/>
      <c r="H803" s="142"/>
      <c r="I803" s="142"/>
      <c r="J803" s="142"/>
      <c r="K803" s="142"/>
      <c r="L803" s="142"/>
      <c r="M803" s="142"/>
      <c r="N803" s="142"/>
      <c r="O803" s="142"/>
      <c r="P803" s="142"/>
      <c r="Q803" s="142"/>
      <c r="R803" s="142"/>
      <c r="S803" s="142"/>
      <c r="T803" s="142" t="s">
        <v>531</v>
      </c>
      <c r="U803" s="142"/>
      <c r="V803" s="142" t="s">
        <v>370</v>
      </c>
      <c r="W803" s="142"/>
      <c r="X803" s="142"/>
      <c r="Y803" s="142"/>
      <c r="Z803" s="142" t="s">
        <v>634</v>
      </c>
      <c r="AA803" s="142"/>
      <c r="AB803" s="142"/>
      <c r="AC803" s="142"/>
      <c r="AD803" s="142"/>
      <c r="AE803" s="142" t="s">
        <v>556</v>
      </c>
      <c r="AF803" s="142"/>
      <c r="AG803" s="142"/>
      <c r="AH803" s="142"/>
    </row>
    <row r="804" spans="1:35" x14ac:dyDescent="0.25">
      <c r="A804">
        <f t="shared" si="36"/>
        <v>802</v>
      </c>
      <c r="B804" s="143" t="s">
        <v>146</v>
      </c>
      <c r="C804" t="str">
        <f t="shared" si="37"/>
        <v>ELECTRO SUR</v>
      </c>
      <c r="E804">
        <f t="shared" si="38"/>
        <v>801</v>
      </c>
      <c r="F804" s="140" t="s">
        <v>52</v>
      </c>
      <c r="G804" s="141"/>
      <c r="H804" s="142"/>
      <c r="I804" s="142"/>
      <c r="J804" s="142"/>
      <c r="K804" s="142"/>
      <c r="L804" s="142"/>
      <c r="M804" s="142"/>
      <c r="N804" s="142"/>
      <c r="O804" s="142"/>
      <c r="P804" s="142"/>
      <c r="Q804" s="142"/>
      <c r="R804" s="142"/>
      <c r="S804" s="142"/>
      <c r="T804" s="142" t="s">
        <v>2490</v>
      </c>
      <c r="U804" s="142"/>
      <c r="V804" s="142" t="s">
        <v>233</v>
      </c>
      <c r="W804" s="142"/>
      <c r="X804" s="142"/>
      <c r="Y804" s="142"/>
      <c r="Z804" s="142" t="s">
        <v>959</v>
      </c>
      <c r="AA804" s="142"/>
      <c r="AB804" s="142"/>
      <c r="AC804" s="142"/>
      <c r="AD804" s="142"/>
      <c r="AE804" s="142" t="s">
        <v>111</v>
      </c>
      <c r="AF804" s="142"/>
      <c r="AG804" s="142"/>
      <c r="AH804" s="142"/>
    </row>
    <row r="805" spans="1:35" x14ac:dyDescent="0.25">
      <c r="A805">
        <f t="shared" si="36"/>
        <v>803</v>
      </c>
      <c r="B805" s="144" t="s">
        <v>624</v>
      </c>
      <c r="C805" t="str">
        <f t="shared" si="37"/>
        <v>31/12/2025</v>
      </c>
      <c r="E805">
        <f t="shared" si="38"/>
        <v>802</v>
      </c>
      <c r="F805" s="140" t="s">
        <v>1112</v>
      </c>
      <c r="G805" s="141"/>
      <c r="H805" s="142"/>
      <c r="I805" s="142"/>
      <c r="J805" s="142"/>
      <c r="K805" s="142"/>
      <c r="L805" s="142"/>
      <c r="M805" s="142"/>
      <c r="N805" s="142"/>
      <c r="O805" s="142"/>
      <c r="P805" s="142"/>
      <c r="Q805" s="142"/>
      <c r="R805" s="142"/>
      <c r="S805" s="142"/>
      <c r="T805" s="142" t="s">
        <v>903</v>
      </c>
      <c r="U805" s="142"/>
      <c r="V805" s="142" t="s">
        <v>1512</v>
      </c>
      <c r="W805" s="142"/>
      <c r="X805" s="142"/>
      <c r="Y805" s="142"/>
      <c r="Z805" s="142" t="s">
        <v>819</v>
      </c>
      <c r="AA805" s="142"/>
      <c r="AB805" s="142"/>
      <c r="AC805" s="142"/>
      <c r="AD805" s="142"/>
      <c r="AE805" s="142" t="s">
        <v>1882</v>
      </c>
      <c r="AF805" s="142"/>
      <c r="AG805" s="142"/>
      <c r="AH805" s="142"/>
    </row>
    <row r="806" spans="1:35" x14ac:dyDescent="0.25">
      <c r="A806">
        <f t="shared" si="36"/>
        <v>804</v>
      </c>
      <c r="B806" s="147" t="s">
        <v>1117</v>
      </c>
      <c r="C806" t="str">
        <f t="shared" si="37"/>
        <v>01/03/2016</v>
      </c>
      <c r="E806">
        <f t="shared" si="38"/>
        <v>803</v>
      </c>
      <c r="F806" s="140" t="s">
        <v>54</v>
      </c>
      <c r="G806" s="141"/>
      <c r="H806" s="142"/>
      <c r="I806" s="142"/>
      <c r="J806" s="142"/>
      <c r="K806" s="142"/>
      <c r="L806" s="142"/>
      <c r="M806" s="142"/>
      <c r="N806" s="142"/>
      <c r="O806" s="142"/>
      <c r="P806" s="142"/>
      <c r="Q806" s="142"/>
      <c r="R806" s="142"/>
      <c r="S806" s="142"/>
      <c r="T806" s="142" t="s">
        <v>1121</v>
      </c>
      <c r="U806" s="142"/>
      <c r="V806" s="142" t="s">
        <v>1117</v>
      </c>
      <c r="W806" s="142"/>
      <c r="X806" s="142"/>
      <c r="Y806" s="142"/>
      <c r="Z806" s="142" t="s">
        <v>928</v>
      </c>
      <c r="AA806" s="142"/>
      <c r="AB806" s="142"/>
      <c r="AC806" s="142"/>
      <c r="AD806" s="142"/>
      <c r="AE806" s="142" t="s">
        <v>843</v>
      </c>
      <c r="AF806" s="142"/>
      <c r="AG806" s="142"/>
      <c r="AH806" s="142"/>
    </row>
    <row r="807" spans="1:35" x14ac:dyDescent="0.25">
      <c r="A807">
        <f t="shared" si="36"/>
        <v>805</v>
      </c>
      <c r="B807" s="148" t="s">
        <v>435</v>
      </c>
      <c r="C807" t="str">
        <f t="shared" si="37"/>
        <v>LICITACION</v>
      </c>
      <c r="E807">
        <f t="shared" si="38"/>
        <v>804</v>
      </c>
      <c r="F807" s="140" t="s">
        <v>402</v>
      </c>
      <c r="G807" s="141"/>
      <c r="H807" s="142"/>
      <c r="I807" s="142"/>
      <c r="J807" s="142"/>
      <c r="K807" s="142"/>
      <c r="L807" s="142"/>
      <c r="M807" s="142"/>
      <c r="N807" s="142"/>
      <c r="O807" s="142"/>
      <c r="P807" s="142"/>
      <c r="Q807" s="142"/>
      <c r="R807" s="142"/>
      <c r="S807" s="142"/>
      <c r="T807" s="142" t="s">
        <v>416</v>
      </c>
      <c r="U807" s="142"/>
      <c r="V807" s="142" t="s">
        <v>416</v>
      </c>
      <c r="W807" s="142"/>
      <c r="X807" s="142"/>
      <c r="Y807" s="142"/>
      <c r="Z807" s="142" t="s">
        <v>416</v>
      </c>
      <c r="AA807" s="142"/>
      <c r="AB807" s="142"/>
      <c r="AC807" s="142"/>
      <c r="AD807" s="142"/>
      <c r="AE807" s="142" t="s">
        <v>435</v>
      </c>
      <c r="AF807" s="142"/>
      <c r="AG807" s="142"/>
      <c r="AH807" s="142"/>
    </row>
    <row r="808" spans="1:35" x14ac:dyDescent="0.25">
      <c r="A808" s="134">
        <f t="shared" si="36"/>
        <v>806</v>
      </c>
      <c r="B808" s="149" t="s">
        <v>417</v>
      </c>
      <c r="C808" t="str">
        <f t="shared" si="37"/>
        <v>REGULADO</v>
      </c>
      <c r="E808">
        <f t="shared" si="38"/>
        <v>805</v>
      </c>
      <c r="F808" s="150" t="s">
        <v>403</v>
      </c>
      <c r="G808" s="151"/>
      <c r="H808" s="152"/>
      <c r="I808" s="152"/>
      <c r="J808" s="152"/>
      <c r="K808" s="152"/>
      <c r="L808" s="152"/>
      <c r="M808" s="152"/>
      <c r="N808" s="152"/>
      <c r="O808" s="152"/>
      <c r="P808" s="152"/>
      <c r="Q808" s="152"/>
      <c r="R808" s="152"/>
      <c r="S808" s="152"/>
      <c r="T808" s="152" t="s">
        <v>558</v>
      </c>
      <c r="U808" s="152"/>
      <c r="V808" s="152" t="s">
        <v>558</v>
      </c>
      <c r="W808" s="152"/>
      <c r="X808" s="152"/>
      <c r="Y808" s="152"/>
      <c r="Z808" s="152" t="s">
        <v>558</v>
      </c>
      <c r="AA808" s="152"/>
      <c r="AB808" s="152"/>
      <c r="AC808" s="152"/>
      <c r="AD808" s="152"/>
      <c r="AE808" s="152" t="s">
        <v>417</v>
      </c>
      <c r="AF808" s="152"/>
      <c r="AG808" s="152"/>
      <c r="AH808" s="152"/>
    </row>
    <row r="809" spans="1:35" x14ac:dyDescent="0.25">
      <c r="A809">
        <f t="shared" si="36"/>
        <v>807</v>
      </c>
      <c r="B809" s="135" t="s">
        <v>1754</v>
      </c>
      <c r="C809" t="str">
        <f t="shared" si="37"/>
        <v>CL00004ENG</v>
      </c>
      <c r="E809" s="134">
        <f t="shared" si="38"/>
        <v>806</v>
      </c>
      <c r="F809" s="153" t="s">
        <v>1087</v>
      </c>
      <c r="G809" s="154"/>
      <c r="H809" s="155"/>
      <c r="I809" s="155"/>
      <c r="J809" s="155"/>
      <c r="K809" s="155"/>
      <c r="L809" s="155"/>
      <c r="M809" s="155"/>
      <c r="N809" s="155"/>
      <c r="O809" s="155"/>
      <c r="P809" s="155"/>
      <c r="Q809" s="155"/>
      <c r="R809" s="155"/>
      <c r="S809" s="155"/>
      <c r="T809" s="155" t="s">
        <v>2493</v>
      </c>
      <c r="U809" s="155"/>
      <c r="V809" s="155" t="s">
        <v>1803</v>
      </c>
      <c r="W809" s="155"/>
      <c r="X809" s="155"/>
      <c r="Y809" s="155"/>
      <c r="Z809" s="155" t="s">
        <v>978</v>
      </c>
      <c r="AA809" s="155"/>
      <c r="AB809" s="155"/>
      <c r="AC809" s="155"/>
      <c r="AD809" s="155"/>
      <c r="AE809" s="155" t="s">
        <v>2494</v>
      </c>
      <c r="AF809" s="155"/>
      <c r="AG809" s="155"/>
      <c r="AH809" s="155"/>
    </row>
    <row r="810" spans="1:35" x14ac:dyDescent="0.25">
      <c r="A810">
        <f t="shared" si="36"/>
        <v>808</v>
      </c>
      <c r="B810" s="139" t="s">
        <v>436</v>
      </c>
      <c r="C810" t="str">
        <f t="shared" si="37"/>
        <v>AUCAYACU 138</v>
      </c>
      <c r="E810">
        <f t="shared" si="38"/>
        <v>807</v>
      </c>
      <c r="F810" s="156" t="s">
        <v>1109</v>
      </c>
      <c r="G810" s="157"/>
      <c r="H810" s="158"/>
      <c r="I810" s="158"/>
      <c r="J810" s="158"/>
      <c r="K810" s="158"/>
      <c r="L810" s="158"/>
      <c r="M810" s="158"/>
      <c r="N810" s="158"/>
      <c r="O810" s="158"/>
      <c r="P810" s="158"/>
      <c r="Q810" s="158"/>
      <c r="R810" s="158"/>
      <c r="S810" s="158"/>
      <c r="T810" s="158" t="s">
        <v>608</v>
      </c>
      <c r="U810" s="158"/>
      <c r="V810" s="158" t="s">
        <v>464</v>
      </c>
      <c r="W810" s="158"/>
      <c r="X810" s="158"/>
      <c r="Y810" s="158"/>
      <c r="Z810" s="158" t="s">
        <v>370</v>
      </c>
      <c r="AA810" s="158"/>
      <c r="AB810" s="158"/>
      <c r="AC810" s="158"/>
      <c r="AD810" s="158"/>
      <c r="AE810" s="158" t="s">
        <v>498</v>
      </c>
      <c r="AF810" s="158"/>
      <c r="AG810" s="158"/>
      <c r="AH810" s="158"/>
    </row>
    <row r="811" spans="1:35" x14ac:dyDescent="0.25">
      <c r="A811">
        <f t="shared" si="36"/>
        <v>809</v>
      </c>
      <c r="B811" s="143" t="s">
        <v>81</v>
      </c>
      <c r="C811" t="str">
        <f t="shared" si="37"/>
        <v>ELECTRO CENTRO</v>
      </c>
      <c r="E811">
        <f t="shared" si="38"/>
        <v>808</v>
      </c>
      <c r="F811" s="156" t="s">
        <v>52</v>
      </c>
      <c r="G811" s="157"/>
      <c r="H811" s="158"/>
      <c r="I811" s="158"/>
      <c r="J811" s="158"/>
      <c r="K811" s="158"/>
      <c r="L811" s="158"/>
      <c r="M811" s="158"/>
      <c r="N811" s="158"/>
      <c r="O811" s="158"/>
      <c r="P811" s="158"/>
      <c r="Q811" s="158"/>
      <c r="R811" s="158"/>
      <c r="S811" s="158"/>
      <c r="T811" s="158" t="s">
        <v>2495</v>
      </c>
      <c r="U811" s="158"/>
      <c r="V811" s="158" t="s">
        <v>239</v>
      </c>
      <c r="W811" s="158"/>
      <c r="X811" s="158"/>
      <c r="Y811" s="158"/>
      <c r="Z811" s="158" t="s">
        <v>959</v>
      </c>
      <c r="AA811" s="158"/>
      <c r="AB811" s="158"/>
      <c r="AC811" s="158"/>
      <c r="AD811" s="158"/>
      <c r="AE811" s="158" t="s">
        <v>111</v>
      </c>
      <c r="AF811" s="158"/>
      <c r="AG811" s="158"/>
      <c r="AH811" s="158"/>
    </row>
    <row r="812" spans="1:35" x14ac:dyDescent="0.25">
      <c r="A812">
        <f t="shared" si="36"/>
        <v>810</v>
      </c>
      <c r="B812" s="144" t="s">
        <v>566</v>
      </c>
      <c r="C812" t="str">
        <f t="shared" si="37"/>
        <v>31/12/2022</v>
      </c>
      <c r="E812">
        <f t="shared" si="38"/>
        <v>809</v>
      </c>
      <c r="F812" s="156" t="s">
        <v>1112</v>
      </c>
      <c r="G812" s="157"/>
      <c r="H812" s="158"/>
      <c r="I812" s="158"/>
      <c r="J812" s="158"/>
      <c r="K812" s="158"/>
      <c r="L812" s="158"/>
      <c r="M812" s="158"/>
      <c r="N812" s="158"/>
      <c r="O812" s="158"/>
      <c r="P812" s="158"/>
      <c r="Q812" s="158"/>
      <c r="R812" s="158"/>
      <c r="S812" s="158"/>
      <c r="T812" s="158" t="s">
        <v>643</v>
      </c>
      <c r="U812" s="158"/>
      <c r="V812" s="158" t="s">
        <v>1571</v>
      </c>
      <c r="W812" s="158"/>
      <c r="X812" s="158"/>
      <c r="Y812" s="158"/>
      <c r="Z812" s="158" t="s">
        <v>819</v>
      </c>
      <c r="AA812" s="158"/>
      <c r="AB812" s="158"/>
      <c r="AC812" s="158"/>
      <c r="AD812" s="158"/>
      <c r="AE812" s="158" t="s">
        <v>1882</v>
      </c>
      <c r="AF812" s="158"/>
      <c r="AG812" s="158"/>
      <c r="AH812" s="158"/>
    </row>
    <row r="813" spans="1:35" x14ac:dyDescent="0.25">
      <c r="A813" s="134">
        <f t="shared" si="36"/>
        <v>811</v>
      </c>
      <c r="B813" s="147" t="s">
        <v>1117</v>
      </c>
      <c r="C813" t="str">
        <f t="shared" si="37"/>
        <v>01/03/2016</v>
      </c>
      <c r="E813">
        <f t="shared" si="38"/>
        <v>810</v>
      </c>
      <c r="F813" s="156" t="s">
        <v>54</v>
      </c>
      <c r="G813" s="157"/>
      <c r="H813" s="158"/>
      <c r="I813" s="158"/>
      <c r="J813" s="158"/>
      <c r="K813" s="158"/>
      <c r="L813" s="158"/>
      <c r="M813" s="158"/>
      <c r="N813" s="158"/>
      <c r="O813" s="158"/>
      <c r="P813" s="158"/>
      <c r="Q813" s="158"/>
      <c r="R813" s="158"/>
      <c r="S813" s="158"/>
      <c r="T813" s="158" t="s">
        <v>1121</v>
      </c>
      <c r="U813" s="158"/>
      <c r="V813" s="158" t="s">
        <v>1117</v>
      </c>
      <c r="W813" s="158"/>
      <c r="X813" s="158"/>
      <c r="Y813" s="158"/>
      <c r="Z813" s="158" t="s">
        <v>928</v>
      </c>
      <c r="AA813" s="158"/>
      <c r="AB813" s="158"/>
      <c r="AC813" s="158"/>
      <c r="AD813" s="158"/>
      <c r="AE813" s="158" t="s">
        <v>843</v>
      </c>
      <c r="AF813" s="158"/>
      <c r="AG813" s="158"/>
      <c r="AH813" s="158"/>
    </row>
    <row r="814" spans="1:35" x14ac:dyDescent="0.25">
      <c r="A814">
        <f t="shared" si="36"/>
        <v>812</v>
      </c>
      <c r="B814" s="148" t="s">
        <v>435</v>
      </c>
      <c r="C814" t="str">
        <f t="shared" si="37"/>
        <v>LICITACION</v>
      </c>
      <c r="E814">
        <f t="shared" si="38"/>
        <v>811</v>
      </c>
      <c r="F814" s="156" t="s">
        <v>402</v>
      </c>
      <c r="G814" s="157"/>
      <c r="H814" s="158"/>
      <c r="I814" s="158"/>
      <c r="J814" s="158"/>
      <c r="K814" s="158"/>
      <c r="L814" s="158"/>
      <c r="M814" s="158"/>
      <c r="N814" s="158"/>
      <c r="O814" s="158"/>
      <c r="P814" s="158"/>
      <c r="Q814" s="158"/>
      <c r="R814" s="158"/>
      <c r="S814" s="158"/>
      <c r="T814" s="158" t="s">
        <v>416</v>
      </c>
      <c r="U814" s="158"/>
      <c r="V814" s="158" t="s">
        <v>416</v>
      </c>
      <c r="W814" s="158"/>
      <c r="X814" s="158"/>
      <c r="Y814" s="158"/>
      <c r="Z814" s="158" t="s">
        <v>416</v>
      </c>
      <c r="AA814" s="158"/>
      <c r="AB814" s="158"/>
      <c r="AC814" s="158"/>
      <c r="AD814" s="158"/>
      <c r="AE814" s="158" t="s">
        <v>435</v>
      </c>
      <c r="AF814" s="158"/>
      <c r="AG814" s="158"/>
      <c r="AH814" s="158"/>
    </row>
    <row r="815" spans="1:35" x14ac:dyDescent="0.25">
      <c r="A815">
        <f t="shared" si="36"/>
        <v>813</v>
      </c>
      <c r="B815" s="149" t="s">
        <v>417</v>
      </c>
      <c r="C815" t="str">
        <f t="shared" si="37"/>
        <v>REGULADO</v>
      </c>
      <c r="E815">
        <f t="shared" si="38"/>
        <v>812</v>
      </c>
      <c r="F815" s="159" t="s">
        <v>403</v>
      </c>
      <c r="G815" s="160"/>
      <c r="H815" s="161"/>
      <c r="I815" s="161"/>
      <c r="J815" s="161"/>
      <c r="K815" s="161"/>
      <c r="L815" s="161"/>
      <c r="M815" s="161"/>
      <c r="N815" s="161"/>
      <c r="O815" s="161"/>
      <c r="P815" s="161"/>
      <c r="Q815" s="161"/>
      <c r="R815" s="161"/>
      <c r="S815" s="161"/>
      <c r="T815" s="161" t="s">
        <v>558</v>
      </c>
      <c r="U815" s="161"/>
      <c r="V815" s="161" t="s">
        <v>558</v>
      </c>
      <c r="W815" s="161"/>
      <c r="X815" s="161"/>
      <c r="Y815" s="161"/>
      <c r="Z815" s="161" t="s">
        <v>558</v>
      </c>
      <c r="AA815" s="161"/>
      <c r="AB815" s="161"/>
      <c r="AC815" s="161"/>
      <c r="AD815" s="161"/>
      <c r="AE815" s="161" t="s">
        <v>417</v>
      </c>
      <c r="AF815" s="161"/>
      <c r="AG815" s="161"/>
      <c r="AH815" s="161"/>
    </row>
    <row r="816" spans="1:35" s="134" customFormat="1" x14ac:dyDescent="0.25">
      <c r="A816">
        <f t="shared" si="36"/>
        <v>814</v>
      </c>
      <c r="B816" s="135" t="s">
        <v>1981</v>
      </c>
      <c r="C816" s="134" t="str">
        <f t="shared" si="37"/>
        <v>CL00005ENG</v>
      </c>
      <c r="E816" s="134">
        <f t="shared" si="38"/>
        <v>813</v>
      </c>
      <c r="F816" s="136" t="s">
        <v>1087</v>
      </c>
      <c r="G816" s="137"/>
      <c r="H816" s="138"/>
      <c r="I816" s="138"/>
      <c r="J816" s="138"/>
      <c r="K816" s="138"/>
      <c r="L816" s="138"/>
      <c r="M816" s="138"/>
      <c r="N816" s="138"/>
      <c r="O816" s="138"/>
      <c r="P816" s="138"/>
      <c r="Q816" s="138"/>
      <c r="R816" s="138"/>
      <c r="S816" s="138"/>
      <c r="T816" s="138" t="s">
        <v>2496</v>
      </c>
      <c r="U816" s="138"/>
      <c r="V816" s="138" t="s">
        <v>1820</v>
      </c>
      <c r="W816" s="138"/>
      <c r="X816" s="138"/>
      <c r="Y816" s="138"/>
      <c r="Z816" s="138" t="s">
        <v>980</v>
      </c>
      <c r="AA816" s="138"/>
      <c r="AB816" s="138"/>
      <c r="AC816" s="138"/>
      <c r="AD816" s="138"/>
      <c r="AE816" s="138" t="s">
        <v>2497</v>
      </c>
      <c r="AF816" s="138"/>
      <c r="AG816" s="138"/>
      <c r="AH816" s="138"/>
      <c r="AI816" s="3"/>
    </row>
    <row r="817" spans="1:35" x14ac:dyDescent="0.25">
      <c r="A817">
        <f t="shared" si="36"/>
        <v>815</v>
      </c>
      <c r="B817" s="139" t="s">
        <v>486</v>
      </c>
      <c r="C817" t="str">
        <f t="shared" si="37"/>
        <v>AYAVIRI 138</v>
      </c>
      <c r="E817">
        <f t="shared" si="38"/>
        <v>814</v>
      </c>
      <c r="F817" s="140" t="s">
        <v>1109</v>
      </c>
      <c r="G817" s="141"/>
      <c r="H817" s="142"/>
      <c r="I817" s="142"/>
      <c r="J817" s="142"/>
      <c r="K817" s="142"/>
      <c r="L817" s="142"/>
      <c r="M817" s="142"/>
      <c r="N817" s="142"/>
      <c r="O817" s="142"/>
      <c r="P817" s="142"/>
      <c r="Q817" s="142"/>
      <c r="R817" s="142"/>
      <c r="S817" s="142"/>
      <c r="T817" s="142" t="s">
        <v>634</v>
      </c>
      <c r="U817" s="142"/>
      <c r="V817" s="142" t="s">
        <v>556</v>
      </c>
      <c r="W817" s="142"/>
      <c r="X817" s="142"/>
      <c r="Y817" s="142"/>
      <c r="Z817" s="142" t="s">
        <v>531</v>
      </c>
      <c r="AA817" s="142"/>
      <c r="AB817" s="142"/>
      <c r="AC817" s="142"/>
      <c r="AD817" s="142"/>
      <c r="AE817" s="142" t="s">
        <v>552</v>
      </c>
      <c r="AF817" s="142"/>
      <c r="AG817" s="142"/>
      <c r="AH817" s="142"/>
    </row>
    <row r="818" spans="1:35" x14ac:dyDescent="0.25">
      <c r="A818" s="134">
        <f t="shared" si="36"/>
        <v>816</v>
      </c>
      <c r="B818" s="143" t="s">
        <v>102</v>
      </c>
      <c r="C818" t="str">
        <f t="shared" si="37"/>
        <v>ELECTRO PUNO</v>
      </c>
      <c r="E818">
        <f t="shared" si="38"/>
        <v>815</v>
      </c>
      <c r="F818" s="140" t="s">
        <v>52</v>
      </c>
      <c r="G818" s="141"/>
      <c r="H818" s="142"/>
      <c r="I818" s="142"/>
      <c r="J818" s="142"/>
      <c r="K818" s="142"/>
      <c r="L818" s="142"/>
      <c r="M818" s="142"/>
      <c r="N818" s="142"/>
      <c r="O818" s="142"/>
      <c r="P818" s="142"/>
      <c r="Q818" s="142"/>
      <c r="R818" s="142"/>
      <c r="S818" s="142"/>
      <c r="T818" s="142" t="s">
        <v>2495</v>
      </c>
      <c r="U818" s="142"/>
      <c r="V818" s="142" t="s">
        <v>905</v>
      </c>
      <c r="W818" s="142"/>
      <c r="X818" s="142"/>
      <c r="Y818" s="142"/>
      <c r="Z818" s="142" t="s">
        <v>959</v>
      </c>
      <c r="AA818" s="142"/>
      <c r="AB818" s="142"/>
      <c r="AC818" s="142"/>
      <c r="AD818" s="142"/>
      <c r="AE818" s="142" t="s">
        <v>111</v>
      </c>
      <c r="AF818" s="142"/>
      <c r="AG818" s="142"/>
      <c r="AH818" s="142"/>
    </row>
    <row r="819" spans="1:35" x14ac:dyDescent="0.25">
      <c r="A819">
        <f t="shared" si="36"/>
        <v>817</v>
      </c>
      <c r="B819" s="144" t="s">
        <v>624</v>
      </c>
      <c r="C819" t="str">
        <f t="shared" si="37"/>
        <v>31/12/2025</v>
      </c>
      <c r="E819">
        <f t="shared" si="38"/>
        <v>816</v>
      </c>
      <c r="F819" s="140" t="s">
        <v>1112</v>
      </c>
      <c r="G819" s="141"/>
      <c r="H819" s="142"/>
      <c r="I819" s="142"/>
      <c r="J819" s="142"/>
      <c r="K819" s="142"/>
      <c r="L819" s="142"/>
      <c r="M819" s="142"/>
      <c r="N819" s="142"/>
      <c r="O819" s="142"/>
      <c r="P819" s="142"/>
      <c r="Q819" s="142"/>
      <c r="R819" s="142"/>
      <c r="S819" s="142"/>
      <c r="T819" s="142" t="s">
        <v>643</v>
      </c>
      <c r="U819" s="142"/>
      <c r="V819" s="142" t="s">
        <v>873</v>
      </c>
      <c r="W819" s="142"/>
      <c r="X819" s="142"/>
      <c r="Y819" s="142"/>
      <c r="Z819" s="142" t="s">
        <v>819</v>
      </c>
      <c r="AA819" s="142"/>
      <c r="AB819" s="142"/>
      <c r="AC819" s="142"/>
      <c r="AD819" s="142"/>
      <c r="AE819" s="142" t="s">
        <v>1882</v>
      </c>
      <c r="AF819" s="142"/>
      <c r="AG819" s="142"/>
      <c r="AH819" s="142"/>
    </row>
    <row r="820" spans="1:35" x14ac:dyDescent="0.25">
      <c r="A820">
        <f t="shared" si="36"/>
        <v>818</v>
      </c>
      <c r="B820" s="147" t="s">
        <v>1117</v>
      </c>
      <c r="C820" t="str">
        <f t="shared" si="37"/>
        <v>01/03/2016</v>
      </c>
      <c r="E820">
        <f t="shared" si="38"/>
        <v>817</v>
      </c>
      <c r="F820" s="140" t="s">
        <v>54</v>
      </c>
      <c r="G820" s="141"/>
      <c r="H820" s="142"/>
      <c r="I820" s="142"/>
      <c r="J820" s="142"/>
      <c r="K820" s="142"/>
      <c r="L820" s="142"/>
      <c r="M820" s="142"/>
      <c r="N820" s="142"/>
      <c r="O820" s="142"/>
      <c r="P820" s="142"/>
      <c r="Q820" s="142"/>
      <c r="R820" s="142"/>
      <c r="S820" s="142"/>
      <c r="T820" s="142" t="s">
        <v>1121</v>
      </c>
      <c r="U820" s="142"/>
      <c r="V820" s="142" t="s">
        <v>1117</v>
      </c>
      <c r="W820" s="142"/>
      <c r="X820" s="142"/>
      <c r="Y820" s="142"/>
      <c r="Z820" s="142" t="s">
        <v>928</v>
      </c>
      <c r="AA820" s="142"/>
      <c r="AB820" s="142"/>
      <c r="AC820" s="142"/>
      <c r="AD820" s="142"/>
      <c r="AE820" s="142" t="s">
        <v>843</v>
      </c>
      <c r="AF820" s="142"/>
      <c r="AG820" s="142"/>
      <c r="AH820" s="142"/>
    </row>
    <row r="821" spans="1:35" x14ac:dyDescent="0.25">
      <c r="A821">
        <f t="shared" si="36"/>
        <v>819</v>
      </c>
      <c r="B821" s="148" t="s">
        <v>435</v>
      </c>
      <c r="C821" t="str">
        <f t="shared" si="37"/>
        <v>LICITACION</v>
      </c>
      <c r="E821">
        <f t="shared" si="38"/>
        <v>818</v>
      </c>
      <c r="F821" s="140" t="s">
        <v>402</v>
      </c>
      <c r="G821" s="141"/>
      <c r="H821" s="142"/>
      <c r="I821" s="142"/>
      <c r="J821" s="142"/>
      <c r="K821" s="142"/>
      <c r="L821" s="142"/>
      <c r="M821" s="142"/>
      <c r="N821" s="142"/>
      <c r="O821" s="142"/>
      <c r="P821" s="142"/>
      <c r="Q821" s="142"/>
      <c r="R821" s="142"/>
      <c r="S821" s="142"/>
      <c r="T821" s="142" t="s">
        <v>416</v>
      </c>
      <c r="U821" s="142"/>
      <c r="V821" s="142" t="s">
        <v>416</v>
      </c>
      <c r="W821" s="142"/>
      <c r="X821" s="142"/>
      <c r="Y821" s="142"/>
      <c r="Z821" s="142" t="s">
        <v>416</v>
      </c>
      <c r="AA821" s="142"/>
      <c r="AB821" s="142"/>
      <c r="AC821" s="142"/>
      <c r="AD821" s="142"/>
      <c r="AE821" s="142" t="s">
        <v>435</v>
      </c>
      <c r="AF821" s="142"/>
      <c r="AG821" s="142"/>
      <c r="AH821" s="142"/>
    </row>
    <row r="822" spans="1:35" x14ac:dyDescent="0.25">
      <c r="A822">
        <f t="shared" si="36"/>
        <v>820</v>
      </c>
      <c r="B822" s="149" t="s">
        <v>417</v>
      </c>
      <c r="C822" t="str">
        <f t="shared" si="37"/>
        <v>REGULADO</v>
      </c>
      <c r="E822">
        <f t="shared" si="38"/>
        <v>819</v>
      </c>
      <c r="F822" s="150" t="s">
        <v>403</v>
      </c>
      <c r="G822" s="151"/>
      <c r="H822" s="152"/>
      <c r="I822" s="152"/>
      <c r="J822" s="152"/>
      <c r="K822" s="152"/>
      <c r="L822" s="152"/>
      <c r="M822" s="152"/>
      <c r="N822" s="152"/>
      <c r="O822" s="152"/>
      <c r="P822" s="152"/>
      <c r="Q822" s="152"/>
      <c r="R822" s="152"/>
      <c r="S822" s="152"/>
      <c r="T822" s="152" t="s">
        <v>558</v>
      </c>
      <c r="U822" s="152"/>
      <c r="V822" s="152" t="s">
        <v>558</v>
      </c>
      <c r="W822" s="152"/>
      <c r="X822" s="152"/>
      <c r="Y822" s="152"/>
      <c r="Z822" s="152" t="s">
        <v>558</v>
      </c>
      <c r="AA822" s="152"/>
      <c r="AB822" s="152"/>
      <c r="AC822" s="152"/>
      <c r="AD822" s="152"/>
      <c r="AE822" s="152" t="s">
        <v>417</v>
      </c>
      <c r="AF822" s="152"/>
      <c r="AG822" s="152"/>
      <c r="AH822" s="152"/>
    </row>
    <row r="823" spans="1:35" x14ac:dyDescent="0.25">
      <c r="A823" s="134">
        <f t="shared" si="36"/>
        <v>821</v>
      </c>
      <c r="B823" s="135" t="s">
        <v>1996</v>
      </c>
      <c r="C823" t="str">
        <f t="shared" si="37"/>
        <v>CL00006ENG</v>
      </c>
      <c r="E823" s="134">
        <f t="shared" si="38"/>
        <v>820</v>
      </c>
      <c r="F823" s="153" t="s">
        <v>1087</v>
      </c>
      <c r="G823" s="154"/>
      <c r="H823" s="155"/>
      <c r="I823" s="155"/>
      <c r="J823" s="155"/>
      <c r="K823" s="155"/>
      <c r="L823" s="155"/>
      <c r="M823" s="155"/>
      <c r="N823" s="155"/>
      <c r="O823" s="155"/>
      <c r="P823" s="155"/>
      <c r="Q823" s="155"/>
      <c r="R823" s="155"/>
      <c r="S823" s="155"/>
      <c r="T823" s="155" t="s">
        <v>2498</v>
      </c>
      <c r="U823" s="155"/>
      <c r="V823" s="155" t="s">
        <v>1883</v>
      </c>
      <c r="W823" s="155"/>
      <c r="X823" s="155"/>
      <c r="Y823" s="155"/>
      <c r="Z823" s="155" t="s">
        <v>981</v>
      </c>
      <c r="AA823" s="155"/>
      <c r="AB823" s="155"/>
      <c r="AC823" s="155"/>
      <c r="AD823" s="155"/>
      <c r="AE823" s="155" t="s">
        <v>2499</v>
      </c>
      <c r="AF823" s="155"/>
      <c r="AG823" s="155"/>
      <c r="AH823" s="155"/>
    </row>
    <row r="824" spans="1:35" x14ac:dyDescent="0.25">
      <c r="A824">
        <f t="shared" si="36"/>
        <v>822</v>
      </c>
      <c r="B824" s="139" t="s">
        <v>489</v>
      </c>
      <c r="C824" t="str">
        <f t="shared" si="37"/>
        <v>AZANGARO 138</v>
      </c>
      <c r="E824">
        <f t="shared" si="38"/>
        <v>821</v>
      </c>
      <c r="F824" s="156" t="s">
        <v>1109</v>
      </c>
      <c r="G824" s="157"/>
      <c r="H824" s="158"/>
      <c r="I824" s="158"/>
      <c r="J824" s="158"/>
      <c r="K824" s="158"/>
      <c r="L824" s="158"/>
      <c r="M824" s="158"/>
      <c r="N824" s="158"/>
      <c r="O824" s="158"/>
      <c r="P824" s="158"/>
      <c r="Q824" s="158"/>
      <c r="R824" s="158"/>
      <c r="S824" s="158"/>
      <c r="T824" s="158" t="s">
        <v>517</v>
      </c>
      <c r="U824" s="158"/>
      <c r="V824" s="158" t="s">
        <v>464</v>
      </c>
      <c r="W824" s="158"/>
      <c r="X824" s="158"/>
      <c r="Y824" s="158"/>
      <c r="Z824" s="158" t="s">
        <v>473</v>
      </c>
      <c r="AA824" s="158"/>
      <c r="AB824" s="158"/>
      <c r="AC824" s="158"/>
      <c r="AD824" s="158"/>
      <c r="AE824" s="158" t="s">
        <v>549</v>
      </c>
      <c r="AF824" s="158"/>
      <c r="AG824" s="158"/>
      <c r="AH824" s="158"/>
    </row>
    <row r="825" spans="1:35" x14ac:dyDescent="0.25">
      <c r="A825">
        <f t="shared" si="36"/>
        <v>823</v>
      </c>
      <c r="B825" s="143" t="s">
        <v>102</v>
      </c>
      <c r="C825" t="str">
        <f t="shared" si="37"/>
        <v>ELECTRO PUNO</v>
      </c>
      <c r="E825">
        <f t="shared" si="38"/>
        <v>822</v>
      </c>
      <c r="F825" s="156" t="s">
        <v>52</v>
      </c>
      <c r="G825" s="157"/>
      <c r="H825" s="158"/>
      <c r="I825" s="158"/>
      <c r="J825" s="158"/>
      <c r="K825" s="158"/>
      <c r="L825" s="158"/>
      <c r="M825" s="158"/>
      <c r="N825" s="158"/>
      <c r="O825" s="158"/>
      <c r="P825" s="158"/>
      <c r="Q825" s="158"/>
      <c r="R825" s="158"/>
      <c r="S825" s="158"/>
      <c r="T825" s="158" t="s">
        <v>2495</v>
      </c>
      <c r="U825" s="158"/>
      <c r="V825" s="158" t="s">
        <v>234</v>
      </c>
      <c r="W825" s="158"/>
      <c r="X825" s="158"/>
      <c r="Y825" s="158"/>
      <c r="Z825" s="158" t="s">
        <v>959</v>
      </c>
      <c r="AA825" s="158"/>
      <c r="AB825" s="158"/>
      <c r="AC825" s="158"/>
      <c r="AD825" s="158"/>
      <c r="AE825" s="158" t="s">
        <v>111</v>
      </c>
      <c r="AF825" s="158"/>
      <c r="AG825" s="158"/>
      <c r="AH825" s="158"/>
    </row>
    <row r="826" spans="1:35" x14ac:dyDescent="0.25">
      <c r="A826">
        <f t="shared" si="36"/>
        <v>824</v>
      </c>
      <c r="B826" s="144" t="s">
        <v>624</v>
      </c>
      <c r="C826" t="str">
        <f t="shared" si="37"/>
        <v>31/12/2025</v>
      </c>
      <c r="E826">
        <f t="shared" si="38"/>
        <v>823</v>
      </c>
      <c r="F826" s="156" t="s">
        <v>1112</v>
      </c>
      <c r="G826" s="157"/>
      <c r="H826" s="158"/>
      <c r="I826" s="158"/>
      <c r="J826" s="158"/>
      <c r="K826" s="158"/>
      <c r="L826" s="158"/>
      <c r="M826" s="158"/>
      <c r="N826" s="158"/>
      <c r="O826" s="158"/>
      <c r="P826" s="158"/>
      <c r="Q826" s="158"/>
      <c r="R826" s="158"/>
      <c r="S826" s="158"/>
      <c r="T826" s="158" t="s">
        <v>643</v>
      </c>
      <c r="U826" s="158"/>
      <c r="V826" s="158" t="s">
        <v>1899</v>
      </c>
      <c r="W826" s="158"/>
      <c r="X826" s="158"/>
      <c r="Y826" s="158"/>
      <c r="Z826" s="158" t="s">
        <v>819</v>
      </c>
      <c r="AA826" s="158"/>
      <c r="AB826" s="158"/>
      <c r="AC826" s="158"/>
      <c r="AD826" s="158"/>
      <c r="AE826" s="158" t="s">
        <v>1882</v>
      </c>
      <c r="AF826" s="158"/>
      <c r="AG826" s="158"/>
      <c r="AH826" s="158"/>
    </row>
    <row r="827" spans="1:35" x14ac:dyDescent="0.25">
      <c r="A827">
        <f t="shared" si="36"/>
        <v>825</v>
      </c>
      <c r="B827" s="147" t="s">
        <v>1117</v>
      </c>
      <c r="C827" t="str">
        <f t="shared" si="37"/>
        <v>01/03/2016</v>
      </c>
      <c r="E827">
        <f t="shared" si="38"/>
        <v>824</v>
      </c>
      <c r="F827" s="156" t="s">
        <v>54</v>
      </c>
      <c r="G827" s="157"/>
      <c r="H827" s="158"/>
      <c r="I827" s="158"/>
      <c r="J827" s="158"/>
      <c r="K827" s="158"/>
      <c r="L827" s="158"/>
      <c r="M827" s="158"/>
      <c r="N827" s="158"/>
      <c r="O827" s="158"/>
      <c r="P827" s="158"/>
      <c r="Q827" s="158"/>
      <c r="R827" s="158"/>
      <c r="S827" s="158"/>
      <c r="T827" s="158" t="s">
        <v>1121</v>
      </c>
      <c r="U827" s="158"/>
      <c r="V827" s="158" t="s">
        <v>1117</v>
      </c>
      <c r="W827" s="158"/>
      <c r="X827" s="158"/>
      <c r="Y827" s="158"/>
      <c r="Z827" s="158" t="s">
        <v>928</v>
      </c>
      <c r="AA827" s="158"/>
      <c r="AB827" s="158"/>
      <c r="AC827" s="158"/>
      <c r="AD827" s="158"/>
      <c r="AE827" s="158" t="s">
        <v>843</v>
      </c>
      <c r="AF827" s="158"/>
      <c r="AG827" s="158"/>
      <c r="AH827" s="158"/>
    </row>
    <row r="828" spans="1:35" x14ac:dyDescent="0.25">
      <c r="A828" s="134">
        <f t="shared" si="36"/>
        <v>826</v>
      </c>
      <c r="B828" s="148" t="s">
        <v>435</v>
      </c>
      <c r="C828" t="str">
        <f t="shared" si="37"/>
        <v>LICITACION</v>
      </c>
      <c r="E828">
        <f t="shared" si="38"/>
        <v>825</v>
      </c>
      <c r="F828" s="156" t="s">
        <v>402</v>
      </c>
      <c r="G828" s="157"/>
      <c r="H828" s="158"/>
      <c r="I828" s="158"/>
      <c r="J828" s="158"/>
      <c r="K828" s="158"/>
      <c r="L828" s="158"/>
      <c r="M828" s="158"/>
      <c r="N828" s="158"/>
      <c r="O828" s="158"/>
      <c r="P828" s="158"/>
      <c r="Q828" s="158"/>
      <c r="R828" s="158"/>
      <c r="S828" s="158"/>
      <c r="T828" s="158" t="s">
        <v>416</v>
      </c>
      <c r="U828" s="158"/>
      <c r="V828" s="158" t="s">
        <v>416</v>
      </c>
      <c r="W828" s="158"/>
      <c r="X828" s="158"/>
      <c r="Y828" s="158"/>
      <c r="Z828" s="158" t="s">
        <v>416</v>
      </c>
      <c r="AA828" s="158"/>
      <c r="AB828" s="158"/>
      <c r="AC828" s="158"/>
      <c r="AD828" s="158"/>
      <c r="AE828" s="158" t="s">
        <v>435</v>
      </c>
      <c r="AF828" s="158"/>
      <c r="AG828" s="158"/>
      <c r="AH828" s="158"/>
    </row>
    <row r="829" spans="1:35" x14ac:dyDescent="0.25">
      <c r="A829">
        <f t="shared" si="36"/>
        <v>827</v>
      </c>
      <c r="B829" s="149" t="s">
        <v>417</v>
      </c>
      <c r="C829" t="str">
        <f t="shared" si="37"/>
        <v>REGULADO</v>
      </c>
      <c r="E829">
        <f t="shared" si="38"/>
        <v>826</v>
      </c>
      <c r="F829" s="159" t="s">
        <v>403</v>
      </c>
      <c r="G829" s="160"/>
      <c r="H829" s="161"/>
      <c r="I829" s="161"/>
      <c r="J829" s="161"/>
      <c r="K829" s="161"/>
      <c r="L829" s="161"/>
      <c r="M829" s="161"/>
      <c r="N829" s="161"/>
      <c r="O829" s="161"/>
      <c r="P829" s="161"/>
      <c r="Q829" s="161"/>
      <c r="R829" s="161"/>
      <c r="S829" s="161"/>
      <c r="T829" s="161" t="s">
        <v>558</v>
      </c>
      <c r="U829" s="161"/>
      <c r="V829" s="161" t="s">
        <v>558</v>
      </c>
      <c r="W829" s="161"/>
      <c r="X829" s="161"/>
      <c r="Y829" s="161"/>
      <c r="Z829" s="161" t="s">
        <v>558</v>
      </c>
      <c r="AA829" s="161"/>
      <c r="AB829" s="161"/>
      <c r="AC829" s="161"/>
      <c r="AD829" s="161"/>
      <c r="AE829" s="161" t="s">
        <v>417</v>
      </c>
      <c r="AF829" s="161"/>
      <c r="AG829" s="161"/>
      <c r="AH829" s="161"/>
    </row>
    <row r="830" spans="1:35" s="134" customFormat="1" x14ac:dyDescent="0.25">
      <c r="A830">
        <f t="shared" si="36"/>
        <v>828</v>
      </c>
      <c r="B830" s="135" t="s">
        <v>1631</v>
      </c>
      <c r="C830" s="134" t="str">
        <f t="shared" si="37"/>
        <v>CL00007ENG</v>
      </c>
      <c r="E830" s="134">
        <f t="shared" si="38"/>
        <v>827</v>
      </c>
      <c r="F830" s="136" t="s">
        <v>1087</v>
      </c>
      <c r="G830" s="137"/>
      <c r="H830" s="138"/>
      <c r="I830" s="138"/>
      <c r="J830" s="138"/>
      <c r="K830" s="138"/>
      <c r="L830" s="138"/>
      <c r="M830" s="138"/>
      <c r="N830" s="138"/>
      <c r="O830" s="138"/>
      <c r="P830" s="138"/>
      <c r="Q830" s="138"/>
      <c r="R830" s="138"/>
      <c r="S830" s="138"/>
      <c r="T830" s="138" t="s">
        <v>2500</v>
      </c>
      <c r="U830" s="138"/>
      <c r="V830" s="138" t="s">
        <v>2002</v>
      </c>
      <c r="W830" s="138"/>
      <c r="X830" s="138"/>
      <c r="Y830" s="138"/>
      <c r="Z830" s="138" t="s">
        <v>982</v>
      </c>
      <c r="AA830" s="138"/>
      <c r="AB830" s="138"/>
      <c r="AC830" s="138"/>
      <c r="AD830" s="138"/>
      <c r="AE830" s="138" t="s">
        <v>2501</v>
      </c>
      <c r="AF830" s="138"/>
      <c r="AG830" s="138"/>
      <c r="AH830" s="138"/>
      <c r="AI830" s="3"/>
    </row>
    <row r="831" spans="1:35" x14ac:dyDescent="0.25">
      <c r="A831">
        <f t="shared" si="36"/>
        <v>829</v>
      </c>
      <c r="B831" s="139" t="s">
        <v>540</v>
      </c>
      <c r="C831" t="str">
        <f t="shared" si="37"/>
        <v>CACHIMAYO 138</v>
      </c>
      <c r="E831">
        <f t="shared" si="38"/>
        <v>828</v>
      </c>
      <c r="F831" s="140" t="s">
        <v>1109</v>
      </c>
      <c r="G831" s="141"/>
      <c r="H831" s="142"/>
      <c r="I831" s="142"/>
      <c r="J831" s="142"/>
      <c r="K831" s="142"/>
      <c r="L831" s="142"/>
      <c r="M831" s="142"/>
      <c r="N831" s="142"/>
      <c r="O831" s="142"/>
      <c r="P831" s="142"/>
      <c r="Q831" s="142"/>
      <c r="R831" s="142"/>
      <c r="S831" s="142"/>
      <c r="T831" s="142" t="s">
        <v>370</v>
      </c>
      <c r="U831" s="142"/>
      <c r="V831" s="142" t="s">
        <v>626</v>
      </c>
      <c r="W831" s="142"/>
      <c r="X831" s="142"/>
      <c r="Y831" s="142"/>
      <c r="Z831" s="142" t="s">
        <v>517</v>
      </c>
      <c r="AA831" s="142"/>
      <c r="AB831" s="142"/>
      <c r="AC831" s="142"/>
      <c r="AD831" s="142"/>
      <c r="AE831" s="142" t="s">
        <v>546</v>
      </c>
      <c r="AF831" s="142"/>
      <c r="AG831" s="142"/>
      <c r="AH831" s="142"/>
    </row>
    <row r="832" spans="1:35" x14ac:dyDescent="0.25">
      <c r="A832">
        <f t="shared" si="36"/>
        <v>830</v>
      </c>
      <c r="B832" s="143" t="s">
        <v>111</v>
      </c>
      <c r="C832" t="str">
        <f t="shared" si="37"/>
        <v>ELECTRO SUR ESTE</v>
      </c>
      <c r="E832">
        <f t="shared" si="38"/>
        <v>829</v>
      </c>
      <c r="F832" s="140" t="s">
        <v>52</v>
      </c>
      <c r="G832" s="141"/>
      <c r="H832" s="142"/>
      <c r="I832" s="142"/>
      <c r="J832" s="142"/>
      <c r="K832" s="142"/>
      <c r="L832" s="142"/>
      <c r="M832" s="142"/>
      <c r="N832" s="142"/>
      <c r="O832" s="142"/>
      <c r="P832" s="142"/>
      <c r="Q832" s="142"/>
      <c r="R832" s="142"/>
      <c r="S832" s="142"/>
      <c r="T832" s="142" t="s">
        <v>2502</v>
      </c>
      <c r="U832" s="142"/>
      <c r="V832" s="142" t="s">
        <v>238</v>
      </c>
      <c r="W832" s="142"/>
      <c r="X832" s="142"/>
      <c r="Y832" s="142"/>
      <c r="Z832" s="142" t="s">
        <v>959</v>
      </c>
      <c r="AA832" s="142"/>
      <c r="AB832" s="142"/>
      <c r="AC832" s="142"/>
      <c r="AD832" s="142"/>
      <c r="AE832" s="142" t="s">
        <v>111</v>
      </c>
      <c r="AF832" s="142"/>
      <c r="AG832" s="142"/>
      <c r="AH832" s="142"/>
    </row>
    <row r="833" spans="1:35" x14ac:dyDescent="0.25">
      <c r="A833" s="134">
        <f t="shared" si="36"/>
        <v>831</v>
      </c>
      <c r="B833" s="144" t="s">
        <v>624</v>
      </c>
      <c r="C833" t="str">
        <f t="shared" si="37"/>
        <v>31/12/2025</v>
      </c>
      <c r="E833">
        <f t="shared" si="38"/>
        <v>830</v>
      </c>
      <c r="F833" s="140" t="s">
        <v>1112</v>
      </c>
      <c r="G833" s="141"/>
      <c r="H833" s="142"/>
      <c r="I833" s="142"/>
      <c r="J833" s="142"/>
      <c r="K833" s="142"/>
      <c r="L833" s="142"/>
      <c r="M833" s="142"/>
      <c r="N833" s="142"/>
      <c r="O833" s="142"/>
      <c r="P833" s="142"/>
      <c r="Q833" s="142"/>
      <c r="R833" s="142"/>
      <c r="S833" s="142"/>
      <c r="T833" s="142" t="s">
        <v>1780</v>
      </c>
      <c r="U833" s="142"/>
      <c r="V833" s="142" t="s">
        <v>2017</v>
      </c>
      <c r="W833" s="142"/>
      <c r="X833" s="142"/>
      <c r="Y833" s="142"/>
      <c r="Z833" s="142" t="s">
        <v>819</v>
      </c>
      <c r="AA833" s="142"/>
      <c r="AB833" s="142"/>
      <c r="AC833" s="142"/>
      <c r="AD833" s="142"/>
      <c r="AE833" s="142" t="s">
        <v>1882</v>
      </c>
      <c r="AF833" s="142"/>
      <c r="AG833" s="142"/>
      <c r="AH833" s="142"/>
    </row>
    <row r="834" spans="1:35" x14ac:dyDescent="0.25">
      <c r="A834">
        <f t="shared" si="36"/>
        <v>832</v>
      </c>
      <c r="B834" s="147" t="s">
        <v>1117</v>
      </c>
      <c r="C834" t="str">
        <f t="shared" si="37"/>
        <v>01/03/2016</v>
      </c>
      <c r="E834">
        <f t="shared" si="38"/>
        <v>831</v>
      </c>
      <c r="F834" s="140" t="s">
        <v>54</v>
      </c>
      <c r="G834" s="141"/>
      <c r="H834" s="142"/>
      <c r="I834" s="142"/>
      <c r="J834" s="142"/>
      <c r="K834" s="142"/>
      <c r="L834" s="142"/>
      <c r="M834" s="142"/>
      <c r="N834" s="142"/>
      <c r="O834" s="142"/>
      <c r="P834" s="142"/>
      <c r="Q834" s="142"/>
      <c r="R834" s="142"/>
      <c r="S834" s="142"/>
      <c r="T834" s="142" t="s">
        <v>1121</v>
      </c>
      <c r="U834" s="142"/>
      <c r="V834" s="142" t="s">
        <v>1117</v>
      </c>
      <c r="W834" s="142"/>
      <c r="X834" s="142"/>
      <c r="Y834" s="142"/>
      <c r="Z834" s="142" t="s">
        <v>928</v>
      </c>
      <c r="AA834" s="142"/>
      <c r="AB834" s="142"/>
      <c r="AC834" s="142"/>
      <c r="AD834" s="142"/>
      <c r="AE834" s="142" t="s">
        <v>843</v>
      </c>
      <c r="AF834" s="142"/>
      <c r="AG834" s="142"/>
      <c r="AH834" s="142"/>
    </row>
    <row r="835" spans="1:35" x14ac:dyDescent="0.25">
      <c r="A835">
        <f t="shared" si="36"/>
        <v>833</v>
      </c>
      <c r="B835" s="148" t="s">
        <v>435</v>
      </c>
      <c r="C835" t="str">
        <f t="shared" si="37"/>
        <v>LICITACION</v>
      </c>
      <c r="E835">
        <f t="shared" si="38"/>
        <v>832</v>
      </c>
      <c r="F835" s="140" t="s">
        <v>402</v>
      </c>
      <c r="G835" s="141"/>
      <c r="H835" s="142"/>
      <c r="I835" s="142"/>
      <c r="J835" s="142"/>
      <c r="K835" s="142"/>
      <c r="L835" s="142"/>
      <c r="M835" s="142"/>
      <c r="N835" s="142"/>
      <c r="O835" s="142"/>
      <c r="P835" s="142"/>
      <c r="Q835" s="142"/>
      <c r="R835" s="142"/>
      <c r="S835" s="142"/>
      <c r="T835" s="142" t="s">
        <v>416</v>
      </c>
      <c r="U835" s="142"/>
      <c r="V835" s="142" t="s">
        <v>416</v>
      </c>
      <c r="W835" s="142"/>
      <c r="X835" s="142"/>
      <c r="Y835" s="142"/>
      <c r="Z835" s="142" t="s">
        <v>416</v>
      </c>
      <c r="AA835" s="142"/>
      <c r="AB835" s="142"/>
      <c r="AC835" s="142"/>
      <c r="AD835" s="142"/>
      <c r="AE835" s="142" t="s">
        <v>435</v>
      </c>
      <c r="AF835" s="142"/>
      <c r="AG835" s="142"/>
      <c r="AH835" s="142"/>
    </row>
    <row r="836" spans="1:35" x14ac:dyDescent="0.25">
      <c r="A836">
        <f t="shared" si="36"/>
        <v>834</v>
      </c>
      <c r="B836" s="149" t="s">
        <v>417</v>
      </c>
      <c r="C836" t="str">
        <f t="shared" si="37"/>
        <v>REGULADO</v>
      </c>
      <c r="E836">
        <f t="shared" si="38"/>
        <v>833</v>
      </c>
      <c r="F836" s="150" t="s">
        <v>403</v>
      </c>
      <c r="G836" s="151"/>
      <c r="H836" s="152"/>
      <c r="I836" s="152"/>
      <c r="J836" s="152"/>
      <c r="K836" s="152"/>
      <c r="L836" s="152"/>
      <c r="M836" s="152"/>
      <c r="N836" s="152"/>
      <c r="O836" s="152"/>
      <c r="P836" s="152"/>
      <c r="Q836" s="152"/>
      <c r="R836" s="152"/>
      <c r="S836" s="152"/>
      <c r="T836" s="152" t="s">
        <v>558</v>
      </c>
      <c r="U836" s="152"/>
      <c r="V836" s="152" t="s">
        <v>558</v>
      </c>
      <c r="W836" s="152"/>
      <c r="X836" s="152"/>
      <c r="Y836" s="152"/>
      <c r="Z836" s="152" t="s">
        <v>558</v>
      </c>
      <c r="AA836" s="152"/>
      <c r="AB836" s="152"/>
      <c r="AC836" s="152"/>
      <c r="AD836" s="152"/>
      <c r="AE836" s="152" t="s">
        <v>417</v>
      </c>
      <c r="AF836" s="152"/>
      <c r="AG836" s="152"/>
      <c r="AH836" s="152"/>
    </row>
    <row r="837" spans="1:35" x14ac:dyDescent="0.25">
      <c r="A837">
        <f t="shared" ref="A837:A900" si="39">+A836+1</f>
        <v>835</v>
      </c>
      <c r="B837" s="135" t="s">
        <v>2262</v>
      </c>
      <c r="C837" t="str">
        <f t="shared" ref="C837:C901" si="40">+B837</f>
        <v>CL00008ENG</v>
      </c>
      <c r="E837" s="134">
        <f t="shared" si="38"/>
        <v>834</v>
      </c>
      <c r="F837" s="153" t="s">
        <v>1087</v>
      </c>
      <c r="G837" s="154"/>
      <c r="H837" s="155"/>
      <c r="I837" s="155"/>
      <c r="J837" s="155"/>
      <c r="K837" s="155"/>
      <c r="L837" s="155"/>
      <c r="M837" s="155"/>
      <c r="N837" s="155"/>
      <c r="O837" s="155"/>
      <c r="P837" s="155"/>
      <c r="Q837" s="155"/>
      <c r="R837" s="155"/>
      <c r="S837" s="155"/>
      <c r="T837" s="155" t="s">
        <v>2503</v>
      </c>
      <c r="U837" s="155"/>
      <c r="V837" s="155" t="s">
        <v>2019</v>
      </c>
      <c r="W837" s="155"/>
      <c r="X837" s="155"/>
      <c r="Y837" s="155"/>
      <c r="Z837" s="155" t="s">
        <v>983</v>
      </c>
      <c r="AA837" s="155"/>
      <c r="AB837" s="155"/>
      <c r="AC837" s="155"/>
      <c r="AD837" s="155"/>
      <c r="AE837" s="155" t="s">
        <v>2504</v>
      </c>
      <c r="AF837" s="155"/>
      <c r="AG837" s="155"/>
      <c r="AH837" s="155"/>
    </row>
    <row r="838" spans="1:35" x14ac:dyDescent="0.25">
      <c r="A838" s="134">
        <f t="shared" si="39"/>
        <v>836</v>
      </c>
      <c r="B838" s="139" t="s">
        <v>478</v>
      </c>
      <c r="C838" t="str">
        <f t="shared" si="40"/>
        <v>CAJAMARCA 220</v>
      </c>
      <c r="E838">
        <f t="shared" ref="E838:E901" si="41">+E837+1</f>
        <v>835</v>
      </c>
      <c r="F838" s="156" t="s">
        <v>1109</v>
      </c>
      <c r="G838" s="157"/>
      <c r="H838" s="158"/>
      <c r="I838" s="158"/>
      <c r="J838" s="158"/>
      <c r="K838" s="158"/>
      <c r="L838" s="158"/>
      <c r="M838" s="158"/>
      <c r="N838" s="158"/>
      <c r="O838" s="158"/>
      <c r="P838" s="158"/>
      <c r="Q838" s="158"/>
      <c r="R838" s="158"/>
      <c r="S838" s="158"/>
      <c r="T838" s="158" t="s">
        <v>531</v>
      </c>
      <c r="U838" s="158"/>
      <c r="V838" s="158" t="s">
        <v>634</v>
      </c>
      <c r="W838" s="158"/>
      <c r="X838" s="158"/>
      <c r="Y838" s="158"/>
      <c r="Z838" s="158" t="s">
        <v>433</v>
      </c>
      <c r="AA838" s="158"/>
      <c r="AB838" s="158"/>
      <c r="AC838" s="158"/>
      <c r="AD838" s="158"/>
      <c r="AE838" s="158" t="s">
        <v>543</v>
      </c>
      <c r="AF838" s="158"/>
      <c r="AG838" s="158"/>
      <c r="AH838" s="158"/>
    </row>
    <row r="839" spans="1:35" x14ac:dyDescent="0.25">
      <c r="A839">
        <f t="shared" si="39"/>
        <v>837</v>
      </c>
      <c r="B839" s="143" t="s">
        <v>68</v>
      </c>
      <c r="C839" t="str">
        <f t="shared" si="40"/>
        <v>HIDRANDINA</v>
      </c>
      <c r="E839">
        <f t="shared" si="41"/>
        <v>836</v>
      </c>
      <c r="F839" s="156" t="s">
        <v>52</v>
      </c>
      <c r="G839" s="157"/>
      <c r="H839" s="158"/>
      <c r="I839" s="158"/>
      <c r="J839" s="158"/>
      <c r="K839" s="158"/>
      <c r="L839" s="158"/>
      <c r="M839" s="158"/>
      <c r="N839" s="158"/>
      <c r="O839" s="158"/>
      <c r="P839" s="158"/>
      <c r="Q839" s="158"/>
      <c r="R839" s="158"/>
      <c r="S839" s="158"/>
      <c r="T839" s="158" t="s">
        <v>2502</v>
      </c>
      <c r="U839" s="158"/>
      <c r="V839" s="158" t="s">
        <v>240</v>
      </c>
      <c r="W839" s="158"/>
      <c r="X839" s="158"/>
      <c r="Y839" s="158"/>
      <c r="Z839" s="158" t="s">
        <v>959</v>
      </c>
      <c r="AA839" s="158"/>
      <c r="AB839" s="158"/>
      <c r="AC839" s="158"/>
      <c r="AD839" s="158"/>
      <c r="AE839" s="158" t="s">
        <v>111</v>
      </c>
      <c r="AF839" s="158"/>
      <c r="AG839" s="158"/>
      <c r="AH839" s="158"/>
    </row>
    <row r="840" spans="1:35" x14ac:dyDescent="0.25">
      <c r="A840">
        <f t="shared" si="39"/>
        <v>838</v>
      </c>
      <c r="B840" s="144" t="s">
        <v>566</v>
      </c>
      <c r="C840" t="str">
        <f t="shared" si="40"/>
        <v>31/12/2022</v>
      </c>
      <c r="E840">
        <f t="shared" si="41"/>
        <v>837</v>
      </c>
      <c r="F840" s="156" t="s">
        <v>1112</v>
      </c>
      <c r="G840" s="157"/>
      <c r="H840" s="158"/>
      <c r="I840" s="158"/>
      <c r="J840" s="158"/>
      <c r="K840" s="158"/>
      <c r="L840" s="158"/>
      <c r="M840" s="158"/>
      <c r="N840" s="158"/>
      <c r="O840" s="158"/>
      <c r="P840" s="158"/>
      <c r="Q840" s="158"/>
      <c r="R840" s="158"/>
      <c r="S840" s="158"/>
      <c r="T840" s="158" t="s">
        <v>1780</v>
      </c>
      <c r="U840" s="158"/>
      <c r="V840" s="158" t="s">
        <v>624</v>
      </c>
      <c r="W840" s="158"/>
      <c r="X840" s="158"/>
      <c r="Y840" s="158"/>
      <c r="Z840" s="158" t="s">
        <v>819</v>
      </c>
      <c r="AA840" s="158"/>
      <c r="AB840" s="158"/>
      <c r="AC840" s="158"/>
      <c r="AD840" s="158"/>
      <c r="AE840" s="158" t="s">
        <v>1882</v>
      </c>
      <c r="AF840" s="158"/>
      <c r="AG840" s="158"/>
      <c r="AH840" s="158"/>
    </row>
    <row r="841" spans="1:35" x14ac:dyDescent="0.25">
      <c r="A841">
        <f t="shared" si="39"/>
        <v>839</v>
      </c>
      <c r="B841" s="147" t="s">
        <v>1117</v>
      </c>
      <c r="C841" t="str">
        <f t="shared" si="40"/>
        <v>01/03/2016</v>
      </c>
      <c r="E841">
        <f t="shared" si="41"/>
        <v>838</v>
      </c>
      <c r="F841" s="156" t="s">
        <v>54</v>
      </c>
      <c r="G841" s="157"/>
      <c r="H841" s="158"/>
      <c r="I841" s="158"/>
      <c r="J841" s="158"/>
      <c r="K841" s="158"/>
      <c r="L841" s="158"/>
      <c r="M841" s="158"/>
      <c r="N841" s="158"/>
      <c r="O841" s="158"/>
      <c r="P841" s="158"/>
      <c r="Q841" s="158"/>
      <c r="R841" s="158"/>
      <c r="S841" s="158"/>
      <c r="T841" s="158" t="s">
        <v>1121</v>
      </c>
      <c r="U841" s="158"/>
      <c r="V841" s="158" t="s">
        <v>1117</v>
      </c>
      <c r="W841" s="158"/>
      <c r="X841" s="158"/>
      <c r="Y841" s="158"/>
      <c r="Z841" s="158" t="s">
        <v>928</v>
      </c>
      <c r="AA841" s="158"/>
      <c r="AB841" s="158"/>
      <c r="AC841" s="158"/>
      <c r="AD841" s="158"/>
      <c r="AE841" s="158" t="s">
        <v>843</v>
      </c>
      <c r="AF841" s="158"/>
      <c r="AG841" s="158"/>
      <c r="AH841" s="158"/>
    </row>
    <row r="842" spans="1:35" x14ac:dyDescent="0.25">
      <c r="A842">
        <f t="shared" si="39"/>
        <v>840</v>
      </c>
      <c r="B842" s="148" t="s">
        <v>435</v>
      </c>
      <c r="C842" t="str">
        <f t="shared" si="40"/>
        <v>LICITACION</v>
      </c>
      <c r="E842">
        <f t="shared" si="41"/>
        <v>839</v>
      </c>
      <c r="F842" s="156" t="s">
        <v>402</v>
      </c>
      <c r="G842" s="157"/>
      <c r="H842" s="158"/>
      <c r="I842" s="158"/>
      <c r="J842" s="158"/>
      <c r="K842" s="158"/>
      <c r="L842" s="158"/>
      <c r="M842" s="158"/>
      <c r="N842" s="158"/>
      <c r="O842" s="158"/>
      <c r="P842" s="158"/>
      <c r="Q842" s="158"/>
      <c r="R842" s="158"/>
      <c r="S842" s="158"/>
      <c r="T842" s="158" t="s">
        <v>416</v>
      </c>
      <c r="U842" s="158"/>
      <c r="V842" s="158" t="s">
        <v>416</v>
      </c>
      <c r="W842" s="158"/>
      <c r="X842" s="158"/>
      <c r="Y842" s="158"/>
      <c r="Z842" s="158" t="s">
        <v>416</v>
      </c>
      <c r="AA842" s="158"/>
      <c r="AB842" s="158"/>
      <c r="AC842" s="158"/>
      <c r="AD842" s="158"/>
      <c r="AE842" s="158" t="s">
        <v>435</v>
      </c>
      <c r="AF842" s="158"/>
      <c r="AG842" s="158"/>
      <c r="AH842" s="158"/>
    </row>
    <row r="843" spans="1:35" x14ac:dyDescent="0.25">
      <c r="A843" s="134">
        <f t="shared" si="39"/>
        <v>841</v>
      </c>
      <c r="B843" s="149" t="s">
        <v>417</v>
      </c>
      <c r="C843" t="str">
        <f t="shared" si="40"/>
        <v>REGULADO</v>
      </c>
      <c r="E843">
        <f t="shared" si="41"/>
        <v>840</v>
      </c>
      <c r="F843" s="159" t="s">
        <v>403</v>
      </c>
      <c r="G843" s="160"/>
      <c r="H843" s="161"/>
      <c r="I843" s="161"/>
      <c r="J843" s="161"/>
      <c r="K843" s="161"/>
      <c r="L843" s="161"/>
      <c r="M843" s="161"/>
      <c r="N843" s="161"/>
      <c r="O843" s="161"/>
      <c r="P843" s="161"/>
      <c r="Q843" s="161"/>
      <c r="R843" s="161"/>
      <c r="S843" s="161"/>
      <c r="T843" s="161" t="s">
        <v>558</v>
      </c>
      <c r="U843" s="161"/>
      <c r="V843" s="161" t="s">
        <v>558</v>
      </c>
      <c r="W843" s="161"/>
      <c r="X843" s="161"/>
      <c r="Y843" s="161"/>
      <c r="Z843" s="161" t="s">
        <v>558</v>
      </c>
      <c r="AA843" s="161"/>
      <c r="AB843" s="161"/>
      <c r="AC843" s="161"/>
      <c r="AD843" s="161"/>
      <c r="AE843" s="161" t="s">
        <v>417</v>
      </c>
      <c r="AF843" s="161"/>
      <c r="AG843" s="161"/>
      <c r="AH843" s="161"/>
    </row>
    <row r="844" spans="1:35" s="134" customFormat="1" x14ac:dyDescent="0.25">
      <c r="A844">
        <f t="shared" si="39"/>
        <v>842</v>
      </c>
      <c r="B844" s="135" t="s">
        <v>2393</v>
      </c>
      <c r="C844" s="134" t="str">
        <f t="shared" si="40"/>
        <v>CL00010ENG</v>
      </c>
      <c r="E844" s="134">
        <f t="shared" si="41"/>
        <v>841</v>
      </c>
      <c r="F844" s="136" t="s">
        <v>1087</v>
      </c>
      <c r="G844" s="137"/>
      <c r="H844" s="138"/>
      <c r="I844" s="138"/>
      <c r="J844" s="138"/>
      <c r="K844" s="138"/>
      <c r="L844" s="138"/>
      <c r="M844" s="138"/>
      <c r="N844" s="138"/>
      <c r="O844" s="138"/>
      <c r="P844" s="138"/>
      <c r="Q844" s="138"/>
      <c r="R844" s="138"/>
      <c r="S844" s="138"/>
      <c r="T844" s="138" t="s">
        <v>2505</v>
      </c>
      <c r="U844" s="138"/>
      <c r="V844" s="138" t="s">
        <v>2032</v>
      </c>
      <c r="W844" s="138"/>
      <c r="X844" s="138"/>
      <c r="Y844" s="138"/>
      <c r="Z844" s="138" t="s">
        <v>984</v>
      </c>
      <c r="AA844" s="138"/>
      <c r="AB844" s="138"/>
      <c r="AC844" s="138"/>
      <c r="AD844" s="138"/>
      <c r="AE844" s="138" t="s">
        <v>2506</v>
      </c>
      <c r="AF844" s="138"/>
      <c r="AG844" s="138"/>
      <c r="AH844" s="138"/>
      <c r="AI844" s="3"/>
    </row>
    <row r="845" spans="1:35" x14ac:dyDescent="0.25">
      <c r="A845">
        <f t="shared" si="39"/>
        <v>843</v>
      </c>
      <c r="B845" s="139" t="s">
        <v>534</v>
      </c>
      <c r="C845" t="str">
        <f t="shared" si="40"/>
        <v>CALLALLI 138</v>
      </c>
      <c r="E845">
        <f t="shared" si="41"/>
        <v>842</v>
      </c>
      <c r="F845" s="140" t="s">
        <v>1109</v>
      </c>
      <c r="G845" s="141"/>
      <c r="H845" s="142"/>
      <c r="I845" s="142"/>
      <c r="J845" s="142"/>
      <c r="K845" s="142"/>
      <c r="L845" s="142"/>
      <c r="M845" s="142"/>
      <c r="N845" s="142"/>
      <c r="O845" s="142"/>
      <c r="P845" s="142"/>
      <c r="Q845" s="142"/>
      <c r="R845" s="142"/>
      <c r="S845" s="142"/>
      <c r="T845" s="142" t="s">
        <v>2149</v>
      </c>
      <c r="U845" s="142"/>
      <c r="V845" s="142" t="s">
        <v>370</v>
      </c>
      <c r="W845" s="142"/>
      <c r="X845" s="142"/>
      <c r="Y845" s="142"/>
      <c r="Z845" s="142" t="s">
        <v>811</v>
      </c>
      <c r="AA845" s="142"/>
      <c r="AB845" s="142"/>
      <c r="AC845" s="142"/>
      <c r="AD845" s="142"/>
      <c r="AE845" s="142" t="s">
        <v>540</v>
      </c>
      <c r="AF845" s="142"/>
      <c r="AG845" s="142"/>
      <c r="AH845" s="142"/>
    </row>
    <row r="846" spans="1:35" x14ac:dyDescent="0.25">
      <c r="A846">
        <f t="shared" si="39"/>
        <v>844</v>
      </c>
      <c r="B846" s="143" t="s">
        <v>97</v>
      </c>
      <c r="C846" t="str">
        <f t="shared" si="40"/>
        <v>SEAL</v>
      </c>
      <c r="E846">
        <f t="shared" si="41"/>
        <v>843</v>
      </c>
      <c r="F846" s="140" t="s">
        <v>52</v>
      </c>
      <c r="G846" s="141"/>
      <c r="H846" s="142"/>
      <c r="I846" s="142"/>
      <c r="J846" s="142"/>
      <c r="K846" s="142"/>
      <c r="L846" s="142"/>
      <c r="M846" s="142"/>
      <c r="N846" s="142"/>
      <c r="O846" s="142"/>
      <c r="P846" s="142"/>
      <c r="Q846" s="142"/>
      <c r="R846" s="142"/>
      <c r="S846" s="142"/>
      <c r="T846" s="142" t="s">
        <v>208</v>
      </c>
      <c r="U846" s="142"/>
      <c r="V846" s="142" t="s">
        <v>241</v>
      </c>
      <c r="W846" s="142"/>
      <c r="X846" s="142"/>
      <c r="Y846" s="142"/>
      <c r="Z846" s="142" t="s">
        <v>959</v>
      </c>
      <c r="AA846" s="142"/>
      <c r="AB846" s="142"/>
      <c r="AC846" s="142"/>
      <c r="AD846" s="142"/>
      <c r="AE846" s="142" t="s">
        <v>111</v>
      </c>
      <c r="AF846" s="142"/>
      <c r="AG846" s="142"/>
      <c r="AH846" s="142"/>
    </row>
    <row r="847" spans="1:35" x14ac:dyDescent="0.25">
      <c r="A847">
        <f t="shared" si="39"/>
        <v>845</v>
      </c>
      <c r="B847" s="144" t="s">
        <v>624</v>
      </c>
      <c r="C847" t="str">
        <f t="shared" si="40"/>
        <v>31/12/2025</v>
      </c>
      <c r="E847">
        <f t="shared" si="41"/>
        <v>844</v>
      </c>
      <c r="F847" s="140" t="s">
        <v>1112</v>
      </c>
      <c r="G847" s="141"/>
      <c r="H847" s="142"/>
      <c r="I847" s="142"/>
      <c r="J847" s="142"/>
      <c r="K847" s="142"/>
      <c r="L847" s="142"/>
      <c r="M847" s="142"/>
      <c r="N847" s="142"/>
      <c r="O847" s="142"/>
      <c r="P847" s="142"/>
      <c r="Q847" s="142"/>
      <c r="R847" s="142"/>
      <c r="S847" s="142"/>
      <c r="T847" s="142" t="s">
        <v>643</v>
      </c>
      <c r="U847" s="142"/>
      <c r="V847" s="142" t="s">
        <v>2046</v>
      </c>
      <c r="W847" s="142"/>
      <c r="X847" s="142"/>
      <c r="Y847" s="142"/>
      <c r="Z847" s="142" t="s">
        <v>819</v>
      </c>
      <c r="AA847" s="142"/>
      <c r="AB847" s="142"/>
      <c r="AC847" s="142"/>
      <c r="AD847" s="142"/>
      <c r="AE847" s="142" t="s">
        <v>1882</v>
      </c>
      <c r="AF847" s="142"/>
      <c r="AG847" s="142"/>
      <c r="AH847" s="142"/>
    </row>
    <row r="848" spans="1:35" x14ac:dyDescent="0.25">
      <c r="A848" s="134">
        <f t="shared" si="39"/>
        <v>846</v>
      </c>
      <c r="B848" s="147" t="s">
        <v>1117</v>
      </c>
      <c r="C848" t="str">
        <f t="shared" si="40"/>
        <v>01/03/2016</v>
      </c>
      <c r="E848">
        <f t="shared" si="41"/>
        <v>845</v>
      </c>
      <c r="F848" s="140" t="s">
        <v>54</v>
      </c>
      <c r="G848" s="141"/>
      <c r="H848" s="142"/>
      <c r="I848" s="142"/>
      <c r="J848" s="142"/>
      <c r="K848" s="142"/>
      <c r="L848" s="142"/>
      <c r="M848" s="142"/>
      <c r="N848" s="142"/>
      <c r="O848" s="142"/>
      <c r="P848" s="142"/>
      <c r="Q848" s="142"/>
      <c r="R848" s="142"/>
      <c r="S848" s="142"/>
      <c r="T848" s="142" t="s">
        <v>1121</v>
      </c>
      <c r="U848" s="142"/>
      <c r="V848" s="142" t="s">
        <v>1117</v>
      </c>
      <c r="W848" s="142"/>
      <c r="X848" s="142"/>
      <c r="Y848" s="142"/>
      <c r="Z848" s="142" t="s">
        <v>928</v>
      </c>
      <c r="AA848" s="142"/>
      <c r="AB848" s="142"/>
      <c r="AC848" s="142"/>
      <c r="AD848" s="142"/>
      <c r="AE848" s="142" t="s">
        <v>843</v>
      </c>
      <c r="AF848" s="142"/>
      <c r="AG848" s="142"/>
      <c r="AH848" s="142"/>
    </row>
    <row r="849" spans="1:35" x14ac:dyDescent="0.25">
      <c r="A849">
        <f t="shared" si="39"/>
        <v>847</v>
      </c>
      <c r="B849" s="148" t="s">
        <v>435</v>
      </c>
      <c r="C849" t="str">
        <f t="shared" si="40"/>
        <v>LICITACION</v>
      </c>
      <c r="E849">
        <f t="shared" si="41"/>
        <v>846</v>
      </c>
      <c r="F849" s="140" t="s">
        <v>402</v>
      </c>
      <c r="G849" s="141"/>
      <c r="H849" s="142"/>
      <c r="I849" s="142"/>
      <c r="J849" s="142"/>
      <c r="K849" s="142"/>
      <c r="L849" s="142"/>
      <c r="M849" s="142"/>
      <c r="N849" s="142"/>
      <c r="O849" s="142"/>
      <c r="P849" s="142"/>
      <c r="Q849" s="142"/>
      <c r="R849" s="142"/>
      <c r="S849" s="142"/>
      <c r="T849" s="142" t="s">
        <v>416</v>
      </c>
      <c r="U849" s="142"/>
      <c r="V849" s="142" t="s">
        <v>416</v>
      </c>
      <c r="W849" s="142"/>
      <c r="X849" s="142"/>
      <c r="Y849" s="142"/>
      <c r="Z849" s="142" t="s">
        <v>416</v>
      </c>
      <c r="AA849" s="142"/>
      <c r="AB849" s="142"/>
      <c r="AC849" s="142"/>
      <c r="AD849" s="142"/>
      <c r="AE849" s="142" t="s">
        <v>435</v>
      </c>
      <c r="AF849" s="142"/>
      <c r="AG849" s="142"/>
      <c r="AH849" s="142"/>
    </row>
    <row r="850" spans="1:35" x14ac:dyDescent="0.25">
      <c r="A850">
        <f t="shared" si="39"/>
        <v>848</v>
      </c>
      <c r="B850" s="149" t="s">
        <v>417</v>
      </c>
      <c r="C850" t="str">
        <f t="shared" si="40"/>
        <v>REGULADO</v>
      </c>
      <c r="E850">
        <f t="shared" si="41"/>
        <v>847</v>
      </c>
      <c r="F850" s="150" t="s">
        <v>403</v>
      </c>
      <c r="G850" s="151"/>
      <c r="H850" s="152"/>
      <c r="I850" s="152"/>
      <c r="J850" s="152"/>
      <c r="K850" s="152"/>
      <c r="L850" s="152"/>
      <c r="M850" s="152"/>
      <c r="N850" s="152"/>
      <c r="O850" s="152"/>
      <c r="P850" s="152"/>
      <c r="Q850" s="152"/>
      <c r="R850" s="152"/>
      <c r="S850" s="152"/>
      <c r="T850" s="152" t="s">
        <v>558</v>
      </c>
      <c r="U850" s="152"/>
      <c r="V850" s="152" t="s">
        <v>558</v>
      </c>
      <c r="W850" s="152"/>
      <c r="X850" s="152"/>
      <c r="Y850" s="152"/>
      <c r="Z850" s="152" t="s">
        <v>558</v>
      </c>
      <c r="AA850" s="152"/>
      <c r="AB850" s="152"/>
      <c r="AC850" s="152"/>
      <c r="AD850" s="152"/>
      <c r="AE850" s="152" t="s">
        <v>417</v>
      </c>
      <c r="AF850" s="152"/>
      <c r="AG850" s="152"/>
      <c r="AH850" s="152"/>
    </row>
    <row r="851" spans="1:35" x14ac:dyDescent="0.25">
      <c r="A851">
        <f t="shared" si="39"/>
        <v>849</v>
      </c>
      <c r="B851" s="135" t="s">
        <v>1774</v>
      </c>
      <c r="C851" t="str">
        <f t="shared" si="40"/>
        <v>CL00012ENG</v>
      </c>
      <c r="E851" s="134">
        <f t="shared" si="41"/>
        <v>848</v>
      </c>
      <c r="F851" s="153" t="s">
        <v>1087</v>
      </c>
      <c r="G851" s="154"/>
      <c r="H851" s="155"/>
      <c r="I851" s="155"/>
      <c r="J851" s="155"/>
      <c r="K851" s="155"/>
      <c r="L851" s="155"/>
      <c r="M851" s="155"/>
      <c r="N851" s="155"/>
      <c r="O851" s="155"/>
      <c r="P851" s="155"/>
      <c r="Q851" s="155"/>
      <c r="R851" s="155"/>
      <c r="S851" s="155"/>
      <c r="T851" s="155" t="s">
        <v>2507</v>
      </c>
      <c r="U851" s="155"/>
      <c r="V851" s="155" t="s">
        <v>2049</v>
      </c>
      <c r="W851" s="155"/>
      <c r="X851" s="155"/>
      <c r="Y851" s="155"/>
      <c r="Z851" s="155" t="s">
        <v>985</v>
      </c>
      <c r="AA851" s="155"/>
      <c r="AB851" s="155"/>
      <c r="AC851" s="155"/>
      <c r="AD851" s="155"/>
      <c r="AE851" s="155" t="s">
        <v>2508</v>
      </c>
      <c r="AF851" s="155"/>
      <c r="AG851" s="155"/>
      <c r="AH851" s="155"/>
    </row>
    <row r="852" spans="1:35" x14ac:dyDescent="0.25">
      <c r="A852">
        <f t="shared" si="39"/>
        <v>850</v>
      </c>
      <c r="B852" s="139" t="s">
        <v>439</v>
      </c>
      <c r="C852" t="str">
        <f t="shared" si="40"/>
        <v>CAMPO ARMIÑO 220</v>
      </c>
      <c r="E852">
        <f t="shared" si="41"/>
        <v>849</v>
      </c>
      <c r="F852" s="156" t="s">
        <v>1109</v>
      </c>
      <c r="G852" s="157"/>
      <c r="H852" s="158"/>
      <c r="I852" s="158"/>
      <c r="J852" s="158"/>
      <c r="K852" s="158"/>
      <c r="L852" s="158"/>
      <c r="M852" s="158"/>
      <c r="N852" s="158"/>
      <c r="O852" s="158"/>
      <c r="P852" s="158"/>
      <c r="Q852" s="158"/>
      <c r="R852" s="158"/>
      <c r="S852" s="158"/>
      <c r="T852" s="158" t="s">
        <v>2149</v>
      </c>
      <c r="U852" s="158"/>
      <c r="V852" s="158" t="s">
        <v>719</v>
      </c>
      <c r="W852" s="158"/>
      <c r="X852" s="158"/>
      <c r="Y852" s="158"/>
      <c r="Z852" s="158" t="s">
        <v>478</v>
      </c>
      <c r="AA852" s="158"/>
      <c r="AB852" s="158"/>
      <c r="AC852" s="158"/>
      <c r="AD852" s="158"/>
      <c r="AE852" s="158" t="s">
        <v>531</v>
      </c>
      <c r="AF852" s="158"/>
      <c r="AG852" s="158"/>
      <c r="AH852" s="158"/>
    </row>
    <row r="853" spans="1:35" x14ac:dyDescent="0.25">
      <c r="A853" s="134">
        <f t="shared" si="39"/>
        <v>851</v>
      </c>
      <c r="B853" s="143" t="s">
        <v>81</v>
      </c>
      <c r="C853" t="str">
        <f t="shared" si="40"/>
        <v>ELECTRO CENTRO</v>
      </c>
      <c r="E853">
        <f t="shared" si="41"/>
        <v>850</v>
      </c>
      <c r="F853" s="156" t="s">
        <v>52</v>
      </c>
      <c r="G853" s="157"/>
      <c r="H853" s="158"/>
      <c r="I853" s="158"/>
      <c r="J853" s="158"/>
      <c r="K853" s="158"/>
      <c r="L853" s="158"/>
      <c r="M853" s="158"/>
      <c r="N853" s="158"/>
      <c r="O853" s="158"/>
      <c r="P853" s="158"/>
      <c r="Q853" s="158"/>
      <c r="R853" s="158"/>
      <c r="S853" s="158"/>
      <c r="T853" s="158" t="s">
        <v>2509</v>
      </c>
      <c r="U853" s="158"/>
      <c r="V853" s="158" t="s">
        <v>2060</v>
      </c>
      <c r="W853" s="158"/>
      <c r="X853" s="158"/>
      <c r="Y853" s="158"/>
      <c r="Z853" s="158" t="s">
        <v>986</v>
      </c>
      <c r="AA853" s="158"/>
      <c r="AB853" s="158"/>
      <c r="AC853" s="158"/>
      <c r="AD853" s="158"/>
      <c r="AE853" s="158" t="s">
        <v>97</v>
      </c>
      <c r="AF853" s="158"/>
      <c r="AG853" s="158"/>
      <c r="AH853" s="158"/>
    </row>
    <row r="854" spans="1:35" x14ac:dyDescent="0.25">
      <c r="A854">
        <f t="shared" si="39"/>
        <v>852</v>
      </c>
      <c r="B854" s="144" t="s">
        <v>566</v>
      </c>
      <c r="C854" t="str">
        <f t="shared" si="40"/>
        <v>31/12/2022</v>
      </c>
      <c r="E854">
        <f t="shared" si="41"/>
        <v>851</v>
      </c>
      <c r="F854" s="156" t="s">
        <v>1112</v>
      </c>
      <c r="G854" s="157"/>
      <c r="H854" s="158"/>
      <c r="I854" s="158"/>
      <c r="J854" s="158"/>
      <c r="K854" s="158"/>
      <c r="L854" s="158"/>
      <c r="M854" s="158"/>
      <c r="N854" s="158"/>
      <c r="O854" s="158"/>
      <c r="P854" s="158"/>
      <c r="Q854" s="158"/>
      <c r="R854" s="158"/>
      <c r="S854" s="158"/>
      <c r="T854" s="158" t="s">
        <v>1781</v>
      </c>
      <c r="U854" s="158"/>
      <c r="V854" s="158" t="s">
        <v>2061</v>
      </c>
      <c r="W854" s="158"/>
      <c r="X854" s="158"/>
      <c r="Y854" s="158"/>
      <c r="Z854" s="158" t="s">
        <v>819</v>
      </c>
      <c r="AA854" s="158"/>
      <c r="AB854" s="158"/>
      <c r="AC854" s="158"/>
      <c r="AD854" s="158"/>
      <c r="AE854" s="158" t="s">
        <v>1882</v>
      </c>
      <c r="AF854" s="158"/>
      <c r="AG854" s="158"/>
      <c r="AH854" s="158"/>
    </row>
    <row r="855" spans="1:35" x14ac:dyDescent="0.25">
      <c r="A855">
        <f t="shared" si="39"/>
        <v>853</v>
      </c>
      <c r="B855" s="147" t="s">
        <v>1117</v>
      </c>
      <c r="C855" t="str">
        <f t="shared" si="40"/>
        <v>01/03/2016</v>
      </c>
      <c r="E855">
        <f t="shared" si="41"/>
        <v>852</v>
      </c>
      <c r="F855" s="156" t="s">
        <v>54</v>
      </c>
      <c r="G855" s="157"/>
      <c r="H855" s="158"/>
      <c r="I855" s="158"/>
      <c r="J855" s="158"/>
      <c r="K855" s="158"/>
      <c r="L855" s="158"/>
      <c r="M855" s="158"/>
      <c r="N855" s="158"/>
      <c r="O855" s="158"/>
      <c r="P855" s="158"/>
      <c r="Q855" s="158"/>
      <c r="R855" s="158"/>
      <c r="S855" s="158"/>
      <c r="T855" s="158" t="s">
        <v>1121</v>
      </c>
      <c r="U855" s="158"/>
      <c r="V855" s="158" t="s">
        <v>1117</v>
      </c>
      <c r="W855" s="158"/>
      <c r="X855" s="158"/>
      <c r="Y855" s="158"/>
      <c r="Z855" s="158" t="s">
        <v>928</v>
      </c>
      <c r="AA855" s="158"/>
      <c r="AB855" s="158"/>
      <c r="AC855" s="158"/>
      <c r="AD855" s="158"/>
      <c r="AE855" s="158" t="s">
        <v>843</v>
      </c>
      <c r="AF855" s="158"/>
      <c r="AG855" s="158"/>
      <c r="AH855" s="158"/>
    </row>
    <row r="856" spans="1:35" x14ac:dyDescent="0.25">
      <c r="A856">
        <f t="shared" si="39"/>
        <v>854</v>
      </c>
      <c r="B856" s="148" t="s">
        <v>435</v>
      </c>
      <c r="C856" t="str">
        <f t="shared" si="40"/>
        <v>LICITACION</v>
      </c>
      <c r="E856">
        <f t="shared" si="41"/>
        <v>853</v>
      </c>
      <c r="F856" s="156" t="s">
        <v>402</v>
      </c>
      <c r="G856" s="157"/>
      <c r="H856" s="158"/>
      <c r="I856" s="158"/>
      <c r="J856" s="158"/>
      <c r="K856" s="158"/>
      <c r="L856" s="158"/>
      <c r="M856" s="158"/>
      <c r="N856" s="158"/>
      <c r="O856" s="158"/>
      <c r="P856" s="158"/>
      <c r="Q856" s="158"/>
      <c r="R856" s="158"/>
      <c r="S856" s="158"/>
      <c r="T856" s="158" t="s">
        <v>416</v>
      </c>
      <c r="U856" s="158"/>
      <c r="V856" s="158" t="s">
        <v>416</v>
      </c>
      <c r="W856" s="158"/>
      <c r="X856" s="158"/>
      <c r="Y856" s="158"/>
      <c r="Z856" s="158" t="s">
        <v>416</v>
      </c>
      <c r="AA856" s="158"/>
      <c r="AB856" s="158"/>
      <c r="AC856" s="158"/>
      <c r="AD856" s="158"/>
      <c r="AE856" s="158" t="s">
        <v>435</v>
      </c>
      <c r="AF856" s="158"/>
      <c r="AG856" s="158"/>
      <c r="AH856" s="158"/>
    </row>
    <row r="857" spans="1:35" x14ac:dyDescent="0.25">
      <c r="A857">
        <f t="shared" si="39"/>
        <v>855</v>
      </c>
      <c r="B857" s="149" t="s">
        <v>417</v>
      </c>
      <c r="C857" t="str">
        <f t="shared" si="40"/>
        <v>REGULADO</v>
      </c>
      <c r="E857">
        <f t="shared" si="41"/>
        <v>854</v>
      </c>
      <c r="F857" s="159" t="s">
        <v>403</v>
      </c>
      <c r="G857" s="160"/>
      <c r="H857" s="161"/>
      <c r="I857" s="161"/>
      <c r="J857" s="161"/>
      <c r="K857" s="161"/>
      <c r="L857" s="161"/>
      <c r="M857" s="161"/>
      <c r="N857" s="161"/>
      <c r="O857" s="161"/>
      <c r="P857" s="161"/>
      <c r="Q857" s="161"/>
      <c r="R857" s="161"/>
      <c r="S857" s="161"/>
      <c r="T857" s="161" t="s">
        <v>558</v>
      </c>
      <c r="U857" s="161"/>
      <c r="V857" s="161" t="s">
        <v>558</v>
      </c>
      <c r="W857" s="161"/>
      <c r="X857" s="161"/>
      <c r="Y857" s="161"/>
      <c r="Z857" s="161" t="s">
        <v>558</v>
      </c>
      <c r="AA857" s="161"/>
      <c r="AB857" s="161"/>
      <c r="AC857" s="161"/>
      <c r="AD857" s="161"/>
      <c r="AE857" s="161" t="s">
        <v>417</v>
      </c>
      <c r="AF857" s="161"/>
      <c r="AG857" s="161"/>
      <c r="AH857" s="161"/>
    </row>
    <row r="858" spans="1:35" s="134" customFormat="1" x14ac:dyDescent="0.25">
      <c r="A858" s="134">
        <f t="shared" si="39"/>
        <v>856</v>
      </c>
      <c r="B858" s="135" t="s">
        <v>1484</v>
      </c>
      <c r="C858" s="134" t="str">
        <f t="shared" si="40"/>
        <v>CL00016ENG</v>
      </c>
      <c r="E858" s="134">
        <f t="shared" si="41"/>
        <v>855</v>
      </c>
      <c r="F858" s="136" t="s">
        <v>1087</v>
      </c>
      <c r="G858" s="137"/>
      <c r="H858" s="138"/>
      <c r="I858" s="138"/>
      <c r="J858" s="138"/>
      <c r="K858" s="138"/>
      <c r="L858" s="138"/>
      <c r="M858" s="138"/>
      <c r="N858" s="138"/>
      <c r="O858" s="138"/>
      <c r="P858" s="138"/>
      <c r="Q858" s="138"/>
      <c r="R858" s="138"/>
      <c r="S858" s="138"/>
      <c r="T858" s="138" t="s">
        <v>2510</v>
      </c>
      <c r="U858" s="138"/>
      <c r="V858" s="138" t="s">
        <v>2062</v>
      </c>
      <c r="W858" s="138"/>
      <c r="X858" s="138"/>
      <c r="Y858" s="138"/>
      <c r="Z858" s="138" t="s">
        <v>987</v>
      </c>
      <c r="AA858" s="138"/>
      <c r="AB858" s="138"/>
      <c r="AC858" s="138"/>
      <c r="AD858" s="138"/>
      <c r="AE858" s="138" t="s">
        <v>2511</v>
      </c>
      <c r="AF858" s="138"/>
      <c r="AG858" s="138"/>
      <c r="AH858" s="138"/>
      <c r="AI858" s="3"/>
    </row>
    <row r="859" spans="1:35" x14ac:dyDescent="0.25">
      <c r="A859">
        <f t="shared" si="39"/>
        <v>857</v>
      </c>
      <c r="B859" s="139" t="s">
        <v>418</v>
      </c>
      <c r="C859" t="str">
        <f t="shared" si="40"/>
        <v>CARABAYLLO 220</v>
      </c>
      <c r="E859">
        <f t="shared" si="41"/>
        <v>856</v>
      </c>
      <c r="F859" s="140" t="s">
        <v>1109</v>
      </c>
      <c r="G859" s="141"/>
      <c r="H859" s="142"/>
      <c r="I859" s="142"/>
      <c r="J859" s="142"/>
      <c r="K859" s="142"/>
      <c r="L859" s="142"/>
      <c r="M859" s="142"/>
      <c r="N859" s="142"/>
      <c r="O859" s="142"/>
      <c r="P859" s="142"/>
      <c r="Q859" s="142"/>
      <c r="R859" s="142"/>
      <c r="S859" s="142"/>
      <c r="T859" s="142" t="s">
        <v>460</v>
      </c>
      <c r="U859" s="142"/>
      <c r="V859" s="142" t="s">
        <v>475</v>
      </c>
      <c r="W859" s="142"/>
      <c r="X859" s="142"/>
      <c r="Y859" s="142"/>
      <c r="Z859" s="142" t="s">
        <v>422</v>
      </c>
      <c r="AA859" s="142"/>
      <c r="AB859" s="142"/>
      <c r="AC859" s="142"/>
      <c r="AD859" s="142"/>
      <c r="AE859" s="142" t="s">
        <v>528</v>
      </c>
      <c r="AF859" s="142"/>
      <c r="AG859" s="142"/>
      <c r="AH859" s="142"/>
    </row>
    <row r="860" spans="1:35" x14ac:dyDescent="0.25">
      <c r="A860">
        <f t="shared" si="39"/>
        <v>858</v>
      </c>
      <c r="B860" s="143" t="s">
        <v>114</v>
      </c>
      <c r="C860" t="str">
        <f t="shared" si="40"/>
        <v>EDELNOR</v>
      </c>
      <c r="E860">
        <f t="shared" si="41"/>
        <v>857</v>
      </c>
      <c r="F860" s="140" t="s">
        <v>52</v>
      </c>
      <c r="G860" s="141"/>
      <c r="H860" s="142"/>
      <c r="I860" s="142"/>
      <c r="J860" s="142"/>
      <c r="K860" s="142"/>
      <c r="L860" s="142"/>
      <c r="M860" s="142"/>
      <c r="N860" s="142"/>
      <c r="O860" s="142"/>
      <c r="P860" s="142"/>
      <c r="Q860" s="142"/>
      <c r="R860" s="142"/>
      <c r="S860" s="142"/>
      <c r="T860" s="142" t="s">
        <v>140</v>
      </c>
      <c r="U860" s="142"/>
      <c r="V860" s="142" t="s">
        <v>245</v>
      </c>
      <c r="W860" s="142"/>
      <c r="X860" s="142"/>
      <c r="Y860" s="142"/>
      <c r="Z860" s="142" t="s">
        <v>986</v>
      </c>
      <c r="AA860" s="142"/>
      <c r="AB860" s="142"/>
      <c r="AC860" s="142"/>
      <c r="AD860" s="142"/>
      <c r="AE860" s="142" t="s">
        <v>97</v>
      </c>
      <c r="AF860" s="142"/>
      <c r="AG860" s="142"/>
      <c r="AH860" s="142"/>
    </row>
    <row r="861" spans="1:35" x14ac:dyDescent="0.25">
      <c r="A861">
        <f t="shared" si="39"/>
        <v>859</v>
      </c>
      <c r="B861" s="144" t="s">
        <v>795</v>
      </c>
      <c r="C861" t="str">
        <f t="shared" si="40"/>
        <v>31/12/2027</v>
      </c>
      <c r="E861">
        <f t="shared" si="41"/>
        <v>858</v>
      </c>
      <c r="F861" s="140" t="s">
        <v>1112</v>
      </c>
      <c r="G861" s="141"/>
      <c r="H861" s="142"/>
      <c r="I861" s="142"/>
      <c r="J861" s="142"/>
      <c r="K861" s="142"/>
      <c r="L861" s="142"/>
      <c r="M861" s="142"/>
      <c r="N861" s="142"/>
      <c r="O861" s="142"/>
      <c r="P861" s="142"/>
      <c r="Q861" s="142"/>
      <c r="R861" s="142"/>
      <c r="S861" s="142"/>
      <c r="T861" s="142" t="s">
        <v>2152</v>
      </c>
      <c r="U861" s="142"/>
      <c r="V861" s="142" t="s">
        <v>2076</v>
      </c>
      <c r="W861" s="142"/>
      <c r="X861" s="142"/>
      <c r="Y861" s="142"/>
      <c r="Z861" s="142" t="s">
        <v>819</v>
      </c>
      <c r="AA861" s="142"/>
      <c r="AB861" s="142"/>
      <c r="AC861" s="142"/>
      <c r="AD861" s="142"/>
      <c r="AE861" s="142" t="s">
        <v>1882</v>
      </c>
      <c r="AF861" s="142"/>
      <c r="AG861" s="142"/>
      <c r="AH861" s="142"/>
    </row>
    <row r="862" spans="1:35" x14ac:dyDescent="0.25">
      <c r="A862">
        <f t="shared" si="39"/>
        <v>860</v>
      </c>
      <c r="B862" s="147" t="s">
        <v>1117</v>
      </c>
      <c r="C862" t="str">
        <f t="shared" si="40"/>
        <v>01/03/2016</v>
      </c>
      <c r="E862">
        <f t="shared" si="41"/>
        <v>859</v>
      </c>
      <c r="F862" s="140" t="s">
        <v>54</v>
      </c>
      <c r="G862" s="141"/>
      <c r="H862" s="142"/>
      <c r="I862" s="142"/>
      <c r="J862" s="142"/>
      <c r="K862" s="142"/>
      <c r="L862" s="142"/>
      <c r="M862" s="142"/>
      <c r="N862" s="142"/>
      <c r="O862" s="142"/>
      <c r="P862" s="142"/>
      <c r="Q862" s="142"/>
      <c r="R862" s="142"/>
      <c r="S862" s="142"/>
      <c r="T862" s="142" t="s">
        <v>1121</v>
      </c>
      <c r="U862" s="142"/>
      <c r="V862" s="142" t="s">
        <v>1117</v>
      </c>
      <c r="W862" s="142"/>
      <c r="X862" s="142"/>
      <c r="Y862" s="142"/>
      <c r="Z862" s="142" t="s">
        <v>928</v>
      </c>
      <c r="AA862" s="142"/>
      <c r="AB862" s="142"/>
      <c r="AC862" s="142"/>
      <c r="AD862" s="142"/>
      <c r="AE862" s="142" t="s">
        <v>843</v>
      </c>
      <c r="AF862" s="142"/>
      <c r="AG862" s="142"/>
      <c r="AH862" s="142"/>
    </row>
    <row r="863" spans="1:35" x14ac:dyDescent="0.25">
      <c r="A863" s="134">
        <f t="shared" si="39"/>
        <v>861</v>
      </c>
      <c r="B863" s="148" t="s">
        <v>435</v>
      </c>
      <c r="C863" t="str">
        <f t="shared" si="40"/>
        <v>LICITACION</v>
      </c>
      <c r="E863">
        <f t="shared" si="41"/>
        <v>860</v>
      </c>
      <c r="F863" s="140" t="s">
        <v>402</v>
      </c>
      <c r="G863" s="141"/>
      <c r="H863" s="142"/>
      <c r="I863" s="142"/>
      <c r="J863" s="142"/>
      <c r="K863" s="142"/>
      <c r="L863" s="142"/>
      <c r="M863" s="142"/>
      <c r="N863" s="142"/>
      <c r="O863" s="142"/>
      <c r="P863" s="142"/>
      <c r="Q863" s="142"/>
      <c r="R863" s="142"/>
      <c r="S863" s="142"/>
      <c r="T863" s="142" t="s">
        <v>416</v>
      </c>
      <c r="U863" s="142"/>
      <c r="V863" s="142" t="s">
        <v>416</v>
      </c>
      <c r="W863" s="142"/>
      <c r="X863" s="142"/>
      <c r="Y863" s="142"/>
      <c r="Z863" s="142" t="s">
        <v>416</v>
      </c>
      <c r="AA863" s="142"/>
      <c r="AB863" s="142"/>
      <c r="AC863" s="142"/>
      <c r="AD863" s="142"/>
      <c r="AE863" s="142" t="s">
        <v>435</v>
      </c>
      <c r="AF863" s="142"/>
      <c r="AG863" s="142"/>
      <c r="AH863" s="142"/>
    </row>
    <row r="864" spans="1:35" x14ac:dyDescent="0.25">
      <c r="A864">
        <f t="shared" si="39"/>
        <v>862</v>
      </c>
      <c r="B864" s="149" t="s">
        <v>417</v>
      </c>
      <c r="C864" t="str">
        <f t="shared" si="40"/>
        <v>REGULADO</v>
      </c>
      <c r="E864">
        <f t="shared" si="41"/>
        <v>861</v>
      </c>
      <c r="F864" s="150" t="s">
        <v>403</v>
      </c>
      <c r="G864" s="151"/>
      <c r="H864" s="152"/>
      <c r="I864" s="152"/>
      <c r="J864" s="152"/>
      <c r="K864" s="152"/>
      <c r="L864" s="152"/>
      <c r="M864" s="152"/>
      <c r="N864" s="152"/>
      <c r="O864" s="152"/>
      <c r="P864" s="152"/>
      <c r="Q864" s="152"/>
      <c r="R864" s="152"/>
      <c r="S864" s="152"/>
      <c r="T864" s="152" t="s">
        <v>558</v>
      </c>
      <c r="U864" s="152"/>
      <c r="V864" s="152" t="s">
        <v>558</v>
      </c>
      <c r="W864" s="152"/>
      <c r="X864" s="152"/>
      <c r="Y864" s="152"/>
      <c r="Z864" s="152" t="s">
        <v>558</v>
      </c>
      <c r="AA864" s="152"/>
      <c r="AB864" s="152"/>
      <c r="AC864" s="152"/>
      <c r="AD864" s="152"/>
      <c r="AE864" s="152" t="s">
        <v>417</v>
      </c>
      <c r="AF864" s="152"/>
      <c r="AG864" s="152"/>
      <c r="AH864" s="152"/>
    </row>
    <row r="865" spans="1:35" x14ac:dyDescent="0.25">
      <c r="A865">
        <f t="shared" si="39"/>
        <v>863</v>
      </c>
      <c r="B865" s="135" t="s">
        <v>1792</v>
      </c>
      <c r="C865" t="str">
        <f t="shared" si="40"/>
        <v>CL00017ENG</v>
      </c>
      <c r="E865" s="134">
        <f t="shared" si="41"/>
        <v>862</v>
      </c>
      <c r="F865" s="153" t="s">
        <v>1087</v>
      </c>
      <c r="G865" s="154"/>
      <c r="H865" s="155"/>
      <c r="I865" s="155"/>
      <c r="J865" s="155"/>
      <c r="K865" s="155"/>
      <c r="L865" s="155"/>
      <c r="M865" s="155"/>
      <c r="N865" s="155"/>
      <c r="O865" s="155"/>
      <c r="P865" s="155"/>
      <c r="Q865" s="155"/>
      <c r="R865" s="155"/>
      <c r="S865" s="155"/>
      <c r="T865" s="155" t="s">
        <v>2512</v>
      </c>
      <c r="U865" s="155"/>
      <c r="V865" s="155" t="s">
        <v>2077</v>
      </c>
      <c r="W865" s="155"/>
      <c r="X865" s="155"/>
      <c r="Y865" s="155"/>
      <c r="Z865" s="155" t="s">
        <v>988</v>
      </c>
      <c r="AA865" s="155"/>
      <c r="AB865" s="155"/>
      <c r="AC865" s="155"/>
      <c r="AD865" s="155"/>
      <c r="AE865" s="155" t="s">
        <v>2513</v>
      </c>
      <c r="AF865" s="155"/>
      <c r="AG865" s="155"/>
      <c r="AH865" s="155"/>
    </row>
    <row r="866" spans="1:35" x14ac:dyDescent="0.25">
      <c r="A866">
        <f t="shared" si="39"/>
        <v>864</v>
      </c>
      <c r="B866" s="139" t="s">
        <v>441</v>
      </c>
      <c r="C866" t="str">
        <f t="shared" si="40"/>
        <v>CARHUAMAYO 138</v>
      </c>
      <c r="E866">
        <f t="shared" si="41"/>
        <v>863</v>
      </c>
      <c r="F866" s="156" t="s">
        <v>1109</v>
      </c>
      <c r="G866" s="157"/>
      <c r="H866" s="158"/>
      <c r="I866" s="158"/>
      <c r="J866" s="158"/>
      <c r="K866" s="158"/>
      <c r="L866" s="158"/>
      <c r="M866" s="158"/>
      <c r="N866" s="158"/>
      <c r="O866" s="158"/>
      <c r="P866" s="158"/>
      <c r="Q866" s="158"/>
      <c r="R866" s="158"/>
      <c r="S866" s="158"/>
      <c r="T866" s="158" t="s">
        <v>634</v>
      </c>
      <c r="U866" s="158"/>
      <c r="V866" s="158" t="s">
        <v>634</v>
      </c>
      <c r="W866" s="158"/>
      <c r="X866" s="158"/>
      <c r="Y866" s="158"/>
      <c r="Z866" s="158" t="s">
        <v>546</v>
      </c>
      <c r="AA866" s="158"/>
      <c r="AB866" s="158"/>
      <c r="AC866" s="158"/>
      <c r="AD866" s="158"/>
      <c r="AE866" s="158" t="s">
        <v>526</v>
      </c>
      <c r="AF866" s="158"/>
      <c r="AG866" s="158"/>
      <c r="AH866" s="158"/>
    </row>
    <row r="867" spans="1:35" x14ac:dyDescent="0.25">
      <c r="A867">
        <f t="shared" si="39"/>
        <v>865</v>
      </c>
      <c r="B867" s="143" t="s">
        <v>81</v>
      </c>
      <c r="C867" t="str">
        <f t="shared" si="40"/>
        <v>ELECTRO CENTRO</v>
      </c>
      <c r="E867">
        <f t="shared" si="41"/>
        <v>864</v>
      </c>
      <c r="F867" s="156" t="s">
        <v>52</v>
      </c>
      <c r="G867" s="157"/>
      <c r="H867" s="158"/>
      <c r="I867" s="158"/>
      <c r="J867" s="158"/>
      <c r="K867" s="158"/>
      <c r="L867" s="158"/>
      <c r="M867" s="158"/>
      <c r="N867" s="158"/>
      <c r="O867" s="158"/>
      <c r="P867" s="158"/>
      <c r="Q867" s="158"/>
      <c r="R867" s="158"/>
      <c r="S867" s="158"/>
      <c r="T867" s="158" t="s">
        <v>2514</v>
      </c>
      <c r="U867" s="158"/>
      <c r="V867" s="158" t="s">
        <v>1280</v>
      </c>
      <c r="W867" s="158"/>
      <c r="X867" s="158"/>
      <c r="Y867" s="158"/>
      <c r="Z867" s="158" t="s">
        <v>986</v>
      </c>
      <c r="AA867" s="158"/>
      <c r="AB867" s="158"/>
      <c r="AC867" s="158"/>
      <c r="AD867" s="158"/>
      <c r="AE867" s="158" t="s">
        <v>97</v>
      </c>
      <c r="AF867" s="158"/>
      <c r="AG867" s="158"/>
      <c r="AH867" s="158"/>
    </row>
    <row r="868" spans="1:35" x14ac:dyDescent="0.25">
      <c r="A868" s="134">
        <f t="shared" si="39"/>
        <v>866</v>
      </c>
      <c r="B868" s="144" t="s">
        <v>566</v>
      </c>
      <c r="C868" t="str">
        <f t="shared" si="40"/>
        <v>31/12/2022</v>
      </c>
      <c r="E868">
        <f t="shared" si="41"/>
        <v>865</v>
      </c>
      <c r="F868" s="156" t="s">
        <v>1112</v>
      </c>
      <c r="G868" s="157"/>
      <c r="H868" s="158"/>
      <c r="I868" s="158"/>
      <c r="J868" s="158"/>
      <c r="K868" s="158"/>
      <c r="L868" s="158"/>
      <c r="M868" s="158"/>
      <c r="N868" s="158"/>
      <c r="O868" s="158"/>
      <c r="P868" s="158"/>
      <c r="Q868" s="158"/>
      <c r="R868" s="158"/>
      <c r="S868" s="158"/>
      <c r="T868" s="158" t="s">
        <v>1781</v>
      </c>
      <c r="U868" s="158"/>
      <c r="V868" s="158" t="s">
        <v>566</v>
      </c>
      <c r="W868" s="158"/>
      <c r="X868" s="158"/>
      <c r="Y868" s="158"/>
      <c r="Z868" s="158" t="s">
        <v>819</v>
      </c>
      <c r="AA868" s="158"/>
      <c r="AB868" s="158"/>
      <c r="AC868" s="158"/>
      <c r="AD868" s="158"/>
      <c r="AE868" s="158" t="s">
        <v>1882</v>
      </c>
      <c r="AF868" s="158"/>
      <c r="AG868" s="158"/>
      <c r="AH868" s="158"/>
    </row>
    <row r="869" spans="1:35" x14ac:dyDescent="0.25">
      <c r="A869">
        <f t="shared" si="39"/>
        <v>867</v>
      </c>
      <c r="B869" s="147" t="s">
        <v>1117</v>
      </c>
      <c r="C869" t="str">
        <f t="shared" si="40"/>
        <v>01/03/2016</v>
      </c>
      <c r="E869">
        <f t="shared" si="41"/>
        <v>866</v>
      </c>
      <c r="F869" s="156" t="s">
        <v>54</v>
      </c>
      <c r="G869" s="157"/>
      <c r="H869" s="158"/>
      <c r="I869" s="158"/>
      <c r="J869" s="158"/>
      <c r="K869" s="158"/>
      <c r="L869" s="158"/>
      <c r="M869" s="158"/>
      <c r="N869" s="158"/>
      <c r="O869" s="158"/>
      <c r="P869" s="158"/>
      <c r="Q869" s="158"/>
      <c r="R869" s="158"/>
      <c r="S869" s="158"/>
      <c r="T869" s="158" t="s">
        <v>1121</v>
      </c>
      <c r="U869" s="158"/>
      <c r="V869" s="158" t="s">
        <v>1117</v>
      </c>
      <c r="W869" s="158"/>
      <c r="X869" s="158"/>
      <c r="Y869" s="158"/>
      <c r="Z869" s="158" t="s">
        <v>928</v>
      </c>
      <c r="AA869" s="158"/>
      <c r="AB869" s="158"/>
      <c r="AC869" s="158"/>
      <c r="AD869" s="158"/>
      <c r="AE869" s="158" t="s">
        <v>843</v>
      </c>
      <c r="AF869" s="158"/>
      <c r="AG869" s="158"/>
      <c r="AH869" s="158"/>
    </row>
    <row r="870" spans="1:35" x14ac:dyDescent="0.25">
      <c r="A870">
        <f t="shared" si="39"/>
        <v>868</v>
      </c>
      <c r="B870" s="148" t="s">
        <v>435</v>
      </c>
      <c r="C870" t="str">
        <f t="shared" si="40"/>
        <v>LICITACION</v>
      </c>
      <c r="E870">
        <f t="shared" si="41"/>
        <v>867</v>
      </c>
      <c r="F870" s="156" t="s">
        <v>402</v>
      </c>
      <c r="G870" s="157"/>
      <c r="H870" s="158"/>
      <c r="I870" s="158"/>
      <c r="J870" s="158"/>
      <c r="K870" s="158"/>
      <c r="L870" s="158"/>
      <c r="M870" s="158"/>
      <c r="N870" s="158"/>
      <c r="O870" s="158"/>
      <c r="P870" s="158"/>
      <c r="Q870" s="158"/>
      <c r="R870" s="158"/>
      <c r="S870" s="158"/>
      <c r="T870" s="158" t="s">
        <v>416</v>
      </c>
      <c r="U870" s="158"/>
      <c r="V870" s="158" t="s">
        <v>416</v>
      </c>
      <c r="W870" s="158"/>
      <c r="X870" s="158"/>
      <c r="Y870" s="158"/>
      <c r="Z870" s="158" t="s">
        <v>416</v>
      </c>
      <c r="AA870" s="158"/>
      <c r="AB870" s="158"/>
      <c r="AC870" s="158"/>
      <c r="AD870" s="158"/>
      <c r="AE870" s="158" t="s">
        <v>435</v>
      </c>
      <c r="AF870" s="158"/>
      <c r="AG870" s="158"/>
      <c r="AH870" s="158"/>
    </row>
    <row r="871" spans="1:35" x14ac:dyDescent="0.25">
      <c r="A871">
        <f t="shared" si="39"/>
        <v>869</v>
      </c>
      <c r="B871" s="149" t="s">
        <v>417</v>
      </c>
      <c r="C871" t="str">
        <f t="shared" si="40"/>
        <v>REGULADO</v>
      </c>
      <c r="E871">
        <f t="shared" si="41"/>
        <v>868</v>
      </c>
      <c r="F871" s="159" t="s">
        <v>403</v>
      </c>
      <c r="G871" s="160"/>
      <c r="H871" s="161"/>
      <c r="I871" s="161"/>
      <c r="J871" s="161"/>
      <c r="K871" s="161"/>
      <c r="L871" s="161"/>
      <c r="M871" s="161"/>
      <c r="N871" s="161"/>
      <c r="O871" s="161"/>
      <c r="P871" s="161"/>
      <c r="Q871" s="161"/>
      <c r="R871" s="161"/>
      <c r="S871" s="161"/>
      <c r="T871" s="161" t="s">
        <v>558</v>
      </c>
      <c r="U871" s="161"/>
      <c r="V871" s="161" t="s">
        <v>558</v>
      </c>
      <c r="W871" s="161"/>
      <c r="X871" s="161"/>
      <c r="Y871" s="161"/>
      <c r="Z871" s="161" t="s">
        <v>558</v>
      </c>
      <c r="AA871" s="161"/>
      <c r="AB871" s="161"/>
      <c r="AC871" s="161"/>
      <c r="AD871" s="161"/>
      <c r="AE871" s="161" t="s">
        <v>417</v>
      </c>
      <c r="AF871" s="161"/>
      <c r="AG871" s="161"/>
      <c r="AH871" s="161"/>
    </row>
    <row r="872" spans="1:35" s="134" customFormat="1" x14ac:dyDescent="0.25">
      <c r="A872">
        <f t="shared" si="39"/>
        <v>870</v>
      </c>
      <c r="B872" s="135" t="s">
        <v>2515</v>
      </c>
      <c r="C872" s="134" t="str">
        <f t="shared" si="40"/>
        <v>CL00019ENG</v>
      </c>
      <c r="E872" s="134">
        <f t="shared" si="41"/>
        <v>869</v>
      </c>
      <c r="F872" s="136" t="s">
        <v>1087</v>
      </c>
      <c r="G872" s="137"/>
      <c r="H872" s="138"/>
      <c r="I872" s="138"/>
      <c r="J872" s="138"/>
      <c r="K872" s="138"/>
      <c r="L872" s="138"/>
      <c r="M872" s="138"/>
      <c r="N872" s="138"/>
      <c r="O872" s="138"/>
      <c r="P872" s="138"/>
      <c r="Q872" s="138"/>
      <c r="R872" s="138"/>
      <c r="S872" s="138"/>
      <c r="T872" s="138" t="s">
        <v>2516</v>
      </c>
      <c r="U872" s="138"/>
      <c r="V872" s="138" t="s">
        <v>2092</v>
      </c>
      <c r="W872" s="138"/>
      <c r="X872" s="138"/>
      <c r="Y872" s="138"/>
      <c r="Z872" s="138" t="s">
        <v>989</v>
      </c>
      <c r="AA872" s="138"/>
      <c r="AB872" s="138"/>
      <c r="AC872" s="138"/>
      <c r="AD872" s="138"/>
      <c r="AE872" s="138" t="s">
        <v>2517</v>
      </c>
      <c r="AF872" s="138"/>
      <c r="AG872" s="138"/>
      <c r="AH872" s="138"/>
      <c r="AI872" s="3"/>
    </row>
    <row r="873" spans="1:35" x14ac:dyDescent="0.25">
      <c r="A873" s="134">
        <f t="shared" si="39"/>
        <v>871</v>
      </c>
      <c r="B873" s="139" t="s">
        <v>2518</v>
      </c>
      <c r="C873" t="str">
        <f t="shared" si="40"/>
        <v>CARHUAMAYO NUEVA 220</v>
      </c>
      <c r="E873">
        <f t="shared" si="41"/>
        <v>870</v>
      </c>
      <c r="F873" s="140" t="s">
        <v>1109</v>
      </c>
      <c r="G873" s="141"/>
      <c r="H873" s="142"/>
      <c r="I873" s="142"/>
      <c r="J873" s="142"/>
      <c r="K873" s="142"/>
      <c r="L873" s="142"/>
      <c r="M873" s="142"/>
      <c r="N873" s="142"/>
      <c r="O873" s="142"/>
      <c r="P873" s="142"/>
      <c r="Q873" s="142"/>
      <c r="R873" s="142"/>
      <c r="S873" s="142"/>
      <c r="T873" s="142" t="s">
        <v>370</v>
      </c>
      <c r="U873" s="142"/>
      <c r="V873" s="142" t="s">
        <v>543</v>
      </c>
      <c r="W873" s="142"/>
      <c r="X873" s="142"/>
      <c r="Y873" s="142"/>
      <c r="Z873" s="142" t="s">
        <v>451</v>
      </c>
      <c r="AA873" s="142"/>
      <c r="AB873" s="142"/>
      <c r="AC873" s="142"/>
      <c r="AD873" s="142"/>
      <c r="AE873" s="142" t="s">
        <v>524</v>
      </c>
      <c r="AF873" s="142"/>
      <c r="AG873" s="142"/>
      <c r="AH873" s="142"/>
    </row>
    <row r="874" spans="1:35" x14ac:dyDescent="0.25">
      <c r="A874">
        <f t="shared" si="39"/>
        <v>872</v>
      </c>
      <c r="B874" s="143" t="s">
        <v>81</v>
      </c>
      <c r="C874" t="str">
        <f t="shared" si="40"/>
        <v>ELECTRO CENTRO</v>
      </c>
      <c r="E874">
        <f t="shared" si="41"/>
        <v>871</v>
      </c>
      <c r="F874" s="140" t="s">
        <v>52</v>
      </c>
      <c r="G874" s="141"/>
      <c r="H874" s="142"/>
      <c r="I874" s="142"/>
      <c r="J874" s="142"/>
      <c r="K874" s="142"/>
      <c r="L874" s="142"/>
      <c r="M874" s="142"/>
      <c r="N874" s="142"/>
      <c r="O874" s="142"/>
      <c r="P874" s="142"/>
      <c r="Q874" s="142"/>
      <c r="R874" s="142"/>
      <c r="S874" s="142"/>
      <c r="T874" s="142" t="s">
        <v>2519</v>
      </c>
      <c r="U874" s="142"/>
      <c r="V874" s="142" t="s">
        <v>242</v>
      </c>
      <c r="W874" s="142"/>
      <c r="X874" s="142"/>
      <c r="Y874" s="142"/>
      <c r="Z874" s="142" t="s">
        <v>986</v>
      </c>
      <c r="AA874" s="142"/>
      <c r="AB874" s="142"/>
      <c r="AC874" s="142"/>
      <c r="AD874" s="142"/>
      <c r="AE874" s="142" t="s">
        <v>97</v>
      </c>
      <c r="AF874" s="142"/>
      <c r="AG874" s="142"/>
      <c r="AH874" s="142"/>
    </row>
    <row r="875" spans="1:35" x14ac:dyDescent="0.25">
      <c r="A875">
        <f t="shared" si="39"/>
        <v>873</v>
      </c>
      <c r="B875" s="144" t="s">
        <v>2076</v>
      </c>
      <c r="C875" t="str">
        <f t="shared" si="40"/>
        <v>31/03/2016</v>
      </c>
      <c r="E875">
        <f t="shared" si="41"/>
        <v>872</v>
      </c>
      <c r="F875" s="140" t="s">
        <v>1112</v>
      </c>
      <c r="G875" s="141"/>
      <c r="H875" s="142"/>
      <c r="I875" s="142"/>
      <c r="J875" s="142"/>
      <c r="K875" s="142"/>
      <c r="L875" s="142"/>
      <c r="M875" s="142"/>
      <c r="N875" s="142"/>
      <c r="O875" s="142"/>
      <c r="P875" s="142"/>
      <c r="Q875" s="142"/>
      <c r="R875" s="142"/>
      <c r="S875" s="142"/>
      <c r="T875" s="142" t="s">
        <v>2520</v>
      </c>
      <c r="U875" s="142"/>
      <c r="V875" s="142" t="s">
        <v>845</v>
      </c>
      <c r="W875" s="142"/>
      <c r="X875" s="142"/>
      <c r="Y875" s="142"/>
      <c r="Z875" s="142" t="s">
        <v>819</v>
      </c>
      <c r="AA875" s="142"/>
      <c r="AB875" s="142"/>
      <c r="AC875" s="142"/>
      <c r="AD875" s="142"/>
      <c r="AE875" s="142" t="s">
        <v>1882</v>
      </c>
      <c r="AF875" s="142"/>
      <c r="AG875" s="142"/>
      <c r="AH875" s="142"/>
    </row>
    <row r="876" spans="1:35" x14ac:dyDescent="0.25">
      <c r="A876">
        <f t="shared" si="39"/>
        <v>874</v>
      </c>
      <c r="B876" s="147" t="s">
        <v>1117</v>
      </c>
      <c r="C876" t="str">
        <f t="shared" si="40"/>
        <v>01/03/2016</v>
      </c>
      <c r="E876">
        <f t="shared" si="41"/>
        <v>873</v>
      </c>
      <c r="F876" s="140" t="s">
        <v>54</v>
      </c>
      <c r="G876" s="141"/>
      <c r="H876" s="142"/>
      <c r="I876" s="142"/>
      <c r="J876" s="142"/>
      <c r="K876" s="142"/>
      <c r="L876" s="142"/>
      <c r="M876" s="142"/>
      <c r="N876" s="142"/>
      <c r="O876" s="142"/>
      <c r="P876" s="142"/>
      <c r="Q876" s="142"/>
      <c r="R876" s="142"/>
      <c r="S876" s="142"/>
      <c r="T876" s="142" t="s">
        <v>1121</v>
      </c>
      <c r="U876" s="142"/>
      <c r="V876" s="142" t="s">
        <v>1117</v>
      </c>
      <c r="W876" s="142"/>
      <c r="X876" s="142"/>
      <c r="Y876" s="142"/>
      <c r="Z876" s="142" t="s">
        <v>928</v>
      </c>
      <c r="AA876" s="142"/>
      <c r="AB876" s="142"/>
      <c r="AC876" s="142"/>
      <c r="AD876" s="142"/>
      <c r="AE876" s="142" t="s">
        <v>843</v>
      </c>
      <c r="AF876" s="142"/>
      <c r="AG876" s="142"/>
      <c r="AH876" s="142"/>
    </row>
    <row r="877" spans="1:35" x14ac:dyDescent="0.25">
      <c r="A877">
        <f t="shared" si="39"/>
        <v>875</v>
      </c>
      <c r="B877" s="148" t="s">
        <v>435</v>
      </c>
      <c r="C877" t="str">
        <f t="shared" si="40"/>
        <v>LICITACION</v>
      </c>
      <c r="E877">
        <f t="shared" si="41"/>
        <v>874</v>
      </c>
      <c r="F877" s="140" t="s">
        <v>402</v>
      </c>
      <c r="G877" s="141"/>
      <c r="H877" s="142"/>
      <c r="I877" s="142"/>
      <c r="J877" s="142"/>
      <c r="K877" s="142"/>
      <c r="L877" s="142"/>
      <c r="M877" s="142"/>
      <c r="N877" s="142"/>
      <c r="O877" s="142"/>
      <c r="P877" s="142"/>
      <c r="Q877" s="142"/>
      <c r="R877" s="142"/>
      <c r="S877" s="142"/>
      <c r="T877" s="142" t="s">
        <v>416</v>
      </c>
      <c r="U877" s="142"/>
      <c r="V877" s="142" t="s">
        <v>416</v>
      </c>
      <c r="W877" s="142"/>
      <c r="X877" s="142"/>
      <c r="Y877" s="142"/>
      <c r="Z877" s="142" t="s">
        <v>416</v>
      </c>
      <c r="AA877" s="142"/>
      <c r="AB877" s="142"/>
      <c r="AC877" s="142"/>
      <c r="AD877" s="142"/>
      <c r="AE877" s="142" t="s">
        <v>435</v>
      </c>
      <c r="AF877" s="142"/>
      <c r="AG877" s="142"/>
      <c r="AH877" s="142"/>
    </row>
    <row r="878" spans="1:35" x14ac:dyDescent="0.25">
      <c r="A878" s="134">
        <f t="shared" si="39"/>
        <v>876</v>
      </c>
      <c r="B878" s="149" t="s">
        <v>417</v>
      </c>
      <c r="C878" t="str">
        <f t="shared" si="40"/>
        <v>REGULADO</v>
      </c>
      <c r="E878">
        <f t="shared" si="41"/>
        <v>875</v>
      </c>
      <c r="F878" s="150" t="s">
        <v>403</v>
      </c>
      <c r="G878" s="151"/>
      <c r="H878" s="152"/>
      <c r="I878" s="152"/>
      <c r="J878" s="152"/>
      <c r="K878" s="152"/>
      <c r="L878" s="152"/>
      <c r="M878" s="152"/>
      <c r="N878" s="152"/>
      <c r="O878" s="152"/>
      <c r="P878" s="152"/>
      <c r="Q878" s="152"/>
      <c r="R878" s="152"/>
      <c r="S878" s="152"/>
      <c r="T878" s="152" t="s">
        <v>558</v>
      </c>
      <c r="U878" s="152"/>
      <c r="V878" s="152" t="s">
        <v>558</v>
      </c>
      <c r="W878" s="152"/>
      <c r="X878" s="152"/>
      <c r="Y878" s="152"/>
      <c r="Z878" s="152" t="s">
        <v>558</v>
      </c>
      <c r="AA878" s="152"/>
      <c r="AB878" s="152"/>
      <c r="AC878" s="152"/>
      <c r="AD878" s="152"/>
      <c r="AE878" s="152" t="s">
        <v>417</v>
      </c>
      <c r="AF878" s="152"/>
      <c r="AG878" s="152"/>
      <c r="AH878" s="152"/>
    </row>
    <row r="879" spans="1:35" x14ac:dyDescent="0.25">
      <c r="A879">
        <f t="shared" si="39"/>
        <v>877</v>
      </c>
      <c r="B879" s="135" t="s">
        <v>2216</v>
      </c>
      <c r="C879" t="str">
        <f t="shared" si="40"/>
        <v>CL00020ENG</v>
      </c>
      <c r="E879" s="134">
        <f t="shared" si="41"/>
        <v>876</v>
      </c>
      <c r="F879" s="153" t="s">
        <v>1087</v>
      </c>
      <c r="G879" s="154"/>
      <c r="H879" s="155"/>
      <c r="I879" s="155"/>
      <c r="J879" s="155"/>
      <c r="K879" s="155"/>
      <c r="L879" s="155"/>
      <c r="M879" s="155"/>
      <c r="N879" s="155"/>
      <c r="O879" s="155"/>
      <c r="P879" s="155"/>
      <c r="Q879" s="155"/>
      <c r="R879" s="155"/>
      <c r="S879" s="155"/>
      <c r="T879" s="155" t="s">
        <v>2521</v>
      </c>
      <c r="U879" s="155"/>
      <c r="V879" s="155" t="s">
        <v>2107</v>
      </c>
      <c r="W879" s="155"/>
      <c r="X879" s="155"/>
      <c r="Y879" s="155"/>
      <c r="Z879" s="155" t="s">
        <v>990</v>
      </c>
      <c r="AA879" s="155"/>
      <c r="AB879" s="155"/>
      <c r="AC879" s="155"/>
      <c r="AD879" s="155"/>
      <c r="AE879" s="155" t="s">
        <v>2522</v>
      </c>
      <c r="AF879" s="155"/>
      <c r="AG879" s="155"/>
      <c r="AH879" s="155"/>
    </row>
    <row r="880" spans="1:35" x14ac:dyDescent="0.25">
      <c r="A880">
        <f t="shared" si="39"/>
        <v>878</v>
      </c>
      <c r="B880" s="139" t="s">
        <v>482</v>
      </c>
      <c r="C880" t="str">
        <f t="shared" si="40"/>
        <v>CARHUAQUERO 220</v>
      </c>
      <c r="E880">
        <f t="shared" si="41"/>
        <v>877</v>
      </c>
      <c r="F880" s="156" t="s">
        <v>1109</v>
      </c>
      <c r="G880" s="157"/>
      <c r="H880" s="158"/>
      <c r="I880" s="158"/>
      <c r="J880" s="158"/>
      <c r="K880" s="158"/>
      <c r="L880" s="158"/>
      <c r="M880" s="158"/>
      <c r="N880" s="158"/>
      <c r="O880" s="158"/>
      <c r="P880" s="158"/>
      <c r="Q880" s="158"/>
      <c r="R880" s="158"/>
      <c r="S880" s="158"/>
      <c r="T880" s="158" t="s">
        <v>634</v>
      </c>
      <c r="U880" s="158"/>
      <c r="V880" s="158" t="s">
        <v>2119</v>
      </c>
      <c r="W880" s="158"/>
      <c r="X880" s="158"/>
      <c r="Y880" s="158"/>
      <c r="Z880" s="158" t="s">
        <v>562</v>
      </c>
      <c r="AA880" s="158"/>
      <c r="AB880" s="158"/>
      <c r="AC880" s="158"/>
      <c r="AD880" s="158"/>
      <c r="AE880" s="158" t="s">
        <v>522</v>
      </c>
      <c r="AF880" s="158"/>
      <c r="AG880" s="158"/>
      <c r="AH880" s="158"/>
    </row>
    <row r="881" spans="1:35" x14ac:dyDescent="0.25">
      <c r="A881">
        <f t="shared" si="39"/>
        <v>879</v>
      </c>
      <c r="B881" s="143" t="s">
        <v>107</v>
      </c>
      <c r="C881" t="str">
        <f t="shared" si="40"/>
        <v>ELECTRO NORTE</v>
      </c>
      <c r="E881">
        <f t="shared" si="41"/>
        <v>878</v>
      </c>
      <c r="F881" s="156" t="s">
        <v>52</v>
      </c>
      <c r="G881" s="157"/>
      <c r="H881" s="158"/>
      <c r="I881" s="158"/>
      <c r="J881" s="158"/>
      <c r="K881" s="158"/>
      <c r="L881" s="158"/>
      <c r="M881" s="158"/>
      <c r="N881" s="158"/>
      <c r="O881" s="158"/>
      <c r="P881" s="158"/>
      <c r="Q881" s="158"/>
      <c r="R881" s="158"/>
      <c r="S881" s="158"/>
      <c r="T881" s="158" t="s">
        <v>280</v>
      </c>
      <c r="U881" s="158"/>
      <c r="V881" s="158" t="s">
        <v>36</v>
      </c>
      <c r="W881" s="158"/>
      <c r="X881" s="158"/>
      <c r="Y881" s="158"/>
      <c r="Z881" s="158" t="s">
        <v>986</v>
      </c>
      <c r="AA881" s="158"/>
      <c r="AB881" s="158"/>
      <c r="AC881" s="158"/>
      <c r="AD881" s="158"/>
      <c r="AE881" s="158" t="s">
        <v>97</v>
      </c>
      <c r="AF881" s="158"/>
      <c r="AG881" s="158"/>
      <c r="AH881" s="158"/>
    </row>
    <row r="882" spans="1:35" x14ac:dyDescent="0.25">
      <c r="A882">
        <f t="shared" si="39"/>
        <v>880</v>
      </c>
      <c r="B882" s="144" t="s">
        <v>566</v>
      </c>
      <c r="C882" t="str">
        <f t="shared" si="40"/>
        <v>31/12/2022</v>
      </c>
      <c r="E882">
        <f t="shared" si="41"/>
        <v>879</v>
      </c>
      <c r="F882" s="156" t="s">
        <v>1112</v>
      </c>
      <c r="G882" s="157"/>
      <c r="H882" s="158"/>
      <c r="I882" s="158"/>
      <c r="J882" s="158"/>
      <c r="K882" s="158"/>
      <c r="L882" s="158"/>
      <c r="M882" s="158"/>
      <c r="N882" s="158"/>
      <c r="O882" s="158"/>
      <c r="P882" s="158"/>
      <c r="Q882" s="158"/>
      <c r="R882" s="158"/>
      <c r="S882" s="158"/>
      <c r="T882" s="158" t="s">
        <v>2523</v>
      </c>
      <c r="U882" s="158"/>
      <c r="V882" s="158" t="s">
        <v>819</v>
      </c>
      <c r="W882" s="158"/>
      <c r="X882" s="158"/>
      <c r="Y882" s="158"/>
      <c r="Z882" s="158" t="s">
        <v>819</v>
      </c>
      <c r="AA882" s="158"/>
      <c r="AB882" s="158"/>
      <c r="AC882" s="158"/>
      <c r="AD882" s="158"/>
      <c r="AE882" s="158" t="s">
        <v>1882</v>
      </c>
      <c r="AF882" s="158"/>
      <c r="AG882" s="158"/>
      <c r="AH882" s="158"/>
    </row>
    <row r="883" spans="1:35" x14ac:dyDescent="0.25">
      <c r="A883" s="134">
        <f t="shared" si="39"/>
        <v>881</v>
      </c>
      <c r="B883" s="147" t="s">
        <v>1117</v>
      </c>
      <c r="C883" t="str">
        <f t="shared" si="40"/>
        <v>01/03/2016</v>
      </c>
      <c r="E883">
        <f t="shared" si="41"/>
        <v>880</v>
      </c>
      <c r="F883" s="156" t="s">
        <v>54</v>
      </c>
      <c r="G883" s="157"/>
      <c r="H883" s="158"/>
      <c r="I883" s="158"/>
      <c r="J883" s="158"/>
      <c r="K883" s="158"/>
      <c r="L883" s="158"/>
      <c r="M883" s="158"/>
      <c r="N883" s="158"/>
      <c r="O883" s="158"/>
      <c r="P883" s="158"/>
      <c r="Q883" s="158"/>
      <c r="R883" s="158"/>
      <c r="S883" s="158"/>
      <c r="T883" s="158" t="s">
        <v>1121</v>
      </c>
      <c r="U883" s="158"/>
      <c r="V883" s="158" t="s">
        <v>1117</v>
      </c>
      <c r="W883" s="158"/>
      <c r="X883" s="158"/>
      <c r="Y883" s="158"/>
      <c r="Z883" s="158" t="s">
        <v>928</v>
      </c>
      <c r="AA883" s="158"/>
      <c r="AB883" s="158"/>
      <c r="AC883" s="158"/>
      <c r="AD883" s="158"/>
      <c r="AE883" s="158" t="s">
        <v>843</v>
      </c>
      <c r="AF883" s="158"/>
      <c r="AG883" s="158"/>
      <c r="AH883" s="158"/>
    </row>
    <row r="884" spans="1:35" x14ac:dyDescent="0.25">
      <c r="A884">
        <f t="shared" si="39"/>
        <v>882</v>
      </c>
      <c r="B884" s="148" t="s">
        <v>435</v>
      </c>
      <c r="C884" t="str">
        <f t="shared" si="40"/>
        <v>LICITACION</v>
      </c>
      <c r="E884">
        <f t="shared" si="41"/>
        <v>881</v>
      </c>
      <c r="F884" s="156" t="s">
        <v>402</v>
      </c>
      <c r="G884" s="157"/>
      <c r="H884" s="158"/>
      <c r="I884" s="158"/>
      <c r="J884" s="158"/>
      <c r="K884" s="158"/>
      <c r="L884" s="158"/>
      <c r="M884" s="158"/>
      <c r="N884" s="158"/>
      <c r="O884" s="158"/>
      <c r="P884" s="158"/>
      <c r="Q884" s="158"/>
      <c r="R884" s="158"/>
      <c r="S884" s="158"/>
      <c r="T884" s="158" t="s">
        <v>416</v>
      </c>
      <c r="U884" s="158"/>
      <c r="V884" s="158" t="s">
        <v>416</v>
      </c>
      <c r="W884" s="158"/>
      <c r="X884" s="158"/>
      <c r="Y884" s="158"/>
      <c r="Z884" s="158" t="s">
        <v>416</v>
      </c>
      <c r="AA884" s="158"/>
      <c r="AB884" s="158"/>
      <c r="AC884" s="158"/>
      <c r="AD884" s="158"/>
      <c r="AE884" s="158" t="s">
        <v>435</v>
      </c>
      <c r="AF884" s="158"/>
      <c r="AG884" s="158"/>
      <c r="AH884" s="158"/>
    </row>
    <row r="885" spans="1:35" x14ac:dyDescent="0.25">
      <c r="A885">
        <f t="shared" si="39"/>
        <v>883</v>
      </c>
      <c r="B885" s="149" t="s">
        <v>417</v>
      </c>
      <c r="C885" t="str">
        <f t="shared" si="40"/>
        <v>REGULADO</v>
      </c>
      <c r="E885">
        <f t="shared" si="41"/>
        <v>882</v>
      </c>
      <c r="F885" s="159" t="s">
        <v>403</v>
      </c>
      <c r="G885" s="160"/>
      <c r="H885" s="161"/>
      <c r="I885" s="161"/>
      <c r="J885" s="161"/>
      <c r="K885" s="161"/>
      <c r="L885" s="161"/>
      <c r="M885" s="161"/>
      <c r="N885" s="161"/>
      <c r="O885" s="161"/>
      <c r="P885" s="161"/>
      <c r="Q885" s="161"/>
      <c r="R885" s="161"/>
      <c r="S885" s="161"/>
      <c r="T885" s="161" t="s">
        <v>558</v>
      </c>
      <c r="U885" s="161"/>
      <c r="V885" s="161" t="s">
        <v>558</v>
      </c>
      <c r="W885" s="161"/>
      <c r="X885" s="161"/>
      <c r="Y885" s="161"/>
      <c r="Z885" s="161" t="s">
        <v>558</v>
      </c>
      <c r="AA885" s="161"/>
      <c r="AB885" s="161"/>
      <c r="AC885" s="161"/>
      <c r="AD885" s="161"/>
      <c r="AE885" s="161" t="s">
        <v>417</v>
      </c>
      <c r="AF885" s="161"/>
      <c r="AG885" s="161"/>
      <c r="AH885" s="161"/>
    </row>
    <row r="886" spans="1:35" s="134" customFormat="1" x14ac:dyDescent="0.25">
      <c r="A886">
        <f t="shared" si="39"/>
        <v>884</v>
      </c>
      <c r="B886" s="135" t="s">
        <v>1503</v>
      </c>
      <c r="C886" s="134" t="str">
        <f t="shared" si="40"/>
        <v>CL00023ENG</v>
      </c>
      <c r="E886" s="134">
        <f t="shared" si="41"/>
        <v>883</v>
      </c>
      <c r="F886" s="136" t="s">
        <v>1087</v>
      </c>
      <c r="G886" s="137"/>
      <c r="H886" s="138"/>
      <c r="I886" s="138"/>
      <c r="J886" s="138"/>
      <c r="K886" s="138"/>
      <c r="L886" s="138"/>
      <c r="M886" s="138"/>
      <c r="N886" s="138"/>
      <c r="O886" s="138"/>
      <c r="P886" s="138"/>
      <c r="Q886" s="138"/>
      <c r="R886" s="138"/>
      <c r="S886" s="138"/>
      <c r="T886" s="138" t="s">
        <v>2524</v>
      </c>
      <c r="U886" s="138"/>
      <c r="V886" s="138" t="s">
        <v>2124</v>
      </c>
      <c r="W886" s="138"/>
      <c r="X886" s="138"/>
      <c r="Y886" s="138"/>
      <c r="Z886" s="138" t="s">
        <v>991</v>
      </c>
      <c r="AA886" s="138"/>
      <c r="AB886" s="138"/>
      <c r="AC886" s="138"/>
      <c r="AD886" s="138"/>
      <c r="AE886" s="138" t="s">
        <v>2525</v>
      </c>
      <c r="AF886" s="138"/>
      <c r="AG886" s="138"/>
      <c r="AH886" s="138"/>
      <c r="AI886" s="3"/>
    </row>
    <row r="887" spans="1:35" x14ac:dyDescent="0.25">
      <c r="A887">
        <f t="shared" si="39"/>
        <v>885</v>
      </c>
      <c r="B887" s="139" t="s">
        <v>422</v>
      </c>
      <c r="C887" t="str">
        <f t="shared" si="40"/>
        <v>CHAVARRIA 220</v>
      </c>
      <c r="E887">
        <f t="shared" si="41"/>
        <v>884</v>
      </c>
      <c r="F887" s="140" t="s">
        <v>1109</v>
      </c>
      <c r="G887" s="141"/>
      <c r="H887" s="142"/>
      <c r="I887" s="142"/>
      <c r="J887" s="142"/>
      <c r="K887" s="142"/>
      <c r="L887" s="142"/>
      <c r="M887" s="142"/>
      <c r="N887" s="142"/>
      <c r="O887" s="142"/>
      <c r="P887" s="142"/>
      <c r="Q887" s="142"/>
      <c r="R887" s="142"/>
      <c r="S887" s="142"/>
      <c r="T887" s="142" t="s">
        <v>937</v>
      </c>
      <c r="U887" s="142"/>
      <c r="V887" s="142" t="s">
        <v>608</v>
      </c>
      <c r="W887" s="142"/>
      <c r="X887" s="142"/>
      <c r="Y887" s="142"/>
      <c r="Z887" s="142" t="s">
        <v>492</v>
      </c>
      <c r="AA887" s="142"/>
      <c r="AB887" s="142"/>
      <c r="AC887" s="142"/>
      <c r="AD887" s="142"/>
      <c r="AE887" s="142" t="s">
        <v>520</v>
      </c>
      <c r="AF887" s="142"/>
      <c r="AG887" s="142"/>
      <c r="AH887" s="142"/>
    </row>
    <row r="888" spans="1:35" x14ac:dyDescent="0.25">
      <c r="A888" s="134">
        <f t="shared" si="39"/>
        <v>886</v>
      </c>
      <c r="B888" s="143" t="s">
        <v>114</v>
      </c>
      <c r="C888" t="str">
        <f t="shared" si="40"/>
        <v>EDELNOR</v>
      </c>
      <c r="E888">
        <f t="shared" si="41"/>
        <v>885</v>
      </c>
      <c r="F888" s="140" t="s">
        <v>52</v>
      </c>
      <c r="G888" s="141"/>
      <c r="H888" s="142"/>
      <c r="I888" s="142"/>
      <c r="J888" s="142"/>
      <c r="K888" s="142"/>
      <c r="L888" s="142"/>
      <c r="M888" s="142"/>
      <c r="N888" s="142"/>
      <c r="O888" s="142"/>
      <c r="P888" s="142"/>
      <c r="Q888" s="142"/>
      <c r="R888" s="142"/>
      <c r="S888" s="142"/>
      <c r="T888" s="142" t="s">
        <v>2526</v>
      </c>
      <c r="U888" s="142"/>
      <c r="V888" s="142" t="s">
        <v>316</v>
      </c>
      <c r="W888" s="142"/>
      <c r="X888" s="142"/>
      <c r="Y888" s="142"/>
      <c r="Z888" s="142" t="s">
        <v>986</v>
      </c>
      <c r="AA888" s="142"/>
      <c r="AB888" s="142"/>
      <c r="AC888" s="142"/>
      <c r="AD888" s="142"/>
      <c r="AE888" s="142" t="s">
        <v>97</v>
      </c>
      <c r="AF888" s="142"/>
      <c r="AG888" s="142"/>
      <c r="AH888" s="142"/>
    </row>
    <row r="889" spans="1:35" x14ac:dyDescent="0.25">
      <c r="A889">
        <f t="shared" si="39"/>
        <v>887</v>
      </c>
      <c r="B889" s="144" t="s">
        <v>795</v>
      </c>
      <c r="C889" t="str">
        <f t="shared" si="40"/>
        <v>31/12/2027</v>
      </c>
      <c r="E889">
        <f t="shared" si="41"/>
        <v>886</v>
      </c>
      <c r="F889" s="140" t="s">
        <v>1112</v>
      </c>
      <c r="G889" s="141"/>
      <c r="H889" s="142"/>
      <c r="I889" s="142"/>
      <c r="J889" s="142"/>
      <c r="K889" s="142"/>
      <c r="L889" s="142"/>
      <c r="M889" s="142"/>
      <c r="N889" s="142"/>
      <c r="O889" s="142"/>
      <c r="P889" s="142"/>
      <c r="Q889" s="142"/>
      <c r="R889" s="142"/>
      <c r="S889" s="142"/>
      <c r="T889" s="142" t="s">
        <v>624</v>
      </c>
      <c r="U889" s="142"/>
      <c r="V889" s="142" t="s">
        <v>819</v>
      </c>
      <c r="W889" s="142"/>
      <c r="X889" s="142"/>
      <c r="Y889" s="142"/>
      <c r="Z889" s="142" t="s">
        <v>819</v>
      </c>
      <c r="AA889" s="142"/>
      <c r="AB889" s="142"/>
      <c r="AC889" s="142"/>
      <c r="AD889" s="142"/>
      <c r="AE889" s="142" t="s">
        <v>1882</v>
      </c>
      <c r="AF889" s="142"/>
      <c r="AG889" s="142"/>
      <c r="AH889" s="142"/>
    </row>
    <row r="890" spans="1:35" x14ac:dyDescent="0.25">
      <c r="A890">
        <f t="shared" si="39"/>
        <v>888</v>
      </c>
      <c r="B890" s="147" t="s">
        <v>1117</v>
      </c>
      <c r="C890" t="str">
        <f t="shared" si="40"/>
        <v>01/03/2016</v>
      </c>
      <c r="E890">
        <f t="shared" si="41"/>
        <v>887</v>
      </c>
      <c r="F890" s="140" t="s">
        <v>54</v>
      </c>
      <c r="G890" s="141"/>
      <c r="H890" s="142"/>
      <c r="I890" s="142"/>
      <c r="J890" s="142"/>
      <c r="K890" s="142"/>
      <c r="L890" s="142"/>
      <c r="M890" s="142"/>
      <c r="N890" s="142"/>
      <c r="O890" s="142"/>
      <c r="P890" s="142"/>
      <c r="Q890" s="142"/>
      <c r="R890" s="142"/>
      <c r="S890" s="142"/>
      <c r="T890" s="142" t="s">
        <v>1121</v>
      </c>
      <c r="U890" s="142"/>
      <c r="V890" s="142" t="s">
        <v>1117</v>
      </c>
      <c r="W890" s="142"/>
      <c r="X890" s="142"/>
      <c r="Y890" s="142"/>
      <c r="Z890" s="142" t="s">
        <v>928</v>
      </c>
      <c r="AA890" s="142"/>
      <c r="AB890" s="142"/>
      <c r="AC890" s="142"/>
      <c r="AD890" s="142"/>
      <c r="AE890" s="142" t="s">
        <v>843</v>
      </c>
      <c r="AF890" s="142"/>
      <c r="AG890" s="142"/>
      <c r="AH890" s="142"/>
    </row>
    <row r="891" spans="1:35" x14ac:dyDescent="0.25">
      <c r="A891">
        <f t="shared" si="39"/>
        <v>889</v>
      </c>
      <c r="B891" s="148" t="s">
        <v>435</v>
      </c>
      <c r="C891" t="str">
        <f t="shared" si="40"/>
        <v>LICITACION</v>
      </c>
      <c r="E891">
        <f t="shared" si="41"/>
        <v>888</v>
      </c>
      <c r="F891" s="140" t="s">
        <v>402</v>
      </c>
      <c r="G891" s="141"/>
      <c r="H891" s="142"/>
      <c r="I891" s="142"/>
      <c r="J891" s="142"/>
      <c r="K891" s="142"/>
      <c r="L891" s="142"/>
      <c r="M891" s="142"/>
      <c r="N891" s="142"/>
      <c r="O891" s="142"/>
      <c r="P891" s="142"/>
      <c r="Q891" s="142"/>
      <c r="R891" s="142"/>
      <c r="S891" s="142"/>
      <c r="T891" s="142" t="s">
        <v>416</v>
      </c>
      <c r="U891" s="142"/>
      <c r="V891" s="142" t="s">
        <v>416</v>
      </c>
      <c r="W891" s="142"/>
      <c r="X891" s="142"/>
      <c r="Y891" s="142"/>
      <c r="Z891" s="142" t="s">
        <v>416</v>
      </c>
      <c r="AA891" s="142"/>
      <c r="AB891" s="142"/>
      <c r="AC891" s="142"/>
      <c r="AD891" s="142"/>
      <c r="AE891" s="142" t="s">
        <v>435</v>
      </c>
      <c r="AF891" s="142"/>
      <c r="AG891" s="142"/>
      <c r="AH891" s="142"/>
    </row>
    <row r="892" spans="1:35" x14ac:dyDescent="0.25">
      <c r="A892">
        <f t="shared" si="39"/>
        <v>890</v>
      </c>
      <c r="B892" s="149" t="s">
        <v>417</v>
      </c>
      <c r="C892" t="str">
        <f t="shared" si="40"/>
        <v>REGULADO</v>
      </c>
      <c r="E892">
        <f t="shared" si="41"/>
        <v>889</v>
      </c>
      <c r="F892" s="150" t="s">
        <v>403</v>
      </c>
      <c r="G892" s="151"/>
      <c r="H892" s="152"/>
      <c r="I892" s="152"/>
      <c r="J892" s="152"/>
      <c r="K892" s="152"/>
      <c r="L892" s="152"/>
      <c r="M892" s="152"/>
      <c r="N892" s="152"/>
      <c r="O892" s="152"/>
      <c r="P892" s="152"/>
      <c r="Q892" s="152"/>
      <c r="R892" s="152"/>
      <c r="S892" s="152"/>
      <c r="T892" s="152" t="s">
        <v>558</v>
      </c>
      <c r="U892" s="152"/>
      <c r="V892" s="152" t="s">
        <v>558</v>
      </c>
      <c r="W892" s="152"/>
      <c r="X892" s="152"/>
      <c r="Y892" s="152"/>
      <c r="Z892" s="152" t="s">
        <v>558</v>
      </c>
      <c r="AA892" s="152"/>
      <c r="AB892" s="152"/>
      <c r="AC892" s="152"/>
      <c r="AD892" s="152"/>
      <c r="AE892" s="152" t="s">
        <v>417</v>
      </c>
      <c r="AF892" s="152"/>
      <c r="AG892" s="152"/>
      <c r="AH892" s="152"/>
    </row>
    <row r="893" spans="1:35" x14ac:dyDescent="0.25">
      <c r="A893" s="134">
        <f t="shared" si="39"/>
        <v>891</v>
      </c>
      <c r="B893" s="135" t="s">
        <v>2227</v>
      </c>
      <c r="C893" t="str">
        <f t="shared" si="40"/>
        <v>CL00028ENG</v>
      </c>
      <c r="E893" s="134">
        <f t="shared" si="41"/>
        <v>890</v>
      </c>
      <c r="F893" s="153" t="s">
        <v>1087</v>
      </c>
      <c r="G893" s="154"/>
      <c r="H893" s="155"/>
      <c r="I893" s="155"/>
      <c r="J893" s="155"/>
      <c r="K893" s="155"/>
      <c r="L893" s="155"/>
      <c r="M893" s="155"/>
      <c r="N893" s="155"/>
      <c r="O893" s="155"/>
      <c r="P893" s="155"/>
      <c r="Q893" s="155"/>
      <c r="R893" s="155"/>
      <c r="S893" s="155"/>
      <c r="T893" s="155" t="s">
        <v>2527</v>
      </c>
      <c r="U893" s="155"/>
      <c r="V893" s="155" t="s">
        <v>2139</v>
      </c>
      <c r="W893" s="155"/>
      <c r="X893" s="155"/>
      <c r="Y893" s="155"/>
      <c r="Z893" s="155" t="s">
        <v>992</v>
      </c>
      <c r="AA893" s="155"/>
      <c r="AB893" s="155"/>
      <c r="AC893" s="155"/>
      <c r="AD893" s="155"/>
      <c r="AE893" s="155" t="s">
        <v>2528</v>
      </c>
      <c r="AF893" s="155"/>
      <c r="AG893" s="155"/>
      <c r="AH893" s="155"/>
    </row>
    <row r="894" spans="1:35" x14ac:dyDescent="0.25">
      <c r="A894">
        <f t="shared" si="39"/>
        <v>892</v>
      </c>
      <c r="B894" s="139" t="s">
        <v>484</v>
      </c>
      <c r="C894" t="str">
        <f t="shared" si="40"/>
        <v>CHICLAYO 220</v>
      </c>
      <c r="E894">
        <f t="shared" si="41"/>
        <v>891</v>
      </c>
      <c r="F894" s="156" t="s">
        <v>1109</v>
      </c>
      <c r="G894" s="157"/>
      <c r="H894" s="158"/>
      <c r="I894" s="158"/>
      <c r="J894" s="158"/>
      <c r="K894" s="158"/>
      <c r="L894" s="158"/>
      <c r="M894" s="158"/>
      <c r="N894" s="158"/>
      <c r="O894" s="158"/>
      <c r="P894" s="158"/>
      <c r="Q894" s="158"/>
      <c r="R894" s="158"/>
      <c r="S894" s="158"/>
      <c r="T894" s="158" t="s">
        <v>2529</v>
      </c>
      <c r="U894" s="158"/>
      <c r="V894" s="158" t="s">
        <v>2149</v>
      </c>
      <c r="W894" s="158"/>
      <c r="X894" s="158"/>
      <c r="Y894" s="158"/>
      <c r="Z894" s="158" t="s">
        <v>538</v>
      </c>
      <c r="AA894" s="158"/>
      <c r="AB894" s="158"/>
      <c r="AC894" s="158"/>
      <c r="AD894" s="158"/>
      <c r="AE894" s="158" t="s">
        <v>534</v>
      </c>
      <c r="AF894" s="158"/>
      <c r="AG894" s="158"/>
      <c r="AH894" s="158"/>
    </row>
    <row r="895" spans="1:35" x14ac:dyDescent="0.25">
      <c r="A895">
        <f t="shared" si="39"/>
        <v>893</v>
      </c>
      <c r="B895" s="143" t="s">
        <v>107</v>
      </c>
      <c r="C895" t="str">
        <f t="shared" si="40"/>
        <v>ELECTRO NORTE</v>
      </c>
      <c r="E895">
        <f t="shared" si="41"/>
        <v>892</v>
      </c>
      <c r="F895" s="156" t="s">
        <v>52</v>
      </c>
      <c r="G895" s="157"/>
      <c r="H895" s="158"/>
      <c r="I895" s="158"/>
      <c r="J895" s="158"/>
      <c r="K895" s="158"/>
      <c r="L895" s="158"/>
      <c r="M895" s="158"/>
      <c r="N895" s="158"/>
      <c r="O895" s="158"/>
      <c r="P895" s="158"/>
      <c r="Q895" s="158"/>
      <c r="R895" s="158"/>
      <c r="S895" s="158"/>
      <c r="T895" s="158" t="s">
        <v>2530</v>
      </c>
      <c r="U895" s="158"/>
      <c r="V895" s="158" t="s">
        <v>244</v>
      </c>
      <c r="W895" s="158"/>
      <c r="X895" s="158"/>
      <c r="Y895" s="158"/>
      <c r="Z895" s="158" t="s">
        <v>986</v>
      </c>
      <c r="AA895" s="158"/>
      <c r="AB895" s="158"/>
      <c r="AC895" s="158"/>
      <c r="AD895" s="158"/>
      <c r="AE895" s="158" t="s">
        <v>97</v>
      </c>
      <c r="AF895" s="158"/>
      <c r="AG895" s="158"/>
      <c r="AH895" s="158"/>
    </row>
    <row r="896" spans="1:35" x14ac:dyDescent="0.25">
      <c r="A896">
        <f t="shared" si="39"/>
        <v>894</v>
      </c>
      <c r="B896" s="144" t="s">
        <v>566</v>
      </c>
      <c r="C896" t="str">
        <f t="shared" si="40"/>
        <v>31/12/2022</v>
      </c>
      <c r="E896">
        <f t="shared" si="41"/>
        <v>893</v>
      </c>
      <c r="F896" s="156" t="s">
        <v>1112</v>
      </c>
      <c r="G896" s="157"/>
      <c r="H896" s="158"/>
      <c r="I896" s="158"/>
      <c r="J896" s="158"/>
      <c r="K896" s="158"/>
      <c r="L896" s="158"/>
      <c r="M896" s="158"/>
      <c r="N896" s="158"/>
      <c r="O896" s="158"/>
      <c r="P896" s="158"/>
      <c r="Q896" s="158"/>
      <c r="R896" s="158"/>
      <c r="S896" s="158"/>
      <c r="T896" s="158" t="s">
        <v>566</v>
      </c>
      <c r="U896" s="158"/>
      <c r="V896" s="158" t="s">
        <v>1178</v>
      </c>
      <c r="W896" s="158"/>
      <c r="X896" s="158"/>
      <c r="Y896" s="158"/>
      <c r="Z896" s="158" t="s">
        <v>819</v>
      </c>
      <c r="AA896" s="158"/>
      <c r="AB896" s="158"/>
      <c r="AC896" s="158"/>
      <c r="AD896" s="158"/>
      <c r="AE896" s="158" t="s">
        <v>1882</v>
      </c>
      <c r="AF896" s="158"/>
      <c r="AG896" s="158"/>
      <c r="AH896" s="158"/>
    </row>
    <row r="897" spans="1:35" x14ac:dyDescent="0.25">
      <c r="A897">
        <f t="shared" si="39"/>
        <v>895</v>
      </c>
      <c r="B897" s="147" t="s">
        <v>1117</v>
      </c>
      <c r="C897" t="str">
        <f t="shared" si="40"/>
        <v>01/03/2016</v>
      </c>
      <c r="E897">
        <f t="shared" si="41"/>
        <v>894</v>
      </c>
      <c r="F897" s="156" t="s">
        <v>54</v>
      </c>
      <c r="G897" s="157"/>
      <c r="H897" s="158"/>
      <c r="I897" s="158"/>
      <c r="J897" s="158"/>
      <c r="K897" s="158"/>
      <c r="L897" s="158"/>
      <c r="M897" s="158"/>
      <c r="N897" s="158"/>
      <c r="O897" s="158"/>
      <c r="P897" s="158"/>
      <c r="Q897" s="158"/>
      <c r="R897" s="158"/>
      <c r="S897" s="158"/>
      <c r="T897" s="158" t="s">
        <v>1121</v>
      </c>
      <c r="U897" s="158"/>
      <c r="V897" s="158" t="s">
        <v>642</v>
      </c>
      <c r="W897" s="158"/>
      <c r="X897" s="158"/>
      <c r="Y897" s="158"/>
      <c r="Z897" s="158" t="s">
        <v>928</v>
      </c>
      <c r="AA897" s="158"/>
      <c r="AB897" s="158"/>
      <c r="AC897" s="158"/>
      <c r="AD897" s="158"/>
      <c r="AE897" s="158" t="s">
        <v>843</v>
      </c>
      <c r="AF897" s="158"/>
      <c r="AG897" s="158"/>
      <c r="AH897" s="158"/>
    </row>
    <row r="898" spans="1:35" x14ac:dyDescent="0.25">
      <c r="A898" s="134">
        <f t="shared" si="39"/>
        <v>896</v>
      </c>
      <c r="B898" s="148" t="s">
        <v>435</v>
      </c>
      <c r="C898" t="str">
        <f t="shared" si="40"/>
        <v>LICITACION</v>
      </c>
      <c r="E898">
        <f t="shared" si="41"/>
        <v>895</v>
      </c>
      <c r="F898" s="156" t="s">
        <v>402</v>
      </c>
      <c r="G898" s="157"/>
      <c r="H898" s="158"/>
      <c r="I898" s="158"/>
      <c r="J898" s="158"/>
      <c r="K898" s="158"/>
      <c r="L898" s="158"/>
      <c r="M898" s="158"/>
      <c r="N898" s="158"/>
      <c r="O898" s="158"/>
      <c r="P898" s="158"/>
      <c r="Q898" s="158"/>
      <c r="R898" s="158"/>
      <c r="S898" s="158"/>
      <c r="T898" s="158" t="s">
        <v>416</v>
      </c>
      <c r="U898" s="158"/>
      <c r="V898" s="158" t="s">
        <v>416</v>
      </c>
      <c r="W898" s="158"/>
      <c r="X898" s="158"/>
      <c r="Y898" s="158"/>
      <c r="Z898" s="158" t="s">
        <v>416</v>
      </c>
      <c r="AA898" s="158"/>
      <c r="AB898" s="158"/>
      <c r="AC898" s="158"/>
      <c r="AD898" s="158"/>
      <c r="AE898" s="158" t="s">
        <v>435</v>
      </c>
      <c r="AF898" s="158"/>
      <c r="AG898" s="158"/>
      <c r="AH898" s="158"/>
    </row>
    <row r="899" spans="1:35" x14ac:dyDescent="0.25">
      <c r="A899">
        <f t="shared" si="39"/>
        <v>897</v>
      </c>
      <c r="B899" s="149" t="s">
        <v>417</v>
      </c>
      <c r="C899" t="str">
        <f t="shared" si="40"/>
        <v>REGULADO</v>
      </c>
      <c r="E899">
        <f t="shared" si="41"/>
        <v>896</v>
      </c>
      <c r="F899" s="159" t="s">
        <v>403</v>
      </c>
      <c r="G899" s="160"/>
      <c r="H899" s="161"/>
      <c r="I899" s="161"/>
      <c r="J899" s="161"/>
      <c r="K899" s="161"/>
      <c r="L899" s="161"/>
      <c r="M899" s="161"/>
      <c r="N899" s="161"/>
      <c r="O899" s="161"/>
      <c r="P899" s="161"/>
      <c r="Q899" s="161"/>
      <c r="R899" s="161"/>
      <c r="S899" s="161"/>
      <c r="T899" s="161" t="s">
        <v>558</v>
      </c>
      <c r="U899" s="161"/>
      <c r="V899" s="161" t="s">
        <v>558</v>
      </c>
      <c r="W899" s="161"/>
      <c r="X899" s="161"/>
      <c r="Y899" s="161"/>
      <c r="Z899" s="161" t="s">
        <v>558</v>
      </c>
      <c r="AA899" s="161"/>
      <c r="AB899" s="161"/>
      <c r="AC899" s="161"/>
      <c r="AD899" s="161"/>
      <c r="AE899" s="161" t="s">
        <v>417</v>
      </c>
      <c r="AF899" s="161"/>
      <c r="AG899" s="161"/>
      <c r="AH899" s="161"/>
    </row>
    <row r="900" spans="1:35" s="134" customFormat="1" x14ac:dyDescent="0.25">
      <c r="A900">
        <f t="shared" si="39"/>
        <v>898</v>
      </c>
      <c r="B900" s="135" t="s">
        <v>2315</v>
      </c>
      <c r="C900" s="134" t="str">
        <f t="shared" si="40"/>
        <v>CL00029ENG</v>
      </c>
      <c r="E900" s="134">
        <f t="shared" si="41"/>
        <v>897</v>
      </c>
      <c r="F900" s="136" t="s">
        <v>1087</v>
      </c>
      <c r="G900" s="137"/>
      <c r="H900" s="138"/>
      <c r="I900" s="138"/>
      <c r="J900" s="138"/>
      <c r="K900" s="138"/>
      <c r="L900" s="138"/>
      <c r="M900" s="138"/>
      <c r="N900" s="138"/>
      <c r="O900" s="138"/>
      <c r="P900" s="138"/>
      <c r="Q900" s="138"/>
      <c r="R900" s="138"/>
      <c r="S900" s="138"/>
      <c r="T900" s="138" t="s">
        <v>2531</v>
      </c>
      <c r="U900" s="138"/>
      <c r="V900" s="138" t="s">
        <v>2173</v>
      </c>
      <c r="W900" s="138"/>
      <c r="X900" s="138"/>
      <c r="Y900" s="138"/>
      <c r="Z900" s="138" t="s">
        <v>993</v>
      </c>
      <c r="AA900" s="138"/>
      <c r="AB900" s="138"/>
      <c r="AC900" s="138"/>
      <c r="AD900" s="138"/>
      <c r="AE900" s="138" t="s">
        <v>2532</v>
      </c>
      <c r="AF900" s="138"/>
      <c r="AG900" s="138"/>
      <c r="AH900" s="138"/>
      <c r="AI900" s="3"/>
    </row>
    <row r="901" spans="1:35" x14ac:dyDescent="0.25">
      <c r="A901">
        <f t="shared" ref="A901:A964" si="42">+A900+1</f>
        <v>899</v>
      </c>
      <c r="B901" s="139" t="s">
        <v>719</v>
      </c>
      <c r="C901" t="str">
        <f t="shared" si="40"/>
        <v>CHILCA REP 220</v>
      </c>
      <c r="E901">
        <f t="shared" si="41"/>
        <v>898</v>
      </c>
      <c r="F901" s="140" t="s">
        <v>1109</v>
      </c>
      <c r="G901" s="141"/>
      <c r="H901" s="142"/>
      <c r="I901" s="142"/>
      <c r="J901" s="142"/>
      <c r="K901" s="142"/>
      <c r="L901" s="142"/>
      <c r="M901" s="142"/>
      <c r="N901" s="142"/>
      <c r="O901" s="142"/>
      <c r="P901" s="142"/>
      <c r="Q901" s="142"/>
      <c r="R901" s="142"/>
      <c r="S901" s="142"/>
      <c r="T901" s="142" t="s">
        <v>634</v>
      </c>
      <c r="U901" s="142"/>
      <c r="V901" s="142" t="s">
        <v>475</v>
      </c>
      <c r="W901" s="142"/>
      <c r="X901" s="142"/>
      <c r="Y901" s="142"/>
      <c r="Z901" s="142" t="s">
        <v>370</v>
      </c>
      <c r="AA901" s="142"/>
      <c r="AB901" s="142"/>
      <c r="AC901" s="142"/>
      <c r="AD901" s="142"/>
      <c r="AE901" s="142" t="s">
        <v>422</v>
      </c>
      <c r="AF901" s="142"/>
      <c r="AG901" s="142"/>
      <c r="AH901" s="142"/>
    </row>
    <row r="902" spans="1:35" x14ac:dyDescent="0.25">
      <c r="A902">
        <f t="shared" si="42"/>
        <v>900</v>
      </c>
      <c r="B902" s="143" t="s">
        <v>34</v>
      </c>
      <c r="C902" t="str">
        <f t="shared" ref="C902:C965" si="43">+B902</f>
        <v>LUZ DEL SUR</v>
      </c>
      <c r="E902">
        <f t="shared" ref="E902:E965" si="44">+E901+1</f>
        <v>899</v>
      </c>
      <c r="F902" s="140" t="s">
        <v>52</v>
      </c>
      <c r="G902" s="141"/>
      <c r="H902" s="142"/>
      <c r="I902" s="142"/>
      <c r="J902" s="142"/>
      <c r="K902" s="142"/>
      <c r="L902" s="142"/>
      <c r="M902" s="142"/>
      <c r="N902" s="142"/>
      <c r="O902" s="142"/>
      <c r="P902" s="142"/>
      <c r="Q902" s="142"/>
      <c r="R902" s="142"/>
      <c r="S902" s="142"/>
      <c r="T902" s="142" t="s">
        <v>361</v>
      </c>
      <c r="U902" s="142"/>
      <c r="V902" s="142" t="s">
        <v>245</v>
      </c>
      <c r="W902" s="142"/>
      <c r="X902" s="142"/>
      <c r="Y902" s="142"/>
      <c r="Z902" s="142" t="s">
        <v>986</v>
      </c>
      <c r="AA902" s="142"/>
      <c r="AB902" s="142"/>
      <c r="AC902" s="142"/>
      <c r="AD902" s="142"/>
      <c r="AE902" s="142" t="s">
        <v>2533</v>
      </c>
      <c r="AF902" s="142"/>
      <c r="AG902" s="142"/>
      <c r="AH902" s="142"/>
    </row>
    <row r="903" spans="1:35" x14ac:dyDescent="0.25">
      <c r="A903" s="134">
        <f t="shared" si="42"/>
        <v>901</v>
      </c>
      <c r="B903" s="144" t="s">
        <v>795</v>
      </c>
      <c r="C903" t="str">
        <f t="shared" si="43"/>
        <v>31/12/2027</v>
      </c>
      <c r="E903">
        <f t="shared" si="44"/>
        <v>900</v>
      </c>
      <c r="F903" s="140" t="s">
        <v>1112</v>
      </c>
      <c r="G903" s="141"/>
      <c r="H903" s="142"/>
      <c r="I903" s="142"/>
      <c r="J903" s="142"/>
      <c r="K903" s="142"/>
      <c r="L903" s="142"/>
      <c r="M903" s="142"/>
      <c r="N903" s="142"/>
      <c r="O903" s="142"/>
      <c r="P903" s="142"/>
      <c r="Q903" s="142"/>
      <c r="R903" s="142"/>
      <c r="S903" s="142"/>
      <c r="T903" s="142" t="s">
        <v>2534</v>
      </c>
      <c r="U903" s="142"/>
      <c r="V903" s="142" t="s">
        <v>845</v>
      </c>
      <c r="W903" s="142"/>
      <c r="X903" s="142"/>
      <c r="Y903" s="142"/>
      <c r="Z903" s="142" t="s">
        <v>819</v>
      </c>
      <c r="AA903" s="142"/>
      <c r="AB903" s="142"/>
      <c r="AC903" s="142"/>
      <c r="AD903" s="142"/>
      <c r="AE903" s="142" t="s">
        <v>1395</v>
      </c>
      <c r="AF903" s="142"/>
      <c r="AG903" s="142"/>
      <c r="AH903" s="142"/>
    </row>
    <row r="904" spans="1:35" x14ac:dyDescent="0.25">
      <c r="A904">
        <f t="shared" si="42"/>
        <v>902</v>
      </c>
      <c r="B904" s="147" t="s">
        <v>1117</v>
      </c>
      <c r="C904" t="str">
        <f t="shared" si="43"/>
        <v>01/03/2016</v>
      </c>
      <c r="E904">
        <f t="shared" si="44"/>
        <v>901</v>
      </c>
      <c r="F904" s="140" t="s">
        <v>54</v>
      </c>
      <c r="G904" s="141"/>
      <c r="H904" s="142"/>
      <c r="I904" s="142"/>
      <c r="J904" s="142"/>
      <c r="K904" s="142"/>
      <c r="L904" s="142"/>
      <c r="M904" s="142"/>
      <c r="N904" s="142"/>
      <c r="O904" s="142"/>
      <c r="P904" s="142"/>
      <c r="Q904" s="142"/>
      <c r="R904" s="142"/>
      <c r="S904" s="142"/>
      <c r="T904" s="142" t="s">
        <v>2535</v>
      </c>
      <c r="U904" s="142"/>
      <c r="V904" s="142" t="s">
        <v>921</v>
      </c>
      <c r="W904" s="142"/>
      <c r="X904" s="142"/>
      <c r="Y904" s="142"/>
      <c r="Z904" s="142" t="s">
        <v>928</v>
      </c>
      <c r="AA904" s="142"/>
      <c r="AB904" s="142"/>
      <c r="AC904" s="142"/>
      <c r="AD904" s="142"/>
      <c r="AE904" s="142" t="s">
        <v>1036</v>
      </c>
      <c r="AF904" s="142"/>
      <c r="AG904" s="142"/>
      <c r="AH904" s="142"/>
    </row>
    <row r="905" spans="1:35" x14ac:dyDescent="0.25">
      <c r="A905">
        <f t="shared" si="42"/>
        <v>903</v>
      </c>
      <c r="B905" s="148" t="s">
        <v>435</v>
      </c>
      <c r="C905" t="str">
        <f t="shared" si="43"/>
        <v>LICITACION</v>
      </c>
      <c r="E905">
        <f t="shared" si="44"/>
        <v>902</v>
      </c>
      <c r="F905" s="140" t="s">
        <v>402</v>
      </c>
      <c r="G905" s="141"/>
      <c r="H905" s="142"/>
      <c r="I905" s="142"/>
      <c r="J905" s="142"/>
      <c r="K905" s="142"/>
      <c r="L905" s="142"/>
      <c r="M905" s="142"/>
      <c r="N905" s="142"/>
      <c r="O905" s="142"/>
      <c r="P905" s="142"/>
      <c r="Q905" s="142"/>
      <c r="R905" s="142"/>
      <c r="S905" s="142"/>
      <c r="T905" s="142" t="s">
        <v>416</v>
      </c>
      <c r="U905" s="142"/>
      <c r="V905" s="142" t="s">
        <v>416</v>
      </c>
      <c r="W905" s="142"/>
      <c r="X905" s="142"/>
      <c r="Y905" s="142"/>
      <c r="Z905" s="142" t="s">
        <v>416</v>
      </c>
      <c r="AA905" s="142"/>
      <c r="AB905" s="142"/>
      <c r="AC905" s="142"/>
      <c r="AD905" s="142"/>
      <c r="AE905" s="142" t="s">
        <v>416</v>
      </c>
      <c r="AF905" s="142"/>
      <c r="AG905" s="142"/>
      <c r="AH905" s="142"/>
    </row>
    <row r="906" spans="1:35" x14ac:dyDescent="0.25">
      <c r="A906">
        <f t="shared" si="42"/>
        <v>904</v>
      </c>
      <c r="B906" s="149" t="s">
        <v>417</v>
      </c>
      <c r="C906" t="str">
        <f t="shared" si="43"/>
        <v>REGULADO</v>
      </c>
      <c r="E906">
        <f t="shared" si="44"/>
        <v>903</v>
      </c>
      <c r="F906" s="150" t="s">
        <v>403</v>
      </c>
      <c r="G906" s="151"/>
      <c r="H906" s="152"/>
      <c r="I906" s="152"/>
      <c r="J906" s="152"/>
      <c r="K906" s="152"/>
      <c r="L906" s="152"/>
      <c r="M906" s="152"/>
      <c r="N906" s="152"/>
      <c r="O906" s="152"/>
      <c r="P906" s="152"/>
      <c r="Q906" s="152"/>
      <c r="R906" s="152"/>
      <c r="S906" s="152"/>
      <c r="T906" s="152" t="s">
        <v>558</v>
      </c>
      <c r="U906" s="152"/>
      <c r="V906" s="152" t="s">
        <v>558</v>
      </c>
      <c r="W906" s="152"/>
      <c r="X906" s="152"/>
      <c r="Y906" s="152"/>
      <c r="Z906" s="152" t="s">
        <v>558</v>
      </c>
      <c r="AA906" s="152"/>
      <c r="AB906" s="152"/>
      <c r="AC906" s="152"/>
      <c r="AD906" s="152"/>
      <c r="AE906" s="152" t="s">
        <v>558</v>
      </c>
      <c r="AF906" s="152"/>
      <c r="AG906" s="152"/>
      <c r="AH906" s="152"/>
    </row>
    <row r="907" spans="1:35" x14ac:dyDescent="0.25">
      <c r="A907">
        <f t="shared" si="42"/>
        <v>905</v>
      </c>
      <c r="B907" s="135" t="s">
        <v>2398</v>
      </c>
      <c r="C907" t="str">
        <f t="shared" si="43"/>
        <v>CL00033ENG</v>
      </c>
      <c r="E907" s="134">
        <f t="shared" si="44"/>
        <v>904</v>
      </c>
      <c r="F907" s="153" t="s">
        <v>1087</v>
      </c>
      <c r="G907" s="154"/>
      <c r="H907" s="155"/>
      <c r="I907" s="155"/>
      <c r="J907" s="155"/>
      <c r="K907" s="155"/>
      <c r="L907" s="155"/>
      <c r="M907" s="155"/>
      <c r="N907" s="155"/>
      <c r="O907" s="155"/>
      <c r="P907" s="155"/>
      <c r="Q907" s="155"/>
      <c r="R907" s="155"/>
      <c r="S907" s="155"/>
      <c r="T907" s="155"/>
      <c r="U907" s="155"/>
      <c r="V907" s="155" t="s">
        <v>2445</v>
      </c>
      <c r="W907" s="155"/>
      <c r="X907" s="155"/>
      <c r="Y907" s="155"/>
      <c r="Z907" s="155" t="s">
        <v>994</v>
      </c>
      <c r="AA907" s="155"/>
      <c r="AB907" s="155"/>
      <c r="AC907" s="155"/>
      <c r="AD907" s="155"/>
      <c r="AE907" s="155" t="s">
        <v>2536</v>
      </c>
      <c r="AF907" s="155"/>
      <c r="AG907" s="155"/>
      <c r="AH907" s="155"/>
    </row>
    <row r="908" spans="1:35" x14ac:dyDescent="0.25">
      <c r="A908" s="134">
        <f t="shared" si="42"/>
        <v>906</v>
      </c>
      <c r="B908" s="139" t="s">
        <v>520</v>
      </c>
      <c r="C908" t="str">
        <f t="shared" si="43"/>
        <v>CHILINA 138</v>
      </c>
      <c r="E908">
        <f t="shared" si="44"/>
        <v>905</v>
      </c>
      <c r="F908" s="156" t="s">
        <v>1109</v>
      </c>
      <c r="G908" s="157"/>
      <c r="H908" s="158"/>
      <c r="I908" s="158"/>
      <c r="J908" s="158"/>
      <c r="K908" s="158"/>
      <c r="L908" s="158"/>
      <c r="M908" s="158"/>
      <c r="N908" s="158"/>
      <c r="O908" s="158"/>
      <c r="P908" s="158"/>
      <c r="Q908" s="158"/>
      <c r="R908" s="158"/>
      <c r="S908" s="158"/>
      <c r="T908" s="158"/>
      <c r="U908" s="158"/>
      <c r="V908" s="158" t="s">
        <v>520</v>
      </c>
      <c r="W908" s="158"/>
      <c r="X908" s="158"/>
      <c r="Y908" s="158"/>
      <c r="Z908" s="158" t="s">
        <v>531</v>
      </c>
      <c r="AA908" s="158"/>
      <c r="AB908" s="158"/>
      <c r="AC908" s="158"/>
      <c r="AD908" s="158"/>
      <c r="AE908" s="158" t="s">
        <v>428</v>
      </c>
      <c r="AF908" s="158"/>
      <c r="AG908" s="158"/>
      <c r="AH908" s="158"/>
    </row>
    <row r="909" spans="1:35" x14ac:dyDescent="0.25">
      <c r="A909">
        <f t="shared" si="42"/>
        <v>907</v>
      </c>
      <c r="B909" s="143" t="s">
        <v>97</v>
      </c>
      <c r="C909" t="str">
        <f t="shared" si="43"/>
        <v>SEAL</v>
      </c>
      <c r="E909">
        <f t="shared" si="44"/>
        <v>906</v>
      </c>
      <c r="F909" s="156" t="s">
        <v>52</v>
      </c>
      <c r="G909" s="157"/>
      <c r="H909" s="158"/>
      <c r="I909" s="158"/>
      <c r="J909" s="158"/>
      <c r="K909" s="158"/>
      <c r="L909" s="158"/>
      <c r="M909" s="158"/>
      <c r="N909" s="158"/>
      <c r="O909" s="158"/>
      <c r="P909" s="158"/>
      <c r="Q909" s="158"/>
      <c r="R909" s="158"/>
      <c r="S909" s="158"/>
      <c r="T909" s="158"/>
      <c r="U909" s="158"/>
      <c r="V909" s="158" t="s">
        <v>879</v>
      </c>
      <c r="W909" s="158"/>
      <c r="X909" s="158"/>
      <c r="Y909" s="158"/>
      <c r="Z909" s="158" t="s">
        <v>986</v>
      </c>
      <c r="AA909" s="158"/>
      <c r="AB909" s="158"/>
      <c r="AC909" s="158"/>
      <c r="AD909" s="158"/>
      <c r="AE909" s="158" t="s">
        <v>2533</v>
      </c>
      <c r="AF909" s="158"/>
      <c r="AG909" s="158"/>
      <c r="AH909" s="158"/>
    </row>
    <row r="910" spans="1:35" x14ac:dyDescent="0.25">
      <c r="A910">
        <f t="shared" si="42"/>
        <v>908</v>
      </c>
      <c r="B910" s="144" t="s">
        <v>624</v>
      </c>
      <c r="C910" t="str">
        <f t="shared" si="43"/>
        <v>31/12/2025</v>
      </c>
      <c r="E910">
        <f t="shared" si="44"/>
        <v>907</v>
      </c>
      <c r="F910" s="156" t="s">
        <v>1112</v>
      </c>
      <c r="G910" s="157"/>
      <c r="H910" s="158"/>
      <c r="I910" s="158"/>
      <c r="J910" s="158"/>
      <c r="K910" s="158"/>
      <c r="L910" s="158"/>
      <c r="M910" s="158"/>
      <c r="N910" s="158"/>
      <c r="O910" s="158"/>
      <c r="P910" s="158"/>
      <c r="Q910" s="158"/>
      <c r="R910" s="158"/>
      <c r="S910" s="158"/>
      <c r="T910" s="158"/>
      <c r="U910" s="158"/>
      <c r="V910" s="158" t="s">
        <v>624</v>
      </c>
      <c r="W910" s="158"/>
      <c r="X910" s="158"/>
      <c r="Y910" s="158"/>
      <c r="Z910" s="158" t="s">
        <v>819</v>
      </c>
      <c r="AA910" s="158"/>
      <c r="AB910" s="158"/>
      <c r="AC910" s="158"/>
      <c r="AD910" s="158"/>
      <c r="AE910" s="158" t="s">
        <v>1395</v>
      </c>
      <c r="AF910" s="158"/>
      <c r="AG910" s="158"/>
      <c r="AH910" s="158"/>
    </row>
    <row r="911" spans="1:35" x14ac:dyDescent="0.25">
      <c r="A911">
        <f t="shared" si="42"/>
        <v>909</v>
      </c>
      <c r="B911" s="147" t="s">
        <v>1117</v>
      </c>
      <c r="C911" t="str">
        <f t="shared" si="43"/>
        <v>01/03/2016</v>
      </c>
      <c r="E911">
        <f t="shared" si="44"/>
        <v>908</v>
      </c>
      <c r="F911" s="156" t="s">
        <v>54</v>
      </c>
      <c r="G911" s="157"/>
      <c r="H911" s="158"/>
      <c r="I911" s="158"/>
      <c r="J911" s="158"/>
      <c r="K911" s="158"/>
      <c r="L911" s="158"/>
      <c r="M911" s="158"/>
      <c r="N911" s="158"/>
      <c r="O911" s="158"/>
      <c r="P911" s="158"/>
      <c r="Q911" s="158"/>
      <c r="R911" s="158"/>
      <c r="S911" s="158"/>
      <c r="T911" s="158"/>
      <c r="U911" s="158"/>
      <c r="V911" s="158" t="s">
        <v>925</v>
      </c>
      <c r="W911" s="158"/>
      <c r="X911" s="158"/>
      <c r="Y911" s="158"/>
      <c r="Z911" s="158" t="s">
        <v>928</v>
      </c>
      <c r="AA911" s="158"/>
      <c r="AB911" s="158"/>
      <c r="AC911" s="158"/>
      <c r="AD911" s="158"/>
      <c r="AE911" s="158" t="s">
        <v>1036</v>
      </c>
      <c r="AF911" s="158"/>
      <c r="AG911" s="158"/>
      <c r="AH911" s="158"/>
    </row>
    <row r="912" spans="1:35" x14ac:dyDescent="0.25">
      <c r="A912">
        <f t="shared" si="42"/>
        <v>910</v>
      </c>
      <c r="B912" s="148" t="s">
        <v>435</v>
      </c>
      <c r="C912" t="str">
        <f t="shared" si="43"/>
        <v>LICITACION</v>
      </c>
      <c r="E912">
        <f t="shared" si="44"/>
        <v>909</v>
      </c>
      <c r="F912" s="156" t="s">
        <v>402</v>
      </c>
      <c r="G912" s="157"/>
      <c r="H912" s="158"/>
      <c r="I912" s="158"/>
      <c r="J912" s="158"/>
      <c r="K912" s="158"/>
      <c r="L912" s="158"/>
      <c r="M912" s="158"/>
      <c r="N912" s="158"/>
      <c r="O912" s="158"/>
      <c r="P912" s="158"/>
      <c r="Q912" s="158"/>
      <c r="R912" s="158"/>
      <c r="S912" s="158"/>
      <c r="T912" s="158"/>
      <c r="U912" s="158"/>
      <c r="V912" s="158" t="s">
        <v>416</v>
      </c>
      <c r="W912" s="158"/>
      <c r="X912" s="158"/>
      <c r="Y912" s="158"/>
      <c r="Z912" s="158" t="s">
        <v>416</v>
      </c>
      <c r="AA912" s="158"/>
      <c r="AB912" s="158"/>
      <c r="AC912" s="158"/>
      <c r="AD912" s="158"/>
      <c r="AE912" s="158" t="s">
        <v>416</v>
      </c>
      <c r="AF912" s="158"/>
      <c r="AG912" s="158"/>
      <c r="AH912" s="158"/>
    </row>
    <row r="913" spans="1:35" x14ac:dyDescent="0.25">
      <c r="A913" s="134">
        <f t="shared" si="42"/>
        <v>911</v>
      </c>
      <c r="B913" s="149" t="s">
        <v>417</v>
      </c>
      <c r="C913" t="str">
        <f t="shared" si="43"/>
        <v>REGULADO</v>
      </c>
      <c r="E913">
        <f t="shared" si="44"/>
        <v>910</v>
      </c>
      <c r="F913" s="159" t="s">
        <v>403</v>
      </c>
      <c r="G913" s="160"/>
      <c r="H913" s="161"/>
      <c r="I913" s="161"/>
      <c r="J913" s="161"/>
      <c r="K913" s="161"/>
      <c r="L913" s="161"/>
      <c r="M913" s="161"/>
      <c r="N913" s="161"/>
      <c r="O913" s="161"/>
      <c r="P913" s="161"/>
      <c r="Q913" s="161"/>
      <c r="R913" s="161"/>
      <c r="S913" s="161"/>
      <c r="T913" s="161"/>
      <c r="U913" s="161"/>
      <c r="V913" s="161" t="s">
        <v>558</v>
      </c>
      <c r="W913" s="161"/>
      <c r="X913" s="161"/>
      <c r="Y913" s="161"/>
      <c r="Z913" s="161" t="s">
        <v>558</v>
      </c>
      <c r="AA913" s="161"/>
      <c r="AB913" s="161"/>
      <c r="AC913" s="161"/>
      <c r="AD913" s="161"/>
      <c r="AE913" s="161" t="s">
        <v>558</v>
      </c>
      <c r="AF913" s="161"/>
      <c r="AG913" s="161"/>
      <c r="AH913" s="161"/>
    </row>
    <row r="914" spans="1:35" s="134" customFormat="1" x14ac:dyDescent="0.25">
      <c r="A914">
        <f t="shared" si="42"/>
        <v>912</v>
      </c>
      <c r="B914" s="135" t="s">
        <v>2271</v>
      </c>
      <c r="C914" s="134" t="str">
        <f t="shared" si="43"/>
        <v>CL00035ENG</v>
      </c>
      <c r="E914" s="134">
        <f t="shared" si="44"/>
        <v>911</v>
      </c>
      <c r="F914" s="136" t="s">
        <v>1087</v>
      </c>
      <c r="G914" s="137"/>
      <c r="H914" s="138"/>
      <c r="I914" s="138"/>
      <c r="J914" s="138"/>
      <c r="K914" s="138"/>
      <c r="L914" s="138"/>
      <c r="M914" s="138"/>
      <c r="N914" s="138"/>
      <c r="O914" s="138"/>
      <c r="P914" s="138"/>
      <c r="Q914" s="138"/>
      <c r="R914" s="138"/>
      <c r="S914" s="138"/>
      <c r="T914" s="138"/>
      <c r="U914" s="138"/>
      <c r="V914" s="138" t="s">
        <v>2448</v>
      </c>
      <c r="W914" s="138"/>
      <c r="X914" s="138"/>
      <c r="Y914" s="138"/>
      <c r="Z914" s="138" t="s">
        <v>995</v>
      </c>
      <c r="AA914" s="138"/>
      <c r="AB914" s="138"/>
      <c r="AC914" s="138"/>
      <c r="AD914" s="138"/>
      <c r="AE914" s="138" t="s">
        <v>2537</v>
      </c>
      <c r="AF914" s="138"/>
      <c r="AG914" s="138"/>
      <c r="AH914" s="138"/>
      <c r="AI914" s="3"/>
    </row>
    <row r="915" spans="1:35" x14ac:dyDescent="0.25">
      <c r="A915">
        <f t="shared" si="42"/>
        <v>913</v>
      </c>
      <c r="B915" s="139" t="s">
        <v>504</v>
      </c>
      <c r="C915" t="str">
        <f t="shared" si="43"/>
        <v>CHIMBOTE1 138</v>
      </c>
      <c r="E915">
        <f t="shared" si="44"/>
        <v>912</v>
      </c>
      <c r="F915" s="140" t="s">
        <v>1109</v>
      </c>
      <c r="G915" s="141"/>
      <c r="H915" s="142"/>
      <c r="I915" s="142"/>
      <c r="J915" s="142"/>
      <c r="K915" s="142"/>
      <c r="L915" s="142"/>
      <c r="M915" s="142"/>
      <c r="N915" s="142"/>
      <c r="O915" s="142"/>
      <c r="P915" s="142"/>
      <c r="Q915" s="142"/>
      <c r="R915" s="142"/>
      <c r="S915" s="142"/>
      <c r="T915" s="142"/>
      <c r="U915" s="142"/>
      <c r="V915" s="142" t="s">
        <v>528</v>
      </c>
      <c r="W915" s="142"/>
      <c r="X915" s="142"/>
      <c r="Y915" s="142"/>
      <c r="Z915" s="142" t="s">
        <v>517</v>
      </c>
      <c r="AA915" s="142"/>
      <c r="AB915" s="142"/>
      <c r="AC915" s="142"/>
      <c r="AD915" s="142"/>
      <c r="AE915" s="142" t="s">
        <v>634</v>
      </c>
      <c r="AF915" s="142"/>
      <c r="AG915" s="142"/>
      <c r="AH915" s="142"/>
    </row>
    <row r="916" spans="1:35" x14ac:dyDescent="0.25">
      <c r="A916">
        <f t="shared" si="42"/>
        <v>914</v>
      </c>
      <c r="B916" s="143" t="s">
        <v>68</v>
      </c>
      <c r="C916" t="str">
        <f t="shared" si="43"/>
        <v>HIDRANDINA</v>
      </c>
      <c r="E916">
        <f t="shared" si="44"/>
        <v>913</v>
      </c>
      <c r="F916" s="140" t="s">
        <v>52</v>
      </c>
      <c r="G916" s="141"/>
      <c r="H916" s="142"/>
      <c r="I916" s="142"/>
      <c r="J916" s="142"/>
      <c r="K916" s="142"/>
      <c r="L916" s="142"/>
      <c r="M916" s="142"/>
      <c r="N916" s="142"/>
      <c r="O916" s="142"/>
      <c r="P916" s="142"/>
      <c r="Q916" s="142"/>
      <c r="R916" s="142"/>
      <c r="S916" s="142"/>
      <c r="T916" s="142"/>
      <c r="U916" s="142"/>
      <c r="V916" s="142" t="s">
        <v>879</v>
      </c>
      <c r="W916" s="142"/>
      <c r="X916" s="142"/>
      <c r="Y916" s="142"/>
      <c r="Z916" s="142" t="s">
        <v>986</v>
      </c>
      <c r="AA916" s="142"/>
      <c r="AB916" s="142"/>
      <c r="AC916" s="142"/>
      <c r="AD916" s="142"/>
      <c r="AE916" s="142" t="s">
        <v>2533</v>
      </c>
      <c r="AF916" s="142"/>
      <c r="AG916" s="142"/>
      <c r="AH916" s="142"/>
    </row>
    <row r="917" spans="1:35" x14ac:dyDescent="0.25">
      <c r="A917">
        <f t="shared" si="42"/>
        <v>915</v>
      </c>
      <c r="B917" s="144" t="s">
        <v>566</v>
      </c>
      <c r="C917" t="str">
        <f t="shared" si="43"/>
        <v>31/12/2022</v>
      </c>
      <c r="E917">
        <f t="shared" si="44"/>
        <v>914</v>
      </c>
      <c r="F917" s="140" t="s">
        <v>1112</v>
      </c>
      <c r="G917" s="141"/>
      <c r="H917" s="142"/>
      <c r="I917" s="142"/>
      <c r="J917" s="142"/>
      <c r="K917" s="142"/>
      <c r="L917" s="142"/>
      <c r="M917" s="142"/>
      <c r="N917" s="142"/>
      <c r="O917" s="142"/>
      <c r="P917" s="142"/>
      <c r="Q917" s="142"/>
      <c r="R917" s="142"/>
      <c r="S917" s="142"/>
      <c r="T917" s="142"/>
      <c r="U917" s="142"/>
      <c r="V917" s="142" t="s">
        <v>624</v>
      </c>
      <c r="W917" s="142"/>
      <c r="X917" s="142"/>
      <c r="Y917" s="142"/>
      <c r="Z917" s="142" t="s">
        <v>819</v>
      </c>
      <c r="AA917" s="142"/>
      <c r="AB917" s="142"/>
      <c r="AC917" s="142"/>
      <c r="AD917" s="142"/>
      <c r="AE917" s="142" t="s">
        <v>1395</v>
      </c>
      <c r="AF917" s="142"/>
      <c r="AG917" s="142"/>
      <c r="AH917" s="142"/>
    </row>
    <row r="918" spans="1:35" x14ac:dyDescent="0.25">
      <c r="A918" s="134">
        <f t="shared" si="42"/>
        <v>916</v>
      </c>
      <c r="B918" s="147" t="s">
        <v>1117</v>
      </c>
      <c r="C918" t="str">
        <f t="shared" si="43"/>
        <v>01/03/2016</v>
      </c>
      <c r="E918">
        <f t="shared" si="44"/>
        <v>915</v>
      </c>
      <c r="F918" s="140" t="s">
        <v>54</v>
      </c>
      <c r="G918" s="141"/>
      <c r="H918" s="142"/>
      <c r="I918" s="142"/>
      <c r="J918" s="142"/>
      <c r="K918" s="142"/>
      <c r="L918" s="142"/>
      <c r="M918" s="142"/>
      <c r="N918" s="142"/>
      <c r="O918" s="142"/>
      <c r="P918" s="142"/>
      <c r="Q918" s="142"/>
      <c r="R918" s="142"/>
      <c r="S918" s="142"/>
      <c r="T918" s="142"/>
      <c r="U918" s="142"/>
      <c r="V918" s="142" t="s">
        <v>925</v>
      </c>
      <c r="W918" s="142"/>
      <c r="X918" s="142"/>
      <c r="Y918" s="142"/>
      <c r="Z918" s="142" t="s">
        <v>928</v>
      </c>
      <c r="AA918" s="142"/>
      <c r="AB918" s="142"/>
      <c r="AC918" s="142"/>
      <c r="AD918" s="142"/>
      <c r="AE918" s="142" t="s">
        <v>1036</v>
      </c>
      <c r="AF918" s="142"/>
      <c r="AG918" s="142"/>
      <c r="AH918" s="142"/>
    </row>
    <row r="919" spans="1:35" x14ac:dyDescent="0.25">
      <c r="A919">
        <f t="shared" si="42"/>
        <v>917</v>
      </c>
      <c r="B919" s="148" t="s">
        <v>435</v>
      </c>
      <c r="C919" t="str">
        <f t="shared" si="43"/>
        <v>LICITACION</v>
      </c>
      <c r="E919">
        <f t="shared" si="44"/>
        <v>916</v>
      </c>
      <c r="F919" s="140" t="s">
        <v>402</v>
      </c>
      <c r="G919" s="141"/>
      <c r="H919" s="142"/>
      <c r="I919" s="142"/>
      <c r="J919" s="142"/>
      <c r="K919" s="142"/>
      <c r="L919" s="142"/>
      <c r="M919" s="142"/>
      <c r="N919" s="142"/>
      <c r="O919" s="142"/>
      <c r="P919" s="142"/>
      <c r="Q919" s="142"/>
      <c r="R919" s="142"/>
      <c r="S919" s="142"/>
      <c r="T919" s="142"/>
      <c r="U919" s="142"/>
      <c r="V919" s="142" t="s">
        <v>416</v>
      </c>
      <c r="W919" s="142"/>
      <c r="X919" s="142"/>
      <c r="Y919" s="142"/>
      <c r="Z919" s="142" t="s">
        <v>416</v>
      </c>
      <c r="AA919" s="142"/>
      <c r="AB919" s="142"/>
      <c r="AC919" s="142"/>
      <c r="AD919" s="142"/>
      <c r="AE919" s="142" t="s">
        <v>416</v>
      </c>
      <c r="AF919" s="142"/>
      <c r="AG919" s="142"/>
      <c r="AH919" s="142"/>
    </row>
    <row r="920" spans="1:35" x14ac:dyDescent="0.25">
      <c r="A920">
        <f t="shared" si="42"/>
        <v>918</v>
      </c>
      <c r="B920" s="149" t="s">
        <v>417</v>
      </c>
      <c r="C920" t="str">
        <f t="shared" si="43"/>
        <v>REGULADO</v>
      </c>
      <c r="E920">
        <f t="shared" si="44"/>
        <v>917</v>
      </c>
      <c r="F920" s="150" t="s">
        <v>403</v>
      </c>
      <c r="G920" s="151"/>
      <c r="H920" s="152"/>
      <c r="I920" s="152"/>
      <c r="J920" s="152"/>
      <c r="K920" s="152"/>
      <c r="L920" s="152"/>
      <c r="M920" s="152"/>
      <c r="N920" s="152"/>
      <c r="O920" s="152"/>
      <c r="P920" s="152"/>
      <c r="Q920" s="152"/>
      <c r="R920" s="152"/>
      <c r="S920" s="152"/>
      <c r="T920" s="152"/>
      <c r="U920" s="152"/>
      <c r="V920" s="152" t="s">
        <v>558</v>
      </c>
      <c r="W920" s="152"/>
      <c r="X920" s="152"/>
      <c r="Y920" s="152"/>
      <c r="Z920" s="152" t="s">
        <v>558</v>
      </c>
      <c r="AA920" s="152"/>
      <c r="AB920" s="152"/>
      <c r="AC920" s="152"/>
      <c r="AD920" s="152"/>
      <c r="AE920" s="152" t="s">
        <v>558</v>
      </c>
      <c r="AF920" s="152"/>
      <c r="AG920" s="152"/>
      <c r="AH920" s="152"/>
    </row>
    <row r="921" spans="1:35" x14ac:dyDescent="0.25">
      <c r="A921">
        <f t="shared" si="42"/>
        <v>919</v>
      </c>
      <c r="B921" s="135" t="s">
        <v>1648</v>
      </c>
      <c r="C921" t="str">
        <f t="shared" si="43"/>
        <v>CL00036ENG</v>
      </c>
      <c r="E921" s="134">
        <f t="shared" si="44"/>
        <v>918</v>
      </c>
      <c r="F921" s="153" t="s">
        <v>1087</v>
      </c>
      <c r="G921" s="154"/>
      <c r="H921" s="155"/>
      <c r="I921" s="155"/>
      <c r="J921" s="155"/>
      <c r="K921" s="155"/>
      <c r="L921" s="155"/>
      <c r="M921" s="155"/>
      <c r="N921" s="155"/>
      <c r="O921" s="155"/>
      <c r="P921" s="155"/>
      <c r="Q921" s="155"/>
      <c r="R921" s="155"/>
      <c r="S921" s="155"/>
      <c r="T921" s="155"/>
      <c r="U921" s="155"/>
      <c r="V921" s="155" t="s">
        <v>2451</v>
      </c>
      <c r="W921" s="155"/>
      <c r="X921" s="155"/>
      <c r="Y921" s="155"/>
      <c r="Z921" s="155" t="s">
        <v>996</v>
      </c>
      <c r="AA921" s="155"/>
      <c r="AB921" s="155"/>
      <c r="AC921" s="155"/>
      <c r="AD921" s="155"/>
      <c r="AE921" s="155" t="s">
        <v>2538</v>
      </c>
      <c r="AF921" s="155"/>
      <c r="AG921" s="155"/>
      <c r="AH921" s="155"/>
    </row>
    <row r="922" spans="1:35" x14ac:dyDescent="0.25">
      <c r="A922">
        <f t="shared" si="42"/>
        <v>920</v>
      </c>
      <c r="B922" s="139" t="s">
        <v>543</v>
      </c>
      <c r="C922" t="str">
        <f t="shared" si="43"/>
        <v>COMBAPATA 138</v>
      </c>
      <c r="E922">
        <f t="shared" si="44"/>
        <v>919</v>
      </c>
      <c r="F922" s="156" t="s">
        <v>1109</v>
      </c>
      <c r="G922" s="157"/>
      <c r="H922" s="158"/>
      <c r="I922" s="158"/>
      <c r="J922" s="158"/>
      <c r="K922" s="158"/>
      <c r="L922" s="158"/>
      <c r="M922" s="158"/>
      <c r="N922" s="158"/>
      <c r="O922" s="158"/>
      <c r="P922" s="158"/>
      <c r="Q922" s="158"/>
      <c r="R922" s="158"/>
      <c r="S922" s="158"/>
      <c r="T922" s="158"/>
      <c r="U922" s="158"/>
      <c r="V922" s="158" t="s">
        <v>370</v>
      </c>
      <c r="W922" s="158"/>
      <c r="X922" s="158"/>
      <c r="Y922" s="158"/>
      <c r="Z922" s="158" t="s">
        <v>478</v>
      </c>
      <c r="AA922" s="158"/>
      <c r="AB922" s="158"/>
      <c r="AC922" s="158"/>
      <c r="AD922" s="158"/>
      <c r="AE922" s="158" t="s">
        <v>370</v>
      </c>
      <c r="AF922" s="158"/>
      <c r="AG922" s="158"/>
      <c r="AH922" s="158"/>
    </row>
    <row r="923" spans="1:35" x14ac:dyDescent="0.25">
      <c r="A923" s="134">
        <f t="shared" si="42"/>
        <v>921</v>
      </c>
      <c r="B923" s="143" t="s">
        <v>111</v>
      </c>
      <c r="C923" t="str">
        <f t="shared" si="43"/>
        <v>ELECTRO SUR ESTE</v>
      </c>
      <c r="E923">
        <f t="shared" si="44"/>
        <v>920</v>
      </c>
      <c r="F923" s="156" t="s">
        <v>52</v>
      </c>
      <c r="G923" s="157"/>
      <c r="H923" s="158"/>
      <c r="I923" s="158"/>
      <c r="J923" s="158"/>
      <c r="K923" s="158"/>
      <c r="L923" s="158"/>
      <c r="M923" s="158"/>
      <c r="N923" s="158"/>
      <c r="O923" s="158"/>
      <c r="P923" s="158"/>
      <c r="Q923" s="158"/>
      <c r="R923" s="158"/>
      <c r="S923" s="158"/>
      <c r="T923" s="158"/>
      <c r="U923" s="158"/>
      <c r="V923" s="158" t="s">
        <v>2454</v>
      </c>
      <c r="W923" s="158"/>
      <c r="X923" s="158"/>
      <c r="Y923" s="158"/>
      <c r="Z923" s="158" t="s">
        <v>301</v>
      </c>
      <c r="AA923" s="158"/>
      <c r="AB923" s="158"/>
      <c r="AC923" s="158"/>
      <c r="AD923" s="158"/>
      <c r="AE923" s="158" t="s">
        <v>2533</v>
      </c>
      <c r="AF923" s="158"/>
      <c r="AG923" s="158"/>
      <c r="AH923" s="158"/>
    </row>
    <row r="924" spans="1:35" x14ac:dyDescent="0.25">
      <c r="A924">
        <f t="shared" si="42"/>
        <v>922</v>
      </c>
      <c r="B924" s="144" t="s">
        <v>624</v>
      </c>
      <c r="C924" t="str">
        <f t="shared" si="43"/>
        <v>31/12/2025</v>
      </c>
      <c r="E924">
        <f t="shared" si="44"/>
        <v>921</v>
      </c>
      <c r="F924" s="156" t="s">
        <v>1112</v>
      </c>
      <c r="G924" s="157"/>
      <c r="H924" s="158"/>
      <c r="I924" s="158"/>
      <c r="J924" s="158"/>
      <c r="K924" s="158"/>
      <c r="L924" s="158"/>
      <c r="M924" s="158"/>
      <c r="N924" s="158"/>
      <c r="O924" s="158"/>
      <c r="P924" s="158"/>
      <c r="Q924" s="158"/>
      <c r="R924" s="158"/>
      <c r="S924" s="158"/>
      <c r="T924" s="158"/>
      <c r="U924" s="158"/>
      <c r="V924" s="158" t="s">
        <v>624</v>
      </c>
      <c r="W924" s="158"/>
      <c r="X924" s="158"/>
      <c r="Y924" s="158"/>
      <c r="Z924" s="158" t="s">
        <v>819</v>
      </c>
      <c r="AA924" s="158"/>
      <c r="AB924" s="158"/>
      <c r="AC924" s="158"/>
      <c r="AD924" s="158"/>
      <c r="AE924" s="158" t="s">
        <v>1395</v>
      </c>
      <c r="AF924" s="158"/>
      <c r="AG924" s="158"/>
      <c r="AH924" s="158"/>
    </row>
    <row r="925" spans="1:35" x14ac:dyDescent="0.25">
      <c r="A925">
        <f t="shared" si="42"/>
        <v>923</v>
      </c>
      <c r="B925" s="147" t="s">
        <v>1117</v>
      </c>
      <c r="C925" t="str">
        <f t="shared" si="43"/>
        <v>01/03/2016</v>
      </c>
      <c r="E925">
        <f t="shared" si="44"/>
        <v>922</v>
      </c>
      <c r="F925" s="156" t="s">
        <v>54</v>
      </c>
      <c r="G925" s="157"/>
      <c r="H925" s="158"/>
      <c r="I925" s="158"/>
      <c r="J925" s="158"/>
      <c r="K925" s="158"/>
      <c r="L925" s="158"/>
      <c r="M925" s="158"/>
      <c r="N925" s="158"/>
      <c r="O925" s="158"/>
      <c r="P925" s="158"/>
      <c r="Q925" s="158"/>
      <c r="R925" s="158"/>
      <c r="S925" s="158"/>
      <c r="T925" s="158"/>
      <c r="U925" s="158"/>
      <c r="V925" s="158" t="s">
        <v>419</v>
      </c>
      <c r="W925" s="158"/>
      <c r="X925" s="158"/>
      <c r="Y925" s="158"/>
      <c r="Z925" s="158" t="s">
        <v>419</v>
      </c>
      <c r="AA925" s="158"/>
      <c r="AB925" s="158"/>
      <c r="AC925" s="158"/>
      <c r="AD925" s="158"/>
      <c r="AE925" s="158" t="s">
        <v>1036</v>
      </c>
      <c r="AF925" s="158"/>
      <c r="AG925" s="158"/>
      <c r="AH925" s="158"/>
    </row>
    <row r="926" spans="1:35" x14ac:dyDescent="0.25">
      <c r="A926">
        <f t="shared" si="42"/>
        <v>924</v>
      </c>
      <c r="B926" s="148" t="s">
        <v>435</v>
      </c>
      <c r="C926" t="str">
        <f t="shared" si="43"/>
        <v>LICITACION</v>
      </c>
      <c r="E926">
        <f t="shared" si="44"/>
        <v>923</v>
      </c>
      <c r="F926" s="156" t="s">
        <v>402</v>
      </c>
      <c r="G926" s="157"/>
      <c r="H926" s="158"/>
      <c r="I926" s="158"/>
      <c r="J926" s="158"/>
      <c r="K926" s="158"/>
      <c r="L926" s="158"/>
      <c r="M926" s="158"/>
      <c r="N926" s="158"/>
      <c r="O926" s="158"/>
      <c r="P926" s="158"/>
      <c r="Q926" s="158"/>
      <c r="R926" s="158"/>
      <c r="S926" s="158"/>
      <c r="T926" s="158"/>
      <c r="U926" s="158"/>
      <c r="V926" s="158" t="s">
        <v>416</v>
      </c>
      <c r="W926" s="158"/>
      <c r="X926" s="158"/>
      <c r="Y926" s="158"/>
      <c r="Z926" s="158" t="s">
        <v>416</v>
      </c>
      <c r="AA926" s="158"/>
      <c r="AB926" s="158"/>
      <c r="AC926" s="158"/>
      <c r="AD926" s="158"/>
      <c r="AE926" s="158" t="s">
        <v>416</v>
      </c>
      <c r="AF926" s="158"/>
      <c r="AG926" s="158"/>
      <c r="AH926" s="158"/>
    </row>
    <row r="927" spans="1:35" x14ac:dyDescent="0.25">
      <c r="A927">
        <f t="shared" si="42"/>
        <v>925</v>
      </c>
      <c r="B927" s="149" t="s">
        <v>417</v>
      </c>
      <c r="C927" t="str">
        <f t="shared" si="43"/>
        <v>REGULADO</v>
      </c>
      <c r="E927">
        <f t="shared" si="44"/>
        <v>924</v>
      </c>
      <c r="F927" s="159" t="s">
        <v>403</v>
      </c>
      <c r="G927" s="160"/>
      <c r="H927" s="161"/>
      <c r="I927" s="161"/>
      <c r="J927" s="161"/>
      <c r="K927" s="161"/>
      <c r="L927" s="161"/>
      <c r="M927" s="161"/>
      <c r="N927" s="161"/>
      <c r="O927" s="161"/>
      <c r="P927" s="161"/>
      <c r="Q927" s="161"/>
      <c r="R927" s="161"/>
      <c r="S927" s="161"/>
      <c r="T927" s="161"/>
      <c r="U927" s="161"/>
      <c r="V927" s="161" t="s">
        <v>558</v>
      </c>
      <c r="W927" s="161"/>
      <c r="X927" s="161"/>
      <c r="Y927" s="161"/>
      <c r="Z927" s="161" t="s">
        <v>558</v>
      </c>
      <c r="AA927" s="161"/>
      <c r="AB927" s="161"/>
      <c r="AC927" s="161"/>
      <c r="AD927" s="161"/>
      <c r="AE927" s="161" t="s">
        <v>558</v>
      </c>
      <c r="AF927" s="161"/>
      <c r="AG927" s="161"/>
      <c r="AH927" s="161"/>
    </row>
    <row r="928" spans="1:35" s="134" customFormat="1" x14ac:dyDescent="0.25">
      <c r="A928" s="134">
        <f t="shared" si="42"/>
        <v>926</v>
      </c>
      <c r="B928" s="135" t="s">
        <v>1812</v>
      </c>
      <c r="C928" s="134" t="str">
        <f t="shared" si="43"/>
        <v>CL00037ENG</v>
      </c>
      <c r="E928" s="134">
        <f t="shared" si="44"/>
        <v>925</v>
      </c>
      <c r="F928" s="136" t="s">
        <v>1087</v>
      </c>
      <c r="G928" s="137"/>
      <c r="H928" s="138"/>
      <c r="I928" s="138"/>
      <c r="J928" s="138"/>
      <c r="K928" s="138"/>
      <c r="L928" s="138"/>
      <c r="M928" s="138"/>
      <c r="N928" s="138"/>
      <c r="O928" s="138"/>
      <c r="P928" s="138"/>
      <c r="Q928" s="138"/>
      <c r="R928" s="138"/>
      <c r="S928" s="138"/>
      <c r="T928" s="138"/>
      <c r="U928" s="138"/>
      <c r="V928" s="138" t="s">
        <v>2455</v>
      </c>
      <c r="W928" s="138"/>
      <c r="X928" s="138"/>
      <c r="Y928" s="138"/>
      <c r="Z928" s="138" t="s">
        <v>997</v>
      </c>
      <c r="AA928" s="138"/>
      <c r="AB928" s="138"/>
      <c r="AC928" s="138"/>
      <c r="AD928" s="138"/>
      <c r="AE928" s="138" t="s">
        <v>2539</v>
      </c>
      <c r="AF928" s="138"/>
      <c r="AG928" s="138"/>
      <c r="AH928" s="138"/>
      <c r="AI928" s="3"/>
    </row>
    <row r="929" spans="1:35" x14ac:dyDescent="0.25">
      <c r="A929">
        <f t="shared" si="42"/>
        <v>927</v>
      </c>
      <c r="B929" s="139" t="s">
        <v>443</v>
      </c>
      <c r="C929" t="str">
        <f t="shared" si="43"/>
        <v>CONDORCOCHA 44</v>
      </c>
      <c r="E929">
        <f t="shared" si="44"/>
        <v>926</v>
      </c>
      <c r="F929" s="140" t="s">
        <v>1109</v>
      </c>
      <c r="G929" s="141"/>
      <c r="H929" s="142"/>
      <c r="I929" s="142"/>
      <c r="J929" s="142"/>
      <c r="K929" s="142"/>
      <c r="L929" s="142"/>
      <c r="M929" s="142"/>
      <c r="N929" s="142"/>
      <c r="O929" s="142"/>
      <c r="P929" s="142"/>
      <c r="Q929" s="142"/>
      <c r="R929" s="142"/>
      <c r="S929" s="142"/>
      <c r="T929" s="142"/>
      <c r="U929" s="142"/>
      <c r="V929" s="142" t="s">
        <v>478</v>
      </c>
      <c r="W929" s="142"/>
      <c r="X929" s="142"/>
      <c r="Y929" s="142"/>
      <c r="Z929" s="142" t="s">
        <v>422</v>
      </c>
      <c r="AA929" s="142"/>
      <c r="AB929" s="142"/>
      <c r="AC929" s="142"/>
      <c r="AD929" s="142"/>
      <c r="AE929" s="142" t="s">
        <v>370</v>
      </c>
      <c r="AF929" s="142"/>
      <c r="AG929" s="142"/>
      <c r="AH929" s="142"/>
    </row>
    <row r="930" spans="1:35" x14ac:dyDescent="0.25">
      <c r="A930">
        <f t="shared" si="42"/>
        <v>928</v>
      </c>
      <c r="B930" s="143" t="s">
        <v>81</v>
      </c>
      <c r="C930" t="str">
        <f t="shared" si="43"/>
        <v>ELECTRO CENTRO</v>
      </c>
      <c r="E930">
        <f t="shared" si="44"/>
        <v>927</v>
      </c>
      <c r="F930" s="140" t="s">
        <v>52</v>
      </c>
      <c r="G930" s="141"/>
      <c r="H930" s="142"/>
      <c r="I930" s="142"/>
      <c r="J930" s="142"/>
      <c r="K930" s="142"/>
      <c r="L930" s="142"/>
      <c r="M930" s="142"/>
      <c r="N930" s="142"/>
      <c r="O930" s="142"/>
      <c r="P930" s="142"/>
      <c r="Q930" s="142"/>
      <c r="R930" s="142"/>
      <c r="S930" s="142"/>
      <c r="T930" s="142"/>
      <c r="U930" s="142"/>
      <c r="V930" s="142" t="s">
        <v>246</v>
      </c>
      <c r="W930" s="142"/>
      <c r="X930" s="142"/>
      <c r="Y930" s="142"/>
      <c r="Z930" s="142" t="s">
        <v>301</v>
      </c>
      <c r="AA930" s="142"/>
      <c r="AB930" s="142"/>
      <c r="AC930" s="142"/>
      <c r="AD930" s="142"/>
      <c r="AE930" s="142" t="s">
        <v>2540</v>
      </c>
      <c r="AF930" s="142"/>
      <c r="AG930" s="142"/>
      <c r="AH930" s="142"/>
    </row>
    <row r="931" spans="1:35" x14ac:dyDescent="0.25">
      <c r="A931">
        <f t="shared" si="42"/>
        <v>929</v>
      </c>
      <c r="B931" s="144" t="s">
        <v>566</v>
      </c>
      <c r="C931" t="str">
        <f t="shared" si="43"/>
        <v>31/12/2022</v>
      </c>
      <c r="E931">
        <f t="shared" si="44"/>
        <v>928</v>
      </c>
      <c r="F931" s="140" t="s">
        <v>1112</v>
      </c>
      <c r="G931" s="141"/>
      <c r="H931" s="142"/>
      <c r="I931" s="142"/>
      <c r="J931" s="142"/>
      <c r="K931" s="142"/>
      <c r="L931" s="142"/>
      <c r="M931" s="142"/>
      <c r="N931" s="142"/>
      <c r="O931" s="142"/>
      <c r="P931" s="142"/>
      <c r="Q931" s="142"/>
      <c r="R931" s="142"/>
      <c r="S931" s="142"/>
      <c r="T931" s="142"/>
      <c r="U931" s="142"/>
      <c r="V931" s="142" t="s">
        <v>819</v>
      </c>
      <c r="W931" s="142"/>
      <c r="X931" s="142"/>
      <c r="Y931" s="142"/>
      <c r="Z931" s="142" t="s">
        <v>819</v>
      </c>
      <c r="AA931" s="142"/>
      <c r="AB931" s="142"/>
      <c r="AC931" s="142"/>
      <c r="AD931" s="142"/>
      <c r="AE931" s="142" t="s">
        <v>1395</v>
      </c>
      <c r="AF931" s="142"/>
      <c r="AG931" s="142"/>
      <c r="AH931" s="142"/>
    </row>
    <row r="932" spans="1:35" x14ac:dyDescent="0.25">
      <c r="A932">
        <f t="shared" si="42"/>
        <v>930</v>
      </c>
      <c r="B932" s="147" t="s">
        <v>1117</v>
      </c>
      <c r="C932" t="str">
        <f t="shared" si="43"/>
        <v>01/03/2016</v>
      </c>
      <c r="E932">
        <f t="shared" si="44"/>
        <v>929</v>
      </c>
      <c r="F932" s="140" t="s">
        <v>54</v>
      </c>
      <c r="G932" s="141"/>
      <c r="H932" s="142"/>
      <c r="I932" s="142"/>
      <c r="J932" s="142"/>
      <c r="K932" s="142"/>
      <c r="L932" s="142"/>
      <c r="M932" s="142"/>
      <c r="N932" s="142"/>
      <c r="O932" s="142"/>
      <c r="P932" s="142"/>
      <c r="Q932" s="142"/>
      <c r="R932" s="142"/>
      <c r="S932" s="142"/>
      <c r="T932" s="142"/>
      <c r="U932" s="142"/>
      <c r="V932" s="142" t="s">
        <v>479</v>
      </c>
      <c r="W932" s="142"/>
      <c r="X932" s="142"/>
      <c r="Y932" s="142"/>
      <c r="Z932" s="142" t="s">
        <v>419</v>
      </c>
      <c r="AA932" s="142"/>
      <c r="AB932" s="142"/>
      <c r="AC932" s="142"/>
      <c r="AD932" s="142"/>
      <c r="AE932" s="142" t="s">
        <v>1036</v>
      </c>
      <c r="AF932" s="142"/>
      <c r="AG932" s="142"/>
      <c r="AH932" s="142"/>
    </row>
    <row r="933" spans="1:35" x14ac:dyDescent="0.25">
      <c r="A933" s="134">
        <f t="shared" si="42"/>
        <v>931</v>
      </c>
      <c r="B933" s="148" t="s">
        <v>435</v>
      </c>
      <c r="C933" t="str">
        <f t="shared" si="43"/>
        <v>LICITACION</v>
      </c>
      <c r="E933">
        <f t="shared" si="44"/>
        <v>930</v>
      </c>
      <c r="F933" s="140" t="s">
        <v>402</v>
      </c>
      <c r="G933" s="141"/>
      <c r="H933" s="142"/>
      <c r="I933" s="142"/>
      <c r="J933" s="142"/>
      <c r="K933" s="142"/>
      <c r="L933" s="142"/>
      <c r="M933" s="142"/>
      <c r="N933" s="142"/>
      <c r="O933" s="142"/>
      <c r="P933" s="142"/>
      <c r="Q933" s="142"/>
      <c r="R933" s="142"/>
      <c r="S933" s="142"/>
      <c r="T933" s="142"/>
      <c r="U933" s="142"/>
      <c r="V933" s="142" t="s">
        <v>416</v>
      </c>
      <c r="W933" s="142"/>
      <c r="X933" s="142"/>
      <c r="Y933" s="142"/>
      <c r="Z933" s="142" t="s">
        <v>416</v>
      </c>
      <c r="AA933" s="142"/>
      <c r="AB933" s="142"/>
      <c r="AC933" s="142"/>
      <c r="AD933" s="142"/>
      <c r="AE933" s="142" t="s">
        <v>416</v>
      </c>
      <c r="AF933" s="142"/>
      <c r="AG933" s="142"/>
      <c r="AH933" s="142"/>
    </row>
    <row r="934" spans="1:35" x14ac:dyDescent="0.25">
      <c r="A934">
        <f t="shared" si="42"/>
        <v>932</v>
      </c>
      <c r="B934" s="149" t="s">
        <v>417</v>
      </c>
      <c r="C934" t="str">
        <f t="shared" si="43"/>
        <v>REGULADO</v>
      </c>
      <c r="E934">
        <f t="shared" si="44"/>
        <v>931</v>
      </c>
      <c r="F934" s="150" t="s">
        <v>403</v>
      </c>
      <c r="G934" s="151"/>
      <c r="H934" s="152"/>
      <c r="I934" s="152"/>
      <c r="J934" s="152"/>
      <c r="K934" s="152"/>
      <c r="L934" s="152"/>
      <c r="M934" s="152"/>
      <c r="N934" s="152"/>
      <c r="O934" s="152"/>
      <c r="P934" s="152"/>
      <c r="Q934" s="152"/>
      <c r="R934" s="152"/>
      <c r="S934" s="152"/>
      <c r="T934" s="152"/>
      <c r="U934" s="152"/>
      <c r="V934" s="152" t="s">
        <v>558</v>
      </c>
      <c r="W934" s="152"/>
      <c r="X934" s="152"/>
      <c r="Y934" s="152"/>
      <c r="Z934" s="152" t="s">
        <v>558</v>
      </c>
      <c r="AA934" s="152"/>
      <c r="AB934" s="152"/>
      <c r="AC934" s="152"/>
      <c r="AD934" s="152"/>
      <c r="AE934" s="152" t="s">
        <v>558</v>
      </c>
      <c r="AF934" s="152"/>
      <c r="AG934" s="152"/>
      <c r="AH934" s="152"/>
    </row>
    <row r="935" spans="1:35" x14ac:dyDescent="0.25">
      <c r="A935">
        <f t="shared" si="42"/>
        <v>933</v>
      </c>
      <c r="B935" s="135" t="s">
        <v>1664</v>
      </c>
      <c r="C935" t="str">
        <f t="shared" si="43"/>
        <v>CL00038ENG</v>
      </c>
      <c r="E935" s="134">
        <f t="shared" si="44"/>
        <v>932</v>
      </c>
      <c r="F935" s="153" t="s">
        <v>1087</v>
      </c>
      <c r="G935" s="154"/>
      <c r="H935" s="155"/>
      <c r="I935" s="155"/>
      <c r="J935" s="155"/>
      <c r="K935" s="155"/>
      <c r="L935" s="155"/>
      <c r="M935" s="155"/>
      <c r="N935" s="155"/>
      <c r="O935" s="155"/>
      <c r="P935" s="155"/>
      <c r="Q935" s="155"/>
      <c r="R935" s="155"/>
      <c r="S935" s="155"/>
      <c r="T935" s="155"/>
      <c r="U935" s="155"/>
      <c r="V935" s="155" t="s">
        <v>2458</v>
      </c>
      <c r="W935" s="155"/>
      <c r="X935" s="155"/>
      <c r="Y935" s="155"/>
      <c r="Z935" s="155" t="s">
        <v>998</v>
      </c>
      <c r="AA935" s="155"/>
      <c r="AB935" s="155"/>
      <c r="AC935" s="155"/>
      <c r="AD935" s="155"/>
      <c r="AE935" s="155" t="s">
        <v>2541</v>
      </c>
      <c r="AF935" s="155"/>
      <c r="AG935" s="155"/>
      <c r="AH935" s="155"/>
    </row>
    <row r="936" spans="1:35" x14ac:dyDescent="0.25">
      <c r="A936">
        <f t="shared" si="42"/>
        <v>934</v>
      </c>
      <c r="B936" s="139" t="s">
        <v>546</v>
      </c>
      <c r="C936" t="str">
        <f t="shared" si="43"/>
        <v>DOLORESPATA 138</v>
      </c>
      <c r="E936">
        <f t="shared" si="44"/>
        <v>933</v>
      </c>
      <c r="F936" s="156" t="s">
        <v>1109</v>
      </c>
      <c r="G936" s="157"/>
      <c r="H936" s="158"/>
      <c r="I936" s="158"/>
      <c r="J936" s="158"/>
      <c r="K936" s="158"/>
      <c r="L936" s="158"/>
      <c r="M936" s="158"/>
      <c r="N936" s="158"/>
      <c r="O936" s="158"/>
      <c r="P936" s="158"/>
      <c r="Q936" s="158"/>
      <c r="R936" s="158"/>
      <c r="S936" s="158"/>
      <c r="T936" s="158"/>
      <c r="U936" s="158"/>
      <c r="V936" s="158" t="s">
        <v>370</v>
      </c>
      <c r="W936" s="158"/>
      <c r="X936" s="158"/>
      <c r="Y936" s="158"/>
      <c r="Z936" s="158" t="s">
        <v>448</v>
      </c>
      <c r="AA936" s="158"/>
      <c r="AB936" s="158"/>
      <c r="AC936" s="158"/>
      <c r="AD936" s="158"/>
      <c r="AE936" s="158" t="s">
        <v>370</v>
      </c>
      <c r="AF936" s="158"/>
      <c r="AG936" s="158"/>
      <c r="AH936" s="158"/>
    </row>
    <row r="937" spans="1:35" x14ac:dyDescent="0.25">
      <c r="A937">
        <f t="shared" si="42"/>
        <v>935</v>
      </c>
      <c r="B937" s="143" t="s">
        <v>111</v>
      </c>
      <c r="C937" t="str">
        <f t="shared" si="43"/>
        <v>ELECTRO SUR ESTE</v>
      </c>
      <c r="E937">
        <f t="shared" si="44"/>
        <v>934</v>
      </c>
      <c r="F937" s="156" t="s">
        <v>52</v>
      </c>
      <c r="G937" s="157"/>
      <c r="H937" s="158"/>
      <c r="I937" s="158"/>
      <c r="J937" s="158"/>
      <c r="K937" s="158"/>
      <c r="L937" s="158"/>
      <c r="M937" s="158"/>
      <c r="N937" s="158"/>
      <c r="O937" s="158"/>
      <c r="P937" s="158"/>
      <c r="Q937" s="158"/>
      <c r="R937" s="158"/>
      <c r="S937" s="158"/>
      <c r="T937" s="158"/>
      <c r="U937" s="158"/>
      <c r="V937" s="158" t="s">
        <v>2461</v>
      </c>
      <c r="W937" s="158"/>
      <c r="X937" s="158"/>
      <c r="Y937" s="158"/>
      <c r="Z937" s="158" t="s">
        <v>301</v>
      </c>
      <c r="AA937" s="158"/>
      <c r="AB937" s="158"/>
      <c r="AC937" s="158"/>
      <c r="AD937" s="158"/>
      <c r="AE937" s="158" t="s">
        <v>339</v>
      </c>
      <c r="AF937" s="158"/>
      <c r="AG937" s="158"/>
      <c r="AH937" s="158"/>
    </row>
    <row r="938" spans="1:35" x14ac:dyDescent="0.25">
      <c r="A938" s="134">
        <f t="shared" si="42"/>
        <v>936</v>
      </c>
      <c r="B938" s="144" t="s">
        <v>624</v>
      </c>
      <c r="C938" t="str">
        <f t="shared" si="43"/>
        <v>31/12/2025</v>
      </c>
      <c r="E938">
        <f t="shared" si="44"/>
        <v>935</v>
      </c>
      <c r="F938" s="156" t="s">
        <v>1112</v>
      </c>
      <c r="G938" s="157"/>
      <c r="H938" s="158"/>
      <c r="I938" s="158"/>
      <c r="J938" s="158"/>
      <c r="K938" s="158"/>
      <c r="L938" s="158"/>
      <c r="M938" s="158"/>
      <c r="N938" s="158"/>
      <c r="O938" s="158"/>
      <c r="P938" s="158"/>
      <c r="Q938" s="158"/>
      <c r="R938" s="158"/>
      <c r="S938" s="158"/>
      <c r="T938" s="158"/>
      <c r="U938" s="158"/>
      <c r="V938" s="158" t="s">
        <v>819</v>
      </c>
      <c r="W938" s="158"/>
      <c r="X938" s="158"/>
      <c r="Y938" s="158"/>
      <c r="Z938" s="158" t="s">
        <v>819</v>
      </c>
      <c r="AA938" s="158"/>
      <c r="AB938" s="158"/>
      <c r="AC938" s="158"/>
      <c r="AD938" s="158"/>
      <c r="AE938" s="158" t="s">
        <v>819</v>
      </c>
      <c r="AF938" s="158"/>
      <c r="AG938" s="158"/>
      <c r="AH938" s="158"/>
    </row>
    <row r="939" spans="1:35" x14ac:dyDescent="0.25">
      <c r="A939">
        <f t="shared" si="42"/>
        <v>937</v>
      </c>
      <c r="B939" s="147" t="s">
        <v>1117</v>
      </c>
      <c r="C939" t="str">
        <f t="shared" si="43"/>
        <v>01/03/2016</v>
      </c>
      <c r="E939">
        <f t="shared" si="44"/>
        <v>936</v>
      </c>
      <c r="F939" s="156" t="s">
        <v>54</v>
      </c>
      <c r="G939" s="157"/>
      <c r="H939" s="158"/>
      <c r="I939" s="158"/>
      <c r="J939" s="158"/>
      <c r="K939" s="158"/>
      <c r="L939" s="158"/>
      <c r="M939" s="158"/>
      <c r="N939" s="158"/>
      <c r="O939" s="158"/>
      <c r="P939" s="158"/>
      <c r="Q939" s="158"/>
      <c r="R939" s="158"/>
      <c r="S939" s="158"/>
      <c r="T939" s="158"/>
      <c r="U939" s="158"/>
      <c r="V939" s="158" t="s">
        <v>1121</v>
      </c>
      <c r="W939" s="158"/>
      <c r="X939" s="158"/>
      <c r="Y939" s="158"/>
      <c r="Z939" s="158" t="s">
        <v>419</v>
      </c>
      <c r="AA939" s="158"/>
      <c r="AB939" s="158"/>
      <c r="AC939" s="158"/>
      <c r="AD939" s="158"/>
      <c r="AE939" s="158" t="s">
        <v>1121</v>
      </c>
      <c r="AF939" s="158"/>
      <c r="AG939" s="158"/>
      <c r="AH939" s="158"/>
    </row>
    <row r="940" spans="1:35" x14ac:dyDescent="0.25">
      <c r="A940">
        <f t="shared" si="42"/>
        <v>938</v>
      </c>
      <c r="B940" s="148" t="s">
        <v>435</v>
      </c>
      <c r="C940" t="str">
        <f t="shared" si="43"/>
        <v>LICITACION</v>
      </c>
      <c r="E940">
        <f t="shared" si="44"/>
        <v>937</v>
      </c>
      <c r="F940" s="156" t="s">
        <v>402</v>
      </c>
      <c r="G940" s="157"/>
      <c r="H940" s="158"/>
      <c r="I940" s="158"/>
      <c r="J940" s="158"/>
      <c r="K940" s="158"/>
      <c r="L940" s="158"/>
      <c r="M940" s="158"/>
      <c r="N940" s="158"/>
      <c r="O940" s="158"/>
      <c r="P940" s="158"/>
      <c r="Q940" s="158"/>
      <c r="R940" s="158"/>
      <c r="S940" s="158"/>
      <c r="T940" s="158"/>
      <c r="U940" s="158"/>
      <c r="V940" s="158" t="s">
        <v>416</v>
      </c>
      <c r="W940" s="158"/>
      <c r="X940" s="158"/>
      <c r="Y940" s="158"/>
      <c r="Z940" s="158" t="s">
        <v>416</v>
      </c>
      <c r="AA940" s="158"/>
      <c r="AB940" s="158"/>
      <c r="AC940" s="158"/>
      <c r="AD940" s="158"/>
      <c r="AE940" s="158" t="s">
        <v>416</v>
      </c>
      <c r="AF940" s="158"/>
      <c r="AG940" s="158"/>
      <c r="AH940" s="158"/>
    </row>
    <row r="941" spans="1:35" x14ac:dyDescent="0.25">
      <c r="A941">
        <f t="shared" si="42"/>
        <v>939</v>
      </c>
      <c r="B941" s="149" t="s">
        <v>417</v>
      </c>
      <c r="C941" t="str">
        <f t="shared" si="43"/>
        <v>REGULADO</v>
      </c>
      <c r="E941">
        <f t="shared" si="44"/>
        <v>938</v>
      </c>
      <c r="F941" s="159" t="s">
        <v>403</v>
      </c>
      <c r="G941" s="160"/>
      <c r="H941" s="161"/>
      <c r="I941" s="161"/>
      <c r="J941" s="161"/>
      <c r="K941" s="161"/>
      <c r="L941" s="161"/>
      <c r="M941" s="161"/>
      <c r="N941" s="161"/>
      <c r="O941" s="161"/>
      <c r="P941" s="161"/>
      <c r="Q941" s="161"/>
      <c r="R941" s="161"/>
      <c r="S941" s="161"/>
      <c r="T941" s="161"/>
      <c r="U941" s="161"/>
      <c r="V941" s="161" t="s">
        <v>558</v>
      </c>
      <c r="W941" s="161"/>
      <c r="X941" s="161"/>
      <c r="Y941" s="161"/>
      <c r="Z941" s="161" t="s">
        <v>558</v>
      </c>
      <c r="AA941" s="161"/>
      <c r="AB941" s="161"/>
      <c r="AC941" s="161"/>
      <c r="AD941" s="161"/>
      <c r="AE941" s="161" t="s">
        <v>558</v>
      </c>
      <c r="AF941" s="161"/>
      <c r="AG941" s="161"/>
      <c r="AH941" s="161"/>
    </row>
    <row r="942" spans="1:35" s="134" customFormat="1" x14ac:dyDescent="0.25">
      <c r="A942">
        <f t="shared" si="42"/>
        <v>940</v>
      </c>
      <c r="B942" s="135" t="s">
        <v>2280</v>
      </c>
      <c r="C942" s="134" t="str">
        <f t="shared" si="43"/>
        <v>CL00039ENG</v>
      </c>
      <c r="E942" s="134">
        <f t="shared" si="44"/>
        <v>939</v>
      </c>
      <c r="F942" s="136" t="s">
        <v>1087</v>
      </c>
      <c r="G942" s="137"/>
      <c r="H942" s="138"/>
      <c r="I942" s="138"/>
      <c r="J942" s="138"/>
      <c r="K942" s="138"/>
      <c r="L942" s="138"/>
      <c r="M942" s="138"/>
      <c r="N942" s="138"/>
      <c r="O942" s="138"/>
      <c r="P942" s="138"/>
      <c r="Q942" s="138"/>
      <c r="R942" s="138"/>
      <c r="S942" s="138"/>
      <c r="T942" s="138"/>
      <c r="U942" s="138"/>
      <c r="V942" s="138" t="s">
        <v>2462</v>
      </c>
      <c r="W942" s="138"/>
      <c r="X942" s="138"/>
      <c r="Y942" s="138"/>
      <c r="Z942" s="138" t="s">
        <v>999</v>
      </c>
      <c r="AA942" s="138"/>
      <c r="AB942" s="138"/>
      <c r="AC942" s="138"/>
      <c r="AD942" s="138"/>
      <c r="AE942" s="138" t="s">
        <v>2542</v>
      </c>
      <c r="AF942" s="138"/>
      <c r="AG942" s="138"/>
      <c r="AH942" s="138"/>
      <c r="AI942" s="3"/>
    </row>
    <row r="943" spans="1:35" x14ac:dyDescent="0.25">
      <c r="A943" s="134">
        <f t="shared" si="42"/>
        <v>941</v>
      </c>
      <c r="B943" s="139" t="s">
        <v>509</v>
      </c>
      <c r="C943" t="str">
        <f t="shared" si="43"/>
        <v>GUADALUPE 220</v>
      </c>
      <c r="E943">
        <f t="shared" si="44"/>
        <v>940</v>
      </c>
      <c r="F943" s="140" t="s">
        <v>1109</v>
      </c>
      <c r="G943" s="141"/>
      <c r="H943" s="142"/>
      <c r="I943" s="142"/>
      <c r="J943" s="142"/>
      <c r="K943" s="142"/>
      <c r="L943" s="142"/>
      <c r="M943" s="142"/>
      <c r="N943" s="142"/>
      <c r="O943" s="142"/>
      <c r="P943" s="142"/>
      <c r="Q943" s="142"/>
      <c r="R943" s="142"/>
      <c r="S943" s="142"/>
      <c r="T943" s="142"/>
      <c r="U943" s="142"/>
      <c r="V943" s="142" t="s">
        <v>608</v>
      </c>
      <c r="W943" s="142"/>
      <c r="X943" s="142"/>
      <c r="Y943" s="142"/>
      <c r="Z943" s="142" t="s">
        <v>517</v>
      </c>
      <c r="AA943" s="142"/>
      <c r="AB943" s="142"/>
      <c r="AC943" s="142"/>
      <c r="AD943" s="142"/>
      <c r="AE943" s="142" t="s">
        <v>1531</v>
      </c>
      <c r="AF943" s="142"/>
      <c r="AG943" s="142"/>
      <c r="AH943" s="142"/>
    </row>
    <row r="944" spans="1:35" x14ac:dyDescent="0.25">
      <c r="A944">
        <f t="shared" si="42"/>
        <v>942</v>
      </c>
      <c r="B944" s="143" t="s">
        <v>68</v>
      </c>
      <c r="C944" t="str">
        <f t="shared" si="43"/>
        <v>HIDRANDINA</v>
      </c>
      <c r="E944">
        <f t="shared" si="44"/>
        <v>941</v>
      </c>
      <c r="F944" s="140" t="s">
        <v>52</v>
      </c>
      <c r="G944" s="141"/>
      <c r="H944" s="142"/>
      <c r="I944" s="142"/>
      <c r="J944" s="142"/>
      <c r="K944" s="142"/>
      <c r="L944" s="142"/>
      <c r="M944" s="142"/>
      <c r="N944" s="142"/>
      <c r="O944" s="142"/>
      <c r="P944" s="142"/>
      <c r="Q944" s="142"/>
      <c r="R944" s="142"/>
      <c r="S944" s="142"/>
      <c r="T944" s="142"/>
      <c r="U944" s="142"/>
      <c r="V944" s="142" t="s">
        <v>2465</v>
      </c>
      <c r="W944" s="142"/>
      <c r="X944" s="142"/>
      <c r="Y944" s="142"/>
      <c r="Z944" s="142" t="s">
        <v>301</v>
      </c>
      <c r="AA944" s="142"/>
      <c r="AB944" s="142"/>
      <c r="AC944" s="142"/>
      <c r="AD944" s="142"/>
      <c r="AE944" s="142" t="s">
        <v>340</v>
      </c>
      <c r="AF944" s="142"/>
      <c r="AG944" s="142"/>
      <c r="AH944" s="142"/>
    </row>
    <row r="945" spans="1:35" x14ac:dyDescent="0.25">
      <c r="A945">
        <f t="shared" si="42"/>
        <v>943</v>
      </c>
      <c r="B945" s="144" t="s">
        <v>566</v>
      </c>
      <c r="C945" t="str">
        <f t="shared" si="43"/>
        <v>31/12/2022</v>
      </c>
      <c r="E945">
        <f t="shared" si="44"/>
        <v>942</v>
      </c>
      <c r="F945" s="140" t="s">
        <v>1112</v>
      </c>
      <c r="G945" s="141"/>
      <c r="H945" s="142"/>
      <c r="I945" s="142"/>
      <c r="J945" s="142"/>
      <c r="K945" s="142"/>
      <c r="L945" s="142"/>
      <c r="M945" s="142"/>
      <c r="N945" s="142"/>
      <c r="O945" s="142"/>
      <c r="P945" s="142"/>
      <c r="Q945" s="142"/>
      <c r="R945" s="142"/>
      <c r="S945" s="142"/>
      <c r="T945" s="142"/>
      <c r="U945" s="142"/>
      <c r="V945" s="142" t="s">
        <v>845</v>
      </c>
      <c r="W945" s="142"/>
      <c r="X945" s="142"/>
      <c r="Y945" s="142"/>
      <c r="Z945" s="142" t="s">
        <v>819</v>
      </c>
      <c r="AA945" s="142"/>
      <c r="AB945" s="142"/>
      <c r="AC945" s="142"/>
      <c r="AD945" s="142"/>
      <c r="AE945" s="142" t="s">
        <v>884</v>
      </c>
      <c r="AF945" s="142"/>
      <c r="AG945" s="142"/>
      <c r="AH945" s="142"/>
    </row>
    <row r="946" spans="1:35" x14ac:dyDescent="0.25">
      <c r="A946">
        <f t="shared" si="42"/>
        <v>944</v>
      </c>
      <c r="B946" s="147" t="s">
        <v>1117</v>
      </c>
      <c r="C946" t="str">
        <f t="shared" si="43"/>
        <v>01/03/2016</v>
      </c>
      <c r="E946">
        <f t="shared" si="44"/>
        <v>943</v>
      </c>
      <c r="F946" s="140" t="s">
        <v>54</v>
      </c>
      <c r="G946" s="141"/>
      <c r="H946" s="142"/>
      <c r="I946" s="142"/>
      <c r="J946" s="142"/>
      <c r="K946" s="142"/>
      <c r="L946" s="142"/>
      <c r="M946" s="142"/>
      <c r="N946" s="142"/>
      <c r="O946" s="142"/>
      <c r="P946" s="142"/>
      <c r="Q946" s="142"/>
      <c r="R946" s="142"/>
      <c r="S946" s="142"/>
      <c r="T946" s="142"/>
      <c r="U946" s="142"/>
      <c r="V946" s="142" t="s">
        <v>1004</v>
      </c>
      <c r="W946" s="142"/>
      <c r="X946" s="142"/>
      <c r="Y946" s="142"/>
      <c r="Z946" s="142" t="s">
        <v>419</v>
      </c>
      <c r="AA946" s="142"/>
      <c r="AB946" s="142"/>
      <c r="AC946" s="142"/>
      <c r="AD946" s="142"/>
      <c r="AE946" s="142" t="s">
        <v>843</v>
      </c>
      <c r="AF946" s="142"/>
      <c r="AG946" s="142"/>
      <c r="AH946" s="142"/>
    </row>
    <row r="947" spans="1:35" x14ac:dyDescent="0.25">
      <c r="A947">
        <f t="shared" si="42"/>
        <v>945</v>
      </c>
      <c r="B947" s="148" t="s">
        <v>435</v>
      </c>
      <c r="C947" t="str">
        <f t="shared" si="43"/>
        <v>LICITACION</v>
      </c>
      <c r="E947">
        <f t="shared" si="44"/>
        <v>944</v>
      </c>
      <c r="F947" s="140" t="s">
        <v>402</v>
      </c>
      <c r="G947" s="141"/>
      <c r="H947" s="142"/>
      <c r="I947" s="142"/>
      <c r="J947" s="142"/>
      <c r="K947" s="142"/>
      <c r="L947" s="142"/>
      <c r="M947" s="142"/>
      <c r="N947" s="142"/>
      <c r="O947" s="142"/>
      <c r="P947" s="142"/>
      <c r="Q947" s="142"/>
      <c r="R947" s="142"/>
      <c r="S947" s="142"/>
      <c r="T947" s="142"/>
      <c r="U947" s="142"/>
      <c r="V947" s="142" t="s">
        <v>416</v>
      </c>
      <c r="W947" s="142"/>
      <c r="X947" s="142"/>
      <c r="Y947" s="142"/>
      <c r="Z947" s="142" t="s">
        <v>416</v>
      </c>
      <c r="AA947" s="142"/>
      <c r="AB947" s="142"/>
      <c r="AC947" s="142"/>
      <c r="AD947" s="142"/>
      <c r="AE947" s="142" t="s">
        <v>416</v>
      </c>
      <c r="AF947" s="142"/>
      <c r="AG947" s="142"/>
      <c r="AH947" s="142"/>
    </row>
    <row r="948" spans="1:35" x14ac:dyDescent="0.25">
      <c r="A948" s="134">
        <f t="shared" si="42"/>
        <v>946</v>
      </c>
      <c r="B948" s="149" t="s">
        <v>417</v>
      </c>
      <c r="C948" t="str">
        <f t="shared" si="43"/>
        <v>REGULADO</v>
      </c>
      <c r="E948">
        <f t="shared" si="44"/>
        <v>945</v>
      </c>
      <c r="F948" s="150" t="s">
        <v>403</v>
      </c>
      <c r="G948" s="151"/>
      <c r="H948" s="152"/>
      <c r="I948" s="152"/>
      <c r="J948" s="152"/>
      <c r="K948" s="152"/>
      <c r="L948" s="152"/>
      <c r="M948" s="152"/>
      <c r="N948" s="152"/>
      <c r="O948" s="152"/>
      <c r="P948" s="152"/>
      <c r="Q948" s="152"/>
      <c r="R948" s="152"/>
      <c r="S948" s="152"/>
      <c r="T948" s="152"/>
      <c r="U948" s="152"/>
      <c r="V948" s="152" t="s">
        <v>558</v>
      </c>
      <c r="W948" s="152"/>
      <c r="X948" s="152"/>
      <c r="Y948" s="152"/>
      <c r="Z948" s="152" t="s">
        <v>558</v>
      </c>
      <c r="AA948" s="152"/>
      <c r="AB948" s="152"/>
      <c r="AC948" s="152"/>
      <c r="AD948" s="152"/>
      <c r="AE948" s="152" t="s">
        <v>417</v>
      </c>
      <c r="AF948" s="152"/>
      <c r="AG948" s="152"/>
      <c r="AH948" s="152"/>
    </row>
    <row r="949" spans="1:35" x14ac:dyDescent="0.25">
      <c r="A949">
        <f t="shared" si="42"/>
        <v>947</v>
      </c>
      <c r="B949" s="135" t="s">
        <v>2287</v>
      </c>
      <c r="C949" t="str">
        <f t="shared" si="43"/>
        <v>CL00040ENG</v>
      </c>
      <c r="E949" s="134">
        <f t="shared" si="44"/>
        <v>946</v>
      </c>
      <c r="F949" s="153" t="s">
        <v>1087</v>
      </c>
      <c r="G949" s="154"/>
      <c r="H949" s="155"/>
      <c r="I949" s="155"/>
      <c r="J949" s="155"/>
      <c r="K949" s="155"/>
      <c r="L949" s="155"/>
      <c r="M949" s="155"/>
      <c r="N949" s="155"/>
      <c r="O949" s="155"/>
      <c r="P949" s="155"/>
      <c r="Q949" s="155"/>
      <c r="R949" s="155"/>
      <c r="S949" s="155"/>
      <c r="T949" s="155"/>
      <c r="U949" s="155"/>
      <c r="V949" s="155" t="s">
        <v>2466</v>
      </c>
      <c r="W949" s="155"/>
      <c r="X949" s="155"/>
      <c r="Y949" s="155"/>
      <c r="Z949" s="155" t="s">
        <v>1001</v>
      </c>
      <c r="AA949" s="155"/>
      <c r="AB949" s="155"/>
      <c r="AC949" s="155"/>
      <c r="AD949" s="155"/>
      <c r="AE949" s="155" t="s">
        <v>2543</v>
      </c>
      <c r="AF949" s="155"/>
      <c r="AG949" s="155"/>
      <c r="AH949" s="155"/>
    </row>
    <row r="950" spans="1:35" x14ac:dyDescent="0.25">
      <c r="A950">
        <f t="shared" si="42"/>
        <v>948</v>
      </c>
      <c r="B950" s="139" t="s">
        <v>511</v>
      </c>
      <c r="C950" t="str">
        <f t="shared" si="43"/>
        <v>GUADALUPE 60</v>
      </c>
      <c r="E950">
        <f t="shared" si="44"/>
        <v>947</v>
      </c>
      <c r="F950" s="156" t="s">
        <v>1109</v>
      </c>
      <c r="G950" s="157"/>
      <c r="H950" s="158"/>
      <c r="I950" s="158"/>
      <c r="J950" s="158"/>
      <c r="K950" s="158"/>
      <c r="L950" s="158"/>
      <c r="M950" s="158"/>
      <c r="N950" s="158"/>
      <c r="O950" s="158"/>
      <c r="P950" s="158"/>
      <c r="Q950" s="158"/>
      <c r="R950" s="158"/>
      <c r="S950" s="158"/>
      <c r="T950" s="158"/>
      <c r="U950" s="158"/>
      <c r="V950" s="158" t="s">
        <v>517</v>
      </c>
      <c r="W950" s="158"/>
      <c r="X950" s="158"/>
      <c r="Y950" s="158"/>
      <c r="Z950" s="158" t="s">
        <v>538</v>
      </c>
      <c r="AA950" s="158"/>
      <c r="AB950" s="158"/>
      <c r="AC950" s="158"/>
      <c r="AD950" s="158"/>
      <c r="AE950" s="158" t="s">
        <v>1531</v>
      </c>
      <c r="AF950" s="158"/>
      <c r="AG950" s="158"/>
      <c r="AH950" s="158"/>
    </row>
    <row r="951" spans="1:35" x14ac:dyDescent="0.25">
      <c r="A951">
        <f t="shared" si="42"/>
        <v>949</v>
      </c>
      <c r="B951" s="143" t="s">
        <v>68</v>
      </c>
      <c r="C951" t="str">
        <f t="shared" si="43"/>
        <v>HIDRANDINA</v>
      </c>
      <c r="E951">
        <f t="shared" si="44"/>
        <v>948</v>
      </c>
      <c r="F951" s="156" t="s">
        <v>52</v>
      </c>
      <c r="G951" s="157"/>
      <c r="H951" s="158"/>
      <c r="I951" s="158"/>
      <c r="J951" s="158"/>
      <c r="K951" s="158"/>
      <c r="L951" s="158"/>
      <c r="M951" s="158"/>
      <c r="N951" s="158"/>
      <c r="O951" s="158"/>
      <c r="P951" s="158"/>
      <c r="Q951" s="158"/>
      <c r="R951" s="158"/>
      <c r="S951" s="158"/>
      <c r="T951" s="158"/>
      <c r="U951" s="158"/>
      <c r="V951" s="158" t="s">
        <v>2469</v>
      </c>
      <c r="W951" s="158"/>
      <c r="X951" s="158"/>
      <c r="Y951" s="158"/>
      <c r="Z951" s="158" t="s">
        <v>302</v>
      </c>
      <c r="AA951" s="158"/>
      <c r="AB951" s="158"/>
      <c r="AC951" s="158"/>
      <c r="AD951" s="158"/>
      <c r="AE951" s="158" t="s">
        <v>342</v>
      </c>
      <c r="AF951" s="158"/>
      <c r="AG951" s="158"/>
      <c r="AH951" s="158"/>
    </row>
    <row r="952" spans="1:35" x14ac:dyDescent="0.25">
      <c r="A952">
        <f t="shared" si="42"/>
        <v>950</v>
      </c>
      <c r="B952" s="144" t="s">
        <v>566</v>
      </c>
      <c r="C952" t="str">
        <f t="shared" si="43"/>
        <v>31/12/2022</v>
      </c>
      <c r="E952">
        <f t="shared" si="44"/>
        <v>949</v>
      </c>
      <c r="F952" s="156" t="s">
        <v>1112</v>
      </c>
      <c r="G952" s="157"/>
      <c r="H952" s="158"/>
      <c r="I952" s="158"/>
      <c r="J952" s="158"/>
      <c r="K952" s="158"/>
      <c r="L952" s="158"/>
      <c r="M952" s="158"/>
      <c r="N952" s="158"/>
      <c r="O952" s="158"/>
      <c r="P952" s="158"/>
      <c r="Q952" s="158"/>
      <c r="R952" s="158"/>
      <c r="S952" s="158"/>
      <c r="T952" s="158"/>
      <c r="U952" s="158"/>
      <c r="V952" s="158" t="s">
        <v>624</v>
      </c>
      <c r="W952" s="158"/>
      <c r="X952" s="158"/>
      <c r="Y952" s="158"/>
      <c r="Z952" s="158" t="s">
        <v>819</v>
      </c>
      <c r="AA952" s="158"/>
      <c r="AB952" s="158"/>
      <c r="AC952" s="158"/>
      <c r="AD952" s="158"/>
      <c r="AE952" s="158" t="s">
        <v>884</v>
      </c>
      <c r="AF952" s="158"/>
      <c r="AG952" s="158"/>
      <c r="AH952" s="158"/>
    </row>
    <row r="953" spans="1:35" x14ac:dyDescent="0.25">
      <c r="A953" s="134">
        <f t="shared" si="42"/>
        <v>951</v>
      </c>
      <c r="B953" s="147" t="s">
        <v>1117</v>
      </c>
      <c r="C953" t="str">
        <f t="shared" si="43"/>
        <v>01/03/2016</v>
      </c>
      <c r="E953">
        <f t="shared" si="44"/>
        <v>950</v>
      </c>
      <c r="F953" s="156" t="s">
        <v>54</v>
      </c>
      <c r="G953" s="157"/>
      <c r="H953" s="158"/>
      <c r="I953" s="158"/>
      <c r="J953" s="158"/>
      <c r="K953" s="158"/>
      <c r="L953" s="158"/>
      <c r="M953" s="158"/>
      <c r="N953" s="158"/>
      <c r="O953" s="158"/>
      <c r="P953" s="158"/>
      <c r="Q953" s="158"/>
      <c r="R953" s="158"/>
      <c r="S953" s="158"/>
      <c r="T953" s="158"/>
      <c r="U953" s="158"/>
      <c r="V953" s="158" t="s">
        <v>1004</v>
      </c>
      <c r="W953" s="158"/>
      <c r="X953" s="158"/>
      <c r="Y953" s="158"/>
      <c r="Z953" s="158" t="s">
        <v>419</v>
      </c>
      <c r="AA953" s="158"/>
      <c r="AB953" s="158"/>
      <c r="AC953" s="158"/>
      <c r="AD953" s="158"/>
      <c r="AE953" s="158" t="s">
        <v>843</v>
      </c>
      <c r="AF953" s="158"/>
      <c r="AG953" s="158"/>
      <c r="AH953" s="158"/>
    </row>
    <row r="954" spans="1:35" x14ac:dyDescent="0.25">
      <c r="A954">
        <f t="shared" si="42"/>
        <v>952</v>
      </c>
      <c r="B954" s="148" t="s">
        <v>435</v>
      </c>
      <c r="C954" t="str">
        <f t="shared" si="43"/>
        <v>LICITACION</v>
      </c>
      <c r="E954">
        <f t="shared" si="44"/>
        <v>951</v>
      </c>
      <c r="F954" s="156" t="s">
        <v>402</v>
      </c>
      <c r="G954" s="157"/>
      <c r="H954" s="158"/>
      <c r="I954" s="158"/>
      <c r="J954" s="158"/>
      <c r="K954" s="158"/>
      <c r="L954" s="158"/>
      <c r="M954" s="158"/>
      <c r="N954" s="158"/>
      <c r="O954" s="158"/>
      <c r="P954" s="158"/>
      <c r="Q954" s="158"/>
      <c r="R954" s="158"/>
      <c r="S954" s="158"/>
      <c r="T954" s="158"/>
      <c r="U954" s="158"/>
      <c r="V954" s="158" t="s">
        <v>416</v>
      </c>
      <c r="W954" s="158"/>
      <c r="X954" s="158"/>
      <c r="Y954" s="158"/>
      <c r="Z954" s="158" t="s">
        <v>416</v>
      </c>
      <c r="AA954" s="158"/>
      <c r="AB954" s="158"/>
      <c r="AC954" s="158"/>
      <c r="AD954" s="158"/>
      <c r="AE954" s="158" t="s">
        <v>416</v>
      </c>
      <c r="AF954" s="158"/>
      <c r="AG954" s="158"/>
      <c r="AH954" s="158"/>
    </row>
    <row r="955" spans="1:35" x14ac:dyDescent="0.25">
      <c r="A955">
        <f t="shared" si="42"/>
        <v>953</v>
      </c>
      <c r="B955" s="149" t="s">
        <v>417</v>
      </c>
      <c r="C955" t="str">
        <f t="shared" si="43"/>
        <v>REGULADO</v>
      </c>
      <c r="E955">
        <f t="shared" si="44"/>
        <v>952</v>
      </c>
      <c r="F955" s="159" t="s">
        <v>403</v>
      </c>
      <c r="G955" s="160"/>
      <c r="H955" s="161"/>
      <c r="I955" s="161"/>
      <c r="J955" s="161"/>
      <c r="K955" s="161"/>
      <c r="L955" s="161"/>
      <c r="M955" s="161"/>
      <c r="N955" s="161"/>
      <c r="O955" s="161"/>
      <c r="P955" s="161"/>
      <c r="Q955" s="161"/>
      <c r="R955" s="161"/>
      <c r="S955" s="161"/>
      <c r="T955" s="161"/>
      <c r="U955" s="161"/>
      <c r="V955" s="161" t="s">
        <v>558</v>
      </c>
      <c r="W955" s="161"/>
      <c r="X955" s="161"/>
      <c r="Y955" s="161"/>
      <c r="Z955" s="161" t="s">
        <v>558</v>
      </c>
      <c r="AA955" s="161"/>
      <c r="AB955" s="161"/>
      <c r="AC955" s="161"/>
      <c r="AD955" s="161"/>
      <c r="AE955" s="161" t="s">
        <v>558</v>
      </c>
      <c r="AF955" s="161"/>
      <c r="AG955" s="161"/>
      <c r="AH955" s="161"/>
    </row>
    <row r="956" spans="1:35" s="134" customFormat="1" x14ac:dyDescent="0.25">
      <c r="A956">
        <f t="shared" si="42"/>
        <v>954</v>
      </c>
      <c r="B956" s="135" t="s">
        <v>1524</v>
      </c>
      <c r="C956" s="134" t="str">
        <f t="shared" si="43"/>
        <v>CL00041ENG</v>
      </c>
      <c r="E956" s="134">
        <f t="shared" si="44"/>
        <v>953</v>
      </c>
      <c r="F956" s="136" t="s">
        <v>1087</v>
      </c>
      <c r="G956" s="137"/>
      <c r="H956" s="138"/>
      <c r="I956" s="138"/>
      <c r="J956" s="138"/>
      <c r="K956" s="138"/>
      <c r="L956" s="138"/>
      <c r="M956" s="138"/>
      <c r="N956" s="138"/>
      <c r="O956" s="138"/>
      <c r="P956" s="138"/>
      <c r="Q956" s="138"/>
      <c r="R956" s="138"/>
      <c r="S956" s="138"/>
      <c r="T956" s="138"/>
      <c r="U956" s="138"/>
      <c r="V956" s="138" t="s">
        <v>2470</v>
      </c>
      <c r="W956" s="138"/>
      <c r="X956" s="138"/>
      <c r="Y956" s="138"/>
      <c r="Z956" s="138" t="s">
        <v>1002</v>
      </c>
      <c r="AA956" s="138"/>
      <c r="AB956" s="138"/>
      <c r="AC956" s="138"/>
      <c r="AD956" s="138"/>
      <c r="AE956" s="138"/>
      <c r="AF956" s="138"/>
      <c r="AG956" s="138"/>
      <c r="AH956" s="138"/>
      <c r="AI956" s="3"/>
    </row>
    <row r="957" spans="1:35" x14ac:dyDescent="0.25">
      <c r="A957">
        <f t="shared" si="42"/>
        <v>955</v>
      </c>
      <c r="B957" s="139" t="s">
        <v>424</v>
      </c>
      <c r="C957" t="str">
        <f t="shared" si="43"/>
        <v>HUACHO 220</v>
      </c>
      <c r="E957">
        <f t="shared" si="44"/>
        <v>954</v>
      </c>
      <c r="F957" s="140" t="s">
        <v>1109</v>
      </c>
      <c r="G957" s="141"/>
      <c r="H957" s="142"/>
      <c r="I957" s="142"/>
      <c r="J957" s="142"/>
      <c r="K957" s="142"/>
      <c r="L957" s="142"/>
      <c r="M957" s="142"/>
      <c r="N957" s="142"/>
      <c r="O957" s="142"/>
      <c r="P957" s="142"/>
      <c r="Q957" s="142"/>
      <c r="R957" s="142"/>
      <c r="S957" s="142"/>
      <c r="T957" s="142"/>
      <c r="U957" s="142"/>
      <c r="V957" s="142" t="s">
        <v>646</v>
      </c>
      <c r="W957" s="142"/>
      <c r="X957" s="142"/>
      <c r="Y957" s="142"/>
      <c r="Z957" s="142" t="s">
        <v>418</v>
      </c>
      <c r="AA957" s="142"/>
      <c r="AB957" s="142"/>
      <c r="AC957" s="142"/>
      <c r="AD957" s="142"/>
      <c r="AE957" s="142"/>
      <c r="AF957" s="142"/>
      <c r="AG957" s="142"/>
      <c r="AH957" s="142"/>
    </row>
    <row r="958" spans="1:35" x14ac:dyDescent="0.25">
      <c r="A958" s="134">
        <f t="shared" si="42"/>
        <v>956</v>
      </c>
      <c r="B958" s="143" t="s">
        <v>114</v>
      </c>
      <c r="C958" t="str">
        <f t="shared" si="43"/>
        <v>EDELNOR</v>
      </c>
      <c r="E958">
        <f t="shared" si="44"/>
        <v>955</v>
      </c>
      <c r="F958" s="140" t="s">
        <v>52</v>
      </c>
      <c r="G958" s="141"/>
      <c r="H958" s="142"/>
      <c r="I958" s="142"/>
      <c r="J958" s="142"/>
      <c r="K958" s="142"/>
      <c r="L958" s="142"/>
      <c r="M958" s="142"/>
      <c r="N958" s="142"/>
      <c r="O958" s="142"/>
      <c r="P958" s="142"/>
      <c r="Q958" s="142"/>
      <c r="R958" s="142"/>
      <c r="S958" s="142"/>
      <c r="T958" s="142"/>
      <c r="U958" s="142"/>
      <c r="V958" s="142" t="s">
        <v>2473</v>
      </c>
      <c r="W958" s="142"/>
      <c r="X958" s="142"/>
      <c r="Y958" s="142"/>
      <c r="Z958" s="142" t="s">
        <v>1003</v>
      </c>
      <c r="AA958" s="142"/>
      <c r="AB958" s="142"/>
      <c r="AC958" s="142"/>
      <c r="AD958" s="142"/>
      <c r="AE958" s="142"/>
      <c r="AF958" s="142"/>
      <c r="AG958" s="142"/>
      <c r="AH958" s="142"/>
    </row>
    <row r="959" spans="1:35" x14ac:dyDescent="0.25">
      <c r="A959">
        <f t="shared" si="42"/>
        <v>957</v>
      </c>
      <c r="B959" s="144" t="s">
        <v>795</v>
      </c>
      <c r="C959" t="str">
        <f t="shared" si="43"/>
        <v>31/12/2027</v>
      </c>
      <c r="E959">
        <f t="shared" si="44"/>
        <v>956</v>
      </c>
      <c r="F959" s="140" t="s">
        <v>1112</v>
      </c>
      <c r="G959" s="141"/>
      <c r="H959" s="142"/>
      <c r="I959" s="142"/>
      <c r="J959" s="142"/>
      <c r="K959" s="142"/>
      <c r="L959" s="142"/>
      <c r="M959" s="142"/>
      <c r="N959" s="142"/>
      <c r="O959" s="142"/>
      <c r="P959" s="142"/>
      <c r="Q959" s="142"/>
      <c r="R959" s="142"/>
      <c r="S959" s="142"/>
      <c r="T959" s="142"/>
      <c r="U959" s="142"/>
      <c r="V959" s="142" t="s">
        <v>806</v>
      </c>
      <c r="W959" s="142"/>
      <c r="X959" s="142"/>
      <c r="Y959" s="142"/>
      <c r="Z959" s="142" t="s">
        <v>903</v>
      </c>
      <c r="AA959" s="142"/>
      <c r="AB959" s="142"/>
      <c r="AC959" s="142"/>
      <c r="AD959" s="142"/>
      <c r="AE959" s="142"/>
      <c r="AF959" s="142"/>
      <c r="AG959" s="142"/>
      <c r="AH959" s="142"/>
    </row>
    <row r="960" spans="1:35" x14ac:dyDescent="0.25">
      <c r="A960">
        <f t="shared" si="42"/>
        <v>958</v>
      </c>
      <c r="B960" s="147" t="s">
        <v>1117</v>
      </c>
      <c r="C960" t="str">
        <f t="shared" si="43"/>
        <v>01/03/2016</v>
      </c>
      <c r="E960">
        <f t="shared" si="44"/>
        <v>957</v>
      </c>
      <c r="F960" s="140" t="s">
        <v>54</v>
      </c>
      <c r="G960" s="141"/>
      <c r="H960" s="142"/>
      <c r="I960" s="142"/>
      <c r="J960" s="142"/>
      <c r="K960" s="142"/>
      <c r="L960" s="142"/>
      <c r="M960" s="142"/>
      <c r="N960" s="142"/>
      <c r="O960" s="142"/>
      <c r="P960" s="142"/>
      <c r="Q960" s="142"/>
      <c r="R960" s="142"/>
      <c r="S960" s="142"/>
      <c r="T960" s="142"/>
      <c r="U960" s="142"/>
      <c r="V960" s="142" t="s">
        <v>1004</v>
      </c>
      <c r="W960" s="142"/>
      <c r="X960" s="142"/>
      <c r="Y960" s="142"/>
      <c r="Z960" s="142" t="s">
        <v>1004</v>
      </c>
      <c r="AA960" s="142"/>
      <c r="AB960" s="142"/>
      <c r="AC960" s="142"/>
      <c r="AD960" s="142"/>
      <c r="AE960" s="142"/>
      <c r="AF960" s="142"/>
      <c r="AG960" s="142"/>
      <c r="AH960" s="142"/>
    </row>
    <row r="961" spans="1:35" x14ac:dyDescent="0.25">
      <c r="A961">
        <f t="shared" si="42"/>
        <v>959</v>
      </c>
      <c r="B961" s="148" t="s">
        <v>435</v>
      </c>
      <c r="C961" t="str">
        <f t="shared" si="43"/>
        <v>LICITACION</v>
      </c>
      <c r="E961">
        <f t="shared" si="44"/>
        <v>958</v>
      </c>
      <c r="F961" s="140" t="s">
        <v>402</v>
      </c>
      <c r="G961" s="141"/>
      <c r="H961" s="142"/>
      <c r="I961" s="142"/>
      <c r="J961" s="142"/>
      <c r="K961" s="142"/>
      <c r="L961" s="142"/>
      <c r="M961" s="142"/>
      <c r="N961" s="142"/>
      <c r="O961" s="142"/>
      <c r="P961" s="142"/>
      <c r="Q961" s="142"/>
      <c r="R961" s="142"/>
      <c r="S961" s="142"/>
      <c r="T961" s="142"/>
      <c r="U961" s="142"/>
      <c r="V961" s="142" t="s">
        <v>416</v>
      </c>
      <c r="W961" s="142"/>
      <c r="X961" s="142"/>
      <c r="Y961" s="142"/>
      <c r="Z961" s="142" t="s">
        <v>416</v>
      </c>
      <c r="AA961" s="142"/>
      <c r="AB961" s="142"/>
      <c r="AC961" s="142"/>
      <c r="AD961" s="142"/>
      <c r="AE961" s="142"/>
      <c r="AF961" s="142"/>
      <c r="AG961" s="142"/>
      <c r="AH961" s="142"/>
    </row>
    <row r="962" spans="1:35" x14ac:dyDescent="0.25">
      <c r="A962">
        <f t="shared" si="42"/>
        <v>960</v>
      </c>
      <c r="B962" s="149" t="s">
        <v>417</v>
      </c>
      <c r="C962" t="str">
        <f t="shared" si="43"/>
        <v>REGULADO</v>
      </c>
      <c r="E962">
        <f t="shared" si="44"/>
        <v>959</v>
      </c>
      <c r="F962" s="150" t="s">
        <v>403</v>
      </c>
      <c r="G962" s="151"/>
      <c r="H962" s="152"/>
      <c r="I962" s="152"/>
      <c r="J962" s="152"/>
      <c r="K962" s="152"/>
      <c r="L962" s="152"/>
      <c r="M962" s="152"/>
      <c r="N962" s="152"/>
      <c r="O962" s="152"/>
      <c r="P962" s="152"/>
      <c r="Q962" s="152"/>
      <c r="R962" s="152"/>
      <c r="S962" s="152"/>
      <c r="T962" s="152"/>
      <c r="U962" s="152"/>
      <c r="V962" s="152" t="s">
        <v>558</v>
      </c>
      <c r="W962" s="152"/>
      <c r="X962" s="152"/>
      <c r="Y962" s="152"/>
      <c r="Z962" s="152" t="s">
        <v>558</v>
      </c>
      <c r="AA962" s="152"/>
      <c r="AB962" s="152"/>
      <c r="AC962" s="152"/>
      <c r="AD962" s="152"/>
      <c r="AE962" s="152"/>
      <c r="AF962" s="152"/>
      <c r="AG962" s="152"/>
      <c r="AH962" s="152"/>
    </row>
    <row r="963" spans="1:35" x14ac:dyDescent="0.25">
      <c r="A963" s="134">
        <f t="shared" si="42"/>
        <v>961</v>
      </c>
      <c r="B963" s="135" t="s">
        <v>2294</v>
      </c>
      <c r="C963" t="str">
        <f t="shared" si="43"/>
        <v>CL00043ENG</v>
      </c>
      <c r="E963" s="134">
        <f t="shared" si="44"/>
        <v>960</v>
      </c>
      <c r="F963" s="153" t="s">
        <v>1087</v>
      </c>
      <c r="G963" s="154"/>
      <c r="H963" s="155"/>
      <c r="I963" s="155"/>
      <c r="J963" s="155"/>
      <c r="K963" s="155"/>
      <c r="L963" s="155"/>
      <c r="M963" s="155"/>
      <c r="N963" s="155"/>
      <c r="O963" s="155"/>
      <c r="P963" s="155"/>
      <c r="Q963" s="155"/>
      <c r="R963" s="155"/>
      <c r="S963" s="155"/>
      <c r="T963" s="155"/>
      <c r="U963" s="155"/>
      <c r="V963" s="155" t="s">
        <v>2474</v>
      </c>
      <c r="W963" s="155"/>
      <c r="X963" s="155"/>
      <c r="Y963" s="155"/>
      <c r="Z963" s="155" t="s">
        <v>1005</v>
      </c>
      <c r="AA963" s="155"/>
      <c r="AB963" s="155"/>
      <c r="AC963" s="155"/>
      <c r="AD963" s="155"/>
      <c r="AE963" s="155"/>
      <c r="AF963" s="155"/>
      <c r="AG963" s="155"/>
      <c r="AH963" s="155"/>
    </row>
    <row r="964" spans="1:35" x14ac:dyDescent="0.25">
      <c r="A964">
        <f t="shared" si="42"/>
        <v>962</v>
      </c>
      <c r="B964" s="139" t="s">
        <v>513</v>
      </c>
      <c r="C964" t="str">
        <f t="shared" si="43"/>
        <v>HUALLANCA 138</v>
      </c>
      <c r="E964">
        <f t="shared" si="44"/>
        <v>961</v>
      </c>
      <c r="F964" s="156" t="s">
        <v>1109</v>
      </c>
      <c r="G964" s="157"/>
      <c r="H964" s="158"/>
      <c r="I964" s="158"/>
      <c r="J964" s="158"/>
      <c r="K964" s="158"/>
      <c r="L964" s="158"/>
      <c r="M964" s="158"/>
      <c r="N964" s="158"/>
      <c r="O964" s="158"/>
      <c r="P964" s="158"/>
      <c r="Q964" s="158"/>
      <c r="R964" s="158"/>
      <c r="S964" s="158"/>
      <c r="T964" s="158"/>
      <c r="U964" s="158"/>
      <c r="V964" s="158" t="s">
        <v>719</v>
      </c>
      <c r="W964" s="158"/>
      <c r="X964" s="158"/>
      <c r="Y964" s="158"/>
      <c r="Z964" s="158" t="s">
        <v>422</v>
      </c>
      <c r="AA964" s="158"/>
      <c r="AB964" s="158"/>
      <c r="AC964" s="158"/>
      <c r="AD964" s="158"/>
      <c r="AE964" s="158"/>
      <c r="AF964" s="158"/>
      <c r="AG964" s="158"/>
      <c r="AH964" s="158"/>
    </row>
    <row r="965" spans="1:35" x14ac:dyDescent="0.25">
      <c r="A965">
        <f t="shared" ref="A965:A1028" si="45">+A964+1</f>
        <v>963</v>
      </c>
      <c r="B965" s="143" t="s">
        <v>68</v>
      </c>
      <c r="C965" t="str">
        <f t="shared" si="43"/>
        <v>HIDRANDINA</v>
      </c>
      <c r="E965">
        <f t="shared" si="44"/>
        <v>962</v>
      </c>
      <c r="F965" s="156" t="s">
        <v>52</v>
      </c>
      <c r="G965" s="157"/>
      <c r="H965" s="158"/>
      <c r="I965" s="158"/>
      <c r="J965" s="158"/>
      <c r="K965" s="158"/>
      <c r="L965" s="158"/>
      <c r="M965" s="158"/>
      <c r="N965" s="158"/>
      <c r="O965" s="158"/>
      <c r="P965" s="158"/>
      <c r="Q965" s="158"/>
      <c r="R965" s="158"/>
      <c r="S965" s="158"/>
      <c r="T965" s="158"/>
      <c r="U965" s="158"/>
      <c r="V965" s="158" t="s">
        <v>2477</v>
      </c>
      <c r="W965" s="158"/>
      <c r="X965" s="158"/>
      <c r="Y965" s="158"/>
      <c r="Z965" s="158" t="s">
        <v>1003</v>
      </c>
      <c r="AA965" s="158"/>
      <c r="AB965" s="158"/>
      <c r="AC965" s="158"/>
      <c r="AD965" s="158"/>
      <c r="AE965" s="158"/>
      <c r="AF965" s="158"/>
      <c r="AG965" s="158"/>
      <c r="AH965" s="158"/>
    </row>
    <row r="966" spans="1:35" x14ac:dyDescent="0.25">
      <c r="A966">
        <f t="shared" si="45"/>
        <v>964</v>
      </c>
      <c r="B966" s="144" t="s">
        <v>566</v>
      </c>
      <c r="C966" t="str">
        <f t="shared" ref="C966:C1029" si="46">+B966</f>
        <v>31/12/2022</v>
      </c>
      <c r="E966">
        <f t="shared" ref="E966:E1029" si="47">+E965+1</f>
        <v>963</v>
      </c>
      <c r="F966" s="156" t="s">
        <v>1112</v>
      </c>
      <c r="G966" s="157"/>
      <c r="H966" s="158"/>
      <c r="I966" s="158"/>
      <c r="J966" s="158"/>
      <c r="K966" s="158"/>
      <c r="L966" s="158"/>
      <c r="M966" s="158"/>
      <c r="N966" s="158"/>
      <c r="O966" s="158"/>
      <c r="P966" s="158"/>
      <c r="Q966" s="158"/>
      <c r="R966" s="158"/>
      <c r="S966" s="158"/>
      <c r="T966" s="158"/>
      <c r="U966" s="158"/>
      <c r="V966" s="158" t="s">
        <v>624</v>
      </c>
      <c r="W966" s="158"/>
      <c r="X966" s="158"/>
      <c r="Y966" s="158"/>
      <c r="Z966" s="158" t="s">
        <v>903</v>
      </c>
      <c r="AA966" s="158"/>
      <c r="AB966" s="158"/>
      <c r="AC966" s="158"/>
      <c r="AD966" s="158"/>
      <c r="AE966" s="158"/>
      <c r="AF966" s="158"/>
      <c r="AG966" s="158"/>
      <c r="AH966" s="158"/>
    </row>
    <row r="967" spans="1:35" x14ac:dyDescent="0.25">
      <c r="A967">
        <f t="shared" si="45"/>
        <v>965</v>
      </c>
      <c r="B967" s="147" t="s">
        <v>1117</v>
      </c>
      <c r="C967" t="str">
        <f t="shared" si="46"/>
        <v>01/03/2016</v>
      </c>
      <c r="E967">
        <f t="shared" si="47"/>
        <v>964</v>
      </c>
      <c r="F967" s="156" t="s">
        <v>54</v>
      </c>
      <c r="G967" s="157"/>
      <c r="H967" s="158"/>
      <c r="I967" s="158"/>
      <c r="J967" s="158"/>
      <c r="K967" s="158"/>
      <c r="L967" s="158"/>
      <c r="M967" s="158"/>
      <c r="N967" s="158"/>
      <c r="O967" s="158"/>
      <c r="P967" s="158"/>
      <c r="Q967" s="158"/>
      <c r="R967" s="158"/>
      <c r="S967" s="158"/>
      <c r="T967" s="158"/>
      <c r="U967" s="158"/>
      <c r="V967" s="158" t="s">
        <v>1004</v>
      </c>
      <c r="W967" s="158"/>
      <c r="X967" s="158"/>
      <c r="Y967" s="158"/>
      <c r="Z967" s="158" t="s">
        <v>1004</v>
      </c>
      <c r="AA967" s="158"/>
      <c r="AB967" s="158"/>
      <c r="AC967" s="158"/>
      <c r="AD967" s="158"/>
      <c r="AE967" s="158"/>
      <c r="AF967" s="158"/>
      <c r="AG967" s="158"/>
      <c r="AH967" s="158"/>
    </row>
    <row r="968" spans="1:35" x14ac:dyDescent="0.25">
      <c r="A968" s="134">
        <f t="shared" si="45"/>
        <v>966</v>
      </c>
      <c r="B968" s="148" t="s">
        <v>435</v>
      </c>
      <c r="C968" t="str">
        <f t="shared" si="46"/>
        <v>LICITACION</v>
      </c>
      <c r="E968">
        <f t="shared" si="47"/>
        <v>965</v>
      </c>
      <c r="F968" s="156" t="s">
        <v>402</v>
      </c>
      <c r="G968" s="157"/>
      <c r="H968" s="158"/>
      <c r="I968" s="158"/>
      <c r="J968" s="158"/>
      <c r="K968" s="158"/>
      <c r="L968" s="158"/>
      <c r="M968" s="158"/>
      <c r="N968" s="158"/>
      <c r="O968" s="158"/>
      <c r="P968" s="158"/>
      <c r="Q968" s="158"/>
      <c r="R968" s="158"/>
      <c r="S968" s="158"/>
      <c r="T968" s="158"/>
      <c r="U968" s="158"/>
      <c r="V968" s="158" t="s">
        <v>416</v>
      </c>
      <c r="W968" s="158"/>
      <c r="X968" s="158"/>
      <c r="Y968" s="158"/>
      <c r="Z968" s="158" t="s">
        <v>416</v>
      </c>
      <c r="AA968" s="158"/>
      <c r="AB968" s="158"/>
      <c r="AC968" s="158"/>
      <c r="AD968" s="158"/>
      <c r="AE968" s="158"/>
      <c r="AF968" s="158"/>
      <c r="AG968" s="158"/>
      <c r="AH968" s="158"/>
    </row>
    <row r="969" spans="1:35" x14ac:dyDescent="0.25">
      <c r="A969">
        <f t="shared" si="45"/>
        <v>967</v>
      </c>
      <c r="B969" s="149" t="s">
        <v>417</v>
      </c>
      <c r="C969" t="str">
        <f t="shared" si="46"/>
        <v>REGULADO</v>
      </c>
      <c r="E969">
        <f t="shared" si="47"/>
        <v>966</v>
      </c>
      <c r="F969" s="159" t="s">
        <v>403</v>
      </c>
      <c r="G969" s="160"/>
      <c r="H969" s="161"/>
      <c r="I969" s="161"/>
      <c r="J969" s="161"/>
      <c r="K969" s="161"/>
      <c r="L969" s="161"/>
      <c r="M969" s="161"/>
      <c r="N969" s="161"/>
      <c r="O969" s="161"/>
      <c r="P969" s="161"/>
      <c r="Q969" s="161"/>
      <c r="R969" s="161"/>
      <c r="S969" s="161"/>
      <c r="T969" s="161"/>
      <c r="U969" s="161"/>
      <c r="V969" s="161" t="s">
        <v>558</v>
      </c>
      <c r="W969" s="161"/>
      <c r="X969" s="161"/>
      <c r="Y969" s="161"/>
      <c r="Z969" s="161" t="s">
        <v>558</v>
      </c>
      <c r="AA969" s="161"/>
      <c r="AB969" s="161"/>
      <c r="AC969" s="161"/>
      <c r="AD969" s="161"/>
      <c r="AE969" s="161"/>
      <c r="AF969" s="161"/>
      <c r="AG969" s="161"/>
      <c r="AH969" s="161"/>
    </row>
    <row r="970" spans="1:35" s="134" customFormat="1" x14ac:dyDescent="0.25">
      <c r="A970">
        <f t="shared" si="45"/>
        <v>968</v>
      </c>
      <c r="B970" s="135" t="s">
        <v>1829</v>
      </c>
      <c r="C970" s="134" t="str">
        <f t="shared" si="46"/>
        <v>CL00044ENG</v>
      </c>
      <c r="E970" s="134">
        <f t="shared" si="47"/>
        <v>967</v>
      </c>
      <c r="F970" s="136" t="s">
        <v>1087</v>
      </c>
      <c r="G970" s="137"/>
      <c r="H970" s="138"/>
      <c r="I970" s="138"/>
      <c r="J970" s="138"/>
      <c r="K970" s="138"/>
      <c r="L970" s="138"/>
      <c r="M970" s="138"/>
      <c r="N970" s="138"/>
      <c r="O970" s="138"/>
      <c r="P970" s="138"/>
      <c r="Q970" s="138"/>
      <c r="R970" s="138"/>
      <c r="S970" s="138"/>
      <c r="T970" s="138"/>
      <c r="U970" s="138"/>
      <c r="V970" s="138" t="s">
        <v>2479</v>
      </c>
      <c r="W970" s="138"/>
      <c r="X970" s="138"/>
      <c r="Y970" s="138"/>
      <c r="Z970" s="138" t="s">
        <v>1006</v>
      </c>
      <c r="AA970" s="138"/>
      <c r="AB970" s="138"/>
      <c r="AC970" s="138"/>
      <c r="AD970" s="138"/>
      <c r="AE970" s="138"/>
      <c r="AF970" s="138"/>
      <c r="AG970" s="138"/>
      <c r="AH970" s="138"/>
      <c r="AI970" s="3"/>
    </row>
    <row r="971" spans="1:35" x14ac:dyDescent="0.25">
      <c r="A971">
        <f t="shared" si="45"/>
        <v>969</v>
      </c>
      <c r="B971" s="139" t="s">
        <v>445</v>
      </c>
      <c r="C971" t="str">
        <f t="shared" si="46"/>
        <v>HUANCAVELICA 220</v>
      </c>
      <c r="E971">
        <f t="shared" si="47"/>
        <v>968</v>
      </c>
      <c r="F971" s="140" t="s">
        <v>1109</v>
      </c>
      <c r="G971" s="141"/>
      <c r="H971" s="142"/>
      <c r="I971" s="142"/>
      <c r="J971" s="142"/>
      <c r="K971" s="142"/>
      <c r="L971" s="142"/>
      <c r="M971" s="142"/>
      <c r="N971" s="142"/>
      <c r="O971" s="142"/>
      <c r="P971" s="142"/>
      <c r="Q971" s="142"/>
      <c r="R971" s="142"/>
      <c r="S971" s="142"/>
      <c r="T971" s="142"/>
      <c r="U971" s="142"/>
      <c r="V971" s="142" t="s">
        <v>448</v>
      </c>
      <c r="W971" s="142"/>
      <c r="X971" s="142"/>
      <c r="Y971" s="142"/>
      <c r="Z971" s="142" t="s">
        <v>424</v>
      </c>
      <c r="AA971" s="142"/>
      <c r="AB971" s="142"/>
      <c r="AC971" s="142"/>
      <c r="AD971" s="142"/>
      <c r="AE971" s="142"/>
      <c r="AF971" s="142"/>
      <c r="AG971" s="142"/>
      <c r="AH971" s="142"/>
    </row>
    <row r="972" spans="1:35" x14ac:dyDescent="0.25">
      <c r="A972">
        <f t="shared" si="45"/>
        <v>970</v>
      </c>
      <c r="B972" s="143" t="s">
        <v>81</v>
      </c>
      <c r="C972" t="str">
        <f t="shared" si="46"/>
        <v>ELECTRO CENTRO</v>
      </c>
      <c r="E972">
        <f t="shared" si="47"/>
        <v>969</v>
      </c>
      <c r="F972" s="140" t="s">
        <v>52</v>
      </c>
      <c r="G972" s="141"/>
      <c r="H972" s="142"/>
      <c r="I972" s="142"/>
      <c r="J972" s="142"/>
      <c r="K972" s="142"/>
      <c r="L972" s="142"/>
      <c r="M972" s="142"/>
      <c r="N972" s="142"/>
      <c r="O972" s="142"/>
      <c r="P972" s="142"/>
      <c r="Q972" s="142"/>
      <c r="R972" s="142"/>
      <c r="S972" s="142"/>
      <c r="T972" s="142"/>
      <c r="U972" s="142"/>
      <c r="V972" s="142" t="s">
        <v>2482</v>
      </c>
      <c r="W972" s="142"/>
      <c r="X972" s="142"/>
      <c r="Y972" s="142"/>
      <c r="Z972" s="142" t="s">
        <v>1003</v>
      </c>
      <c r="AA972" s="142"/>
      <c r="AB972" s="142"/>
      <c r="AC972" s="142"/>
      <c r="AD972" s="142"/>
      <c r="AE972" s="142"/>
      <c r="AF972" s="142"/>
      <c r="AG972" s="142"/>
      <c r="AH972" s="142"/>
    </row>
    <row r="973" spans="1:35" x14ac:dyDescent="0.25">
      <c r="A973" s="134">
        <f t="shared" si="45"/>
        <v>971</v>
      </c>
      <c r="B973" s="144" t="s">
        <v>566</v>
      </c>
      <c r="C973" t="str">
        <f t="shared" si="46"/>
        <v>31/12/2022</v>
      </c>
      <c r="E973">
        <f t="shared" si="47"/>
        <v>970</v>
      </c>
      <c r="F973" s="140" t="s">
        <v>1112</v>
      </c>
      <c r="G973" s="141"/>
      <c r="H973" s="142"/>
      <c r="I973" s="142"/>
      <c r="J973" s="142"/>
      <c r="K973" s="142"/>
      <c r="L973" s="142"/>
      <c r="M973" s="142"/>
      <c r="N973" s="142"/>
      <c r="O973" s="142"/>
      <c r="P973" s="142"/>
      <c r="Q973" s="142"/>
      <c r="R973" s="142"/>
      <c r="S973" s="142"/>
      <c r="T973" s="142"/>
      <c r="U973" s="142"/>
      <c r="V973" s="142" t="s">
        <v>2207</v>
      </c>
      <c r="W973" s="142"/>
      <c r="X973" s="142"/>
      <c r="Y973" s="142"/>
      <c r="Z973" s="142" t="s">
        <v>903</v>
      </c>
      <c r="AA973" s="142"/>
      <c r="AB973" s="142"/>
      <c r="AC973" s="142"/>
      <c r="AD973" s="142"/>
      <c r="AE973" s="142"/>
      <c r="AF973" s="142"/>
      <c r="AG973" s="142"/>
      <c r="AH973" s="142"/>
    </row>
    <row r="974" spans="1:35" x14ac:dyDescent="0.25">
      <c r="A974">
        <f t="shared" si="45"/>
        <v>972</v>
      </c>
      <c r="B974" s="147" t="s">
        <v>1117</v>
      </c>
      <c r="C974" t="str">
        <f t="shared" si="46"/>
        <v>01/03/2016</v>
      </c>
      <c r="E974">
        <f t="shared" si="47"/>
        <v>971</v>
      </c>
      <c r="F974" s="140" t="s">
        <v>54</v>
      </c>
      <c r="G974" s="141"/>
      <c r="H974" s="142"/>
      <c r="I974" s="142"/>
      <c r="J974" s="142"/>
      <c r="K974" s="142"/>
      <c r="L974" s="142"/>
      <c r="M974" s="142"/>
      <c r="N974" s="142"/>
      <c r="O974" s="142"/>
      <c r="P974" s="142"/>
      <c r="Q974" s="142"/>
      <c r="R974" s="142"/>
      <c r="S974" s="142"/>
      <c r="T974" s="142"/>
      <c r="U974" s="142"/>
      <c r="V974" s="142" t="s">
        <v>1004</v>
      </c>
      <c r="W974" s="142"/>
      <c r="X974" s="142"/>
      <c r="Y974" s="142"/>
      <c r="Z974" s="142" t="s">
        <v>1004</v>
      </c>
      <c r="AA974" s="142"/>
      <c r="AB974" s="142"/>
      <c r="AC974" s="142"/>
      <c r="AD974" s="142"/>
      <c r="AE974" s="142"/>
      <c r="AF974" s="142"/>
      <c r="AG974" s="142"/>
      <c r="AH974" s="142"/>
    </row>
    <row r="975" spans="1:35" x14ac:dyDescent="0.25">
      <c r="A975">
        <f t="shared" si="45"/>
        <v>973</v>
      </c>
      <c r="B975" s="148" t="s">
        <v>435</v>
      </c>
      <c r="C975" t="str">
        <f t="shared" si="46"/>
        <v>LICITACION</v>
      </c>
      <c r="E975">
        <f t="shared" si="47"/>
        <v>972</v>
      </c>
      <c r="F975" s="140" t="s">
        <v>402</v>
      </c>
      <c r="G975" s="141"/>
      <c r="H975" s="142"/>
      <c r="I975" s="142"/>
      <c r="J975" s="142"/>
      <c r="K975" s="142"/>
      <c r="L975" s="142"/>
      <c r="M975" s="142"/>
      <c r="N975" s="142"/>
      <c r="O975" s="142"/>
      <c r="P975" s="142"/>
      <c r="Q975" s="142"/>
      <c r="R975" s="142"/>
      <c r="S975" s="142"/>
      <c r="T975" s="142"/>
      <c r="U975" s="142"/>
      <c r="V975" s="142" t="s">
        <v>416</v>
      </c>
      <c r="W975" s="142"/>
      <c r="X975" s="142"/>
      <c r="Y975" s="142"/>
      <c r="Z975" s="142" t="s">
        <v>416</v>
      </c>
      <c r="AA975" s="142"/>
      <c r="AB975" s="142"/>
      <c r="AC975" s="142"/>
      <c r="AD975" s="142"/>
      <c r="AE975" s="142"/>
      <c r="AF975" s="142"/>
      <c r="AG975" s="142"/>
      <c r="AH975" s="142"/>
    </row>
    <row r="976" spans="1:35" x14ac:dyDescent="0.25">
      <c r="A976">
        <f t="shared" si="45"/>
        <v>974</v>
      </c>
      <c r="B976" s="149" t="s">
        <v>417</v>
      </c>
      <c r="C976" t="str">
        <f t="shared" si="46"/>
        <v>REGULADO</v>
      </c>
      <c r="E976">
        <f t="shared" si="47"/>
        <v>973</v>
      </c>
      <c r="F976" s="150" t="s">
        <v>403</v>
      </c>
      <c r="G976" s="151"/>
      <c r="H976" s="152"/>
      <c r="I976" s="152"/>
      <c r="J976" s="152"/>
      <c r="K976" s="152"/>
      <c r="L976" s="152"/>
      <c r="M976" s="152"/>
      <c r="N976" s="152"/>
      <c r="O976" s="152"/>
      <c r="P976" s="152"/>
      <c r="Q976" s="152"/>
      <c r="R976" s="152"/>
      <c r="S976" s="152"/>
      <c r="T976" s="152"/>
      <c r="U976" s="152"/>
      <c r="V976" s="152" t="s">
        <v>558</v>
      </c>
      <c r="W976" s="152"/>
      <c r="X976" s="152"/>
      <c r="Y976" s="152"/>
      <c r="Z976" s="152" t="s">
        <v>558</v>
      </c>
      <c r="AA976" s="152"/>
      <c r="AB976" s="152"/>
      <c r="AC976" s="152"/>
      <c r="AD976" s="152"/>
      <c r="AE976" s="152"/>
      <c r="AF976" s="152"/>
      <c r="AG976" s="152"/>
      <c r="AH976" s="152"/>
    </row>
    <row r="977" spans="1:35" x14ac:dyDescent="0.25">
      <c r="A977">
        <f t="shared" si="45"/>
        <v>975</v>
      </c>
      <c r="B977" s="135" t="s">
        <v>1844</v>
      </c>
      <c r="C977" t="str">
        <f t="shared" si="46"/>
        <v>CL00045ENG</v>
      </c>
      <c r="E977" s="134">
        <f t="shared" si="47"/>
        <v>974</v>
      </c>
      <c r="F977" s="153" t="s">
        <v>1087</v>
      </c>
      <c r="G977" s="154"/>
      <c r="H977" s="155"/>
      <c r="I977" s="155"/>
      <c r="J977" s="155"/>
      <c r="K977" s="155"/>
      <c r="L977" s="155"/>
      <c r="M977" s="155"/>
      <c r="N977" s="155"/>
      <c r="O977" s="155"/>
      <c r="P977" s="155"/>
      <c r="Q977" s="155"/>
      <c r="R977" s="155"/>
      <c r="S977" s="155"/>
      <c r="T977" s="155"/>
      <c r="U977" s="155"/>
      <c r="V977" s="155" t="s">
        <v>2484</v>
      </c>
      <c r="W977" s="155"/>
      <c r="X977" s="155"/>
      <c r="Y977" s="155"/>
      <c r="Z977" s="155" t="s">
        <v>1007</v>
      </c>
      <c r="AA977" s="155"/>
      <c r="AB977" s="155"/>
      <c r="AC977" s="155"/>
      <c r="AD977" s="155"/>
      <c r="AE977" s="155"/>
      <c r="AF977" s="155"/>
      <c r="AG977" s="155"/>
      <c r="AH977" s="155"/>
    </row>
    <row r="978" spans="1:35" x14ac:dyDescent="0.25">
      <c r="A978" s="134">
        <f t="shared" si="45"/>
        <v>976</v>
      </c>
      <c r="B978" s="139" t="s">
        <v>448</v>
      </c>
      <c r="C978" t="str">
        <f t="shared" si="46"/>
        <v>HUANUCO 138</v>
      </c>
      <c r="E978">
        <f t="shared" si="47"/>
        <v>975</v>
      </c>
      <c r="F978" s="156" t="s">
        <v>1109</v>
      </c>
      <c r="G978" s="157"/>
      <c r="H978" s="158"/>
      <c r="I978" s="158"/>
      <c r="J978" s="158"/>
      <c r="K978" s="158"/>
      <c r="L978" s="158"/>
      <c r="M978" s="158"/>
      <c r="N978" s="158"/>
      <c r="O978" s="158"/>
      <c r="P978" s="158"/>
      <c r="Q978" s="158"/>
      <c r="R978" s="158"/>
      <c r="S978" s="158"/>
      <c r="T978" s="158"/>
      <c r="U978" s="158"/>
      <c r="V978" s="158" t="s">
        <v>370</v>
      </c>
      <c r="W978" s="158"/>
      <c r="X978" s="158"/>
      <c r="Y978" s="158"/>
      <c r="Z978" s="158" t="s">
        <v>426</v>
      </c>
      <c r="AA978" s="158"/>
      <c r="AB978" s="158"/>
      <c r="AC978" s="158"/>
      <c r="AD978" s="158"/>
      <c r="AE978" s="158"/>
      <c r="AF978" s="158"/>
      <c r="AG978" s="158"/>
      <c r="AH978" s="158"/>
    </row>
    <row r="979" spans="1:35" x14ac:dyDescent="0.25">
      <c r="A979">
        <f t="shared" si="45"/>
        <v>977</v>
      </c>
      <c r="B979" s="143" t="s">
        <v>81</v>
      </c>
      <c r="C979" t="str">
        <f t="shared" si="46"/>
        <v>ELECTRO CENTRO</v>
      </c>
      <c r="E979">
        <f t="shared" si="47"/>
        <v>976</v>
      </c>
      <c r="F979" s="156" t="s">
        <v>52</v>
      </c>
      <c r="G979" s="157"/>
      <c r="H979" s="158"/>
      <c r="I979" s="158"/>
      <c r="J979" s="158"/>
      <c r="K979" s="158"/>
      <c r="L979" s="158"/>
      <c r="M979" s="158"/>
      <c r="N979" s="158"/>
      <c r="O979" s="158"/>
      <c r="P979" s="158"/>
      <c r="Q979" s="158"/>
      <c r="R979" s="158"/>
      <c r="S979" s="158"/>
      <c r="T979" s="158"/>
      <c r="U979" s="158"/>
      <c r="V979" s="158" t="s">
        <v>215</v>
      </c>
      <c r="W979" s="158"/>
      <c r="X979" s="158"/>
      <c r="Y979" s="158"/>
      <c r="Z979" s="158" t="s">
        <v>1003</v>
      </c>
      <c r="AA979" s="158"/>
      <c r="AB979" s="158"/>
      <c r="AC979" s="158"/>
      <c r="AD979" s="158"/>
      <c r="AE979" s="158"/>
      <c r="AF979" s="158"/>
      <c r="AG979" s="158"/>
      <c r="AH979" s="158"/>
    </row>
    <row r="980" spans="1:35" x14ac:dyDescent="0.25">
      <c r="A980">
        <f t="shared" si="45"/>
        <v>978</v>
      </c>
      <c r="B980" s="144" t="s">
        <v>566</v>
      </c>
      <c r="C980" t="str">
        <f t="shared" si="46"/>
        <v>31/12/2022</v>
      </c>
      <c r="E980">
        <f t="shared" si="47"/>
        <v>977</v>
      </c>
      <c r="F980" s="156" t="s">
        <v>1112</v>
      </c>
      <c r="G980" s="157"/>
      <c r="H980" s="158"/>
      <c r="I980" s="158"/>
      <c r="J980" s="158"/>
      <c r="K980" s="158"/>
      <c r="L980" s="158"/>
      <c r="M980" s="158"/>
      <c r="N980" s="158"/>
      <c r="O980" s="158"/>
      <c r="P980" s="158"/>
      <c r="Q980" s="158"/>
      <c r="R980" s="158"/>
      <c r="S980" s="158"/>
      <c r="T980" s="158"/>
      <c r="U980" s="158"/>
      <c r="V980" s="158" t="s">
        <v>624</v>
      </c>
      <c r="W980" s="158"/>
      <c r="X980" s="158"/>
      <c r="Y980" s="158"/>
      <c r="Z980" s="158" t="s">
        <v>903</v>
      </c>
      <c r="AA980" s="158"/>
      <c r="AB980" s="158"/>
      <c r="AC980" s="158"/>
      <c r="AD980" s="158"/>
      <c r="AE980" s="158"/>
      <c r="AF980" s="158"/>
      <c r="AG980" s="158"/>
      <c r="AH980" s="158"/>
    </row>
    <row r="981" spans="1:35" x14ac:dyDescent="0.25">
      <c r="A981">
        <f t="shared" si="45"/>
        <v>979</v>
      </c>
      <c r="B981" s="147" t="s">
        <v>1117</v>
      </c>
      <c r="C981" t="str">
        <f t="shared" si="46"/>
        <v>01/03/2016</v>
      </c>
      <c r="E981">
        <f t="shared" si="47"/>
        <v>978</v>
      </c>
      <c r="F981" s="156" t="s">
        <v>54</v>
      </c>
      <c r="G981" s="157"/>
      <c r="H981" s="158"/>
      <c r="I981" s="158"/>
      <c r="J981" s="158"/>
      <c r="K981" s="158"/>
      <c r="L981" s="158"/>
      <c r="M981" s="158"/>
      <c r="N981" s="158"/>
      <c r="O981" s="158"/>
      <c r="P981" s="158"/>
      <c r="Q981" s="158"/>
      <c r="R981" s="158"/>
      <c r="S981" s="158"/>
      <c r="T981" s="158"/>
      <c r="U981" s="158"/>
      <c r="V981" s="158" t="s">
        <v>1004</v>
      </c>
      <c r="W981" s="158"/>
      <c r="X981" s="158"/>
      <c r="Y981" s="158"/>
      <c r="Z981" s="158" t="s">
        <v>1004</v>
      </c>
      <c r="AA981" s="158"/>
      <c r="AB981" s="158"/>
      <c r="AC981" s="158"/>
      <c r="AD981" s="158"/>
      <c r="AE981" s="158"/>
      <c r="AF981" s="158"/>
      <c r="AG981" s="158"/>
      <c r="AH981" s="158"/>
    </row>
    <row r="982" spans="1:35" x14ac:dyDescent="0.25">
      <c r="A982">
        <f t="shared" si="45"/>
        <v>980</v>
      </c>
      <c r="B982" s="148" t="s">
        <v>435</v>
      </c>
      <c r="C982" t="str">
        <f t="shared" si="46"/>
        <v>LICITACION</v>
      </c>
      <c r="E982">
        <f t="shared" si="47"/>
        <v>979</v>
      </c>
      <c r="F982" s="156" t="s">
        <v>402</v>
      </c>
      <c r="G982" s="157"/>
      <c r="H982" s="158"/>
      <c r="I982" s="158"/>
      <c r="J982" s="158"/>
      <c r="K982" s="158"/>
      <c r="L982" s="158"/>
      <c r="M982" s="158"/>
      <c r="N982" s="158"/>
      <c r="O982" s="158"/>
      <c r="P982" s="158"/>
      <c r="Q982" s="158"/>
      <c r="R982" s="158"/>
      <c r="S982" s="158"/>
      <c r="T982" s="158"/>
      <c r="U982" s="158"/>
      <c r="V982" s="158" t="s">
        <v>416</v>
      </c>
      <c r="W982" s="158"/>
      <c r="X982" s="158"/>
      <c r="Y982" s="158"/>
      <c r="Z982" s="158" t="s">
        <v>416</v>
      </c>
      <c r="AA982" s="158"/>
      <c r="AB982" s="158"/>
      <c r="AC982" s="158"/>
      <c r="AD982" s="158"/>
      <c r="AE982" s="158"/>
      <c r="AF982" s="158"/>
      <c r="AG982" s="158"/>
      <c r="AH982" s="158"/>
    </row>
    <row r="983" spans="1:35" x14ac:dyDescent="0.25">
      <c r="A983" s="134">
        <f t="shared" si="45"/>
        <v>981</v>
      </c>
      <c r="B983" s="149" t="s">
        <v>417</v>
      </c>
      <c r="C983" t="str">
        <f t="shared" si="46"/>
        <v>REGULADO</v>
      </c>
      <c r="E983">
        <f t="shared" si="47"/>
        <v>980</v>
      </c>
      <c r="F983" s="159" t="s">
        <v>403</v>
      </c>
      <c r="G983" s="160"/>
      <c r="H983" s="161"/>
      <c r="I983" s="161"/>
      <c r="J983" s="161"/>
      <c r="K983" s="161"/>
      <c r="L983" s="161"/>
      <c r="M983" s="161"/>
      <c r="N983" s="161"/>
      <c r="O983" s="161"/>
      <c r="P983" s="161"/>
      <c r="Q983" s="161"/>
      <c r="R983" s="161"/>
      <c r="S983" s="161"/>
      <c r="T983" s="161"/>
      <c r="U983" s="161"/>
      <c r="V983" s="161" t="s">
        <v>558</v>
      </c>
      <c r="W983" s="161"/>
      <c r="X983" s="161"/>
      <c r="Y983" s="161"/>
      <c r="Z983" s="161" t="s">
        <v>558</v>
      </c>
      <c r="AA983" s="161"/>
      <c r="AB983" s="161"/>
      <c r="AC983" s="161"/>
      <c r="AD983" s="161"/>
      <c r="AE983" s="161"/>
      <c r="AF983" s="161"/>
      <c r="AG983" s="161"/>
      <c r="AH983" s="161"/>
    </row>
    <row r="984" spans="1:35" s="134" customFormat="1" x14ac:dyDescent="0.25">
      <c r="A984">
        <f t="shared" si="45"/>
        <v>982</v>
      </c>
      <c r="B984" s="135" t="s">
        <v>1859</v>
      </c>
      <c r="C984" s="134" t="str">
        <f t="shared" si="46"/>
        <v>CL00046ENG</v>
      </c>
      <c r="E984" s="134">
        <f t="shared" si="47"/>
        <v>981</v>
      </c>
      <c r="F984" s="136" t="s">
        <v>1087</v>
      </c>
      <c r="G984" s="137"/>
      <c r="H984" s="138"/>
      <c r="I984" s="138"/>
      <c r="J984" s="138"/>
      <c r="K984" s="138"/>
      <c r="L984" s="138"/>
      <c r="M984" s="138"/>
      <c r="N984" s="138"/>
      <c r="O984" s="138"/>
      <c r="P984" s="138"/>
      <c r="Q984" s="138"/>
      <c r="R984" s="138"/>
      <c r="S984" s="138"/>
      <c r="T984" s="138"/>
      <c r="U984" s="138"/>
      <c r="V984" s="138" t="s">
        <v>2544</v>
      </c>
      <c r="W984" s="138"/>
      <c r="X984" s="138"/>
      <c r="Y984" s="138"/>
      <c r="Z984" s="138" t="s">
        <v>1008</v>
      </c>
      <c r="AA984" s="138"/>
      <c r="AB984" s="138"/>
      <c r="AC984" s="138"/>
      <c r="AD984" s="138"/>
      <c r="AE984" s="138"/>
      <c r="AF984" s="138"/>
      <c r="AG984" s="138"/>
      <c r="AH984" s="138"/>
      <c r="AI984" s="3"/>
    </row>
    <row r="985" spans="1:35" x14ac:dyDescent="0.25">
      <c r="A985">
        <f t="shared" si="45"/>
        <v>983</v>
      </c>
      <c r="B985" s="139" t="s">
        <v>451</v>
      </c>
      <c r="C985" t="str">
        <f t="shared" si="46"/>
        <v>HUAYUCACHI 220</v>
      </c>
      <c r="E985">
        <f t="shared" si="47"/>
        <v>982</v>
      </c>
      <c r="F985" s="140" t="s">
        <v>1109</v>
      </c>
      <c r="G985" s="141"/>
      <c r="H985" s="142"/>
      <c r="I985" s="142"/>
      <c r="J985" s="142"/>
      <c r="K985" s="142"/>
      <c r="L985" s="142"/>
      <c r="M985" s="142"/>
      <c r="N985" s="142"/>
      <c r="O985" s="142"/>
      <c r="P985" s="142"/>
      <c r="Q985" s="142"/>
      <c r="R985" s="142"/>
      <c r="S985" s="142"/>
      <c r="T985" s="142"/>
      <c r="U985" s="142"/>
      <c r="V985" s="142" t="s">
        <v>546</v>
      </c>
      <c r="W985" s="142"/>
      <c r="X985" s="142"/>
      <c r="Y985" s="142"/>
      <c r="Z985" s="142" t="s">
        <v>428</v>
      </c>
      <c r="AA985" s="142"/>
      <c r="AB985" s="142"/>
      <c r="AC985" s="142"/>
      <c r="AD985" s="142"/>
      <c r="AE985" s="142"/>
      <c r="AF985" s="142"/>
      <c r="AG985" s="142"/>
      <c r="AH985" s="142"/>
    </row>
    <row r="986" spans="1:35" x14ac:dyDescent="0.25">
      <c r="A986">
        <f t="shared" si="45"/>
        <v>984</v>
      </c>
      <c r="B986" s="143" t="s">
        <v>81</v>
      </c>
      <c r="C986" t="str">
        <f t="shared" si="46"/>
        <v>ELECTRO CENTRO</v>
      </c>
      <c r="E986">
        <f t="shared" si="47"/>
        <v>983</v>
      </c>
      <c r="F986" s="140" t="s">
        <v>52</v>
      </c>
      <c r="G986" s="141"/>
      <c r="H986" s="142"/>
      <c r="I986" s="142"/>
      <c r="J986" s="142"/>
      <c r="K986" s="142"/>
      <c r="L986" s="142"/>
      <c r="M986" s="142"/>
      <c r="N986" s="142"/>
      <c r="O986" s="142"/>
      <c r="P986" s="142"/>
      <c r="Q986" s="142"/>
      <c r="R986" s="142"/>
      <c r="S986" s="142"/>
      <c r="T986" s="142"/>
      <c r="U986" s="142"/>
      <c r="V986" s="142" t="s">
        <v>369</v>
      </c>
      <c r="W986" s="142"/>
      <c r="X986" s="142"/>
      <c r="Y986" s="142"/>
      <c r="Z986" s="142" t="s">
        <v>1003</v>
      </c>
      <c r="AA986" s="142"/>
      <c r="AB986" s="142"/>
      <c r="AC986" s="142"/>
      <c r="AD986" s="142"/>
      <c r="AE986" s="142"/>
      <c r="AF986" s="142"/>
      <c r="AG986" s="142"/>
      <c r="AH986" s="142"/>
    </row>
    <row r="987" spans="1:35" x14ac:dyDescent="0.25">
      <c r="A987">
        <f t="shared" si="45"/>
        <v>985</v>
      </c>
      <c r="B987" s="144" t="s">
        <v>566</v>
      </c>
      <c r="C987" t="str">
        <f t="shared" si="46"/>
        <v>31/12/2022</v>
      </c>
      <c r="E987">
        <f t="shared" si="47"/>
        <v>984</v>
      </c>
      <c r="F987" s="140" t="s">
        <v>1112</v>
      </c>
      <c r="G987" s="141"/>
      <c r="H987" s="142"/>
      <c r="I987" s="142"/>
      <c r="J987" s="142"/>
      <c r="K987" s="142"/>
      <c r="L987" s="142"/>
      <c r="M987" s="142"/>
      <c r="N987" s="142"/>
      <c r="O987" s="142"/>
      <c r="P987" s="142"/>
      <c r="Q987" s="142"/>
      <c r="R987" s="142"/>
      <c r="S987" s="142"/>
      <c r="T987" s="142"/>
      <c r="U987" s="142"/>
      <c r="V987" s="142" t="s">
        <v>819</v>
      </c>
      <c r="W987" s="142"/>
      <c r="X987" s="142"/>
      <c r="Y987" s="142"/>
      <c r="Z987" s="142" t="s">
        <v>903</v>
      </c>
      <c r="AA987" s="142"/>
      <c r="AB987" s="142"/>
      <c r="AC987" s="142"/>
      <c r="AD987" s="142"/>
      <c r="AE987" s="142"/>
      <c r="AF987" s="142"/>
      <c r="AG987" s="142"/>
      <c r="AH987" s="142"/>
    </row>
    <row r="988" spans="1:35" x14ac:dyDescent="0.25">
      <c r="A988" s="134">
        <f t="shared" si="45"/>
        <v>986</v>
      </c>
      <c r="B988" s="147" t="s">
        <v>1117</v>
      </c>
      <c r="C988" t="str">
        <f t="shared" si="46"/>
        <v>01/03/2016</v>
      </c>
      <c r="E988">
        <f t="shared" si="47"/>
        <v>985</v>
      </c>
      <c r="F988" s="140" t="s">
        <v>54</v>
      </c>
      <c r="G988" s="141"/>
      <c r="H988" s="142"/>
      <c r="I988" s="142"/>
      <c r="J988" s="142"/>
      <c r="K988" s="142"/>
      <c r="L988" s="142"/>
      <c r="M988" s="142"/>
      <c r="N988" s="142"/>
      <c r="O988" s="142"/>
      <c r="P988" s="142"/>
      <c r="Q988" s="142"/>
      <c r="R988" s="142"/>
      <c r="S988" s="142"/>
      <c r="T988" s="142"/>
      <c r="U988" s="142"/>
      <c r="V988" s="142" t="s">
        <v>2545</v>
      </c>
      <c r="W988" s="142"/>
      <c r="X988" s="142"/>
      <c r="Y988" s="142"/>
      <c r="Z988" s="142" t="s">
        <v>1004</v>
      </c>
      <c r="AA988" s="142"/>
      <c r="AB988" s="142"/>
      <c r="AC988" s="142"/>
      <c r="AD988" s="142"/>
      <c r="AE988" s="142"/>
      <c r="AF988" s="142"/>
      <c r="AG988" s="142"/>
      <c r="AH988" s="142"/>
    </row>
    <row r="989" spans="1:35" x14ac:dyDescent="0.25">
      <c r="A989">
        <f t="shared" si="45"/>
        <v>987</v>
      </c>
      <c r="B989" s="148" t="s">
        <v>435</v>
      </c>
      <c r="C989" t="str">
        <f t="shared" si="46"/>
        <v>LICITACION</v>
      </c>
      <c r="E989">
        <f t="shared" si="47"/>
        <v>986</v>
      </c>
      <c r="F989" s="140" t="s">
        <v>402</v>
      </c>
      <c r="G989" s="141"/>
      <c r="H989" s="142"/>
      <c r="I989" s="142"/>
      <c r="J989" s="142"/>
      <c r="K989" s="142"/>
      <c r="L989" s="142"/>
      <c r="M989" s="142"/>
      <c r="N989" s="142"/>
      <c r="O989" s="142"/>
      <c r="P989" s="142"/>
      <c r="Q989" s="142"/>
      <c r="R989" s="142"/>
      <c r="S989" s="142"/>
      <c r="T989" s="142"/>
      <c r="U989" s="142"/>
      <c r="V989" s="142" t="s">
        <v>416</v>
      </c>
      <c r="W989" s="142"/>
      <c r="X989" s="142"/>
      <c r="Y989" s="142"/>
      <c r="Z989" s="142" t="s">
        <v>416</v>
      </c>
      <c r="AA989" s="142"/>
      <c r="AB989" s="142"/>
      <c r="AC989" s="142"/>
      <c r="AD989" s="142"/>
      <c r="AE989" s="142"/>
      <c r="AF989" s="142"/>
      <c r="AG989" s="142"/>
      <c r="AH989" s="142"/>
    </row>
    <row r="990" spans="1:35" x14ac:dyDescent="0.25">
      <c r="A990">
        <f t="shared" si="45"/>
        <v>988</v>
      </c>
      <c r="B990" s="149" t="s">
        <v>417</v>
      </c>
      <c r="C990" t="str">
        <f t="shared" si="46"/>
        <v>REGULADO</v>
      </c>
      <c r="E990">
        <f t="shared" si="47"/>
        <v>987</v>
      </c>
      <c r="F990" s="150" t="s">
        <v>403</v>
      </c>
      <c r="G990" s="151"/>
      <c r="H990" s="152"/>
      <c r="I990" s="152"/>
      <c r="J990" s="152"/>
      <c r="K990" s="152"/>
      <c r="L990" s="152"/>
      <c r="M990" s="152"/>
      <c r="N990" s="152"/>
      <c r="O990" s="152"/>
      <c r="P990" s="152"/>
      <c r="Q990" s="152"/>
      <c r="R990" s="152"/>
      <c r="S990" s="152"/>
      <c r="T990" s="152"/>
      <c r="U990" s="152"/>
      <c r="V990" s="152" t="s">
        <v>558</v>
      </c>
      <c r="W990" s="152"/>
      <c r="X990" s="152"/>
      <c r="Y990" s="152"/>
      <c r="Z990" s="152" t="s">
        <v>558</v>
      </c>
      <c r="AA990" s="152"/>
      <c r="AB990" s="152"/>
      <c r="AC990" s="152"/>
      <c r="AD990" s="152"/>
      <c r="AE990" s="152"/>
      <c r="AF990" s="152"/>
      <c r="AG990" s="152"/>
      <c r="AH990" s="152"/>
    </row>
    <row r="991" spans="1:35" x14ac:dyDescent="0.25">
      <c r="A991">
        <f t="shared" si="45"/>
        <v>989</v>
      </c>
      <c r="B991" s="135" t="s">
        <v>2070</v>
      </c>
      <c r="C991" t="str">
        <f t="shared" si="46"/>
        <v>CL00053ENG</v>
      </c>
      <c r="E991" s="134">
        <f t="shared" si="47"/>
        <v>988</v>
      </c>
      <c r="F991" s="153" t="s">
        <v>1087</v>
      </c>
      <c r="G991" s="154"/>
      <c r="H991" s="155"/>
      <c r="I991" s="155"/>
      <c r="J991" s="155"/>
      <c r="K991" s="155"/>
      <c r="L991" s="155"/>
      <c r="M991" s="155"/>
      <c r="N991" s="155"/>
      <c r="O991" s="155"/>
      <c r="P991" s="155"/>
      <c r="Q991" s="155"/>
      <c r="R991" s="155"/>
      <c r="S991" s="155"/>
      <c r="T991" s="155"/>
      <c r="U991" s="155"/>
      <c r="V991" s="138" t="s">
        <v>2546</v>
      </c>
      <c r="W991" s="155"/>
      <c r="X991" s="155"/>
      <c r="Y991" s="155"/>
      <c r="Z991" s="155" t="s">
        <v>1009</v>
      </c>
      <c r="AA991" s="155"/>
      <c r="AB991" s="155"/>
      <c r="AC991" s="155"/>
      <c r="AD991" s="155"/>
      <c r="AE991" s="155"/>
      <c r="AF991" s="155"/>
      <c r="AG991" s="155"/>
      <c r="AH991" s="155"/>
    </row>
    <row r="992" spans="1:35" x14ac:dyDescent="0.25">
      <c r="A992">
        <f t="shared" si="45"/>
        <v>990</v>
      </c>
      <c r="B992" s="139" t="s">
        <v>809</v>
      </c>
      <c r="C992" t="str">
        <f t="shared" si="46"/>
        <v>ILO ELP 138</v>
      </c>
      <c r="E992">
        <f t="shared" si="47"/>
        <v>989</v>
      </c>
      <c r="F992" s="156" t="s">
        <v>1109</v>
      </c>
      <c r="G992" s="157"/>
      <c r="H992" s="158"/>
      <c r="I992" s="158"/>
      <c r="J992" s="158"/>
      <c r="K992" s="158"/>
      <c r="L992" s="158"/>
      <c r="M992" s="158"/>
      <c r="N992" s="158"/>
      <c r="O992" s="158"/>
      <c r="P992" s="158"/>
      <c r="Q992" s="158"/>
      <c r="R992" s="158"/>
      <c r="S992" s="158"/>
      <c r="T992" s="158"/>
      <c r="U992" s="158"/>
      <c r="V992" s="142" t="s">
        <v>540</v>
      </c>
      <c r="W992" s="158"/>
      <c r="X992" s="158"/>
      <c r="Y992" s="158"/>
      <c r="Z992" s="158" t="s">
        <v>370</v>
      </c>
      <c r="AA992" s="158"/>
      <c r="AB992" s="158"/>
      <c r="AC992" s="158"/>
      <c r="AD992" s="158"/>
      <c r="AE992" s="158"/>
      <c r="AF992" s="158"/>
      <c r="AG992" s="158"/>
      <c r="AH992" s="158"/>
    </row>
    <row r="993" spans="1:35" x14ac:dyDescent="0.25">
      <c r="A993" s="134">
        <f t="shared" si="45"/>
        <v>991</v>
      </c>
      <c r="B993" s="143" t="s">
        <v>146</v>
      </c>
      <c r="C993" t="str">
        <f t="shared" si="46"/>
        <v>ELECTRO SUR</v>
      </c>
      <c r="E993">
        <f t="shared" si="47"/>
        <v>990</v>
      </c>
      <c r="F993" s="156" t="s">
        <v>52</v>
      </c>
      <c r="G993" s="157"/>
      <c r="H993" s="158"/>
      <c r="I993" s="158"/>
      <c r="J993" s="158"/>
      <c r="K993" s="158"/>
      <c r="L993" s="158"/>
      <c r="M993" s="158"/>
      <c r="N993" s="158"/>
      <c r="O993" s="158"/>
      <c r="P993" s="158"/>
      <c r="Q993" s="158"/>
      <c r="R993" s="158"/>
      <c r="S993" s="158"/>
      <c r="T993" s="158"/>
      <c r="U993" s="158"/>
      <c r="V993" s="142" t="s">
        <v>369</v>
      </c>
      <c r="W993" s="158"/>
      <c r="X993" s="158"/>
      <c r="Y993" s="158"/>
      <c r="Z993" s="158" t="s">
        <v>1003</v>
      </c>
      <c r="AA993" s="158"/>
      <c r="AB993" s="158"/>
      <c r="AC993" s="158"/>
      <c r="AD993" s="158"/>
      <c r="AE993" s="158"/>
      <c r="AF993" s="158"/>
      <c r="AG993" s="158"/>
      <c r="AH993" s="158"/>
    </row>
    <row r="994" spans="1:35" x14ac:dyDescent="0.25">
      <c r="A994">
        <f t="shared" si="45"/>
        <v>992</v>
      </c>
      <c r="B994" s="144" t="s">
        <v>624</v>
      </c>
      <c r="C994" t="str">
        <f t="shared" si="46"/>
        <v>31/12/2025</v>
      </c>
      <c r="E994">
        <f t="shared" si="47"/>
        <v>991</v>
      </c>
      <c r="F994" s="156" t="s">
        <v>1112</v>
      </c>
      <c r="G994" s="157"/>
      <c r="H994" s="158"/>
      <c r="I994" s="158"/>
      <c r="J994" s="158"/>
      <c r="K994" s="158"/>
      <c r="L994" s="158"/>
      <c r="M994" s="158"/>
      <c r="N994" s="158"/>
      <c r="O994" s="158"/>
      <c r="P994" s="158"/>
      <c r="Q994" s="158"/>
      <c r="R994" s="158"/>
      <c r="S994" s="158"/>
      <c r="T994" s="158"/>
      <c r="U994" s="158"/>
      <c r="V994" s="142" t="s">
        <v>819</v>
      </c>
      <c r="W994" s="158"/>
      <c r="X994" s="158"/>
      <c r="Y994" s="158"/>
      <c r="Z994" s="158" t="s">
        <v>903</v>
      </c>
      <c r="AA994" s="158"/>
      <c r="AB994" s="158"/>
      <c r="AC994" s="158"/>
      <c r="AD994" s="158"/>
      <c r="AE994" s="158"/>
      <c r="AF994" s="158"/>
      <c r="AG994" s="158"/>
      <c r="AH994" s="158"/>
    </row>
    <row r="995" spans="1:35" x14ac:dyDescent="0.25">
      <c r="A995">
        <f t="shared" si="45"/>
        <v>993</v>
      </c>
      <c r="B995" s="147" t="s">
        <v>1117</v>
      </c>
      <c r="C995" t="str">
        <f t="shared" si="46"/>
        <v>01/03/2016</v>
      </c>
      <c r="E995">
        <f t="shared" si="47"/>
        <v>992</v>
      </c>
      <c r="F995" s="156" t="s">
        <v>54</v>
      </c>
      <c r="G995" s="157"/>
      <c r="H995" s="158"/>
      <c r="I995" s="158"/>
      <c r="J995" s="158"/>
      <c r="K995" s="158"/>
      <c r="L995" s="158"/>
      <c r="M995" s="158"/>
      <c r="N995" s="158"/>
      <c r="O995" s="158"/>
      <c r="P995" s="158"/>
      <c r="Q995" s="158"/>
      <c r="R995" s="158"/>
      <c r="S995" s="158"/>
      <c r="T995" s="158"/>
      <c r="U995" s="158"/>
      <c r="V995" s="142" t="s">
        <v>2545</v>
      </c>
      <c r="W995" s="158"/>
      <c r="X995" s="158"/>
      <c r="Y995" s="158"/>
      <c r="Z995" s="158" t="s">
        <v>1004</v>
      </c>
      <c r="AA995" s="158"/>
      <c r="AB995" s="158"/>
      <c r="AC995" s="158"/>
      <c r="AD995" s="158"/>
      <c r="AE995" s="158"/>
      <c r="AF995" s="158"/>
      <c r="AG995" s="158"/>
      <c r="AH995" s="158"/>
    </row>
    <row r="996" spans="1:35" x14ac:dyDescent="0.25">
      <c r="A996">
        <f t="shared" si="45"/>
        <v>994</v>
      </c>
      <c r="B996" s="148" t="s">
        <v>435</v>
      </c>
      <c r="C996" t="str">
        <f t="shared" si="46"/>
        <v>LICITACION</v>
      </c>
      <c r="E996">
        <f t="shared" si="47"/>
        <v>993</v>
      </c>
      <c r="F996" s="156" t="s">
        <v>402</v>
      </c>
      <c r="G996" s="157"/>
      <c r="H996" s="158"/>
      <c r="I996" s="158"/>
      <c r="J996" s="158"/>
      <c r="K996" s="158"/>
      <c r="L996" s="158"/>
      <c r="M996" s="158"/>
      <c r="N996" s="158"/>
      <c r="O996" s="158"/>
      <c r="P996" s="158"/>
      <c r="Q996" s="158"/>
      <c r="R996" s="158"/>
      <c r="S996" s="158"/>
      <c r="T996" s="158"/>
      <c r="U996" s="158"/>
      <c r="V996" s="142" t="s">
        <v>416</v>
      </c>
      <c r="W996" s="158"/>
      <c r="X996" s="158"/>
      <c r="Y996" s="158"/>
      <c r="Z996" s="158" t="s">
        <v>416</v>
      </c>
      <c r="AA996" s="158"/>
      <c r="AB996" s="158"/>
      <c r="AC996" s="158"/>
      <c r="AD996" s="158"/>
      <c r="AE996" s="158"/>
      <c r="AF996" s="158"/>
      <c r="AG996" s="158"/>
      <c r="AH996" s="158"/>
    </row>
    <row r="997" spans="1:35" x14ac:dyDescent="0.25">
      <c r="A997">
        <f t="shared" si="45"/>
        <v>995</v>
      </c>
      <c r="B997" s="149" t="s">
        <v>417</v>
      </c>
      <c r="C997" t="str">
        <f t="shared" si="46"/>
        <v>REGULADO</v>
      </c>
      <c r="E997">
        <f t="shared" si="47"/>
        <v>994</v>
      </c>
      <c r="F997" s="159" t="s">
        <v>403</v>
      </c>
      <c r="G997" s="160"/>
      <c r="H997" s="161"/>
      <c r="I997" s="161"/>
      <c r="J997" s="161"/>
      <c r="K997" s="161"/>
      <c r="L997" s="161"/>
      <c r="M997" s="161"/>
      <c r="N997" s="161"/>
      <c r="O997" s="161"/>
      <c r="P997" s="161"/>
      <c r="Q997" s="161"/>
      <c r="R997" s="161"/>
      <c r="S997" s="161"/>
      <c r="T997" s="161"/>
      <c r="U997" s="161"/>
      <c r="V997" s="152" t="s">
        <v>558</v>
      </c>
      <c r="W997" s="161"/>
      <c r="X997" s="161"/>
      <c r="Y997" s="161"/>
      <c r="Z997" s="161" t="s">
        <v>558</v>
      </c>
      <c r="AA997" s="161"/>
      <c r="AB997" s="161"/>
      <c r="AC997" s="161"/>
      <c r="AD997" s="161"/>
      <c r="AE997" s="161"/>
      <c r="AF997" s="161"/>
      <c r="AG997" s="161"/>
      <c r="AH997" s="161"/>
    </row>
    <row r="998" spans="1:35" x14ac:dyDescent="0.25">
      <c r="A998">
        <f t="shared" si="45"/>
        <v>996</v>
      </c>
      <c r="B998" s="135" t="s">
        <v>1101</v>
      </c>
      <c r="C998" t="str">
        <f t="shared" si="46"/>
        <v>CL00061ENG</v>
      </c>
      <c r="E998" s="134">
        <f t="shared" si="47"/>
        <v>995</v>
      </c>
      <c r="F998" s="136" t="s">
        <v>1087</v>
      </c>
      <c r="G998" s="154"/>
      <c r="H998" s="155"/>
      <c r="I998" s="155"/>
      <c r="J998" s="155"/>
      <c r="K998" s="155"/>
      <c r="L998" s="155"/>
      <c r="M998" s="155"/>
      <c r="N998" s="155"/>
      <c r="O998" s="155"/>
      <c r="P998" s="155"/>
      <c r="Q998" s="155"/>
      <c r="R998" s="155"/>
      <c r="S998" s="155"/>
      <c r="T998" s="155"/>
      <c r="U998" s="155"/>
      <c r="V998" s="155" t="s">
        <v>2547</v>
      </c>
      <c r="W998" s="155"/>
      <c r="X998" s="155"/>
      <c r="Y998" s="155"/>
      <c r="Z998" s="155" t="s">
        <v>1010</v>
      </c>
      <c r="AA998" s="155"/>
      <c r="AB998" s="155"/>
      <c r="AC998" s="155"/>
      <c r="AD998" s="155"/>
      <c r="AE998" s="155"/>
      <c r="AF998" s="155"/>
      <c r="AG998" s="155"/>
      <c r="AH998" s="155"/>
    </row>
    <row r="999" spans="1:35" x14ac:dyDescent="0.25">
      <c r="A999" s="134">
        <f t="shared" si="45"/>
        <v>997</v>
      </c>
      <c r="B999" s="139" t="s">
        <v>608</v>
      </c>
      <c r="C999" t="str">
        <f t="shared" si="46"/>
        <v>INDEPENDENCIA 220</v>
      </c>
      <c r="E999">
        <f t="shared" si="47"/>
        <v>996</v>
      </c>
      <c r="F999" s="140" t="s">
        <v>1109</v>
      </c>
      <c r="G999" s="157"/>
      <c r="H999" s="158"/>
      <c r="I999" s="158"/>
      <c r="J999" s="158"/>
      <c r="K999" s="158"/>
      <c r="L999" s="158"/>
      <c r="M999" s="158"/>
      <c r="N999" s="158"/>
      <c r="O999" s="158"/>
      <c r="P999" s="158"/>
      <c r="Q999" s="158"/>
      <c r="R999" s="158"/>
      <c r="S999" s="158"/>
      <c r="T999" s="158"/>
      <c r="U999" s="158"/>
      <c r="V999" s="158" t="s">
        <v>608</v>
      </c>
      <c r="W999" s="158"/>
      <c r="X999" s="158"/>
      <c r="Y999" s="158"/>
      <c r="Z999" s="158" t="s">
        <v>431</v>
      </c>
      <c r="AA999" s="158"/>
      <c r="AB999" s="158"/>
      <c r="AC999" s="158"/>
      <c r="AD999" s="158"/>
      <c r="AE999" s="158"/>
      <c r="AF999" s="158"/>
      <c r="AG999" s="158"/>
      <c r="AH999" s="158"/>
    </row>
    <row r="1000" spans="1:35" x14ac:dyDescent="0.25">
      <c r="A1000">
        <f t="shared" si="45"/>
        <v>998</v>
      </c>
      <c r="B1000" s="143" t="s">
        <v>148</v>
      </c>
      <c r="C1000" t="str">
        <f t="shared" si="46"/>
        <v>COELVISAC</v>
      </c>
      <c r="E1000">
        <f t="shared" si="47"/>
        <v>997</v>
      </c>
      <c r="F1000" s="140" t="s">
        <v>52</v>
      </c>
      <c r="G1000" s="157"/>
      <c r="H1000" s="158"/>
      <c r="I1000" s="158"/>
      <c r="J1000" s="158"/>
      <c r="K1000" s="158"/>
      <c r="L1000" s="158"/>
      <c r="M1000" s="158"/>
      <c r="N1000" s="158"/>
      <c r="O1000" s="158"/>
      <c r="P1000" s="158"/>
      <c r="Q1000" s="158"/>
      <c r="R1000" s="158"/>
      <c r="S1000" s="158"/>
      <c r="T1000" s="158"/>
      <c r="U1000" s="158"/>
      <c r="V1000" s="158" t="s">
        <v>369</v>
      </c>
      <c r="W1000" s="158"/>
      <c r="X1000" s="158"/>
      <c r="Y1000" s="158"/>
      <c r="Z1000" s="158" t="s">
        <v>1003</v>
      </c>
      <c r="AA1000" s="158"/>
      <c r="AB1000" s="158"/>
      <c r="AC1000" s="158"/>
      <c r="AD1000" s="158"/>
      <c r="AE1000" s="158"/>
      <c r="AF1000" s="158"/>
      <c r="AG1000" s="158"/>
      <c r="AH1000" s="158"/>
    </row>
    <row r="1001" spans="1:35" x14ac:dyDescent="0.25">
      <c r="A1001">
        <f t="shared" si="45"/>
        <v>999</v>
      </c>
      <c r="B1001" s="144" t="s">
        <v>566</v>
      </c>
      <c r="C1001" t="str">
        <f t="shared" si="46"/>
        <v>31/12/2022</v>
      </c>
      <c r="E1001">
        <f t="shared" si="47"/>
        <v>998</v>
      </c>
      <c r="F1001" s="140" t="s">
        <v>1112</v>
      </c>
      <c r="G1001" s="157"/>
      <c r="H1001" s="158"/>
      <c r="I1001" s="158"/>
      <c r="J1001" s="158"/>
      <c r="K1001" s="158"/>
      <c r="L1001" s="158"/>
      <c r="M1001" s="158"/>
      <c r="N1001" s="158"/>
      <c r="O1001" s="158"/>
      <c r="P1001" s="158"/>
      <c r="Q1001" s="158"/>
      <c r="R1001" s="158"/>
      <c r="S1001" s="158"/>
      <c r="T1001" s="158"/>
      <c r="U1001" s="158"/>
      <c r="V1001" s="158" t="s">
        <v>819</v>
      </c>
      <c r="W1001" s="158"/>
      <c r="X1001" s="158"/>
      <c r="Y1001" s="158"/>
      <c r="Z1001" s="158" t="s">
        <v>903</v>
      </c>
      <c r="AA1001" s="158"/>
      <c r="AB1001" s="158"/>
      <c r="AC1001" s="158"/>
      <c r="AD1001" s="158"/>
      <c r="AE1001" s="158"/>
      <c r="AF1001" s="158"/>
      <c r="AG1001" s="158"/>
      <c r="AH1001" s="158"/>
    </row>
    <row r="1002" spans="1:35" x14ac:dyDescent="0.25">
      <c r="A1002">
        <f t="shared" si="45"/>
        <v>1000</v>
      </c>
      <c r="B1002" s="147" t="s">
        <v>1117</v>
      </c>
      <c r="C1002" t="str">
        <f t="shared" si="46"/>
        <v>01/03/2016</v>
      </c>
      <c r="E1002">
        <f t="shared" si="47"/>
        <v>999</v>
      </c>
      <c r="F1002" s="140" t="s">
        <v>54</v>
      </c>
      <c r="G1002" s="157"/>
      <c r="H1002" s="158"/>
      <c r="I1002" s="158"/>
      <c r="J1002" s="158"/>
      <c r="K1002" s="158"/>
      <c r="L1002" s="158"/>
      <c r="M1002" s="158"/>
      <c r="N1002" s="158"/>
      <c r="O1002" s="158"/>
      <c r="P1002" s="158"/>
      <c r="Q1002" s="158"/>
      <c r="R1002" s="158"/>
      <c r="S1002" s="158"/>
      <c r="T1002" s="158"/>
      <c r="U1002" s="158"/>
      <c r="V1002" s="158" t="s">
        <v>2545</v>
      </c>
      <c r="W1002" s="158"/>
      <c r="X1002" s="158"/>
      <c r="Y1002" s="158"/>
      <c r="Z1002" s="158" t="s">
        <v>1004</v>
      </c>
      <c r="AA1002" s="158"/>
      <c r="AB1002" s="158"/>
      <c r="AC1002" s="158"/>
      <c r="AD1002" s="158"/>
      <c r="AE1002" s="158"/>
      <c r="AF1002" s="158"/>
      <c r="AG1002" s="158"/>
      <c r="AH1002" s="158"/>
    </row>
    <row r="1003" spans="1:35" x14ac:dyDescent="0.25">
      <c r="A1003">
        <f t="shared" si="45"/>
        <v>1001</v>
      </c>
      <c r="B1003" s="148" t="s">
        <v>435</v>
      </c>
      <c r="C1003" t="str">
        <f t="shared" si="46"/>
        <v>LICITACION</v>
      </c>
      <c r="E1003">
        <f t="shared" si="47"/>
        <v>1000</v>
      </c>
      <c r="F1003" s="140" t="s">
        <v>402</v>
      </c>
      <c r="G1003" s="157"/>
      <c r="H1003" s="158"/>
      <c r="I1003" s="158"/>
      <c r="J1003" s="158"/>
      <c r="K1003" s="158"/>
      <c r="L1003" s="158"/>
      <c r="M1003" s="158"/>
      <c r="N1003" s="158"/>
      <c r="O1003" s="158"/>
      <c r="P1003" s="158"/>
      <c r="Q1003" s="158"/>
      <c r="R1003" s="158"/>
      <c r="S1003" s="158"/>
      <c r="T1003" s="158"/>
      <c r="U1003" s="158"/>
      <c r="V1003" s="158" t="s">
        <v>416</v>
      </c>
      <c r="W1003" s="158"/>
      <c r="X1003" s="158"/>
      <c r="Y1003" s="158"/>
      <c r="Z1003" s="158" t="s">
        <v>416</v>
      </c>
      <c r="AA1003" s="158"/>
      <c r="AB1003" s="158"/>
      <c r="AC1003" s="158"/>
      <c r="AD1003" s="158"/>
      <c r="AE1003" s="158"/>
      <c r="AF1003" s="158"/>
      <c r="AG1003" s="158"/>
      <c r="AH1003" s="158"/>
    </row>
    <row r="1004" spans="1:35" x14ac:dyDescent="0.25">
      <c r="A1004" s="134">
        <f t="shared" si="45"/>
        <v>1002</v>
      </c>
      <c r="B1004" s="149" t="s">
        <v>417</v>
      </c>
      <c r="C1004" t="str">
        <f t="shared" si="46"/>
        <v>REGULADO</v>
      </c>
      <c r="E1004">
        <f t="shared" si="47"/>
        <v>1001</v>
      </c>
      <c r="F1004" s="150" t="s">
        <v>403</v>
      </c>
      <c r="G1004" s="160"/>
      <c r="H1004" s="161"/>
      <c r="I1004" s="161"/>
      <c r="J1004" s="161"/>
      <c r="K1004" s="161"/>
      <c r="L1004" s="161"/>
      <c r="M1004" s="161"/>
      <c r="N1004" s="161"/>
      <c r="O1004" s="161"/>
      <c r="P1004" s="161"/>
      <c r="Q1004" s="161"/>
      <c r="R1004" s="161"/>
      <c r="S1004" s="161"/>
      <c r="T1004" s="161"/>
      <c r="U1004" s="161"/>
      <c r="V1004" s="161" t="s">
        <v>558</v>
      </c>
      <c r="W1004" s="161"/>
      <c r="X1004" s="161"/>
      <c r="Y1004" s="161"/>
      <c r="Z1004" s="161" t="s">
        <v>558</v>
      </c>
      <c r="AA1004" s="161"/>
      <c r="AB1004" s="161"/>
      <c r="AC1004" s="161"/>
      <c r="AD1004" s="161"/>
      <c r="AE1004" s="161"/>
      <c r="AF1004" s="161"/>
      <c r="AG1004" s="161"/>
      <c r="AH1004" s="161"/>
    </row>
    <row r="1005" spans="1:35" s="134" customFormat="1" x14ac:dyDescent="0.25">
      <c r="A1005">
        <f t="shared" si="45"/>
        <v>1003</v>
      </c>
      <c r="B1005" s="135" t="s">
        <v>2322</v>
      </c>
      <c r="C1005" s="134" t="str">
        <f t="shared" si="46"/>
        <v>CL00063ENG</v>
      </c>
      <c r="E1005" s="134">
        <f t="shared" si="47"/>
        <v>1002</v>
      </c>
      <c r="F1005" s="153" t="s">
        <v>1087</v>
      </c>
      <c r="G1005" s="137"/>
      <c r="H1005" s="138"/>
      <c r="I1005" s="138"/>
      <c r="J1005" s="138"/>
      <c r="K1005" s="138"/>
      <c r="L1005" s="138"/>
      <c r="M1005" s="138"/>
      <c r="N1005" s="138"/>
      <c r="O1005" s="138"/>
      <c r="P1005" s="138"/>
      <c r="Q1005" s="138"/>
      <c r="R1005" s="138"/>
      <c r="S1005" s="138"/>
      <c r="T1005" s="138"/>
      <c r="U1005" s="138"/>
      <c r="V1005" s="138" t="s">
        <v>2548</v>
      </c>
      <c r="W1005" s="138"/>
      <c r="X1005" s="138"/>
      <c r="Y1005" s="138"/>
      <c r="Z1005" s="138" t="s">
        <v>1011</v>
      </c>
      <c r="AA1005" s="138"/>
      <c r="AB1005" s="138"/>
      <c r="AC1005" s="138"/>
      <c r="AD1005" s="138"/>
      <c r="AE1005" s="138"/>
      <c r="AF1005" s="138"/>
      <c r="AG1005" s="138"/>
      <c r="AH1005" s="138"/>
      <c r="AI1005" s="3"/>
    </row>
    <row r="1006" spans="1:35" x14ac:dyDescent="0.25">
      <c r="A1006">
        <f t="shared" si="45"/>
        <v>1004</v>
      </c>
      <c r="B1006" s="139" t="s">
        <v>767</v>
      </c>
      <c r="C1006" t="str">
        <f t="shared" si="46"/>
        <v>INDUSTRIALES 220</v>
      </c>
      <c r="E1006">
        <f t="shared" si="47"/>
        <v>1003</v>
      </c>
      <c r="F1006" s="156" t="s">
        <v>1109</v>
      </c>
      <c r="G1006" s="141"/>
      <c r="H1006" s="142"/>
      <c r="I1006" s="142"/>
      <c r="J1006" s="142"/>
      <c r="K1006" s="142"/>
      <c r="L1006" s="142"/>
      <c r="M1006" s="142"/>
      <c r="N1006" s="142"/>
      <c r="O1006" s="142"/>
      <c r="P1006" s="142"/>
      <c r="Q1006" s="142"/>
      <c r="R1006" s="142"/>
      <c r="S1006" s="142"/>
      <c r="T1006" s="142"/>
      <c r="U1006" s="142"/>
      <c r="V1006" s="142" t="s">
        <v>634</v>
      </c>
      <c r="W1006" s="142"/>
      <c r="X1006" s="142"/>
      <c r="Y1006" s="142"/>
      <c r="Z1006" s="142" t="s">
        <v>433</v>
      </c>
      <c r="AA1006" s="142"/>
      <c r="AB1006" s="142"/>
      <c r="AC1006" s="142"/>
      <c r="AD1006" s="142"/>
      <c r="AE1006" s="142"/>
      <c r="AF1006" s="142"/>
      <c r="AG1006" s="142"/>
      <c r="AH1006" s="142"/>
    </row>
    <row r="1007" spans="1:35" x14ac:dyDescent="0.25">
      <c r="A1007">
        <f t="shared" si="45"/>
        <v>1005</v>
      </c>
      <c r="B1007" s="143" t="s">
        <v>34</v>
      </c>
      <c r="C1007" t="str">
        <f t="shared" si="46"/>
        <v>LUZ DEL SUR</v>
      </c>
      <c r="E1007">
        <f t="shared" si="47"/>
        <v>1004</v>
      </c>
      <c r="F1007" s="156" t="s">
        <v>52</v>
      </c>
      <c r="G1007" s="141"/>
      <c r="H1007" s="142"/>
      <c r="I1007" s="142"/>
      <c r="J1007" s="142"/>
      <c r="K1007" s="142"/>
      <c r="L1007" s="142"/>
      <c r="M1007" s="142"/>
      <c r="N1007" s="142"/>
      <c r="O1007" s="142"/>
      <c r="P1007" s="142"/>
      <c r="Q1007" s="142"/>
      <c r="R1007" s="142"/>
      <c r="S1007" s="142"/>
      <c r="T1007" s="142"/>
      <c r="U1007" s="142"/>
      <c r="V1007" s="142" t="s">
        <v>369</v>
      </c>
      <c r="W1007" s="142"/>
      <c r="X1007" s="142"/>
      <c r="Y1007" s="142"/>
      <c r="Z1007" s="142" t="s">
        <v>1003</v>
      </c>
      <c r="AA1007" s="142"/>
      <c r="AB1007" s="142"/>
      <c r="AC1007" s="142"/>
      <c r="AD1007" s="142"/>
      <c r="AE1007" s="142"/>
      <c r="AF1007" s="142"/>
      <c r="AG1007" s="142"/>
      <c r="AH1007" s="142"/>
    </row>
    <row r="1008" spans="1:35" x14ac:dyDescent="0.25">
      <c r="A1008">
        <f t="shared" si="45"/>
        <v>1006</v>
      </c>
      <c r="B1008" s="144" t="s">
        <v>795</v>
      </c>
      <c r="C1008" t="str">
        <f t="shared" si="46"/>
        <v>31/12/2027</v>
      </c>
      <c r="E1008">
        <f t="shared" si="47"/>
        <v>1005</v>
      </c>
      <c r="F1008" s="156" t="s">
        <v>1112</v>
      </c>
      <c r="G1008" s="141"/>
      <c r="H1008" s="142"/>
      <c r="I1008" s="142"/>
      <c r="J1008" s="142"/>
      <c r="K1008" s="142"/>
      <c r="L1008" s="142"/>
      <c r="M1008" s="142"/>
      <c r="N1008" s="142"/>
      <c r="O1008" s="142"/>
      <c r="P1008" s="142"/>
      <c r="Q1008" s="142"/>
      <c r="R1008" s="142"/>
      <c r="S1008" s="142"/>
      <c r="T1008" s="142"/>
      <c r="U1008" s="142"/>
      <c r="V1008" s="142" t="s">
        <v>819</v>
      </c>
      <c r="W1008" s="142"/>
      <c r="X1008" s="142"/>
      <c r="Y1008" s="142"/>
      <c r="Z1008" s="142" t="s">
        <v>903</v>
      </c>
      <c r="AA1008" s="142"/>
      <c r="AB1008" s="142"/>
      <c r="AC1008" s="142"/>
      <c r="AD1008" s="142"/>
      <c r="AE1008" s="142"/>
      <c r="AF1008" s="142"/>
      <c r="AG1008" s="142"/>
      <c r="AH1008" s="142"/>
    </row>
    <row r="1009" spans="1:34" x14ac:dyDescent="0.25">
      <c r="A1009" s="134">
        <f t="shared" si="45"/>
        <v>1007</v>
      </c>
      <c r="B1009" s="147" t="s">
        <v>1117</v>
      </c>
      <c r="C1009" t="str">
        <f t="shared" si="46"/>
        <v>01/03/2016</v>
      </c>
      <c r="E1009">
        <f t="shared" si="47"/>
        <v>1006</v>
      </c>
      <c r="F1009" s="156" t="s">
        <v>54</v>
      </c>
      <c r="G1009" s="141"/>
      <c r="H1009" s="142"/>
      <c r="I1009" s="142"/>
      <c r="J1009" s="142"/>
      <c r="K1009" s="142"/>
      <c r="L1009" s="142"/>
      <c r="M1009" s="142"/>
      <c r="N1009" s="142"/>
      <c r="O1009" s="142"/>
      <c r="P1009" s="142"/>
      <c r="Q1009" s="142"/>
      <c r="R1009" s="142"/>
      <c r="S1009" s="142"/>
      <c r="T1009" s="142"/>
      <c r="U1009" s="142"/>
      <c r="V1009" s="142" t="s">
        <v>2549</v>
      </c>
      <c r="W1009" s="142"/>
      <c r="X1009" s="142"/>
      <c r="Y1009" s="142"/>
      <c r="Z1009" s="142" t="s">
        <v>1004</v>
      </c>
      <c r="AA1009" s="142"/>
      <c r="AB1009" s="142"/>
      <c r="AC1009" s="142"/>
      <c r="AD1009" s="142"/>
      <c r="AE1009" s="142"/>
      <c r="AF1009" s="142"/>
      <c r="AG1009" s="142"/>
      <c r="AH1009" s="142"/>
    </row>
    <row r="1010" spans="1:34" x14ac:dyDescent="0.25">
      <c r="A1010">
        <f t="shared" si="45"/>
        <v>1008</v>
      </c>
      <c r="B1010" s="148" t="s">
        <v>435</v>
      </c>
      <c r="C1010" t="str">
        <f t="shared" si="46"/>
        <v>LICITACION</v>
      </c>
      <c r="E1010">
        <f t="shared" si="47"/>
        <v>1007</v>
      </c>
      <c r="F1010" s="156" t="s">
        <v>402</v>
      </c>
      <c r="G1010" s="141"/>
      <c r="H1010" s="142"/>
      <c r="I1010" s="142"/>
      <c r="J1010" s="142"/>
      <c r="K1010" s="142"/>
      <c r="L1010" s="142"/>
      <c r="M1010" s="142"/>
      <c r="N1010" s="142"/>
      <c r="O1010" s="142"/>
      <c r="P1010" s="142"/>
      <c r="Q1010" s="142"/>
      <c r="R1010" s="142"/>
      <c r="S1010" s="142"/>
      <c r="T1010" s="142"/>
      <c r="U1010" s="142"/>
      <c r="V1010" s="142" t="s">
        <v>416</v>
      </c>
      <c r="W1010" s="142"/>
      <c r="X1010" s="142"/>
      <c r="Y1010" s="142"/>
      <c r="Z1010" s="142" t="s">
        <v>416</v>
      </c>
      <c r="AA1010" s="142"/>
      <c r="AB1010" s="142"/>
      <c r="AC1010" s="142"/>
      <c r="AD1010" s="142"/>
      <c r="AE1010" s="142"/>
      <c r="AF1010" s="142"/>
      <c r="AG1010" s="142"/>
      <c r="AH1010" s="142"/>
    </row>
    <row r="1011" spans="1:34" x14ac:dyDescent="0.25">
      <c r="A1011">
        <f t="shared" si="45"/>
        <v>1009</v>
      </c>
      <c r="B1011" s="149" t="s">
        <v>417</v>
      </c>
      <c r="C1011" t="str">
        <f t="shared" si="46"/>
        <v>REGULADO</v>
      </c>
      <c r="E1011">
        <f t="shared" si="47"/>
        <v>1008</v>
      </c>
      <c r="F1011" s="159" t="s">
        <v>403</v>
      </c>
      <c r="G1011" s="151"/>
      <c r="H1011" s="152"/>
      <c r="I1011" s="152"/>
      <c r="J1011" s="152"/>
      <c r="K1011" s="152"/>
      <c r="L1011" s="152"/>
      <c r="M1011" s="152"/>
      <c r="N1011" s="152"/>
      <c r="O1011" s="152"/>
      <c r="P1011" s="152"/>
      <c r="Q1011" s="152"/>
      <c r="R1011" s="152"/>
      <c r="S1011" s="152"/>
      <c r="T1011" s="152"/>
      <c r="U1011" s="152"/>
      <c r="V1011" s="152" t="s">
        <v>558</v>
      </c>
      <c r="W1011" s="152"/>
      <c r="X1011" s="152"/>
      <c r="Y1011" s="152"/>
      <c r="Z1011" s="152" t="s">
        <v>558</v>
      </c>
      <c r="AA1011" s="152"/>
      <c r="AB1011" s="152"/>
      <c r="AC1011" s="152"/>
      <c r="AD1011" s="152"/>
      <c r="AE1011" s="152"/>
      <c r="AF1011" s="152"/>
      <c r="AG1011" s="152"/>
      <c r="AH1011" s="152"/>
    </row>
    <row r="1012" spans="1:34" x14ac:dyDescent="0.25">
      <c r="A1012">
        <f t="shared" si="45"/>
        <v>1010</v>
      </c>
      <c r="B1012" s="135" t="s">
        <v>2009</v>
      </c>
      <c r="C1012" t="str">
        <f t="shared" si="46"/>
        <v>CL00064ENG</v>
      </c>
      <c r="E1012" s="134">
        <f t="shared" si="47"/>
        <v>1009</v>
      </c>
      <c r="F1012" s="136" t="s">
        <v>1087</v>
      </c>
      <c r="G1012" s="154"/>
      <c r="H1012" s="155"/>
      <c r="I1012" s="155"/>
      <c r="J1012" s="155"/>
      <c r="K1012" s="155"/>
      <c r="L1012" s="155"/>
      <c r="M1012" s="155"/>
      <c r="N1012" s="155"/>
      <c r="O1012" s="155"/>
      <c r="P1012" s="155"/>
      <c r="Q1012" s="155"/>
      <c r="R1012" s="155"/>
      <c r="S1012" s="155"/>
      <c r="T1012" s="155"/>
      <c r="U1012" s="155"/>
      <c r="V1012" s="162" t="s">
        <v>2550</v>
      </c>
      <c r="W1012" s="155"/>
      <c r="X1012" s="155"/>
      <c r="Y1012" s="155"/>
      <c r="Z1012" s="155" t="s">
        <v>1012</v>
      </c>
      <c r="AA1012" s="155"/>
      <c r="AB1012" s="155"/>
      <c r="AC1012" s="155"/>
      <c r="AD1012" s="155"/>
      <c r="AE1012" s="155"/>
      <c r="AF1012" s="155"/>
      <c r="AG1012" s="155"/>
      <c r="AH1012" s="155"/>
    </row>
    <row r="1013" spans="1:34" x14ac:dyDescent="0.25">
      <c r="A1013">
        <f t="shared" si="45"/>
        <v>1011</v>
      </c>
      <c r="B1013" s="139" t="s">
        <v>492</v>
      </c>
      <c r="C1013" t="str">
        <f t="shared" si="46"/>
        <v>JULIACA 138</v>
      </c>
      <c r="E1013">
        <f t="shared" si="47"/>
        <v>1010</v>
      </c>
      <c r="F1013" s="140" t="s">
        <v>1109</v>
      </c>
      <c r="G1013" s="157"/>
      <c r="H1013" s="158"/>
      <c r="I1013" s="158"/>
      <c r="J1013" s="158"/>
      <c r="K1013" s="158"/>
      <c r="L1013" s="158"/>
      <c r="M1013" s="158"/>
      <c r="N1013" s="158"/>
      <c r="O1013" s="158"/>
      <c r="P1013" s="158"/>
      <c r="Q1013" s="158"/>
      <c r="R1013" s="158"/>
      <c r="S1013" s="158"/>
      <c r="T1013" s="158"/>
      <c r="U1013" s="158"/>
      <c r="V1013" s="163" t="s">
        <v>428</v>
      </c>
      <c r="W1013" s="158"/>
      <c r="X1013" s="158"/>
      <c r="Y1013" s="158"/>
      <c r="Z1013" s="158" t="s">
        <v>634</v>
      </c>
      <c r="AA1013" s="158"/>
      <c r="AB1013" s="158"/>
      <c r="AC1013" s="158"/>
      <c r="AD1013" s="158"/>
      <c r="AE1013" s="158"/>
      <c r="AF1013" s="158"/>
      <c r="AG1013" s="158"/>
      <c r="AH1013" s="158"/>
    </row>
    <row r="1014" spans="1:34" x14ac:dyDescent="0.25">
      <c r="A1014" s="134">
        <f t="shared" si="45"/>
        <v>1012</v>
      </c>
      <c r="B1014" s="143" t="s">
        <v>2014</v>
      </c>
      <c r="C1014" t="str">
        <f t="shared" si="46"/>
        <v>ELECTROPUNO</v>
      </c>
      <c r="E1014">
        <f t="shared" si="47"/>
        <v>1011</v>
      </c>
      <c r="F1014" s="140" t="s">
        <v>52</v>
      </c>
      <c r="G1014" s="157"/>
      <c r="H1014" s="158"/>
      <c r="I1014" s="158"/>
      <c r="J1014" s="158"/>
      <c r="K1014" s="158"/>
      <c r="L1014" s="158"/>
      <c r="M1014" s="158"/>
      <c r="N1014" s="158"/>
      <c r="O1014" s="158"/>
      <c r="P1014" s="158"/>
      <c r="Q1014" s="158"/>
      <c r="R1014" s="158"/>
      <c r="S1014" s="158"/>
      <c r="T1014" s="158"/>
      <c r="U1014" s="158"/>
      <c r="V1014" s="163" t="s">
        <v>2551</v>
      </c>
      <c r="W1014" s="158"/>
      <c r="X1014" s="158"/>
      <c r="Y1014" s="158"/>
      <c r="Z1014" s="158" t="s">
        <v>1013</v>
      </c>
      <c r="AA1014" s="158"/>
      <c r="AB1014" s="158"/>
      <c r="AC1014" s="158"/>
      <c r="AD1014" s="158"/>
      <c r="AE1014" s="158"/>
      <c r="AF1014" s="158"/>
      <c r="AG1014" s="158"/>
      <c r="AH1014" s="158"/>
    </row>
    <row r="1015" spans="1:34" x14ac:dyDescent="0.25">
      <c r="A1015">
        <f t="shared" si="45"/>
        <v>1013</v>
      </c>
      <c r="B1015" s="144" t="s">
        <v>624</v>
      </c>
      <c r="C1015" t="str">
        <f t="shared" si="46"/>
        <v>31/12/2025</v>
      </c>
      <c r="E1015">
        <f t="shared" si="47"/>
        <v>1012</v>
      </c>
      <c r="F1015" s="140" t="s">
        <v>1112</v>
      </c>
      <c r="G1015" s="157"/>
      <c r="H1015" s="158"/>
      <c r="I1015" s="158"/>
      <c r="J1015" s="158"/>
      <c r="K1015" s="158"/>
      <c r="L1015" s="158"/>
      <c r="M1015" s="158"/>
      <c r="N1015" s="158"/>
      <c r="O1015" s="158"/>
      <c r="P1015" s="158"/>
      <c r="Q1015" s="158"/>
      <c r="R1015" s="158"/>
      <c r="S1015" s="158"/>
      <c r="T1015" s="158"/>
      <c r="U1015" s="158"/>
      <c r="V1015" s="163" t="s">
        <v>2552</v>
      </c>
      <c r="W1015" s="158"/>
      <c r="X1015" s="158"/>
      <c r="Y1015" s="158"/>
      <c r="Z1015" s="158" t="s">
        <v>884</v>
      </c>
      <c r="AA1015" s="158"/>
      <c r="AB1015" s="158"/>
      <c r="AC1015" s="158"/>
      <c r="AD1015" s="158"/>
      <c r="AE1015" s="158"/>
      <c r="AF1015" s="158"/>
      <c r="AG1015" s="158"/>
      <c r="AH1015" s="158"/>
    </row>
    <row r="1016" spans="1:34" x14ac:dyDescent="0.25">
      <c r="A1016">
        <f t="shared" si="45"/>
        <v>1014</v>
      </c>
      <c r="B1016" s="147" t="s">
        <v>1117</v>
      </c>
      <c r="C1016" t="str">
        <f t="shared" si="46"/>
        <v>01/03/2016</v>
      </c>
      <c r="E1016">
        <f t="shared" si="47"/>
        <v>1013</v>
      </c>
      <c r="F1016" s="140" t="s">
        <v>54</v>
      </c>
      <c r="G1016" s="157"/>
      <c r="H1016" s="158"/>
      <c r="I1016" s="158"/>
      <c r="J1016" s="158"/>
      <c r="K1016" s="158"/>
      <c r="L1016" s="158"/>
      <c r="M1016" s="158"/>
      <c r="N1016" s="158"/>
      <c r="O1016" s="158"/>
      <c r="P1016" s="158"/>
      <c r="Q1016" s="158"/>
      <c r="R1016" s="158"/>
      <c r="S1016" s="158"/>
      <c r="T1016" s="158"/>
      <c r="U1016" s="158"/>
      <c r="V1016" s="163" t="s">
        <v>2553</v>
      </c>
      <c r="W1016" s="158"/>
      <c r="X1016" s="158"/>
      <c r="Y1016" s="158"/>
      <c r="Z1016" s="158" t="s">
        <v>1004</v>
      </c>
      <c r="AA1016" s="158"/>
      <c r="AB1016" s="158"/>
      <c r="AC1016" s="158"/>
      <c r="AD1016" s="158"/>
      <c r="AE1016" s="158"/>
      <c r="AF1016" s="158"/>
      <c r="AG1016" s="158"/>
      <c r="AH1016" s="158"/>
    </row>
    <row r="1017" spans="1:34" x14ac:dyDescent="0.25">
      <c r="A1017">
        <f t="shared" si="45"/>
        <v>1015</v>
      </c>
      <c r="B1017" s="148" t="s">
        <v>435</v>
      </c>
      <c r="C1017" t="str">
        <f t="shared" si="46"/>
        <v>LICITACION</v>
      </c>
      <c r="E1017">
        <f t="shared" si="47"/>
        <v>1014</v>
      </c>
      <c r="F1017" s="140" t="s">
        <v>402</v>
      </c>
      <c r="G1017" s="157"/>
      <c r="H1017" s="158"/>
      <c r="I1017" s="158"/>
      <c r="J1017" s="158"/>
      <c r="K1017" s="158"/>
      <c r="L1017" s="158"/>
      <c r="M1017" s="158"/>
      <c r="N1017" s="158"/>
      <c r="O1017" s="158"/>
      <c r="P1017" s="158"/>
      <c r="Q1017" s="158"/>
      <c r="R1017" s="158"/>
      <c r="S1017" s="158"/>
      <c r="T1017" s="158"/>
      <c r="U1017" s="158"/>
      <c r="V1017" s="163" t="s">
        <v>416</v>
      </c>
      <c r="W1017" s="158"/>
      <c r="X1017" s="158"/>
      <c r="Y1017" s="158"/>
      <c r="Z1017" s="158" t="s">
        <v>416</v>
      </c>
      <c r="AA1017" s="158"/>
      <c r="AB1017" s="158"/>
      <c r="AC1017" s="158"/>
      <c r="AD1017" s="158"/>
      <c r="AE1017" s="158"/>
      <c r="AF1017" s="158"/>
      <c r="AG1017" s="158"/>
      <c r="AH1017" s="158"/>
    </row>
    <row r="1018" spans="1:34" x14ac:dyDescent="0.25">
      <c r="A1018">
        <f t="shared" si="45"/>
        <v>1016</v>
      </c>
      <c r="B1018" s="149" t="s">
        <v>417</v>
      </c>
      <c r="C1018" t="str">
        <f t="shared" si="46"/>
        <v>REGULADO</v>
      </c>
      <c r="E1018">
        <f t="shared" si="47"/>
        <v>1015</v>
      </c>
      <c r="F1018" s="150" t="s">
        <v>403</v>
      </c>
      <c r="G1018" s="160"/>
      <c r="H1018" s="161"/>
      <c r="I1018" s="161"/>
      <c r="J1018" s="161"/>
      <c r="K1018" s="161"/>
      <c r="L1018" s="161"/>
      <c r="M1018" s="161"/>
      <c r="N1018" s="161"/>
      <c r="O1018" s="161"/>
      <c r="P1018" s="161"/>
      <c r="Q1018" s="161"/>
      <c r="R1018" s="161"/>
      <c r="S1018" s="161"/>
      <c r="T1018" s="161"/>
      <c r="U1018" s="161"/>
      <c r="V1018" s="164" t="s">
        <v>558</v>
      </c>
      <c r="W1018" s="161"/>
      <c r="X1018" s="161"/>
      <c r="Y1018" s="161"/>
      <c r="Z1018" s="161" t="s">
        <v>558</v>
      </c>
      <c r="AA1018" s="161"/>
      <c r="AB1018" s="161"/>
      <c r="AC1018" s="161"/>
      <c r="AD1018" s="161"/>
      <c r="AE1018" s="161"/>
      <c r="AF1018" s="161"/>
      <c r="AG1018" s="161"/>
      <c r="AH1018" s="161"/>
    </row>
    <row r="1019" spans="1:34" x14ac:dyDescent="0.25">
      <c r="A1019">
        <f t="shared" si="45"/>
        <v>1017</v>
      </c>
      <c r="B1019" s="135" t="s">
        <v>2085</v>
      </c>
      <c r="C1019" t="str">
        <f t="shared" si="46"/>
        <v>CL00065ENG</v>
      </c>
      <c r="E1019" s="134">
        <f t="shared" si="47"/>
        <v>1016</v>
      </c>
      <c r="F1019" s="153" t="s">
        <v>1087</v>
      </c>
      <c r="G1019" s="154"/>
      <c r="H1019" s="155"/>
      <c r="I1019" s="155"/>
      <c r="J1019" s="155"/>
      <c r="K1019" s="155"/>
      <c r="L1019" s="155"/>
      <c r="M1019" s="155"/>
      <c r="N1019" s="155"/>
      <c r="O1019" s="155"/>
      <c r="P1019" s="155"/>
      <c r="Q1019" s="155"/>
      <c r="R1019" s="155"/>
      <c r="S1019" s="155"/>
      <c r="T1019" s="155"/>
      <c r="U1019" s="155"/>
      <c r="V1019" s="155"/>
      <c r="W1019" s="155"/>
      <c r="X1019" s="155"/>
      <c r="Y1019" s="155"/>
      <c r="Z1019" s="155" t="s">
        <v>2554</v>
      </c>
      <c r="AA1019" s="155"/>
      <c r="AB1019" s="155"/>
      <c r="AC1019" s="155"/>
      <c r="AD1019" s="155"/>
      <c r="AE1019" s="155"/>
      <c r="AF1019" s="155"/>
      <c r="AG1019" s="155"/>
      <c r="AH1019" s="155"/>
    </row>
    <row r="1020" spans="1:34" x14ac:dyDescent="0.25">
      <c r="A1020" s="134">
        <f t="shared" si="45"/>
        <v>1018</v>
      </c>
      <c r="B1020" s="139" t="s">
        <v>811</v>
      </c>
      <c r="C1020" t="str">
        <f t="shared" si="46"/>
        <v>LOS HEROES 66</v>
      </c>
      <c r="E1020">
        <f t="shared" si="47"/>
        <v>1017</v>
      </c>
      <c r="F1020" s="156" t="s">
        <v>1109</v>
      </c>
      <c r="G1020" s="157"/>
      <c r="H1020" s="158"/>
      <c r="I1020" s="158"/>
      <c r="J1020" s="158"/>
      <c r="K1020" s="158"/>
      <c r="L1020" s="158"/>
      <c r="M1020" s="158"/>
      <c r="N1020" s="158"/>
      <c r="O1020" s="158"/>
      <c r="P1020" s="158"/>
      <c r="Q1020" s="158"/>
      <c r="R1020" s="158"/>
      <c r="S1020" s="158"/>
      <c r="T1020" s="158"/>
      <c r="U1020" s="158"/>
      <c r="V1020" s="158"/>
      <c r="W1020" s="158"/>
      <c r="X1020" s="158"/>
      <c r="Y1020" s="158"/>
      <c r="Z1020" s="158" t="s">
        <v>513</v>
      </c>
      <c r="AA1020" s="158"/>
      <c r="AB1020" s="158"/>
      <c r="AC1020" s="158"/>
      <c r="AD1020" s="158"/>
      <c r="AE1020" s="158"/>
      <c r="AF1020" s="158"/>
      <c r="AG1020" s="158"/>
      <c r="AH1020" s="158"/>
    </row>
    <row r="1021" spans="1:34" x14ac:dyDescent="0.25">
      <c r="A1021">
        <f t="shared" si="45"/>
        <v>1019</v>
      </c>
      <c r="B1021" s="143" t="s">
        <v>146</v>
      </c>
      <c r="C1021" t="str">
        <f t="shared" si="46"/>
        <v>ELECTRO SUR</v>
      </c>
      <c r="E1021">
        <f t="shared" si="47"/>
        <v>1018</v>
      </c>
      <c r="F1021" s="156" t="s">
        <v>52</v>
      </c>
      <c r="G1021" s="157"/>
      <c r="H1021" s="158"/>
      <c r="I1021" s="158"/>
      <c r="J1021" s="158"/>
      <c r="K1021" s="158"/>
      <c r="L1021" s="158"/>
      <c r="M1021" s="158"/>
      <c r="N1021" s="158"/>
      <c r="O1021" s="158"/>
      <c r="P1021" s="158"/>
      <c r="Q1021" s="158"/>
      <c r="R1021" s="158"/>
      <c r="S1021" s="158"/>
      <c r="T1021" s="158"/>
      <c r="U1021" s="158"/>
      <c r="V1021" s="158"/>
      <c r="W1021" s="158"/>
      <c r="X1021" s="158"/>
      <c r="Y1021" s="158"/>
      <c r="Z1021" s="158" t="s">
        <v>81</v>
      </c>
      <c r="AA1021" s="158"/>
      <c r="AB1021" s="158"/>
      <c r="AC1021" s="158"/>
      <c r="AD1021" s="158"/>
      <c r="AE1021" s="158"/>
      <c r="AF1021" s="158"/>
      <c r="AG1021" s="158"/>
      <c r="AH1021" s="158"/>
    </row>
    <row r="1022" spans="1:34" x14ac:dyDescent="0.25">
      <c r="A1022">
        <f t="shared" si="45"/>
        <v>1020</v>
      </c>
      <c r="B1022" s="144" t="s">
        <v>624</v>
      </c>
      <c r="C1022" t="str">
        <f t="shared" si="46"/>
        <v>31/12/2025</v>
      </c>
      <c r="E1022">
        <f t="shared" si="47"/>
        <v>1019</v>
      </c>
      <c r="F1022" s="156" t="s">
        <v>1112</v>
      </c>
      <c r="G1022" s="157"/>
      <c r="H1022" s="158"/>
      <c r="I1022" s="158"/>
      <c r="J1022" s="158"/>
      <c r="K1022" s="158"/>
      <c r="L1022" s="158"/>
      <c r="M1022" s="158"/>
      <c r="N1022" s="158"/>
      <c r="O1022" s="158"/>
      <c r="P1022" s="158"/>
      <c r="Q1022" s="158"/>
      <c r="R1022" s="158"/>
      <c r="S1022" s="158"/>
      <c r="T1022" s="158"/>
      <c r="U1022" s="158"/>
      <c r="V1022" s="158"/>
      <c r="W1022" s="158"/>
      <c r="X1022" s="158"/>
      <c r="Y1022" s="158"/>
      <c r="Z1022" s="158" t="s">
        <v>2555</v>
      </c>
      <c r="AA1022" s="158"/>
      <c r="AB1022" s="158"/>
      <c r="AC1022" s="158"/>
      <c r="AD1022" s="158"/>
      <c r="AE1022" s="158"/>
      <c r="AF1022" s="158"/>
      <c r="AG1022" s="158"/>
      <c r="AH1022" s="158"/>
    </row>
    <row r="1023" spans="1:34" x14ac:dyDescent="0.25">
      <c r="A1023">
        <f t="shared" si="45"/>
        <v>1021</v>
      </c>
      <c r="B1023" s="147" t="s">
        <v>1117</v>
      </c>
      <c r="C1023" t="str">
        <f t="shared" si="46"/>
        <v>01/03/2016</v>
      </c>
      <c r="E1023">
        <f t="shared" si="47"/>
        <v>1020</v>
      </c>
      <c r="F1023" s="156" t="s">
        <v>54</v>
      </c>
      <c r="G1023" s="157"/>
      <c r="H1023" s="158"/>
      <c r="I1023" s="158"/>
      <c r="J1023" s="158"/>
      <c r="K1023" s="158"/>
      <c r="L1023" s="158"/>
      <c r="M1023" s="158"/>
      <c r="N1023" s="158"/>
      <c r="O1023" s="158"/>
      <c r="P1023" s="158"/>
      <c r="Q1023" s="158"/>
      <c r="R1023" s="158"/>
      <c r="S1023" s="158"/>
      <c r="T1023" s="158"/>
      <c r="U1023" s="158"/>
      <c r="V1023" s="158"/>
      <c r="W1023" s="158"/>
      <c r="X1023" s="158"/>
      <c r="Y1023" s="158"/>
      <c r="Z1023" s="158" t="s">
        <v>828</v>
      </c>
      <c r="AA1023" s="158"/>
      <c r="AB1023" s="158"/>
      <c r="AC1023" s="158"/>
      <c r="AD1023" s="158"/>
      <c r="AE1023" s="158"/>
      <c r="AF1023" s="158"/>
      <c r="AG1023" s="158"/>
      <c r="AH1023" s="158"/>
    </row>
    <row r="1024" spans="1:34" x14ac:dyDescent="0.25">
      <c r="A1024">
        <f t="shared" si="45"/>
        <v>1022</v>
      </c>
      <c r="B1024" s="148" t="s">
        <v>435</v>
      </c>
      <c r="C1024" t="str">
        <f t="shared" si="46"/>
        <v>LICITACION</v>
      </c>
      <c r="E1024">
        <f t="shared" si="47"/>
        <v>1021</v>
      </c>
      <c r="F1024" s="156" t="s">
        <v>402</v>
      </c>
      <c r="G1024" s="157"/>
      <c r="H1024" s="158"/>
      <c r="I1024" s="158"/>
      <c r="J1024" s="158"/>
      <c r="K1024" s="158"/>
      <c r="L1024" s="158"/>
      <c r="M1024" s="158"/>
      <c r="N1024" s="158"/>
      <c r="O1024" s="158"/>
      <c r="P1024" s="158"/>
      <c r="Q1024" s="158"/>
      <c r="R1024" s="158"/>
      <c r="S1024" s="158"/>
      <c r="T1024" s="158"/>
      <c r="U1024" s="158"/>
      <c r="V1024" s="158"/>
      <c r="W1024" s="158"/>
      <c r="X1024" s="158"/>
      <c r="Y1024" s="158"/>
      <c r="Z1024" s="158" t="s">
        <v>416</v>
      </c>
      <c r="AA1024" s="158"/>
      <c r="AB1024" s="158"/>
      <c r="AC1024" s="158"/>
      <c r="AD1024" s="158"/>
      <c r="AE1024" s="158"/>
      <c r="AF1024" s="158"/>
      <c r="AG1024" s="158"/>
      <c r="AH1024" s="158"/>
    </row>
    <row r="1025" spans="1:35" x14ac:dyDescent="0.25">
      <c r="A1025" s="134">
        <f t="shared" si="45"/>
        <v>1023</v>
      </c>
      <c r="B1025" s="149" t="s">
        <v>417</v>
      </c>
      <c r="C1025" t="str">
        <f t="shared" si="46"/>
        <v>REGULADO</v>
      </c>
      <c r="E1025">
        <f t="shared" si="47"/>
        <v>1022</v>
      </c>
      <c r="F1025" s="159" t="s">
        <v>403</v>
      </c>
      <c r="G1025" s="160"/>
      <c r="H1025" s="161"/>
      <c r="I1025" s="161"/>
      <c r="J1025" s="161"/>
      <c r="K1025" s="161"/>
      <c r="L1025" s="161"/>
      <c r="M1025" s="161"/>
      <c r="N1025" s="161"/>
      <c r="O1025" s="161"/>
      <c r="P1025" s="161"/>
      <c r="Q1025" s="161"/>
      <c r="R1025" s="161"/>
      <c r="S1025" s="161"/>
      <c r="T1025" s="161"/>
      <c r="U1025" s="161"/>
      <c r="V1025" s="161"/>
      <c r="W1025" s="161"/>
      <c r="X1025" s="161"/>
      <c r="Y1025" s="161"/>
      <c r="Z1025" s="161" t="s">
        <v>417</v>
      </c>
      <c r="AA1025" s="161"/>
      <c r="AB1025" s="161"/>
      <c r="AC1025" s="161"/>
      <c r="AD1025" s="161"/>
      <c r="AE1025" s="161"/>
      <c r="AF1025" s="161"/>
      <c r="AG1025" s="161"/>
      <c r="AH1025" s="161"/>
    </row>
    <row r="1026" spans="1:35" s="134" customFormat="1" x14ac:dyDescent="0.25">
      <c r="A1026">
        <f t="shared" si="45"/>
        <v>1024</v>
      </c>
      <c r="B1026" s="135" t="s">
        <v>1681</v>
      </c>
      <c r="C1026" s="134" t="str">
        <f t="shared" si="46"/>
        <v>CL00066ENG</v>
      </c>
      <c r="E1026" s="134">
        <f t="shared" si="47"/>
        <v>1023</v>
      </c>
      <c r="F1026" s="136" t="s">
        <v>1087</v>
      </c>
      <c r="G1026" s="137"/>
      <c r="H1026" s="138"/>
      <c r="I1026" s="138"/>
      <c r="J1026" s="138"/>
      <c r="K1026" s="138"/>
      <c r="L1026" s="138"/>
      <c r="M1026" s="138"/>
      <c r="N1026" s="138"/>
      <c r="O1026" s="138"/>
      <c r="P1026" s="138"/>
      <c r="Q1026" s="138"/>
      <c r="R1026" s="138"/>
      <c r="S1026" s="138"/>
      <c r="T1026" s="138"/>
      <c r="U1026" s="138"/>
      <c r="V1026" s="138"/>
      <c r="W1026" s="138"/>
      <c r="X1026" s="138"/>
      <c r="Y1026" s="138"/>
      <c r="Z1026" s="138" t="s">
        <v>2556</v>
      </c>
      <c r="AA1026" s="138"/>
      <c r="AB1026" s="138"/>
      <c r="AC1026" s="138"/>
      <c r="AD1026" s="138"/>
      <c r="AE1026" s="138"/>
      <c r="AF1026" s="138"/>
      <c r="AG1026" s="138"/>
      <c r="AH1026" s="138"/>
      <c r="AI1026" s="3"/>
    </row>
    <row r="1027" spans="1:35" x14ac:dyDescent="0.25">
      <c r="A1027">
        <f t="shared" si="45"/>
        <v>1025</v>
      </c>
      <c r="B1027" s="139" t="s">
        <v>549</v>
      </c>
      <c r="C1027" t="str">
        <f t="shared" si="46"/>
        <v>MACHUPICCHU 138</v>
      </c>
      <c r="E1027">
        <f t="shared" si="47"/>
        <v>1024</v>
      </c>
      <c r="F1027" s="140" t="s">
        <v>1109</v>
      </c>
      <c r="G1027" s="141"/>
      <c r="H1027" s="142"/>
      <c r="I1027" s="142"/>
      <c r="J1027" s="142"/>
      <c r="K1027" s="142"/>
      <c r="L1027" s="142"/>
      <c r="M1027" s="142"/>
      <c r="N1027" s="142"/>
      <c r="O1027" s="142"/>
      <c r="P1027" s="142"/>
      <c r="Q1027" s="142"/>
      <c r="R1027" s="142"/>
      <c r="S1027" s="142"/>
      <c r="T1027" s="142"/>
      <c r="U1027" s="142"/>
      <c r="V1027" s="142"/>
      <c r="W1027" s="142"/>
      <c r="X1027" s="142"/>
      <c r="Y1027" s="142"/>
      <c r="Z1027" s="142" t="s">
        <v>448</v>
      </c>
      <c r="AA1027" s="142"/>
      <c r="AB1027" s="142"/>
      <c r="AC1027" s="142"/>
      <c r="AD1027" s="142"/>
      <c r="AE1027" s="142"/>
      <c r="AF1027" s="142"/>
      <c r="AG1027" s="142"/>
      <c r="AH1027" s="142"/>
    </row>
    <row r="1028" spans="1:35" x14ac:dyDescent="0.25">
      <c r="A1028">
        <f t="shared" si="45"/>
        <v>1026</v>
      </c>
      <c r="B1028" s="143" t="s">
        <v>111</v>
      </c>
      <c r="C1028" t="str">
        <f t="shared" si="46"/>
        <v>ELECTRO SUR ESTE</v>
      </c>
      <c r="E1028">
        <f t="shared" si="47"/>
        <v>1025</v>
      </c>
      <c r="F1028" s="140" t="s">
        <v>52</v>
      </c>
      <c r="G1028" s="141"/>
      <c r="H1028" s="142"/>
      <c r="I1028" s="142"/>
      <c r="J1028" s="142"/>
      <c r="K1028" s="142"/>
      <c r="L1028" s="142"/>
      <c r="M1028" s="142"/>
      <c r="N1028" s="142"/>
      <c r="O1028" s="142"/>
      <c r="P1028" s="142"/>
      <c r="Q1028" s="142"/>
      <c r="R1028" s="142"/>
      <c r="S1028" s="142"/>
      <c r="T1028" s="142"/>
      <c r="U1028" s="142"/>
      <c r="V1028" s="142"/>
      <c r="W1028" s="142"/>
      <c r="X1028" s="142"/>
      <c r="Y1028" s="142"/>
      <c r="Z1028" s="142" t="s">
        <v>81</v>
      </c>
      <c r="AA1028" s="142"/>
      <c r="AB1028" s="142"/>
      <c r="AC1028" s="142"/>
      <c r="AD1028" s="142"/>
      <c r="AE1028" s="142"/>
      <c r="AF1028" s="142"/>
      <c r="AG1028" s="142"/>
      <c r="AH1028" s="142"/>
    </row>
    <row r="1029" spans="1:35" x14ac:dyDescent="0.25">
      <c r="A1029">
        <f t="shared" ref="A1029:A1092" si="48">+A1028+1</f>
        <v>1027</v>
      </c>
      <c r="B1029" s="144" t="s">
        <v>624</v>
      </c>
      <c r="C1029" t="str">
        <f t="shared" si="46"/>
        <v>31/12/2025</v>
      </c>
      <c r="E1029">
        <f t="shared" si="47"/>
        <v>1026</v>
      </c>
      <c r="F1029" s="140" t="s">
        <v>1112</v>
      </c>
      <c r="G1029" s="141"/>
      <c r="H1029" s="142"/>
      <c r="I1029" s="142"/>
      <c r="J1029" s="142"/>
      <c r="K1029" s="142"/>
      <c r="L1029" s="142"/>
      <c r="M1029" s="142"/>
      <c r="N1029" s="142"/>
      <c r="O1029" s="142"/>
      <c r="P1029" s="142"/>
      <c r="Q1029" s="142"/>
      <c r="R1029" s="142"/>
      <c r="S1029" s="142"/>
      <c r="T1029" s="142"/>
      <c r="U1029" s="142"/>
      <c r="V1029" s="142"/>
      <c r="W1029" s="142"/>
      <c r="X1029" s="142"/>
      <c r="Y1029" s="142"/>
      <c r="Z1029" s="142" t="s">
        <v>2076</v>
      </c>
      <c r="AA1029" s="142"/>
      <c r="AB1029" s="142"/>
      <c r="AC1029" s="142"/>
      <c r="AD1029" s="142"/>
      <c r="AE1029" s="142"/>
      <c r="AF1029" s="142"/>
      <c r="AG1029" s="142"/>
      <c r="AH1029" s="142"/>
    </row>
    <row r="1030" spans="1:35" x14ac:dyDescent="0.25">
      <c r="A1030" s="134">
        <f t="shared" si="48"/>
        <v>1028</v>
      </c>
      <c r="B1030" s="147" t="s">
        <v>1117</v>
      </c>
      <c r="C1030" t="str">
        <f t="shared" ref="C1030:C1093" si="49">+B1030</f>
        <v>01/03/2016</v>
      </c>
      <c r="E1030">
        <f t="shared" ref="E1030:E1093" si="50">+E1029+1</f>
        <v>1027</v>
      </c>
      <c r="F1030" s="140" t="s">
        <v>54</v>
      </c>
      <c r="G1030" s="141"/>
      <c r="H1030" s="142"/>
      <c r="I1030" s="142"/>
      <c r="J1030" s="142"/>
      <c r="K1030" s="142"/>
      <c r="L1030" s="142"/>
      <c r="M1030" s="142"/>
      <c r="N1030" s="142"/>
      <c r="O1030" s="142"/>
      <c r="P1030" s="142"/>
      <c r="Q1030" s="142"/>
      <c r="R1030" s="142"/>
      <c r="S1030" s="142"/>
      <c r="T1030" s="142"/>
      <c r="U1030" s="142"/>
      <c r="V1030" s="142"/>
      <c r="W1030" s="142"/>
      <c r="X1030" s="142"/>
      <c r="Y1030" s="142"/>
      <c r="Z1030" s="142" t="s">
        <v>828</v>
      </c>
      <c r="AA1030" s="142"/>
      <c r="AB1030" s="142"/>
      <c r="AC1030" s="142"/>
      <c r="AD1030" s="142"/>
      <c r="AE1030" s="142"/>
      <c r="AF1030" s="142"/>
      <c r="AG1030" s="142"/>
      <c r="AH1030" s="142"/>
    </row>
    <row r="1031" spans="1:35" x14ac:dyDescent="0.25">
      <c r="A1031">
        <f t="shared" si="48"/>
        <v>1029</v>
      </c>
      <c r="B1031" s="148" t="s">
        <v>435</v>
      </c>
      <c r="C1031" t="str">
        <f t="shared" si="49"/>
        <v>LICITACION</v>
      </c>
      <c r="E1031">
        <f t="shared" si="50"/>
        <v>1028</v>
      </c>
      <c r="F1031" s="140" t="s">
        <v>402</v>
      </c>
      <c r="G1031" s="141"/>
      <c r="H1031" s="142"/>
      <c r="I1031" s="142"/>
      <c r="J1031" s="142"/>
      <c r="K1031" s="142"/>
      <c r="L1031" s="142"/>
      <c r="M1031" s="142"/>
      <c r="N1031" s="142"/>
      <c r="O1031" s="142"/>
      <c r="P1031" s="142"/>
      <c r="Q1031" s="142"/>
      <c r="R1031" s="142"/>
      <c r="S1031" s="142"/>
      <c r="T1031" s="142"/>
      <c r="U1031" s="142"/>
      <c r="V1031" s="142"/>
      <c r="W1031" s="142"/>
      <c r="X1031" s="142"/>
      <c r="Y1031" s="142"/>
      <c r="Z1031" s="142" t="s">
        <v>416</v>
      </c>
      <c r="AA1031" s="142"/>
      <c r="AB1031" s="142"/>
      <c r="AC1031" s="142"/>
      <c r="AD1031" s="142"/>
      <c r="AE1031" s="142"/>
      <c r="AF1031" s="142"/>
      <c r="AG1031" s="142"/>
      <c r="AH1031" s="142"/>
    </row>
    <row r="1032" spans="1:35" x14ac:dyDescent="0.25">
      <c r="A1032">
        <f t="shared" si="48"/>
        <v>1030</v>
      </c>
      <c r="B1032" s="149" t="s">
        <v>417</v>
      </c>
      <c r="C1032" t="str">
        <f t="shared" si="49"/>
        <v>REGULADO</v>
      </c>
      <c r="E1032">
        <f t="shared" si="50"/>
        <v>1029</v>
      </c>
      <c r="F1032" s="150" t="s">
        <v>403</v>
      </c>
      <c r="G1032" s="151"/>
      <c r="H1032" s="152"/>
      <c r="I1032" s="152"/>
      <c r="J1032" s="152"/>
      <c r="K1032" s="152"/>
      <c r="L1032" s="152"/>
      <c r="M1032" s="152"/>
      <c r="N1032" s="152"/>
      <c r="O1032" s="152"/>
      <c r="P1032" s="152"/>
      <c r="Q1032" s="152"/>
      <c r="R1032" s="152"/>
      <c r="S1032" s="152"/>
      <c r="T1032" s="152"/>
      <c r="U1032" s="152"/>
      <c r="V1032" s="152"/>
      <c r="W1032" s="152"/>
      <c r="X1032" s="152"/>
      <c r="Y1032" s="152"/>
      <c r="Z1032" s="152" t="s">
        <v>417</v>
      </c>
      <c r="AA1032" s="152"/>
      <c r="AB1032" s="152"/>
      <c r="AC1032" s="152"/>
      <c r="AD1032" s="152"/>
      <c r="AE1032" s="152"/>
      <c r="AF1032" s="152"/>
      <c r="AG1032" s="152"/>
      <c r="AH1032" s="152"/>
    </row>
    <row r="1033" spans="1:35" x14ac:dyDescent="0.25">
      <c r="A1033">
        <f t="shared" si="48"/>
        <v>1031</v>
      </c>
      <c r="B1033" s="135" t="s">
        <v>2403</v>
      </c>
      <c r="C1033" t="str">
        <f t="shared" si="49"/>
        <v>CL00068ENG</v>
      </c>
      <c r="E1033" s="134">
        <f t="shared" si="50"/>
        <v>1030</v>
      </c>
      <c r="F1033" s="153" t="s">
        <v>1087</v>
      </c>
      <c r="G1033" s="154"/>
      <c r="H1033" s="155"/>
      <c r="I1033" s="155"/>
      <c r="J1033" s="155"/>
      <c r="K1033" s="155"/>
      <c r="L1033" s="155"/>
      <c r="M1033" s="155"/>
      <c r="N1033" s="155"/>
      <c r="O1033" s="155"/>
      <c r="P1033" s="155"/>
      <c r="Q1033" s="155"/>
      <c r="R1033" s="155"/>
      <c r="S1033" s="155"/>
      <c r="T1033" s="155"/>
      <c r="U1033" s="155"/>
      <c r="V1033" s="155"/>
      <c r="W1033" s="155"/>
      <c r="X1033" s="155"/>
      <c r="Y1033" s="155"/>
      <c r="Z1033" s="155" t="s">
        <v>2557</v>
      </c>
      <c r="AA1033" s="155"/>
      <c r="AB1033" s="155"/>
      <c r="AC1033" s="155"/>
      <c r="AD1033" s="155"/>
      <c r="AE1033" s="155"/>
      <c r="AF1033" s="155"/>
      <c r="AG1033" s="155"/>
      <c r="AH1033" s="155"/>
    </row>
    <row r="1034" spans="1:35" x14ac:dyDescent="0.25">
      <c r="A1034">
        <f t="shared" si="48"/>
        <v>1032</v>
      </c>
      <c r="B1034" s="139" t="s">
        <v>522</v>
      </c>
      <c r="C1034" t="str">
        <f t="shared" si="49"/>
        <v>MARCONA 220</v>
      </c>
      <c r="E1034">
        <f t="shared" si="50"/>
        <v>1031</v>
      </c>
      <c r="F1034" s="156" t="s">
        <v>1109</v>
      </c>
      <c r="G1034" s="157"/>
      <c r="H1034" s="158"/>
      <c r="I1034" s="158"/>
      <c r="J1034" s="158"/>
      <c r="K1034" s="158"/>
      <c r="L1034" s="158"/>
      <c r="M1034" s="158"/>
      <c r="N1034" s="158"/>
      <c r="O1034" s="158"/>
      <c r="P1034" s="158"/>
      <c r="Q1034" s="158"/>
      <c r="R1034" s="158"/>
      <c r="S1034" s="158"/>
      <c r="T1034" s="158"/>
      <c r="U1034" s="158"/>
      <c r="V1034" s="158"/>
      <c r="W1034" s="158"/>
      <c r="X1034" s="158"/>
      <c r="Y1034" s="158"/>
      <c r="Z1034" s="158" t="s">
        <v>608</v>
      </c>
      <c r="AA1034" s="158"/>
      <c r="AB1034" s="158"/>
      <c r="AC1034" s="158"/>
      <c r="AD1034" s="158"/>
      <c r="AE1034" s="158"/>
      <c r="AF1034" s="158"/>
      <c r="AG1034" s="158"/>
      <c r="AH1034" s="158"/>
    </row>
    <row r="1035" spans="1:35" x14ac:dyDescent="0.25">
      <c r="A1035" s="134">
        <f t="shared" si="48"/>
        <v>1033</v>
      </c>
      <c r="B1035" s="143" t="s">
        <v>97</v>
      </c>
      <c r="C1035" t="str">
        <f t="shared" si="49"/>
        <v>SEAL</v>
      </c>
      <c r="E1035">
        <f t="shared" si="50"/>
        <v>1032</v>
      </c>
      <c r="F1035" s="156" t="s">
        <v>52</v>
      </c>
      <c r="G1035" s="157"/>
      <c r="H1035" s="158"/>
      <c r="I1035" s="158"/>
      <c r="J1035" s="158"/>
      <c r="K1035" s="158"/>
      <c r="L1035" s="158"/>
      <c r="M1035" s="158"/>
      <c r="N1035" s="158"/>
      <c r="O1035" s="158"/>
      <c r="P1035" s="158"/>
      <c r="Q1035" s="158"/>
      <c r="R1035" s="158"/>
      <c r="S1035" s="158"/>
      <c r="T1035" s="158"/>
      <c r="U1035" s="158"/>
      <c r="V1035" s="158"/>
      <c r="W1035" s="158"/>
      <c r="X1035" s="158"/>
      <c r="Y1035" s="158"/>
      <c r="Z1035" s="158" t="s">
        <v>316</v>
      </c>
      <c r="AA1035" s="158"/>
      <c r="AB1035" s="158"/>
      <c r="AC1035" s="158"/>
      <c r="AD1035" s="158"/>
      <c r="AE1035" s="158"/>
      <c r="AF1035" s="158"/>
      <c r="AG1035" s="158"/>
      <c r="AH1035" s="158"/>
    </row>
    <row r="1036" spans="1:35" x14ac:dyDescent="0.25">
      <c r="A1036">
        <f t="shared" si="48"/>
        <v>1034</v>
      </c>
      <c r="B1036" s="144" t="s">
        <v>624</v>
      </c>
      <c r="C1036" t="str">
        <f t="shared" si="49"/>
        <v>31/12/2025</v>
      </c>
      <c r="E1036">
        <f t="shared" si="50"/>
        <v>1033</v>
      </c>
      <c r="F1036" s="156" t="s">
        <v>1112</v>
      </c>
      <c r="G1036" s="157"/>
      <c r="H1036" s="158"/>
      <c r="I1036" s="158"/>
      <c r="J1036" s="158"/>
      <c r="K1036" s="158"/>
      <c r="L1036" s="158"/>
      <c r="M1036" s="158"/>
      <c r="N1036" s="158"/>
      <c r="O1036" s="158"/>
      <c r="P1036" s="158"/>
      <c r="Q1036" s="158"/>
      <c r="R1036" s="158"/>
      <c r="S1036" s="158"/>
      <c r="T1036" s="158"/>
      <c r="U1036" s="158"/>
      <c r="V1036" s="158"/>
      <c r="W1036" s="158"/>
      <c r="X1036" s="158"/>
      <c r="Y1036" s="158"/>
      <c r="Z1036" s="158" t="s">
        <v>2558</v>
      </c>
      <c r="AA1036" s="158"/>
      <c r="AB1036" s="158"/>
      <c r="AC1036" s="158"/>
      <c r="AD1036" s="158"/>
      <c r="AE1036" s="158"/>
      <c r="AF1036" s="158"/>
      <c r="AG1036" s="158"/>
      <c r="AH1036" s="158"/>
    </row>
    <row r="1037" spans="1:35" x14ac:dyDescent="0.25">
      <c r="A1037">
        <f t="shared" si="48"/>
        <v>1035</v>
      </c>
      <c r="B1037" s="147" t="s">
        <v>1117</v>
      </c>
      <c r="C1037" t="str">
        <f t="shared" si="49"/>
        <v>01/03/2016</v>
      </c>
      <c r="E1037">
        <f t="shared" si="50"/>
        <v>1034</v>
      </c>
      <c r="F1037" s="156" t="s">
        <v>54</v>
      </c>
      <c r="G1037" s="157"/>
      <c r="H1037" s="158"/>
      <c r="I1037" s="158"/>
      <c r="J1037" s="158"/>
      <c r="K1037" s="158"/>
      <c r="L1037" s="158"/>
      <c r="M1037" s="158"/>
      <c r="N1037" s="158"/>
      <c r="O1037" s="158"/>
      <c r="P1037" s="158"/>
      <c r="Q1037" s="158"/>
      <c r="R1037" s="158"/>
      <c r="S1037" s="158"/>
      <c r="T1037" s="158"/>
      <c r="U1037" s="158"/>
      <c r="V1037" s="158"/>
      <c r="W1037" s="158"/>
      <c r="X1037" s="158"/>
      <c r="Y1037" s="158"/>
      <c r="Z1037" s="158" t="s">
        <v>2559</v>
      </c>
      <c r="AA1037" s="158"/>
      <c r="AB1037" s="158"/>
      <c r="AC1037" s="158"/>
      <c r="AD1037" s="158"/>
      <c r="AE1037" s="158"/>
      <c r="AF1037" s="158"/>
      <c r="AG1037" s="158"/>
      <c r="AH1037" s="158"/>
    </row>
    <row r="1038" spans="1:35" x14ac:dyDescent="0.25">
      <c r="A1038">
        <f t="shared" si="48"/>
        <v>1036</v>
      </c>
      <c r="B1038" s="148" t="s">
        <v>435</v>
      </c>
      <c r="C1038" t="str">
        <f t="shared" si="49"/>
        <v>LICITACION</v>
      </c>
      <c r="E1038">
        <f t="shared" si="50"/>
        <v>1035</v>
      </c>
      <c r="F1038" s="156" t="s">
        <v>402</v>
      </c>
      <c r="G1038" s="157"/>
      <c r="H1038" s="158"/>
      <c r="I1038" s="158"/>
      <c r="J1038" s="158"/>
      <c r="K1038" s="158"/>
      <c r="L1038" s="158"/>
      <c r="M1038" s="158"/>
      <c r="N1038" s="158"/>
      <c r="O1038" s="158"/>
      <c r="P1038" s="158"/>
      <c r="Q1038" s="158"/>
      <c r="R1038" s="158"/>
      <c r="S1038" s="158"/>
      <c r="T1038" s="158"/>
      <c r="U1038" s="158"/>
      <c r="V1038" s="158"/>
      <c r="W1038" s="158"/>
      <c r="X1038" s="158"/>
      <c r="Y1038" s="158"/>
      <c r="Z1038" s="158" t="s">
        <v>416</v>
      </c>
      <c r="AA1038" s="158"/>
      <c r="AB1038" s="158"/>
      <c r="AC1038" s="158"/>
      <c r="AD1038" s="158"/>
      <c r="AE1038" s="158"/>
      <c r="AF1038" s="158"/>
      <c r="AG1038" s="158"/>
      <c r="AH1038" s="158"/>
    </row>
    <row r="1039" spans="1:35" x14ac:dyDescent="0.25">
      <c r="A1039">
        <f t="shared" si="48"/>
        <v>1037</v>
      </c>
      <c r="B1039" s="149" t="s">
        <v>417</v>
      </c>
      <c r="C1039" t="str">
        <f t="shared" si="49"/>
        <v>REGULADO</v>
      </c>
      <c r="E1039">
        <f t="shared" si="50"/>
        <v>1036</v>
      </c>
      <c r="F1039" s="159" t="s">
        <v>403</v>
      </c>
      <c r="G1039" s="160"/>
      <c r="H1039" s="161"/>
      <c r="I1039" s="161"/>
      <c r="J1039" s="161"/>
      <c r="K1039" s="161"/>
      <c r="L1039" s="161"/>
      <c r="M1039" s="161"/>
      <c r="N1039" s="161"/>
      <c r="O1039" s="161"/>
      <c r="P1039" s="161"/>
      <c r="Q1039" s="161"/>
      <c r="R1039" s="161"/>
      <c r="S1039" s="161"/>
      <c r="T1039" s="161"/>
      <c r="U1039" s="161"/>
      <c r="V1039" s="161"/>
      <c r="W1039" s="161"/>
      <c r="X1039" s="161"/>
      <c r="Y1039" s="161"/>
      <c r="Z1039" s="161" t="s">
        <v>558</v>
      </c>
      <c r="AA1039" s="161"/>
      <c r="AB1039" s="161"/>
      <c r="AC1039" s="161"/>
      <c r="AD1039" s="161"/>
      <c r="AE1039" s="161"/>
      <c r="AF1039" s="161"/>
      <c r="AG1039" s="161"/>
      <c r="AH1039" s="161"/>
    </row>
    <row r="1040" spans="1:35" x14ac:dyDescent="0.25">
      <c r="A1040">
        <f t="shared" si="48"/>
        <v>1038</v>
      </c>
      <c r="B1040" s="135" t="s">
        <v>2409</v>
      </c>
      <c r="C1040" t="str">
        <f t="shared" si="49"/>
        <v>CL00071ENG</v>
      </c>
      <c r="E1040" s="134">
        <f t="shared" si="50"/>
        <v>1037</v>
      </c>
      <c r="F1040" s="136" t="s">
        <v>1087</v>
      </c>
      <c r="G1040" s="154"/>
      <c r="H1040" s="155"/>
      <c r="I1040" s="155"/>
      <c r="J1040" s="155"/>
      <c r="K1040" s="155"/>
      <c r="L1040" s="155"/>
      <c r="M1040" s="155"/>
      <c r="N1040" s="155"/>
      <c r="O1040" s="155"/>
      <c r="P1040" s="155"/>
      <c r="Q1040" s="155"/>
      <c r="R1040" s="155"/>
      <c r="S1040" s="155"/>
      <c r="T1040" s="155"/>
      <c r="U1040" s="155"/>
      <c r="V1040" s="155"/>
      <c r="W1040" s="155"/>
      <c r="X1040" s="155"/>
      <c r="Y1040" s="155"/>
      <c r="Z1040" s="155" t="s">
        <v>2560</v>
      </c>
      <c r="AA1040" s="155"/>
      <c r="AB1040" s="155"/>
      <c r="AC1040" s="155"/>
      <c r="AD1040" s="155"/>
      <c r="AE1040" s="155"/>
      <c r="AF1040" s="155"/>
      <c r="AG1040" s="155"/>
      <c r="AH1040" s="155"/>
    </row>
    <row r="1041" spans="1:35" x14ac:dyDescent="0.25">
      <c r="A1041" s="134">
        <f t="shared" si="48"/>
        <v>1039</v>
      </c>
      <c r="B1041" s="139" t="s">
        <v>524</v>
      </c>
      <c r="C1041" t="str">
        <f t="shared" si="49"/>
        <v>MOLLENDO 138</v>
      </c>
      <c r="E1041">
        <f t="shared" si="50"/>
        <v>1038</v>
      </c>
      <c r="F1041" s="140" t="s">
        <v>1109</v>
      </c>
      <c r="G1041" s="157"/>
      <c r="H1041" s="158"/>
      <c r="I1041" s="158"/>
      <c r="J1041" s="158"/>
      <c r="K1041" s="158"/>
      <c r="L1041" s="158"/>
      <c r="M1041" s="158"/>
      <c r="N1041" s="158"/>
      <c r="O1041" s="158"/>
      <c r="P1041" s="158"/>
      <c r="Q1041" s="158"/>
      <c r="R1041" s="158"/>
      <c r="S1041" s="158"/>
      <c r="T1041" s="158"/>
      <c r="U1041" s="158"/>
      <c r="V1041" s="158"/>
      <c r="W1041" s="158"/>
      <c r="X1041" s="158"/>
      <c r="Y1041" s="158"/>
      <c r="Z1041" s="158" t="s">
        <v>468</v>
      </c>
      <c r="AA1041" s="158"/>
      <c r="AB1041" s="158"/>
      <c r="AC1041" s="158"/>
      <c r="AD1041" s="158"/>
      <c r="AE1041" s="158"/>
      <c r="AF1041" s="158"/>
      <c r="AG1041" s="158"/>
      <c r="AH1041" s="158"/>
    </row>
    <row r="1042" spans="1:35" x14ac:dyDescent="0.25">
      <c r="A1042">
        <f t="shared" si="48"/>
        <v>1040</v>
      </c>
      <c r="B1042" s="143" t="s">
        <v>97</v>
      </c>
      <c r="C1042" t="str">
        <f t="shared" si="49"/>
        <v>SEAL</v>
      </c>
      <c r="E1042">
        <f t="shared" si="50"/>
        <v>1039</v>
      </c>
      <c r="F1042" s="140" t="s">
        <v>52</v>
      </c>
      <c r="G1042" s="157"/>
      <c r="H1042" s="158"/>
      <c r="I1042" s="158"/>
      <c r="J1042" s="158"/>
      <c r="K1042" s="158"/>
      <c r="L1042" s="158"/>
      <c r="M1042" s="158"/>
      <c r="N1042" s="158"/>
      <c r="O1042" s="158"/>
      <c r="P1042" s="158"/>
      <c r="Q1042" s="158"/>
      <c r="R1042" s="158"/>
      <c r="S1042" s="158"/>
      <c r="T1042" s="158"/>
      <c r="U1042" s="158"/>
      <c r="V1042" s="158"/>
      <c r="W1042" s="158"/>
      <c r="X1042" s="158"/>
      <c r="Y1042" s="158"/>
      <c r="Z1042" s="158" t="s">
        <v>59</v>
      </c>
      <c r="AA1042" s="158"/>
      <c r="AB1042" s="158"/>
      <c r="AC1042" s="158"/>
      <c r="AD1042" s="158"/>
      <c r="AE1042" s="158"/>
      <c r="AF1042" s="158"/>
      <c r="AG1042" s="158"/>
      <c r="AH1042" s="158"/>
    </row>
    <row r="1043" spans="1:35" x14ac:dyDescent="0.25">
      <c r="A1043">
        <f t="shared" si="48"/>
        <v>1041</v>
      </c>
      <c r="B1043" s="144" t="s">
        <v>624</v>
      </c>
      <c r="C1043" t="str">
        <f t="shared" si="49"/>
        <v>31/12/2025</v>
      </c>
      <c r="E1043">
        <f t="shared" si="50"/>
        <v>1040</v>
      </c>
      <c r="F1043" s="140" t="s">
        <v>1112</v>
      </c>
      <c r="G1043" s="157"/>
      <c r="H1043" s="158"/>
      <c r="I1043" s="158"/>
      <c r="J1043" s="158"/>
      <c r="K1043" s="158"/>
      <c r="L1043" s="158"/>
      <c r="M1043" s="158"/>
      <c r="N1043" s="158"/>
      <c r="O1043" s="158"/>
      <c r="P1043" s="158"/>
      <c r="Q1043" s="158"/>
      <c r="R1043" s="158"/>
      <c r="S1043" s="158"/>
      <c r="T1043" s="158"/>
      <c r="U1043" s="158"/>
      <c r="V1043" s="158"/>
      <c r="W1043" s="158"/>
      <c r="X1043" s="158"/>
      <c r="Y1043" s="158"/>
      <c r="Z1043" s="158" t="s">
        <v>2076</v>
      </c>
      <c r="AA1043" s="158"/>
      <c r="AB1043" s="158"/>
      <c r="AC1043" s="158"/>
      <c r="AD1043" s="158"/>
      <c r="AE1043" s="158"/>
      <c r="AF1043" s="158"/>
      <c r="AG1043" s="158"/>
      <c r="AH1043" s="158"/>
    </row>
    <row r="1044" spans="1:35" x14ac:dyDescent="0.25">
      <c r="A1044">
        <f t="shared" si="48"/>
        <v>1042</v>
      </c>
      <c r="B1044" s="147" t="s">
        <v>1117</v>
      </c>
      <c r="C1044" t="str">
        <f t="shared" si="49"/>
        <v>01/03/2016</v>
      </c>
      <c r="E1044">
        <f t="shared" si="50"/>
        <v>1041</v>
      </c>
      <c r="F1044" s="140" t="s">
        <v>54</v>
      </c>
      <c r="G1044" s="157"/>
      <c r="H1044" s="158"/>
      <c r="I1044" s="158"/>
      <c r="J1044" s="158"/>
      <c r="K1044" s="158"/>
      <c r="L1044" s="158"/>
      <c r="M1044" s="158"/>
      <c r="N1044" s="158"/>
      <c r="O1044" s="158"/>
      <c r="P1044" s="158"/>
      <c r="Q1044" s="158"/>
      <c r="R1044" s="158"/>
      <c r="S1044" s="158"/>
      <c r="T1044" s="158"/>
      <c r="U1044" s="158"/>
      <c r="V1044" s="158"/>
      <c r="W1044" s="158"/>
      <c r="X1044" s="158"/>
      <c r="Y1044" s="158"/>
      <c r="Z1044" s="158" t="s">
        <v>828</v>
      </c>
      <c r="AA1044" s="158"/>
      <c r="AB1044" s="158"/>
      <c r="AC1044" s="158"/>
      <c r="AD1044" s="158"/>
      <c r="AE1044" s="158"/>
      <c r="AF1044" s="158"/>
      <c r="AG1044" s="158"/>
      <c r="AH1044" s="158"/>
    </row>
    <row r="1045" spans="1:35" x14ac:dyDescent="0.25">
      <c r="A1045">
        <f t="shared" si="48"/>
        <v>1043</v>
      </c>
      <c r="B1045" s="148" t="s">
        <v>435</v>
      </c>
      <c r="C1045" t="str">
        <f t="shared" si="49"/>
        <v>LICITACION</v>
      </c>
      <c r="E1045">
        <f t="shared" si="50"/>
        <v>1042</v>
      </c>
      <c r="F1045" s="140" t="s">
        <v>402</v>
      </c>
      <c r="G1045" s="157"/>
      <c r="H1045" s="158"/>
      <c r="I1045" s="158"/>
      <c r="J1045" s="158"/>
      <c r="K1045" s="158"/>
      <c r="L1045" s="158"/>
      <c r="M1045" s="158"/>
      <c r="N1045" s="158"/>
      <c r="O1045" s="158"/>
      <c r="P1045" s="158"/>
      <c r="Q1045" s="158"/>
      <c r="R1045" s="158"/>
      <c r="S1045" s="158"/>
      <c r="T1045" s="158"/>
      <c r="U1045" s="158"/>
      <c r="V1045" s="158"/>
      <c r="W1045" s="158"/>
      <c r="X1045" s="158"/>
      <c r="Y1045" s="158"/>
      <c r="Z1045" s="158" t="s">
        <v>416</v>
      </c>
      <c r="AA1045" s="158"/>
      <c r="AB1045" s="158"/>
      <c r="AC1045" s="158"/>
      <c r="AD1045" s="158"/>
      <c r="AE1045" s="158"/>
      <c r="AF1045" s="158"/>
      <c r="AG1045" s="158"/>
      <c r="AH1045" s="158"/>
    </row>
    <row r="1046" spans="1:35" x14ac:dyDescent="0.25">
      <c r="A1046" s="134">
        <f t="shared" si="48"/>
        <v>1044</v>
      </c>
      <c r="B1046" s="149" t="s">
        <v>417</v>
      </c>
      <c r="C1046" t="str">
        <f t="shared" si="49"/>
        <v>REGULADO</v>
      </c>
      <c r="E1046">
        <f t="shared" si="50"/>
        <v>1043</v>
      </c>
      <c r="F1046" s="150" t="s">
        <v>403</v>
      </c>
      <c r="G1046" s="160"/>
      <c r="H1046" s="161"/>
      <c r="I1046" s="161"/>
      <c r="J1046" s="161"/>
      <c r="K1046" s="161"/>
      <c r="L1046" s="161"/>
      <c r="M1046" s="161"/>
      <c r="N1046" s="161"/>
      <c r="O1046" s="161"/>
      <c r="P1046" s="161"/>
      <c r="Q1046" s="161"/>
      <c r="R1046" s="161"/>
      <c r="S1046" s="161"/>
      <c r="T1046" s="161"/>
      <c r="U1046" s="161"/>
      <c r="V1046" s="161"/>
      <c r="W1046" s="161"/>
      <c r="X1046" s="161"/>
      <c r="Y1046" s="161"/>
      <c r="Z1046" s="161" t="s">
        <v>417</v>
      </c>
      <c r="AA1046" s="161"/>
      <c r="AB1046" s="161"/>
      <c r="AC1046" s="161"/>
      <c r="AD1046" s="161"/>
      <c r="AE1046" s="161"/>
      <c r="AF1046" s="161"/>
      <c r="AG1046" s="161"/>
      <c r="AH1046" s="161"/>
    </row>
    <row r="1047" spans="1:35" s="134" customFormat="1" x14ac:dyDescent="0.25">
      <c r="A1047">
        <f t="shared" si="48"/>
        <v>1045</v>
      </c>
      <c r="B1047" s="135" t="s">
        <v>2100</v>
      </c>
      <c r="C1047" s="134" t="str">
        <f t="shared" si="49"/>
        <v>CL00077ENG</v>
      </c>
      <c r="E1047" s="134">
        <f t="shared" si="50"/>
        <v>1044</v>
      </c>
      <c r="F1047" s="153" t="s">
        <v>1087</v>
      </c>
      <c r="G1047" s="137"/>
      <c r="H1047" s="138"/>
      <c r="I1047" s="138"/>
      <c r="J1047" s="138"/>
      <c r="K1047" s="138"/>
      <c r="L1047" s="138"/>
      <c r="M1047" s="138"/>
      <c r="N1047" s="138"/>
      <c r="O1047" s="138"/>
      <c r="P1047" s="138"/>
      <c r="Q1047" s="138"/>
      <c r="R1047" s="138"/>
      <c r="S1047" s="138"/>
      <c r="T1047" s="138"/>
      <c r="U1047" s="138"/>
      <c r="V1047" s="138"/>
      <c r="W1047" s="138"/>
      <c r="X1047" s="138"/>
      <c r="Y1047" s="138"/>
      <c r="Z1047" s="138" t="s">
        <v>2561</v>
      </c>
      <c r="AA1047" s="138"/>
      <c r="AB1047" s="138"/>
      <c r="AC1047" s="138"/>
      <c r="AD1047" s="138"/>
      <c r="AE1047" s="138"/>
      <c r="AF1047" s="138"/>
      <c r="AG1047" s="138"/>
      <c r="AH1047" s="138"/>
      <c r="AI1047" s="3"/>
    </row>
    <row r="1048" spans="1:35" x14ac:dyDescent="0.25">
      <c r="A1048">
        <f t="shared" si="48"/>
        <v>1046</v>
      </c>
      <c r="B1048" s="139" t="s">
        <v>814</v>
      </c>
      <c r="C1048" t="str">
        <f t="shared" si="49"/>
        <v>MOQUEGUA 138</v>
      </c>
      <c r="E1048">
        <f t="shared" si="50"/>
        <v>1045</v>
      </c>
      <c r="F1048" s="156" t="s">
        <v>1109</v>
      </c>
      <c r="G1048" s="141"/>
      <c r="H1048" s="142"/>
      <c r="I1048" s="142"/>
      <c r="J1048" s="142"/>
      <c r="K1048" s="142"/>
      <c r="L1048" s="142"/>
      <c r="M1048" s="142"/>
      <c r="N1048" s="142"/>
      <c r="O1048" s="142"/>
      <c r="P1048" s="142"/>
      <c r="Q1048" s="142"/>
      <c r="R1048" s="142"/>
      <c r="S1048" s="142"/>
      <c r="T1048" s="142"/>
      <c r="U1048" s="142"/>
      <c r="V1048" s="142"/>
      <c r="W1048" s="142"/>
      <c r="X1048" s="142"/>
      <c r="Y1048" s="142"/>
      <c r="Z1048" s="142" t="s">
        <v>454</v>
      </c>
      <c r="AA1048" s="142"/>
      <c r="AB1048" s="142"/>
      <c r="AC1048" s="142"/>
      <c r="AD1048" s="142"/>
      <c r="AE1048" s="142"/>
      <c r="AF1048" s="142"/>
      <c r="AG1048" s="142"/>
      <c r="AH1048" s="142"/>
    </row>
    <row r="1049" spans="1:35" x14ac:dyDescent="0.25">
      <c r="A1049">
        <f t="shared" si="48"/>
        <v>1047</v>
      </c>
      <c r="B1049" s="143" t="s">
        <v>146</v>
      </c>
      <c r="C1049" t="str">
        <f t="shared" si="49"/>
        <v>ELECTRO SUR</v>
      </c>
      <c r="E1049">
        <f t="shared" si="50"/>
        <v>1046</v>
      </c>
      <c r="F1049" s="156" t="s">
        <v>52</v>
      </c>
      <c r="G1049" s="141"/>
      <c r="H1049" s="142"/>
      <c r="I1049" s="142"/>
      <c r="J1049" s="142"/>
      <c r="K1049" s="142"/>
      <c r="L1049" s="142"/>
      <c r="M1049" s="142"/>
      <c r="N1049" s="142"/>
      <c r="O1049" s="142"/>
      <c r="P1049" s="142"/>
      <c r="Q1049" s="142"/>
      <c r="R1049" s="142"/>
      <c r="S1049" s="142"/>
      <c r="T1049" s="142"/>
      <c r="U1049" s="142"/>
      <c r="V1049" s="142"/>
      <c r="W1049" s="142"/>
      <c r="X1049" s="142"/>
      <c r="Y1049" s="142"/>
      <c r="Z1049" s="142" t="s">
        <v>329</v>
      </c>
      <c r="AA1049" s="142"/>
      <c r="AB1049" s="142"/>
      <c r="AC1049" s="142"/>
      <c r="AD1049" s="142"/>
      <c r="AE1049" s="142"/>
      <c r="AF1049" s="142"/>
      <c r="AG1049" s="142"/>
      <c r="AH1049" s="142"/>
    </row>
    <row r="1050" spans="1:35" x14ac:dyDescent="0.25">
      <c r="A1050">
        <f t="shared" si="48"/>
        <v>1048</v>
      </c>
      <c r="B1050" s="144" t="s">
        <v>624</v>
      </c>
      <c r="C1050" t="str">
        <f t="shared" si="49"/>
        <v>31/12/2025</v>
      </c>
      <c r="E1050">
        <f t="shared" si="50"/>
        <v>1047</v>
      </c>
      <c r="F1050" s="156" t="s">
        <v>1112</v>
      </c>
      <c r="G1050" s="141"/>
      <c r="H1050" s="142"/>
      <c r="I1050" s="142"/>
      <c r="J1050" s="142"/>
      <c r="K1050" s="142"/>
      <c r="L1050" s="142"/>
      <c r="M1050" s="142"/>
      <c r="N1050" s="142"/>
      <c r="O1050" s="142"/>
      <c r="P1050" s="142"/>
      <c r="Q1050" s="142"/>
      <c r="R1050" s="142"/>
      <c r="S1050" s="142"/>
      <c r="T1050" s="142"/>
      <c r="U1050" s="142"/>
      <c r="V1050" s="142"/>
      <c r="W1050" s="142"/>
      <c r="X1050" s="142"/>
      <c r="Y1050" s="142"/>
      <c r="Z1050" s="142" t="s">
        <v>1114</v>
      </c>
      <c r="AA1050" s="142"/>
      <c r="AB1050" s="142"/>
      <c r="AC1050" s="142"/>
      <c r="AD1050" s="142"/>
      <c r="AE1050" s="142"/>
      <c r="AF1050" s="142"/>
      <c r="AG1050" s="142"/>
      <c r="AH1050" s="142"/>
    </row>
    <row r="1051" spans="1:35" x14ac:dyDescent="0.25">
      <c r="A1051" s="134">
        <f t="shared" si="48"/>
        <v>1049</v>
      </c>
      <c r="B1051" s="147" t="s">
        <v>1117</v>
      </c>
      <c r="C1051" t="str">
        <f t="shared" si="49"/>
        <v>01/03/2016</v>
      </c>
      <c r="E1051">
        <f t="shared" si="50"/>
        <v>1048</v>
      </c>
      <c r="F1051" s="156" t="s">
        <v>54</v>
      </c>
      <c r="G1051" s="141"/>
      <c r="H1051" s="142"/>
      <c r="I1051" s="142"/>
      <c r="J1051" s="142"/>
      <c r="K1051" s="142"/>
      <c r="L1051" s="142"/>
      <c r="M1051" s="142"/>
      <c r="N1051" s="142"/>
      <c r="O1051" s="142"/>
      <c r="P1051" s="142"/>
      <c r="Q1051" s="142"/>
      <c r="R1051" s="142"/>
      <c r="S1051" s="142"/>
      <c r="T1051" s="142"/>
      <c r="U1051" s="142"/>
      <c r="V1051" s="142"/>
      <c r="W1051" s="142"/>
      <c r="X1051" s="142"/>
      <c r="Y1051" s="142"/>
      <c r="Z1051" s="142" t="s">
        <v>794</v>
      </c>
      <c r="AA1051" s="142"/>
      <c r="AB1051" s="142"/>
      <c r="AC1051" s="142"/>
      <c r="AD1051" s="142"/>
      <c r="AE1051" s="142"/>
      <c r="AF1051" s="142"/>
      <c r="AG1051" s="142"/>
      <c r="AH1051" s="142"/>
    </row>
    <row r="1052" spans="1:35" x14ac:dyDescent="0.25">
      <c r="A1052">
        <f t="shared" si="48"/>
        <v>1050</v>
      </c>
      <c r="B1052" s="148" t="s">
        <v>435</v>
      </c>
      <c r="C1052" t="str">
        <f t="shared" si="49"/>
        <v>LICITACION</v>
      </c>
      <c r="E1052">
        <f t="shared" si="50"/>
        <v>1049</v>
      </c>
      <c r="F1052" s="156" t="s">
        <v>402</v>
      </c>
      <c r="G1052" s="141"/>
      <c r="H1052" s="142"/>
      <c r="I1052" s="142"/>
      <c r="J1052" s="142"/>
      <c r="K1052" s="142"/>
      <c r="L1052" s="142"/>
      <c r="M1052" s="142"/>
      <c r="N1052" s="142"/>
      <c r="O1052" s="142"/>
      <c r="P1052" s="142"/>
      <c r="Q1052" s="142"/>
      <c r="R1052" s="142"/>
      <c r="S1052" s="142"/>
      <c r="T1052" s="142"/>
      <c r="U1052" s="142"/>
      <c r="V1052" s="142"/>
      <c r="W1052" s="142"/>
      <c r="X1052" s="142"/>
      <c r="Y1052" s="142"/>
      <c r="Z1052" s="142" t="s">
        <v>416</v>
      </c>
      <c r="AA1052" s="142"/>
      <c r="AB1052" s="142"/>
      <c r="AC1052" s="142"/>
      <c r="AD1052" s="142"/>
      <c r="AE1052" s="142"/>
      <c r="AF1052" s="142"/>
      <c r="AG1052" s="142"/>
      <c r="AH1052" s="142"/>
    </row>
    <row r="1053" spans="1:35" x14ac:dyDescent="0.25">
      <c r="A1053">
        <f t="shared" si="48"/>
        <v>1051</v>
      </c>
      <c r="B1053" s="149" t="s">
        <v>417</v>
      </c>
      <c r="C1053" t="str">
        <f t="shared" si="49"/>
        <v>REGULADO</v>
      </c>
      <c r="E1053">
        <f t="shared" si="50"/>
        <v>1050</v>
      </c>
      <c r="F1053" s="159" t="s">
        <v>403</v>
      </c>
      <c r="G1053" s="151"/>
      <c r="H1053" s="152"/>
      <c r="I1053" s="152"/>
      <c r="J1053" s="152"/>
      <c r="K1053" s="152"/>
      <c r="L1053" s="152"/>
      <c r="M1053" s="152"/>
      <c r="N1053" s="152"/>
      <c r="O1053" s="152"/>
      <c r="P1053" s="152"/>
      <c r="Q1053" s="152"/>
      <c r="R1053" s="152"/>
      <c r="S1053" s="152"/>
      <c r="T1053" s="152"/>
      <c r="U1053" s="152"/>
      <c r="V1053" s="152"/>
      <c r="W1053" s="152"/>
      <c r="X1053" s="152"/>
      <c r="Y1053" s="152"/>
      <c r="Z1053" s="152" t="s">
        <v>558</v>
      </c>
      <c r="AA1053" s="152"/>
      <c r="AB1053" s="152"/>
      <c r="AC1053" s="152"/>
      <c r="AD1053" s="152"/>
      <c r="AE1053" s="152"/>
      <c r="AF1053" s="152"/>
      <c r="AG1053" s="152"/>
      <c r="AH1053" s="152"/>
    </row>
    <row r="1054" spans="1:35" x14ac:dyDescent="0.25">
      <c r="A1054">
        <f t="shared" si="48"/>
        <v>1052</v>
      </c>
      <c r="B1054" s="135" t="s">
        <v>1875</v>
      </c>
      <c r="C1054" t="str">
        <f t="shared" si="49"/>
        <v>CL00079ENG</v>
      </c>
      <c r="E1054" s="134">
        <f t="shared" si="50"/>
        <v>1051</v>
      </c>
      <c r="F1054" s="136" t="s">
        <v>1087</v>
      </c>
      <c r="G1054" s="154"/>
      <c r="H1054" s="155"/>
      <c r="I1054" s="155"/>
      <c r="J1054" s="155"/>
      <c r="K1054" s="155"/>
      <c r="L1054" s="155"/>
      <c r="M1054" s="155"/>
      <c r="N1054" s="155"/>
      <c r="O1054" s="155"/>
      <c r="P1054" s="155"/>
      <c r="Q1054" s="155"/>
      <c r="R1054" s="155"/>
      <c r="S1054" s="155"/>
      <c r="T1054" s="155"/>
      <c r="U1054" s="155"/>
      <c r="V1054" s="155"/>
      <c r="W1054" s="155"/>
      <c r="X1054" s="155"/>
      <c r="Y1054" s="155"/>
      <c r="Z1054" s="155" t="s">
        <v>2562</v>
      </c>
      <c r="AA1054" s="155"/>
      <c r="AB1054" s="155"/>
      <c r="AC1054" s="155"/>
      <c r="AD1054" s="155"/>
      <c r="AE1054" s="155"/>
      <c r="AF1054" s="155"/>
      <c r="AG1054" s="155"/>
      <c r="AH1054" s="155"/>
    </row>
    <row r="1055" spans="1:35" x14ac:dyDescent="0.25">
      <c r="A1055">
        <f t="shared" si="48"/>
        <v>1053</v>
      </c>
      <c r="B1055" s="139" t="s">
        <v>454</v>
      </c>
      <c r="C1055" t="str">
        <f t="shared" si="49"/>
        <v>OROYA NUEVA 50</v>
      </c>
      <c r="E1055">
        <f t="shared" si="50"/>
        <v>1052</v>
      </c>
      <c r="F1055" s="140" t="s">
        <v>1109</v>
      </c>
      <c r="G1055" s="157"/>
      <c r="H1055" s="158"/>
      <c r="I1055" s="158"/>
      <c r="J1055" s="158"/>
      <c r="K1055" s="158"/>
      <c r="L1055" s="158"/>
      <c r="M1055" s="158"/>
      <c r="N1055" s="158"/>
      <c r="O1055" s="158"/>
      <c r="P1055" s="158"/>
      <c r="Q1055" s="158"/>
      <c r="R1055" s="158"/>
      <c r="S1055" s="158"/>
      <c r="T1055" s="158"/>
      <c r="U1055" s="158"/>
      <c r="V1055" s="158"/>
      <c r="W1055" s="158"/>
      <c r="X1055" s="158"/>
      <c r="Y1055" s="158"/>
      <c r="Z1055" s="158" t="s">
        <v>458</v>
      </c>
      <c r="AA1055" s="158"/>
      <c r="AB1055" s="158"/>
      <c r="AC1055" s="158"/>
      <c r="AD1055" s="158"/>
      <c r="AE1055" s="158"/>
      <c r="AF1055" s="158"/>
      <c r="AG1055" s="158"/>
      <c r="AH1055" s="158"/>
    </row>
    <row r="1056" spans="1:35" x14ac:dyDescent="0.25">
      <c r="A1056" s="134">
        <f t="shared" si="48"/>
        <v>1054</v>
      </c>
      <c r="B1056" s="143" t="s">
        <v>81</v>
      </c>
      <c r="C1056" t="str">
        <f t="shared" si="49"/>
        <v>ELECTRO CENTRO</v>
      </c>
      <c r="E1056">
        <f t="shared" si="50"/>
        <v>1053</v>
      </c>
      <c r="F1056" s="140" t="s">
        <v>52</v>
      </c>
      <c r="G1056" s="157"/>
      <c r="H1056" s="158"/>
      <c r="I1056" s="158"/>
      <c r="J1056" s="158"/>
      <c r="K1056" s="158"/>
      <c r="L1056" s="158"/>
      <c r="M1056" s="158"/>
      <c r="N1056" s="158"/>
      <c r="O1056" s="158"/>
      <c r="P1056" s="158"/>
      <c r="Q1056" s="158"/>
      <c r="R1056" s="158"/>
      <c r="S1056" s="158"/>
      <c r="T1056" s="158"/>
      <c r="U1056" s="158"/>
      <c r="V1056" s="158"/>
      <c r="W1056" s="158"/>
      <c r="X1056" s="158"/>
      <c r="Y1056" s="158"/>
      <c r="Z1056" s="158" t="s">
        <v>1914</v>
      </c>
      <c r="AA1056" s="158"/>
      <c r="AB1056" s="158"/>
      <c r="AC1056" s="158"/>
      <c r="AD1056" s="158"/>
      <c r="AE1056" s="158"/>
      <c r="AF1056" s="158"/>
      <c r="AG1056" s="158"/>
      <c r="AH1056" s="158"/>
    </row>
    <row r="1057" spans="1:35" x14ac:dyDescent="0.25">
      <c r="A1057">
        <f t="shared" si="48"/>
        <v>1055</v>
      </c>
      <c r="B1057" s="144" t="s">
        <v>566</v>
      </c>
      <c r="C1057" t="str">
        <f t="shared" si="49"/>
        <v>31/12/2022</v>
      </c>
      <c r="E1057">
        <f t="shared" si="50"/>
        <v>1054</v>
      </c>
      <c r="F1057" s="140" t="s">
        <v>1112</v>
      </c>
      <c r="G1057" s="157"/>
      <c r="H1057" s="158"/>
      <c r="I1057" s="158"/>
      <c r="J1057" s="158"/>
      <c r="K1057" s="158"/>
      <c r="L1057" s="158"/>
      <c r="M1057" s="158"/>
      <c r="N1057" s="158"/>
      <c r="O1057" s="158"/>
      <c r="P1057" s="158"/>
      <c r="Q1057" s="158"/>
      <c r="R1057" s="158"/>
      <c r="S1057" s="158"/>
      <c r="T1057" s="158"/>
      <c r="U1057" s="158"/>
      <c r="V1057" s="158"/>
      <c r="W1057" s="158"/>
      <c r="X1057" s="158"/>
      <c r="Y1057" s="158"/>
      <c r="Z1057" s="158" t="s">
        <v>2563</v>
      </c>
      <c r="AA1057" s="158"/>
      <c r="AB1057" s="158"/>
      <c r="AC1057" s="158"/>
      <c r="AD1057" s="158"/>
      <c r="AE1057" s="158"/>
      <c r="AF1057" s="158"/>
      <c r="AG1057" s="158"/>
      <c r="AH1057" s="158"/>
    </row>
    <row r="1058" spans="1:35" x14ac:dyDescent="0.25">
      <c r="A1058">
        <f t="shared" si="48"/>
        <v>1056</v>
      </c>
      <c r="B1058" s="147" t="s">
        <v>1117</v>
      </c>
      <c r="C1058" t="str">
        <f t="shared" si="49"/>
        <v>01/03/2016</v>
      </c>
      <c r="E1058">
        <f t="shared" si="50"/>
        <v>1055</v>
      </c>
      <c r="F1058" s="140" t="s">
        <v>54</v>
      </c>
      <c r="G1058" s="157"/>
      <c r="H1058" s="158"/>
      <c r="I1058" s="158"/>
      <c r="J1058" s="158"/>
      <c r="K1058" s="158"/>
      <c r="L1058" s="158"/>
      <c r="M1058" s="158"/>
      <c r="N1058" s="158"/>
      <c r="O1058" s="158"/>
      <c r="P1058" s="158"/>
      <c r="Q1058" s="158"/>
      <c r="R1058" s="158"/>
      <c r="S1058" s="158"/>
      <c r="T1058" s="158"/>
      <c r="U1058" s="158"/>
      <c r="V1058" s="158"/>
      <c r="W1058" s="158"/>
      <c r="X1058" s="158"/>
      <c r="Y1058" s="158"/>
      <c r="Z1058" s="158" t="s">
        <v>627</v>
      </c>
      <c r="AA1058" s="158"/>
      <c r="AB1058" s="158"/>
      <c r="AC1058" s="158"/>
      <c r="AD1058" s="158"/>
      <c r="AE1058" s="158"/>
      <c r="AF1058" s="158"/>
      <c r="AG1058" s="158"/>
      <c r="AH1058" s="158"/>
    </row>
    <row r="1059" spans="1:35" x14ac:dyDescent="0.25">
      <c r="A1059">
        <f t="shared" si="48"/>
        <v>1057</v>
      </c>
      <c r="B1059" s="148" t="s">
        <v>435</v>
      </c>
      <c r="C1059" t="str">
        <f t="shared" si="49"/>
        <v>LICITACION</v>
      </c>
      <c r="E1059">
        <f t="shared" si="50"/>
        <v>1056</v>
      </c>
      <c r="F1059" s="140" t="s">
        <v>402</v>
      </c>
      <c r="G1059" s="157"/>
      <c r="H1059" s="158"/>
      <c r="I1059" s="158"/>
      <c r="J1059" s="158"/>
      <c r="K1059" s="158"/>
      <c r="L1059" s="158"/>
      <c r="M1059" s="158"/>
      <c r="N1059" s="158"/>
      <c r="O1059" s="158"/>
      <c r="P1059" s="158"/>
      <c r="Q1059" s="158"/>
      <c r="R1059" s="158"/>
      <c r="S1059" s="158"/>
      <c r="T1059" s="158"/>
      <c r="U1059" s="158"/>
      <c r="V1059" s="158"/>
      <c r="W1059" s="158"/>
      <c r="X1059" s="158"/>
      <c r="Y1059" s="158"/>
      <c r="Z1059" s="158" t="s">
        <v>416</v>
      </c>
      <c r="AA1059" s="158"/>
      <c r="AB1059" s="158"/>
      <c r="AC1059" s="158"/>
      <c r="AD1059" s="158"/>
      <c r="AE1059" s="158"/>
      <c r="AF1059" s="158"/>
      <c r="AG1059" s="158"/>
      <c r="AH1059" s="158"/>
    </row>
    <row r="1060" spans="1:35" x14ac:dyDescent="0.25">
      <c r="A1060">
        <f t="shared" si="48"/>
        <v>1058</v>
      </c>
      <c r="B1060" s="149" t="s">
        <v>417</v>
      </c>
      <c r="C1060" t="str">
        <f t="shared" si="49"/>
        <v>REGULADO</v>
      </c>
      <c r="E1060">
        <f t="shared" si="50"/>
        <v>1057</v>
      </c>
      <c r="F1060" s="150" t="s">
        <v>403</v>
      </c>
      <c r="G1060" s="160"/>
      <c r="H1060" s="161"/>
      <c r="I1060" s="161"/>
      <c r="J1060" s="161"/>
      <c r="K1060" s="161"/>
      <c r="L1060" s="161"/>
      <c r="M1060" s="161"/>
      <c r="N1060" s="161"/>
      <c r="O1060" s="161"/>
      <c r="P1060" s="161"/>
      <c r="Q1060" s="161"/>
      <c r="R1060" s="161"/>
      <c r="S1060" s="161"/>
      <c r="T1060" s="161"/>
      <c r="U1060" s="161"/>
      <c r="V1060" s="161"/>
      <c r="W1060" s="161"/>
      <c r="X1060" s="161"/>
      <c r="Y1060" s="161"/>
      <c r="Z1060" s="161" t="s">
        <v>558</v>
      </c>
      <c r="AA1060" s="161"/>
      <c r="AB1060" s="161"/>
      <c r="AC1060" s="161"/>
      <c r="AD1060" s="161"/>
      <c r="AE1060" s="161"/>
      <c r="AF1060" s="161"/>
      <c r="AG1060" s="161"/>
      <c r="AH1060" s="161"/>
    </row>
    <row r="1061" spans="1:35" x14ac:dyDescent="0.25">
      <c r="A1061">
        <f t="shared" si="48"/>
        <v>1059</v>
      </c>
      <c r="B1061" s="135" t="s">
        <v>1892</v>
      </c>
      <c r="C1061" t="str">
        <f t="shared" si="49"/>
        <v>CL00080ENG</v>
      </c>
      <c r="E1061" s="134">
        <f t="shared" si="50"/>
        <v>1058</v>
      </c>
      <c r="F1061" s="153" t="s">
        <v>1087</v>
      </c>
      <c r="G1061" s="154"/>
      <c r="H1061" s="155"/>
      <c r="I1061" s="155"/>
      <c r="J1061" s="155"/>
      <c r="K1061" s="155"/>
      <c r="L1061" s="155"/>
      <c r="M1061" s="155"/>
      <c r="N1061" s="155"/>
      <c r="O1061" s="155"/>
      <c r="P1061" s="155"/>
      <c r="Q1061" s="155"/>
      <c r="R1061" s="155"/>
      <c r="S1061" s="155"/>
      <c r="T1061" s="155"/>
      <c r="U1061" s="155"/>
      <c r="V1061" s="155"/>
      <c r="W1061" s="155"/>
      <c r="X1061" s="155"/>
      <c r="Y1061" s="155"/>
      <c r="Z1061" s="155" t="s">
        <v>2564</v>
      </c>
      <c r="AA1061" s="155"/>
      <c r="AB1061" s="155"/>
      <c r="AC1061" s="155"/>
      <c r="AD1061" s="155"/>
      <c r="AE1061" s="155"/>
      <c r="AF1061" s="155"/>
      <c r="AG1061" s="155"/>
      <c r="AH1061" s="155"/>
    </row>
    <row r="1062" spans="1:35" x14ac:dyDescent="0.25">
      <c r="A1062" s="134">
        <f t="shared" si="48"/>
        <v>1060</v>
      </c>
      <c r="B1062" s="139" t="s">
        <v>458</v>
      </c>
      <c r="C1062" t="str">
        <f t="shared" si="49"/>
        <v>PARAGSHA2 138</v>
      </c>
      <c r="E1062">
        <f t="shared" si="50"/>
        <v>1059</v>
      </c>
      <c r="F1062" s="156" t="s">
        <v>1109</v>
      </c>
      <c r="G1062" s="157"/>
      <c r="H1062" s="158"/>
      <c r="I1062" s="158"/>
      <c r="J1062" s="158"/>
      <c r="K1062" s="158"/>
      <c r="L1062" s="158"/>
      <c r="M1062" s="158"/>
      <c r="N1062" s="158"/>
      <c r="O1062" s="158"/>
      <c r="P1062" s="158"/>
      <c r="Q1062" s="158"/>
      <c r="R1062" s="158"/>
      <c r="S1062" s="158"/>
      <c r="T1062" s="158"/>
      <c r="U1062" s="158"/>
      <c r="V1062" s="158"/>
      <c r="W1062" s="158"/>
      <c r="X1062" s="158"/>
      <c r="Y1062" s="158"/>
      <c r="Z1062" s="158" t="s">
        <v>470</v>
      </c>
      <c r="AA1062" s="158"/>
      <c r="AB1062" s="158"/>
      <c r="AC1062" s="158"/>
      <c r="AD1062" s="158"/>
      <c r="AE1062" s="158"/>
      <c r="AF1062" s="158"/>
      <c r="AG1062" s="158"/>
      <c r="AH1062" s="158"/>
    </row>
    <row r="1063" spans="1:35" x14ac:dyDescent="0.25">
      <c r="A1063">
        <f t="shared" si="48"/>
        <v>1061</v>
      </c>
      <c r="B1063" s="143" t="s">
        <v>81</v>
      </c>
      <c r="C1063" t="str">
        <f t="shared" si="49"/>
        <v>ELECTRO CENTRO</v>
      </c>
      <c r="E1063">
        <f t="shared" si="50"/>
        <v>1060</v>
      </c>
      <c r="F1063" s="156" t="s">
        <v>52</v>
      </c>
      <c r="G1063" s="157"/>
      <c r="H1063" s="158"/>
      <c r="I1063" s="158"/>
      <c r="J1063" s="158"/>
      <c r="K1063" s="158"/>
      <c r="L1063" s="158"/>
      <c r="M1063" s="158"/>
      <c r="N1063" s="158"/>
      <c r="O1063" s="158"/>
      <c r="P1063" s="158"/>
      <c r="Q1063" s="158"/>
      <c r="R1063" s="158"/>
      <c r="S1063" s="158"/>
      <c r="T1063" s="158"/>
      <c r="U1063" s="158"/>
      <c r="V1063" s="158"/>
      <c r="W1063" s="158"/>
      <c r="X1063" s="158"/>
      <c r="Y1063" s="158"/>
      <c r="Z1063" s="158" t="s">
        <v>59</v>
      </c>
      <c r="AA1063" s="158"/>
      <c r="AB1063" s="158"/>
      <c r="AC1063" s="158"/>
      <c r="AD1063" s="158"/>
      <c r="AE1063" s="158"/>
      <c r="AF1063" s="158"/>
      <c r="AG1063" s="158"/>
      <c r="AH1063" s="158"/>
    </row>
    <row r="1064" spans="1:35" x14ac:dyDescent="0.25">
      <c r="A1064">
        <f t="shared" si="48"/>
        <v>1062</v>
      </c>
      <c r="B1064" s="144" t="s">
        <v>566</v>
      </c>
      <c r="C1064" t="str">
        <f t="shared" si="49"/>
        <v>31/12/2022</v>
      </c>
      <c r="E1064">
        <f t="shared" si="50"/>
        <v>1061</v>
      </c>
      <c r="F1064" s="156" t="s">
        <v>1112</v>
      </c>
      <c r="G1064" s="157"/>
      <c r="H1064" s="158"/>
      <c r="I1064" s="158"/>
      <c r="J1064" s="158"/>
      <c r="K1064" s="158"/>
      <c r="L1064" s="158"/>
      <c r="M1064" s="158"/>
      <c r="N1064" s="158"/>
      <c r="O1064" s="158"/>
      <c r="P1064" s="158"/>
      <c r="Q1064" s="158"/>
      <c r="R1064" s="158"/>
      <c r="S1064" s="158"/>
      <c r="T1064" s="158"/>
      <c r="U1064" s="158"/>
      <c r="V1064" s="158"/>
      <c r="W1064" s="158"/>
      <c r="X1064" s="158"/>
      <c r="Y1064" s="158"/>
      <c r="Z1064" s="158" t="s">
        <v>2076</v>
      </c>
      <c r="AA1064" s="158"/>
      <c r="AB1064" s="158"/>
      <c r="AC1064" s="158"/>
      <c r="AD1064" s="158"/>
      <c r="AE1064" s="158"/>
      <c r="AF1064" s="158"/>
      <c r="AG1064" s="158"/>
      <c r="AH1064" s="158"/>
    </row>
    <row r="1065" spans="1:35" x14ac:dyDescent="0.25">
      <c r="A1065">
        <f t="shared" si="48"/>
        <v>1063</v>
      </c>
      <c r="B1065" s="147" t="s">
        <v>1117</v>
      </c>
      <c r="C1065" t="str">
        <f t="shared" si="49"/>
        <v>01/03/2016</v>
      </c>
      <c r="E1065">
        <f t="shared" si="50"/>
        <v>1062</v>
      </c>
      <c r="F1065" s="156" t="s">
        <v>54</v>
      </c>
      <c r="G1065" s="157"/>
      <c r="H1065" s="158"/>
      <c r="I1065" s="158"/>
      <c r="J1065" s="158"/>
      <c r="K1065" s="158"/>
      <c r="L1065" s="158"/>
      <c r="M1065" s="158"/>
      <c r="N1065" s="158"/>
      <c r="O1065" s="158"/>
      <c r="P1065" s="158"/>
      <c r="Q1065" s="158"/>
      <c r="R1065" s="158"/>
      <c r="S1065" s="158"/>
      <c r="T1065" s="158"/>
      <c r="U1065" s="158"/>
      <c r="V1065" s="158"/>
      <c r="W1065" s="158"/>
      <c r="X1065" s="158"/>
      <c r="Y1065" s="158"/>
      <c r="Z1065" s="158" t="s">
        <v>828</v>
      </c>
      <c r="AA1065" s="158"/>
      <c r="AB1065" s="158"/>
      <c r="AC1065" s="158"/>
      <c r="AD1065" s="158"/>
      <c r="AE1065" s="158"/>
      <c r="AF1065" s="158"/>
      <c r="AG1065" s="158"/>
      <c r="AH1065" s="158"/>
    </row>
    <row r="1066" spans="1:35" x14ac:dyDescent="0.25">
      <c r="A1066">
        <f t="shared" si="48"/>
        <v>1064</v>
      </c>
      <c r="B1066" s="148" t="s">
        <v>435</v>
      </c>
      <c r="C1066" t="str">
        <f t="shared" si="49"/>
        <v>LICITACION</v>
      </c>
      <c r="E1066">
        <f t="shared" si="50"/>
        <v>1063</v>
      </c>
      <c r="F1066" s="156" t="s">
        <v>402</v>
      </c>
      <c r="G1066" s="157"/>
      <c r="H1066" s="158"/>
      <c r="I1066" s="158"/>
      <c r="J1066" s="158"/>
      <c r="K1066" s="158"/>
      <c r="L1066" s="158"/>
      <c r="M1066" s="158"/>
      <c r="N1066" s="158"/>
      <c r="O1066" s="158"/>
      <c r="P1066" s="158"/>
      <c r="Q1066" s="158"/>
      <c r="R1066" s="158"/>
      <c r="S1066" s="158"/>
      <c r="T1066" s="158"/>
      <c r="U1066" s="158"/>
      <c r="V1066" s="158"/>
      <c r="W1066" s="158"/>
      <c r="X1066" s="158"/>
      <c r="Y1066" s="158"/>
      <c r="Z1066" s="158" t="s">
        <v>416</v>
      </c>
      <c r="AA1066" s="158"/>
      <c r="AB1066" s="158"/>
      <c r="AC1066" s="158"/>
      <c r="AD1066" s="158"/>
      <c r="AE1066" s="158"/>
      <c r="AF1066" s="158"/>
      <c r="AG1066" s="158"/>
      <c r="AH1066" s="158"/>
    </row>
    <row r="1067" spans="1:35" x14ac:dyDescent="0.25">
      <c r="A1067" s="134">
        <f t="shared" si="48"/>
        <v>1065</v>
      </c>
      <c r="B1067" s="149" t="s">
        <v>417</v>
      </c>
      <c r="C1067" t="str">
        <f t="shared" si="49"/>
        <v>REGULADO</v>
      </c>
      <c r="E1067">
        <f t="shared" si="50"/>
        <v>1064</v>
      </c>
      <c r="F1067" s="159" t="s">
        <v>403</v>
      </c>
      <c r="G1067" s="160"/>
      <c r="H1067" s="161"/>
      <c r="I1067" s="161"/>
      <c r="J1067" s="161"/>
      <c r="K1067" s="161"/>
      <c r="L1067" s="161"/>
      <c r="M1067" s="161"/>
      <c r="N1067" s="161"/>
      <c r="O1067" s="161"/>
      <c r="P1067" s="161"/>
      <c r="Q1067" s="161"/>
      <c r="R1067" s="161"/>
      <c r="S1067" s="161"/>
      <c r="T1067" s="161"/>
      <c r="U1067" s="161"/>
      <c r="V1067" s="161"/>
      <c r="W1067" s="161"/>
      <c r="X1067" s="161"/>
      <c r="Y1067" s="161"/>
      <c r="Z1067" s="161" t="s">
        <v>417</v>
      </c>
      <c r="AA1067" s="161"/>
      <c r="AB1067" s="161"/>
      <c r="AC1067" s="161"/>
      <c r="AD1067" s="161"/>
      <c r="AE1067" s="161"/>
      <c r="AF1067" s="161"/>
      <c r="AG1067" s="161"/>
      <c r="AH1067" s="161"/>
    </row>
    <row r="1068" spans="1:35" s="134" customFormat="1" x14ac:dyDescent="0.25">
      <c r="A1068">
        <f t="shared" si="48"/>
        <v>1066</v>
      </c>
      <c r="B1068" s="135" t="s">
        <v>1546</v>
      </c>
      <c r="C1068" s="134" t="str">
        <f t="shared" si="49"/>
        <v>CL00083ENG</v>
      </c>
      <c r="E1068" s="134">
        <f t="shared" si="50"/>
        <v>1065</v>
      </c>
      <c r="F1068" s="136" t="s">
        <v>1087</v>
      </c>
      <c r="G1068" s="137"/>
      <c r="H1068" s="138"/>
      <c r="I1068" s="138"/>
      <c r="J1068" s="138"/>
      <c r="K1068" s="138"/>
      <c r="L1068" s="138"/>
      <c r="M1068" s="138"/>
      <c r="N1068" s="138"/>
      <c r="O1068" s="138"/>
      <c r="P1068" s="138"/>
      <c r="Q1068" s="138"/>
      <c r="R1068" s="138"/>
      <c r="S1068" s="138"/>
      <c r="T1068" s="138"/>
      <c r="U1068" s="138"/>
      <c r="V1068" s="138"/>
      <c r="W1068" s="138"/>
      <c r="X1068" s="138"/>
      <c r="Y1068" s="138"/>
      <c r="Z1068" s="138" t="s">
        <v>2565</v>
      </c>
      <c r="AA1068" s="138"/>
      <c r="AB1068" s="138"/>
      <c r="AC1068" s="138"/>
      <c r="AD1068" s="138"/>
      <c r="AE1068" s="138"/>
      <c r="AF1068" s="138"/>
      <c r="AG1068" s="138"/>
      <c r="AH1068" s="138"/>
      <c r="AI1068" s="3"/>
    </row>
    <row r="1069" spans="1:35" x14ac:dyDescent="0.25">
      <c r="A1069">
        <f t="shared" si="48"/>
        <v>1067</v>
      </c>
      <c r="B1069" s="139" t="s">
        <v>428</v>
      </c>
      <c r="C1069" t="str">
        <f t="shared" si="49"/>
        <v>PARAMONGA NUEVA 220</v>
      </c>
      <c r="E1069">
        <f t="shared" si="50"/>
        <v>1066</v>
      </c>
      <c r="F1069" s="140" t="s">
        <v>1109</v>
      </c>
      <c r="G1069" s="141"/>
      <c r="H1069" s="142"/>
      <c r="I1069" s="142"/>
      <c r="J1069" s="142"/>
      <c r="K1069" s="142"/>
      <c r="L1069" s="142"/>
      <c r="M1069" s="142"/>
      <c r="N1069" s="142"/>
      <c r="O1069" s="142"/>
      <c r="P1069" s="142"/>
      <c r="Q1069" s="142"/>
      <c r="R1069" s="142"/>
      <c r="S1069" s="142"/>
      <c r="T1069" s="142"/>
      <c r="U1069" s="142"/>
      <c r="V1069" s="142"/>
      <c r="W1069" s="142"/>
      <c r="X1069" s="142"/>
      <c r="Y1069" s="142"/>
      <c r="Z1069" s="142" t="s">
        <v>634</v>
      </c>
      <c r="AA1069" s="142"/>
      <c r="AB1069" s="142"/>
      <c r="AC1069" s="142"/>
      <c r="AD1069" s="142"/>
      <c r="AE1069" s="142"/>
      <c r="AF1069" s="142"/>
      <c r="AG1069" s="142"/>
      <c r="AH1069" s="142"/>
    </row>
    <row r="1070" spans="1:35" x14ac:dyDescent="0.25">
      <c r="A1070">
        <f t="shared" si="48"/>
        <v>1068</v>
      </c>
      <c r="B1070" s="143" t="s">
        <v>114</v>
      </c>
      <c r="C1070" t="str">
        <f t="shared" si="49"/>
        <v>EDELNOR</v>
      </c>
      <c r="E1070">
        <f t="shared" si="50"/>
        <v>1067</v>
      </c>
      <c r="F1070" s="140" t="s">
        <v>52</v>
      </c>
      <c r="G1070" s="141"/>
      <c r="H1070" s="142"/>
      <c r="I1070" s="142"/>
      <c r="J1070" s="142"/>
      <c r="K1070" s="142"/>
      <c r="L1070" s="142"/>
      <c r="M1070" s="142"/>
      <c r="N1070" s="142"/>
      <c r="O1070" s="142"/>
      <c r="P1070" s="142"/>
      <c r="Q1070" s="142"/>
      <c r="R1070" s="142"/>
      <c r="S1070" s="142"/>
      <c r="T1070" s="142"/>
      <c r="U1070" s="142"/>
      <c r="V1070" s="142"/>
      <c r="W1070" s="142"/>
      <c r="X1070" s="142"/>
      <c r="Y1070" s="142"/>
      <c r="Z1070" s="142" t="s">
        <v>1280</v>
      </c>
      <c r="AA1070" s="142"/>
      <c r="AB1070" s="142"/>
      <c r="AC1070" s="142"/>
      <c r="AD1070" s="142"/>
      <c r="AE1070" s="142"/>
      <c r="AF1070" s="142"/>
      <c r="AG1070" s="142"/>
      <c r="AH1070" s="142"/>
    </row>
    <row r="1071" spans="1:35" x14ac:dyDescent="0.25">
      <c r="A1071">
        <f t="shared" si="48"/>
        <v>1069</v>
      </c>
      <c r="B1071" s="144" t="s">
        <v>795</v>
      </c>
      <c r="C1071" t="str">
        <f t="shared" si="49"/>
        <v>31/12/2027</v>
      </c>
      <c r="E1071">
        <f t="shared" si="50"/>
        <v>1068</v>
      </c>
      <c r="F1071" s="140" t="s">
        <v>1112</v>
      </c>
      <c r="G1071" s="141"/>
      <c r="H1071" s="142"/>
      <c r="I1071" s="142"/>
      <c r="J1071" s="142"/>
      <c r="K1071" s="142"/>
      <c r="L1071" s="142"/>
      <c r="M1071" s="142"/>
      <c r="N1071" s="142"/>
      <c r="O1071" s="142"/>
      <c r="P1071" s="142"/>
      <c r="Q1071" s="142"/>
      <c r="R1071" s="142"/>
      <c r="S1071" s="142"/>
      <c r="T1071" s="142"/>
      <c r="U1071" s="142"/>
      <c r="V1071" s="142"/>
      <c r="W1071" s="142"/>
      <c r="X1071" s="142"/>
      <c r="Y1071" s="142"/>
      <c r="Z1071" s="142" t="s">
        <v>2566</v>
      </c>
      <c r="AA1071" s="142"/>
      <c r="AB1071" s="142"/>
      <c r="AC1071" s="142"/>
      <c r="AD1071" s="142"/>
      <c r="AE1071" s="142"/>
      <c r="AF1071" s="142"/>
      <c r="AG1071" s="142"/>
      <c r="AH1071" s="142"/>
    </row>
    <row r="1072" spans="1:35" x14ac:dyDescent="0.25">
      <c r="A1072" s="134">
        <f t="shared" si="48"/>
        <v>1070</v>
      </c>
      <c r="B1072" s="147" t="s">
        <v>1117</v>
      </c>
      <c r="C1072" t="str">
        <f t="shared" si="49"/>
        <v>01/03/2016</v>
      </c>
      <c r="E1072">
        <f t="shared" si="50"/>
        <v>1069</v>
      </c>
      <c r="F1072" s="140" t="s">
        <v>54</v>
      </c>
      <c r="G1072" s="141"/>
      <c r="H1072" s="142"/>
      <c r="I1072" s="142"/>
      <c r="J1072" s="142"/>
      <c r="K1072" s="142"/>
      <c r="L1072" s="142"/>
      <c r="M1072" s="142"/>
      <c r="N1072" s="142"/>
      <c r="O1072" s="142"/>
      <c r="P1072" s="142"/>
      <c r="Q1072" s="142"/>
      <c r="R1072" s="142"/>
      <c r="S1072" s="142"/>
      <c r="T1072" s="142"/>
      <c r="U1072" s="142"/>
      <c r="V1072" s="142"/>
      <c r="W1072" s="142"/>
      <c r="X1072" s="142"/>
      <c r="Y1072" s="142"/>
      <c r="Z1072" s="142" t="s">
        <v>2567</v>
      </c>
      <c r="AA1072" s="142"/>
      <c r="AB1072" s="142"/>
      <c r="AC1072" s="142"/>
      <c r="AD1072" s="142"/>
      <c r="AE1072" s="142"/>
      <c r="AF1072" s="142"/>
      <c r="AG1072" s="142"/>
      <c r="AH1072" s="142"/>
    </row>
    <row r="1073" spans="1:34" x14ac:dyDescent="0.25">
      <c r="A1073">
        <f t="shared" si="48"/>
        <v>1071</v>
      </c>
      <c r="B1073" s="148" t="s">
        <v>435</v>
      </c>
      <c r="C1073" t="str">
        <f t="shared" si="49"/>
        <v>LICITACION</v>
      </c>
      <c r="E1073">
        <f t="shared" si="50"/>
        <v>1070</v>
      </c>
      <c r="F1073" s="140" t="s">
        <v>402</v>
      </c>
      <c r="G1073" s="141"/>
      <c r="H1073" s="142"/>
      <c r="I1073" s="142"/>
      <c r="J1073" s="142"/>
      <c r="K1073" s="142"/>
      <c r="L1073" s="142"/>
      <c r="M1073" s="142"/>
      <c r="N1073" s="142"/>
      <c r="O1073" s="142"/>
      <c r="P1073" s="142"/>
      <c r="Q1073" s="142"/>
      <c r="R1073" s="142"/>
      <c r="S1073" s="142"/>
      <c r="T1073" s="142"/>
      <c r="U1073" s="142"/>
      <c r="V1073" s="142"/>
      <c r="W1073" s="142"/>
      <c r="X1073" s="142"/>
      <c r="Y1073" s="142"/>
      <c r="Z1073" s="142" t="s">
        <v>416</v>
      </c>
      <c r="AA1073" s="142"/>
      <c r="AB1073" s="142"/>
      <c r="AC1073" s="142"/>
      <c r="AD1073" s="142"/>
      <c r="AE1073" s="142"/>
      <c r="AF1073" s="142"/>
      <c r="AG1073" s="142"/>
      <c r="AH1073" s="142"/>
    </row>
    <row r="1074" spans="1:34" x14ac:dyDescent="0.25">
      <c r="A1074">
        <f t="shared" si="48"/>
        <v>1072</v>
      </c>
      <c r="B1074" s="149" t="s">
        <v>417</v>
      </c>
      <c r="C1074" t="str">
        <f t="shared" si="49"/>
        <v>REGULADO</v>
      </c>
      <c r="E1074">
        <f t="shared" si="50"/>
        <v>1071</v>
      </c>
      <c r="F1074" s="150" t="s">
        <v>403</v>
      </c>
      <c r="G1074" s="151"/>
      <c r="H1074" s="152"/>
      <c r="I1074" s="152"/>
      <c r="J1074" s="152"/>
      <c r="K1074" s="152"/>
      <c r="L1074" s="152"/>
      <c r="M1074" s="152"/>
      <c r="N1074" s="152"/>
      <c r="O1074" s="152"/>
      <c r="P1074" s="152"/>
      <c r="Q1074" s="152"/>
      <c r="R1074" s="152"/>
      <c r="S1074" s="152"/>
      <c r="T1074" s="152"/>
      <c r="U1074" s="152"/>
      <c r="V1074" s="152"/>
      <c r="W1074" s="152"/>
      <c r="X1074" s="152"/>
      <c r="Y1074" s="152"/>
      <c r="Z1074" s="152" t="s">
        <v>558</v>
      </c>
      <c r="AA1074" s="152"/>
      <c r="AB1074" s="152"/>
      <c r="AC1074" s="152"/>
      <c r="AD1074" s="152"/>
      <c r="AE1074" s="152"/>
      <c r="AF1074" s="152"/>
      <c r="AG1074" s="152"/>
      <c r="AH1074" s="152"/>
    </row>
    <row r="1075" spans="1:34" x14ac:dyDescent="0.25">
      <c r="A1075">
        <f t="shared" si="48"/>
        <v>1073</v>
      </c>
      <c r="B1075" s="135" t="s">
        <v>2302</v>
      </c>
      <c r="C1075" t="str">
        <f t="shared" si="49"/>
        <v>CL00085ENG</v>
      </c>
      <c r="E1075" s="134">
        <f t="shared" si="50"/>
        <v>1072</v>
      </c>
      <c r="F1075" s="153" t="s">
        <v>1087</v>
      </c>
      <c r="G1075" s="154"/>
      <c r="H1075" s="155"/>
      <c r="I1075" s="155"/>
      <c r="J1075" s="155"/>
      <c r="K1075" s="155"/>
      <c r="L1075" s="155"/>
      <c r="M1075" s="155"/>
      <c r="N1075" s="155"/>
      <c r="O1075" s="155"/>
      <c r="P1075" s="155"/>
      <c r="Q1075" s="155"/>
      <c r="R1075" s="155"/>
      <c r="S1075" s="155"/>
      <c r="T1075" s="155"/>
      <c r="U1075" s="155"/>
      <c r="V1075" s="155"/>
      <c r="W1075" s="155"/>
      <c r="X1075" s="155"/>
      <c r="Y1075" s="155"/>
      <c r="Z1075" s="155" t="s">
        <v>2568</v>
      </c>
      <c r="AA1075" s="155"/>
      <c r="AB1075" s="155"/>
      <c r="AC1075" s="155"/>
      <c r="AD1075" s="155"/>
      <c r="AE1075" s="155"/>
      <c r="AF1075" s="155"/>
      <c r="AG1075" s="155"/>
      <c r="AH1075" s="155"/>
    </row>
    <row r="1076" spans="1:34" x14ac:dyDescent="0.25">
      <c r="A1076">
        <f t="shared" si="48"/>
        <v>1074</v>
      </c>
      <c r="B1076" s="139" t="s">
        <v>428</v>
      </c>
      <c r="C1076" t="str">
        <f t="shared" si="49"/>
        <v>PARAMONGA NUEVA 220</v>
      </c>
      <c r="E1076">
        <f t="shared" si="50"/>
        <v>1073</v>
      </c>
      <c r="F1076" s="156" t="s">
        <v>1109</v>
      </c>
      <c r="G1076" s="157"/>
      <c r="H1076" s="158"/>
      <c r="I1076" s="158"/>
      <c r="J1076" s="158"/>
      <c r="K1076" s="158"/>
      <c r="L1076" s="158"/>
      <c r="M1076" s="158"/>
      <c r="N1076" s="158"/>
      <c r="O1076" s="158"/>
      <c r="P1076" s="158"/>
      <c r="Q1076" s="158"/>
      <c r="R1076" s="158"/>
      <c r="S1076" s="158"/>
      <c r="T1076" s="158"/>
      <c r="U1076" s="158"/>
      <c r="V1076" s="158"/>
      <c r="W1076" s="158"/>
      <c r="X1076" s="158"/>
      <c r="Y1076" s="158"/>
      <c r="Z1076" s="158" t="s">
        <v>370</v>
      </c>
      <c r="AA1076" s="158"/>
      <c r="AB1076" s="158"/>
      <c r="AC1076" s="158"/>
      <c r="AD1076" s="158"/>
      <c r="AE1076" s="158"/>
      <c r="AF1076" s="158"/>
      <c r="AG1076" s="158"/>
      <c r="AH1076" s="158"/>
    </row>
    <row r="1077" spans="1:34" x14ac:dyDescent="0.25">
      <c r="A1077" s="134">
        <f t="shared" si="48"/>
        <v>1075</v>
      </c>
      <c r="B1077" s="143" t="s">
        <v>68</v>
      </c>
      <c r="C1077" t="str">
        <f t="shared" si="49"/>
        <v>HIDRANDINA</v>
      </c>
      <c r="E1077">
        <f t="shared" si="50"/>
        <v>1074</v>
      </c>
      <c r="F1077" s="156" t="s">
        <v>52</v>
      </c>
      <c r="G1077" s="157"/>
      <c r="H1077" s="158"/>
      <c r="I1077" s="158"/>
      <c r="J1077" s="158"/>
      <c r="K1077" s="158"/>
      <c r="L1077" s="158"/>
      <c r="M1077" s="158"/>
      <c r="N1077" s="158"/>
      <c r="O1077" s="158"/>
      <c r="P1077" s="158"/>
      <c r="Q1077" s="158"/>
      <c r="R1077" s="158"/>
      <c r="S1077" s="158"/>
      <c r="T1077" s="158"/>
      <c r="U1077" s="158"/>
      <c r="V1077" s="158"/>
      <c r="W1077" s="158"/>
      <c r="X1077" s="158"/>
      <c r="Y1077" s="158"/>
      <c r="Z1077" s="158" t="s">
        <v>58</v>
      </c>
      <c r="AA1077" s="158"/>
      <c r="AB1077" s="158"/>
      <c r="AC1077" s="158"/>
      <c r="AD1077" s="158"/>
      <c r="AE1077" s="158"/>
      <c r="AF1077" s="158"/>
      <c r="AG1077" s="158"/>
      <c r="AH1077" s="158"/>
    </row>
    <row r="1078" spans="1:34" x14ac:dyDescent="0.25">
      <c r="A1078">
        <f t="shared" si="48"/>
        <v>1076</v>
      </c>
      <c r="B1078" s="144" t="s">
        <v>566</v>
      </c>
      <c r="C1078" t="str">
        <f t="shared" si="49"/>
        <v>31/12/2022</v>
      </c>
      <c r="E1078">
        <f t="shared" si="50"/>
        <v>1075</v>
      </c>
      <c r="F1078" s="156" t="s">
        <v>1112</v>
      </c>
      <c r="G1078" s="157"/>
      <c r="H1078" s="158"/>
      <c r="I1078" s="158"/>
      <c r="J1078" s="158"/>
      <c r="K1078" s="158"/>
      <c r="L1078" s="158"/>
      <c r="M1078" s="158"/>
      <c r="N1078" s="158"/>
      <c r="O1078" s="158"/>
      <c r="P1078" s="158"/>
      <c r="Q1078" s="158"/>
      <c r="R1078" s="158"/>
      <c r="S1078" s="158"/>
      <c r="T1078" s="158"/>
      <c r="U1078" s="158"/>
      <c r="V1078" s="158"/>
      <c r="W1078" s="158"/>
      <c r="X1078" s="158"/>
      <c r="Y1078" s="158"/>
      <c r="Z1078" s="158" t="s">
        <v>2569</v>
      </c>
      <c r="AA1078" s="158"/>
      <c r="AB1078" s="158"/>
      <c r="AC1078" s="158"/>
      <c r="AD1078" s="158"/>
      <c r="AE1078" s="158"/>
      <c r="AF1078" s="158"/>
      <c r="AG1078" s="158"/>
      <c r="AH1078" s="158"/>
    </row>
    <row r="1079" spans="1:34" x14ac:dyDescent="0.25">
      <c r="A1079">
        <f t="shared" si="48"/>
        <v>1077</v>
      </c>
      <c r="B1079" s="147" t="s">
        <v>1117</v>
      </c>
      <c r="C1079" t="str">
        <f t="shared" si="49"/>
        <v>01/03/2016</v>
      </c>
      <c r="E1079">
        <f t="shared" si="50"/>
        <v>1076</v>
      </c>
      <c r="F1079" s="156" t="s">
        <v>54</v>
      </c>
      <c r="G1079" s="157"/>
      <c r="H1079" s="158"/>
      <c r="I1079" s="158"/>
      <c r="J1079" s="158"/>
      <c r="K1079" s="158"/>
      <c r="L1079" s="158"/>
      <c r="M1079" s="158"/>
      <c r="N1079" s="158"/>
      <c r="O1079" s="158"/>
      <c r="P1079" s="158"/>
      <c r="Q1079" s="158"/>
      <c r="R1079" s="158"/>
      <c r="S1079" s="158"/>
      <c r="T1079" s="158"/>
      <c r="U1079" s="158"/>
      <c r="V1079" s="158"/>
      <c r="W1079" s="158"/>
      <c r="X1079" s="158"/>
      <c r="Y1079" s="158"/>
      <c r="Z1079" s="158" t="s">
        <v>1118</v>
      </c>
      <c r="AA1079" s="158"/>
      <c r="AB1079" s="158"/>
      <c r="AC1079" s="158"/>
      <c r="AD1079" s="158"/>
      <c r="AE1079" s="158"/>
      <c r="AF1079" s="158"/>
      <c r="AG1079" s="158"/>
      <c r="AH1079" s="158"/>
    </row>
    <row r="1080" spans="1:34" x14ac:dyDescent="0.25">
      <c r="A1080">
        <f t="shared" si="48"/>
        <v>1078</v>
      </c>
      <c r="B1080" s="148" t="s">
        <v>435</v>
      </c>
      <c r="C1080" t="str">
        <f t="shared" si="49"/>
        <v>LICITACION</v>
      </c>
      <c r="E1080">
        <f t="shared" si="50"/>
        <v>1077</v>
      </c>
      <c r="F1080" s="156" t="s">
        <v>402</v>
      </c>
      <c r="G1080" s="157"/>
      <c r="H1080" s="158"/>
      <c r="I1080" s="158"/>
      <c r="J1080" s="158"/>
      <c r="K1080" s="158"/>
      <c r="L1080" s="158"/>
      <c r="M1080" s="158"/>
      <c r="N1080" s="158"/>
      <c r="O1080" s="158"/>
      <c r="P1080" s="158"/>
      <c r="Q1080" s="158"/>
      <c r="R1080" s="158"/>
      <c r="S1080" s="158"/>
      <c r="T1080" s="158"/>
      <c r="U1080" s="158"/>
      <c r="V1080" s="158"/>
      <c r="W1080" s="158"/>
      <c r="X1080" s="158"/>
      <c r="Y1080" s="158"/>
      <c r="Z1080" s="158" t="s">
        <v>416</v>
      </c>
      <c r="AA1080" s="158"/>
      <c r="AB1080" s="158"/>
      <c r="AC1080" s="158"/>
      <c r="AD1080" s="158"/>
      <c r="AE1080" s="158"/>
      <c r="AF1080" s="158"/>
      <c r="AG1080" s="158"/>
      <c r="AH1080" s="158"/>
    </row>
    <row r="1081" spans="1:34" x14ac:dyDescent="0.25">
      <c r="A1081">
        <f t="shared" si="48"/>
        <v>1079</v>
      </c>
      <c r="B1081" s="149" t="s">
        <v>417</v>
      </c>
      <c r="C1081" t="str">
        <f t="shared" si="49"/>
        <v>REGULADO</v>
      </c>
      <c r="E1081">
        <f t="shared" si="50"/>
        <v>1078</v>
      </c>
      <c r="F1081" s="159" t="s">
        <v>403</v>
      </c>
      <c r="G1081" s="160"/>
      <c r="H1081" s="161"/>
      <c r="I1081" s="161"/>
      <c r="J1081" s="161"/>
      <c r="K1081" s="161"/>
      <c r="L1081" s="161"/>
      <c r="M1081" s="161"/>
      <c r="N1081" s="161"/>
      <c r="O1081" s="161"/>
      <c r="P1081" s="161"/>
      <c r="Q1081" s="161"/>
      <c r="R1081" s="161"/>
      <c r="S1081" s="161"/>
      <c r="T1081" s="161"/>
      <c r="U1081" s="161"/>
      <c r="V1081" s="161"/>
      <c r="W1081" s="161"/>
      <c r="X1081" s="161"/>
      <c r="Y1081" s="161"/>
      <c r="Z1081" s="161" t="s">
        <v>558</v>
      </c>
      <c r="AA1081" s="161"/>
      <c r="AB1081" s="161"/>
      <c r="AC1081" s="161"/>
      <c r="AD1081" s="161"/>
      <c r="AE1081" s="161"/>
      <c r="AF1081" s="161"/>
      <c r="AG1081" s="161"/>
      <c r="AH1081" s="161"/>
    </row>
    <row r="1082" spans="1:34" x14ac:dyDescent="0.25">
      <c r="A1082">
        <f t="shared" si="48"/>
        <v>1080</v>
      </c>
      <c r="B1082" s="135" t="s">
        <v>2180</v>
      </c>
      <c r="C1082" t="str">
        <f t="shared" si="49"/>
        <v>CL00087ENG</v>
      </c>
      <c r="E1082" s="134">
        <f t="shared" si="50"/>
        <v>1079</v>
      </c>
      <c r="F1082" s="136" t="s">
        <v>1087</v>
      </c>
      <c r="G1082" s="154"/>
      <c r="H1082" s="155"/>
      <c r="I1082" s="155"/>
      <c r="J1082" s="155"/>
      <c r="K1082" s="155"/>
      <c r="L1082" s="155"/>
      <c r="M1082" s="155"/>
      <c r="N1082" s="155"/>
      <c r="O1082" s="155"/>
      <c r="P1082" s="155"/>
      <c r="Q1082" s="155"/>
      <c r="R1082" s="155"/>
      <c r="S1082" s="155"/>
      <c r="T1082" s="155"/>
      <c r="U1082" s="155"/>
      <c r="V1082" s="155"/>
      <c r="W1082" s="155"/>
      <c r="X1082" s="155"/>
      <c r="Y1082" s="155"/>
      <c r="Z1082" s="155" t="s">
        <v>2570</v>
      </c>
      <c r="AA1082" s="155"/>
      <c r="AB1082" s="155"/>
      <c r="AC1082" s="155"/>
      <c r="AD1082" s="155"/>
      <c r="AE1082" s="155"/>
      <c r="AF1082" s="155"/>
      <c r="AG1082" s="155"/>
      <c r="AH1082" s="155"/>
    </row>
    <row r="1083" spans="1:34" x14ac:dyDescent="0.25">
      <c r="A1083" s="134">
        <f t="shared" si="48"/>
        <v>1081</v>
      </c>
      <c r="B1083" s="139" t="s">
        <v>470</v>
      </c>
      <c r="C1083" t="str">
        <f t="shared" si="49"/>
        <v>PIURA OESTE 220</v>
      </c>
      <c r="E1083">
        <f t="shared" si="50"/>
        <v>1080</v>
      </c>
      <c r="F1083" s="140" t="s">
        <v>1109</v>
      </c>
      <c r="G1083" s="157"/>
      <c r="H1083" s="158"/>
      <c r="I1083" s="158"/>
      <c r="J1083" s="158"/>
      <c r="K1083" s="158"/>
      <c r="L1083" s="158"/>
      <c r="M1083" s="158"/>
      <c r="N1083" s="158"/>
      <c r="O1083" s="158"/>
      <c r="P1083" s="158"/>
      <c r="Q1083" s="158"/>
      <c r="R1083" s="158"/>
      <c r="S1083" s="158"/>
      <c r="T1083" s="158"/>
      <c r="U1083" s="158"/>
      <c r="V1083" s="158"/>
      <c r="W1083" s="158"/>
      <c r="X1083" s="158"/>
      <c r="Y1083" s="158"/>
      <c r="Z1083" s="158" t="s">
        <v>370</v>
      </c>
      <c r="AA1083" s="158"/>
      <c r="AB1083" s="158"/>
      <c r="AC1083" s="158"/>
      <c r="AD1083" s="158"/>
      <c r="AE1083" s="158"/>
      <c r="AF1083" s="158"/>
      <c r="AG1083" s="158"/>
      <c r="AH1083" s="158"/>
    </row>
    <row r="1084" spans="1:34" x14ac:dyDescent="0.25">
      <c r="A1084">
        <f t="shared" si="48"/>
        <v>1082</v>
      </c>
      <c r="B1084" s="143" t="s">
        <v>59</v>
      </c>
      <c r="C1084" t="str">
        <f t="shared" si="49"/>
        <v>ELECTRO NOR OESTE</v>
      </c>
      <c r="E1084">
        <f t="shared" si="50"/>
        <v>1081</v>
      </c>
      <c r="F1084" s="140" t="s">
        <v>52</v>
      </c>
      <c r="G1084" s="157"/>
      <c r="H1084" s="158"/>
      <c r="I1084" s="158"/>
      <c r="J1084" s="158"/>
      <c r="K1084" s="158"/>
      <c r="L1084" s="158"/>
      <c r="M1084" s="158"/>
      <c r="N1084" s="158"/>
      <c r="O1084" s="158"/>
      <c r="P1084" s="158"/>
      <c r="Q1084" s="158"/>
      <c r="R1084" s="158"/>
      <c r="S1084" s="158"/>
      <c r="T1084" s="158"/>
      <c r="U1084" s="158"/>
      <c r="V1084" s="158"/>
      <c r="W1084" s="158"/>
      <c r="X1084" s="158"/>
      <c r="Y1084" s="158"/>
      <c r="Z1084" s="158" t="s">
        <v>148</v>
      </c>
      <c r="AA1084" s="158"/>
      <c r="AB1084" s="158"/>
      <c r="AC1084" s="158"/>
      <c r="AD1084" s="158"/>
      <c r="AE1084" s="158"/>
      <c r="AF1084" s="158"/>
      <c r="AG1084" s="158"/>
      <c r="AH1084" s="158"/>
    </row>
    <row r="1085" spans="1:34" x14ac:dyDescent="0.25">
      <c r="A1085">
        <f t="shared" si="48"/>
        <v>1083</v>
      </c>
      <c r="B1085" s="144" t="s">
        <v>806</v>
      </c>
      <c r="C1085" t="str">
        <f t="shared" si="49"/>
        <v>31/12/2023</v>
      </c>
      <c r="E1085">
        <f t="shared" si="50"/>
        <v>1082</v>
      </c>
      <c r="F1085" s="140" t="s">
        <v>1112</v>
      </c>
      <c r="G1085" s="157"/>
      <c r="H1085" s="158"/>
      <c r="I1085" s="158"/>
      <c r="J1085" s="158"/>
      <c r="K1085" s="158"/>
      <c r="L1085" s="158"/>
      <c r="M1085" s="158"/>
      <c r="N1085" s="158"/>
      <c r="O1085" s="158"/>
      <c r="P1085" s="158"/>
      <c r="Q1085" s="158"/>
      <c r="R1085" s="158"/>
      <c r="S1085" s="158"/>
      <c r="T1085" s="158"/>
      <c r="U1085" s="158"/>
      <c r="V1085" s="158"/>
      <c r="W1085" s="158"/>
      <c r="X1085" s="158"/>
      <c r="Y1085" s="158"/>
      <c r="Z1085" s="158" t="s">
        <v>2571</v>
      </c>
      <c r="AA1085" s="158"/>
      <c r="AB1085" s="158"/>
      <c r="AC1085" s="158"/>
      <c r="AD1085" s="158"/>
      <c r="AE1085" s="158"/>
      <c r="AF1085" s="158"/>
      <c r="AG1085" s="158"/>
      <c r="AH1085" s="158"/>
    </row>
    <row r="1086" spans="1:34" x14ac:dyDescent="0.25">
      <c r="A1086">
        <f t="shared" si="48"/>
        <v>1084</v>
      </c>
      <c r="B1086" s="147" t="s">
        <v>1117</v>
      </c>
      <c r="C1086" t="str">
        <f t="shared" si="49"/>
        <v>01/03/2016</v>
      </c>
      <c r="E1086">
        <f t="shared" si="50"/>
        <v>1083</v>
      </c>
      <c r="F1086" s="140" t="s">
        <v>54</v>
      </c>
      <c r="G1086" s="157"/>
      <c r="H1086" s="158"/>
      <c r="I1086" s="158"/>
      <c r="J1086" s="158"/>
      <c r="K1086" s="158"/>
      <c r="L1086" s="158"/>
      <c r="M1086" s="158"/>
      <c r="N1086" s="158"/>
      <c r="O1086" s="158"/>
      <c r="P1086" s="158"/>
      <c r="Q1086" s="158"/>
      <c r="R1086" s="158"/>
      <c r="S1086" s="158"/>
      <c r="T1086" s="158"/>
      <c r="U1086" s="158"/>
      <c r="V1086" s="158"/>
      <c r="W1086" s="158"/>
      <c r="X1086" s="158"/>
      <c r="Y1086" s="158"/>
      <c r="Z1086" s="158" t="s">
        <v>794</v>
      </c>
      <c r="AA1086" s="158"/>
      <c r="AB1086" s="158"/>
      <c r="AC1086" s="158"/>
      <c r="AD1086" s="158"/>
      <c r="AE1086" s="158"/>
      <c r="AF1086" s="158"/>
      <c r="AG1086" s="158"/>
      <c r="AH1086" s="158"/>
    </row>
    <row r="1087" spans="1:34" x14ac:dyDescent="0.25">
      <c r="A1087">
        <f t="shared" si="48"/>
        <v>1085</v>
      </c>
      <c r="B1087" s="148" t="s">
        <v>435</v>
      </c>
      <c r="C1087" t="str">
        <f t="shared" si="49"/>
        <v>LICITACION</v>
      </c>
      <c r="E1087">
        <f t="shared" si="50"/>
        <v>1084</v>
      </c>
      <c r="F1087" s="140" t="s">
        <v>402</v>
      </c>
      <c r="G1087" s="157"/>
      <c r="H1087" s="158"/>
      <c r="I1087" s="158"/>
      <c r="J1087" s="158"/>
      <c r="K1087" s="158"/>
      <c r="L1087" s="158"/>
      <c r="M1087" s="158"/>
      <c r="N1087" s="158"/>
      <c r="O1087" s="158"/>
      <c r="P1087" s="158"/>
      <c r="Q1087" s="158"/>
      <c r="R1087" s="158"/>
      <c r="S1087" s="158"/>
      <c r="T1087" s="158"/>
      <c r="U1087" s="158"/>
      <c r="V1087" s="158"/>
      <c r="W1087" s="158"/>
      <c r="X1087" s="158"/>
      <c r="Y1087" s="158"/>
      <c r="Z1087" s="158" t="s">
        <v>416</v>
      </c>
      <c r="AA1087" s="158"/>
      <c r="AB1087" s="158"/>
      <c r="AC1087" s="158"/>
      <c r="AD1087" s="158"/>
      <c r="AE1087" s="158"/>
      <c r="AF1087" s="158"/>
      <c r="AG1087" s="158"/>
      <c r="AH1087" s="158"/>
    </row>
    <row r="1088" spans="1:34" x14ac:dyDescent="0.25">
      <c r="A1088" s="134">
        <f t="shared" si="48"/>
        <v>1086</v>
      </c>
      <c r="B1088" s="149" t="s">
        <v>417</v>
      </c>
      <c r="C1088" t="str">
        <f t="shared" si="49"/>
        <v>REGULADO</v>
      </c>
      <c r="E1088">
        <f t="shared" si="50"/>
        <v>1085</v>
      </c>
      <c r="F1088" s="150" t="s">
        <v>403</v>
      </c>
      <c r="G1088" s="160"/>
      <c r="H1088" s="161"/>
      <c r="I1088" s="161"/>
      <c r="J1088" s="161"/>
      <c r="K1088" s="161"/>
      <c r="L1088" s="161"/>
      <c r="M1088" s="161"/>
      <c r="N1088" s="161"/>
      <c r="O1088" s="161"/>
      <c r="P1088" s="161"/>
      <c r="Q1088" s="161"/>
      <c r="R1088" s="161"/>
      <c r="S1088" s="161"/>
      <c r="T1088" s="161"/>
      <c r="U1088" s="161"/>
      <c r="V1088" s="161"/>
      <c r="W1088" s="161"/>
      <c r="X1088" s="161"/>
      <c r="Y1088" s="161"/>
      <c r="Z1088" s="161" t="s">
        <v>417</v>
      </c>
      <c r="AA1088" s="161"/>
      <c r="AB1088" s="161"/>
      <c r="AC1088" s="161"/>
      <c r="AD1088" s="161"/>
      <c r="AE1088" s="161"/>
      <c r="AF1088" s="161"/>
      <c r="AG1088" s="161"/>
      <c r="AH1088" s="161"/>
    </row>
    <row r="1089" spans="1:35" s="134" customFormat="1" x14ac:dyDescent="0.25">
      <c r="A1089">
        <f t="shared" si="48"/>
        <v>1087</v>
      </c>
      <c r="B1089" s="135" t="s">
        <v>1908</v>
      </c>
      <c r="C1089" s="134" t="str">
        <f t="shared" si="49"/>
        <v>CL00088ENG</v>
      </c>
      <c r="E1089" s="134">
        <f t="shared" si="50"/>
        <v>1086</v>
      </c>
      <c r="F1089" s="153" t="s">
        <v>1087</v>
      </c>
      <c r="G1089" s="137"/>
      <c r="H1089" s="138"/>
      <c r="I1089" s="138"/>
      <c r="J1089" s="138"/>
      <c r="K1089" s="138"/>
      <c r="L1089" s="138"/>
      <c r="M1089" s="138"/>
      <c r="N1089" s="138"/>
      <c r="O1089" s="138"/>
      <c r="P1089" s="138"/>
      <c r="Q1089" s="138"/>
      <c r="R1089" s="138"/>
      <c r="S1089" s="138"/>
      <c r="T1089" s="138"/>
      <c r="U1089" s="138"/>
      <c r="V1089" s="138"/>
      <c r="W1089" s="138"/>
      <c r="X1089" s="138"/>
      <c r="Y1089" s="138"/>
      <c r="Z1089" s="138" t="s">
        <v>2572</v>
      </c>
      <c r="AA1089" s="138"/>
      <c r="AB1089" s="138"/>
      <c r="AC1089" s="138"/>
      <c r="AD1089" s="138"/>
      <c r="AE1089" s="138"/>
      <c r="AF1089" s="138"/>
      <c r="AG1089" s="138"/>
      <c r="AH1089" s="138"/>
      <c r="AI1089" s="3"/>
    </row>
    <row r="1090" spans="1:35" x14ac:dyDescent="0.25">
      <c r="A1090">
        <f t="shared" si="48"/>
        <v>1088</v>
      </c>
      <c r="B1090" s="139" t="s">
        <v>460</v>
      </c>
      <c r="C1090" t="str">
        <f t="shared" si="49"/>
        <v>POMACOCHA 220</v>
      </c>
      <c r="E1090">
        <f t="shared" si="50"/>
        <v>1087</v>
      </c>
      <c r="F1090" s="156" t="s">
        <v>1109</v>
      </c>
      <c r="G1090" s="141"/>
      <c r="H1090" s="142"/>
      <c r="I1090" s="142"/>
      <c r="J1090" s="142"/>
      <c r="K1090" s="142"/>
      <c r="L1090" s="142"/>
      <c r="M1090" s="142"/>
      <c r="N1090" s="142"/>
      <c r="O1090" s="142"/>
      <c r="P1090" s="142"/>
      <c r="Q1090" s="142"/>
      <c r="R1090" s="142"/>
      <c r="S1090" s="142"/>
      <c r="T1090" s="142"/>
      <c r="U1090" s="142"/>
      <c r="V1090" s="142"/>
      <c r="W1090" s="142"/>
      <c r="X1090" s="142"/>
      <c r="Y1090" s="142"/>
      <c r="Z1090" s="142" t="s">
        <v>473</v>
      </c>
      <c r="AA1090" s="142"/>
      <c r="AB1090" s="142"/>
      <c r="AC1090" s="142"/>
      <c r="AD1090" s="142"/>
      <c r="AE1090" s="142"/>
      <c r="AF1090" s="142"/>
      <c r="AG1090" s="142"/>
      <c r="AH1090" s="142"/>
    </row>
    <row r="1091" spans="1:35" x14ac:dyDescent="0.25">
      <c r="A1091">
        <f t="shared" si="48"/>
        <v>1089</v>
      </c>
      <c r="B1091" s="143" t="s">
        <v>81</v>
      </c>
      <c r="C1091" t="str">
        <f t="shared" si="49"/>
        <v>ELECTRO CENTRO</v>
      </c>
      <c r="E1091">
        <f t="shared" si="50"/>
        <v>1088</v>
      </c>
      <c r="F1091" s="156" t="s">
        <v>52</v>
      </c>
      <c r="G1091" s="141"/>
      <c r="H1091" s="142"/>
      <c r="I1091" s="142"/>
      <c r="J1091" s="142"/>
      <c r="K1091" s="142"/>
      <c r="L1091" s="142"/>
      <c r="M1091" s="142"/>
      <c r="N1091" s="142"/>
      <c r="O1091" s="142"/>
      <c r="P1091" s="142"/>
      <c r="Q1091" s="142"/>
      <c r="R1091" s="142"/>
      <c r="S1091" s="142"/>
      <c r="T1091" s="142"/>
      <c r="U1091" s="142"/>
      <c r="V1091" s="142"/>
      <c r="W1091" s="142"/>
      <c r="X1091" s="142"/>
      <c r="Y1091" s="142"/>
      <c r="Z1091" s="142" t="s">
        <v>59</v>
      </c>
      <c r="AA1091" s="142"/>
      <c r="AB1091" s="142"/>
      <c r="AC1091" s="142"/>
      <c r="AD1091" s="142"/>
      <c r="AE1091" s="142"/>
      <c r="AF1091" s="142"/>
      <c r="AG1091" s="142"/>
      <c r="AH1091" s="142"/>
    </row>
    <row r="1092" spans="1:35" x14ac:dyDescent="0.25">
      <c r="A1092">
        <f t="shared" si="48"/>
        <v>1090</v>
      </c>
      <c r="B1092" s="144" t="s">
        <v>566</v>
      </c>
      <c r="C1092" t="str">
        <f t="shared" si="49"/>
        <v>31/12/2022</v>
      </c>
      <c r="E1092">
        <f t="shared" si="50"/>
        <v>1089</v>
      </c>
      <c r="F1092" s="156" t="s">
        <v>1112</v>
      </c>
      <c r="G1092" s="141"/>
      <c r="H1092" s="142"/>
      <c r="I1092" s="142"/>
      <c r="J1092" s="142"/>
      <c r="K1092" s="142"/>
      <c r="L1092" s="142"/>
      <c r="M1092" s="142"/>
      <c r="N1092" s="142"/>
      <c r="O1092" s="142"/>
      <c r="P1092" s="142"/>
      <c r="Q1092" s="142"/>
      <c r="R1092" s="142"/>
      <c r="S1092" s="142"/>
      <c r="T1092" s="142"/>
      <c r="U1092" s="142"/>
      <c r="V1092" s="142"/>
      <c r="W1092" s="142"/>
      <c r="X1092" s="142"/>
      <c r="Y1092" s="142"/>
      <c r="Z1092" s="142" t="s">
        <v>2076</v>
      </c>
      <c r="AA1092" s="142"/>
      <c r="AB1092" s="142"/>
      <c r="AC1092" s="142"/>
      <c r="AD1092" s="142"/>
      <c r="AE1092" s="142"/>
      <c r="AF1092" s="142"/>
      <c r="AG1092" s="142"/>
      <c r="AH1092" s="142"/>
    </row>
    <row r="1093" spans="1:35" x14ac:dyDescent="0.25">
      <c r="A1093" s="134">
        <f t="shared" ref="A1093:A1156" si="51">+A1092+1</f>
        <v>1091</v>
      </c>
      <c r="B1093" s="147" t="s">
        <v>1117</v>
      </c>
      <c r="C1093" t="str">
        <f t="shared" si="49"/>
        <v>01/03/2016</v>
      </c>
      <c r="E1093">
        <f t="shared" si="50"/>
        <v>1090</v>
      </c>
      <c r="F1093" s="156" t="s">
        <v>54</v>
      </c>
      <c r="G1093" s="141"/>
      <c r="H1093" s="142"/>
      <c r="I1093" s="142"/>
      <c r="J1093" s="142"/>
      <c r="K1093" s="142"/>
      <c r="L1093" s="142"/>
      <c r="M1093" s="142"/>
      <c r="N1093" s="142"/>
      <c r="O1093" s="142"/>
      <c r="P1093" s="142"/>
      <c r="Q1093" s="142"/>
      <c r="R1093" s="142"/>
      <c r="S1093" s="142"/>
      <c r="T1093" s="142"/>
      <c r="U1093" s="142"/>
      <c r="V1093" s="142"/>
      <c r="W1093" s="142"/>
      <c r="X1093" s="142"/>
      <c r="Y1093" s="142"/>
      <c r="Z1093" s="142" t="s">
        <v>828</v>
      </c>
      <c r="AA1093" s="142"/>
      <c r="AB1093" s="142"/>
      <c r="AC1093" s="142"/>
      <c r="AD1093" s="142"/>
      <c r="AE1093" s="142"/>
      <c r="AF1093" s="142"/>
      <c r="AG1093" s="142"/>
      <c r="AH1093" s="142"/>
    </row>
    <row r="1094" spans="1:35" x14ac:dyDescent="0.25">
      <c r="A1094">
        <f t="shared" si="51"/>
        <v>1092</v>
      </c>
      <c r="B1094" s="148" t="s">
        <v>435</v>
      </c>
      <c r="C1094" t="str">
        <f t="shared" ref="C1094:C1157" si="52">+B1094</f>
        <v>LICITACION</v>
      </c>
      <c r="E1094">
        <f t="shared" ref="E1094:E1157" si="53">+E1093+1</f>
        <v>1091</v>
      </c>
      <c r="F1094" s="156" t="s">
        <v>402</v>
      </c>
      <c r="G1094" s="141"/>
      <c r="H1094" s="142"/>
      <c r="I1094" s="142"/>
      <c r="J1094" s="142"/>
      <c r="K1094" s="142"/>
      <c r="L1094" s="142"/>
      <c r="M1094" s="142"/>
      <c r="N1094" s="142"/>
      <c r="O1094" s="142"/>
      <c r="P1094" s="142"/>
      <c r="Q1094" s="142"/>
      <c r="R1094" s="142"/>
      <c r="S1094" s="142"/>
      <c r="T1094" s="142"/>
      <c r="U1094" s="142"/>
      <c r="V1094" s="142"/>
      <c r="W1094" s="142"/>
      <c r="X1094" s="142"/>
      <c r="Y1094" s="142"/>
      <c r="Z1094" s="142" t="s">
        <v>416</v>
      </c>
      <c r="AA1094" s="142"/>
      <c r="AB1094" s="142"/>
      <c r="AC1094" s="142"/>
      <c r="AD1094" s="142"/>
      <c r="AE1094" s="142"/>
      <c r="AF1094" s="142"/>
      <c r="AG1094" s="142"/>
      <c r="AH1094" s="142"/>
    </row>
    <row r="1095" spans="1:35" x14ac:dyDescent="0.25">
      <c r="A1095">
        <f t="shared" si="51"/>
        <v>1093</v>
      </c>
      <c r="B1095" s="149" t="s">
        <v>417</v>
      </c>
      <c r="C1095" t="str">
        <f t="shared" si="52"/>
        <v>REGULADO</v>
      </c>
      <c r="E1095">
        <f t="shared" si="53"/>
        <v>1092</v>
      </c>
      <c r="F1095" s="159" t="s">
        <v>403</v>
      </c>
      <c r="G1095" s="151"/>
      <c r="H1095" s="152"/>
      <c r="I1095" s="152"/>
      <c r="J1095" s="152"/>
      <c r="K1095" s="152"/>
      <c r="L1095" s="152"/>
      <c r="M1095" s="152"/>
      <c r="N1095" s="152"/>
      <c r="O1095" s="152"/>
      <c r="P1095" s="152"/>
      <c r="Q1095" s="152"/>
      <c r="R1095" s="152"/>
      <c r="S1095" s="152"/>
      <c r="T1095" s="152"/>
      <c r="U1095" s="152"/>
      <c r="V1095" s="152"/>
      <c r="W1095" s="152"/>
      <c r="X1095" s="152"/>
      <c r="Y1095" s="152"/>
      <c r="Z1095" s="152" t="s">
        <v>417</v>
      </c>
      <c r="AA1095" s="152"/>
      <c r="AB1095" s="152"/>
      <c r="AC1095" s="152"/>
      <c r="AD1095" s="152"/>
      <c r="AE1095" s="152"/>
      <c r="AF1095" s="152"/>
      <c r="AG1095" s="152"/>
      <c r="AH1095" s="152"/>
    </row>
    <row r="1096" spans="1:35" x14ac:dyDescent="0.25">
      <c r="A1096">
        <f t="shared" si="51"/>
        <v>1094</v>
      </c>
      <c r="B1096" s="135" t="s">
        <v>2026</v>
      </c>
      <c r="C1096" t="str">
        <f t="shared" si="52"/>
        <v>CL00091ENG</v>
      </c>
      <c r="E1096" s="134">
        <f t="shared" si="53"/>
        <v>1093</v>
      </c>
      <c r="F1096" s="136" t="s">
        <v>1087</v>
      </c>
      <c r="G1096" s="154"/>
      <c r="H1096" s="155"/>
      <c r="I1096" s="155"/>
      <c r="J1096" s="155"/>
      <c r="K1096" s="155"/>
      <c r="L1096" s="155"/>
      <c r="M1096" s="155"/>
      <c r="N1096" s="155"/>
      <c r="O1096" s="155"/>
      <c r="P1096" s="155"/>
      <c r="Q1096" s="155"/>
      <c r="R1096" s="155"/>
      <c r="S1096" s="155"/>
      <c r="T1096" s="155"/>
      <c r="U1096" s="155"/>
      <c r="V1096" s="155"/>
      <c r="W1096" s="155"/>
      <c r="X1096" s="155"/>
      <c r="Y1096" s="155"/>
      <c r="Z1096" s="155" t="s">
        <v>2573</v>
      </c>
      <c r="AA1096" s="155"/>
      <c r="AB1096" s="155"/>
      <c r="AC1096" s="155"/>
      <c r="AD1096" s="155"/>
      <c r="AE1096" s="155"/>
      <c r="AF1096" s="155"/>
      <c r="AG1096" s="155"/>
      <c r="AH1096" s="155"/>
    </row>
    <row r="1097" spans="1:35" x14ac:dyDescent="0.25">
      <c r="A1097">
        <f t="shared" si="51"/>
        <v>1095</v>
      </c>
      <c r="B1097" s="139" t="s">
        <v>495</v>
      </c>
      <c r="C1097" t="str">
        <f t="shared" si="52"/>
        <v>PUNO 138</v>
      </c>
      <c r="E1097">
        <f t="shared" si="53"/>
        <v>1094</v>
      </c>
      <c r="F1097" s="140" t="s">
        <v>1109</v>
      </c>
      <c r="G1097" s="157"/>
      <c r="H1097" s="158"/>
      <c r="I1097" s="158"/>
      <c r="J1097" s="158"/>
      <c r="K1097" s="158"/>
      <c r="L1097" s="158"/>
      <c r="M1097" s="158"/>
      <c r="N1097" s="158"/>
      <c r="O1097" s="158"/>
      <c r="P1097" s="158"/>
      <c r="Q1097" s="158"/>
      <c r="R1097" s="158"/>
      <c r="S1097" s="158"/>
      <c r="T1097" s="158"/>
      <c r="U1097" s="158"/>
      <c r="V1097" s="158"/>
      <c r="W1097" s="158"/>
      <c r="X1097" s="158"/>
      <c r="Y1097" s="158"/>
      <c r="Z1097" s="158" t="s">
        <v>475</v>
      </c>
      <c r="AA1097" s="158"/>
      <c r="AB1097" s="158"/>
      <c r="AC1097" s="158"/>
      <c r="AD1097" s="158"/>
      <c r="AE1097" s="158"/>
      <c r="AF1097" s="158"/>
      <c r="AG1097" s="158"/>
      <c r="AH1097" s="158"/>
    </row>
    <row r="1098" spans="1:35" x14ac:dyDescent="0.25">
      <c r="A1098" s="134">
        <f t="shared" si="51"/>
        <v>1096</v>
      </c>
      <c r="B1098" s="143" t="s">
        <v>2014</v>
      </c>
      <c r="C1098" t="str">
        <f t="shared" si="52"/>
        <v>ELECTROPUNO</v>
      </c>
      <c r="E1098">
        <f t="shared" si="53"/>
        <v>1095</v>
      </c>
      <c r="F1098" s="140" t="s">
        <v>52</v>
      </c>
      <c r="G1098" s="157"/>
      <c r="H1098" s="158"/>
      <c r="I1098" s="158"/>
      <c r="J1098" s="158"/>
      <c r="K1098" s="158"/>
      <c r="L1098" s="158"/>
      <c r="M1098" s="158"/>
      <c r="N1098" s="158"/>
      <c r="O1098" s="158"/>
      <c r="P1098" s="158"/>
      <c r="Q1098" s="158"/>
      <c r="R1098" s="158"/>
      <c r="S1098" s="158"/>
      <c r="T1098" s="158"/>
      <c r="U1098" s="158"/>
      <c r="V1098" s="158"/>
      <c r="W1098" s="158"/>
      <c r="X1098" s="158"/>
      <c r="Y1098" s="158"/>
      <c r="Z1098" s="158" t="s">
        <v>59</v>
      </c>
      <c r="AA1098" s="158"/>
      <c r="AB1098" s="158"/>
      <c r="AC1098" s="158"/>
      <c r="AD1098" s="158"/>
      <c r="AE1098" s="158"/>
      <c r="AF1098" s="158"/>
      <c r="AG1098" s="158"/>
      <c r="AH1098" s="158"/>
    </row>
    <row r="1099" spans="1:35" x14ac:dyDescent="0.25">
      <c r="A1099">
        <f t="shared" si="51"/>
        <v>1097</v>
      </c>
      <c r="B1099" s="144" t="s">
        <v>624</v>
      </c>
      <c r="C1099" t="str">
        <f t="shared" si="52"/>
        <v>31/12/2025</v>
      </c>
      <c r="E1099">
        <f t="shared" si="53"/>
        <v>1096</v>
      </c>
      <c r="F1099" s="140" t="s">
        <v>1112</v>
      </c>
      <c r="G1099" s="157"/>
      <c r="H1099" s="158"/>
      <c r="I1099" s="158"/>
      <c r="J1099" s="158"/>
      <c r="K1099" s="158"/>
      <c r="L1099" s="158"/>
      <c r="M1099" s="158"/>
      <c r="N1099" s="158"/>
      <c r="O1099" s="158"/>
      <c r="P1099" s="158"/>
      <c r="Q1099" s="158"/>
      <c r="R1099" s="158"/>
      <c r="S1099" s="158"/>
      <c r="T1099" s="158"/>
      <c r="U1099" s="158"/>
      <c r="V1099" s="158"/>
      <c r="W1099" s="158"/>
      <c r="X1099" s="158"/>
      <c r="Y1099" s="158"/>
      <c r="Z1099" s="158" t="s">
        <v>2076</v>
      </c>
      <c r="AA1099" s="158"/>
      <c r="AB1099" s="158"/>
      <c r="AC1099" s="158"/>
      <c r="AD1099" s="158"/>
      <c r="AE1099" s="158"/>
      <c r="AF1099" s="158"/>
      <c r="AG1099" s="158"/>
      <c r="AH1099" s="158"/>
    </row>
    <row r="1100" spans="1:35" x14ac:dyDescent="0.25">
      <c r="A1100">
        <f t="shared" si="51"/>
        <v>1098</v>
      </c>
      <c r="B1100" s="147" t="s">
        <v>1117</v>
      </c>
      <c r="C1100" t="str">
        <f t="shared" si="52"/>
        <v>01/03/2016</v>
      </c>
      <c r="E1100">
        <f t="shared" si="53"/>
        <v>1097</v>
      </c>
      <c r="F1100" s="140" t="s">
        <v>54</v>
      </c>
      <c r="G1100" s="157"/>
      <c r="H1100" s="158"/>
      <c r="I1100" s="158"/>
      <c r="J1100" s="158"/>
      <c r="K1100" s="158"/>
      <c r="L1100" s="158"/>
      <c r="M1100" s="158"/>
      <c r="N1100" s="158"/>
      <c r="O1100" s="158"/>
      <c r="P1100" s="158"/>
      <c r="Q1100" s="158"/>
      <c r="R1100" s="158"/>
      <c r="S1100" s="158"/>
      <c r="T1100" s="158"/>
      <c r="U1100" s="158"/>
      <c r="V1100" s="158"/>
      <c r="W1100" s="158"/>
      <c r="X1100" s="158"/>
      <c r="Y1100" s="158"/>
      <c r="Z1100" s="158" t="s">
        <v>828</v>
      </c>
      <c r="AA1100" s="158"/>
      <c r="AB1100" s="158"/>
      <c r="AC1100" s="158"/>
      <c r="AD1100" s="158"/>
      <c r="AE1100" s="158"/>
      <c r="AF1100" s="158"/>
      <c r="AG1100" s="158"/>
      <c r="AH1100" s="158"/>
    </row>
    <row r="1101" spans="1:35" x14ac:dyDescent="0.25">
      <c r="A1101">
        <f t="shared" si="51"/>
        <v>1099</v>
      </c>
      <c r="B1101" s="148" t="s">
        <v>435</v>
      </c>
      <c r="C1101" t="str">
        <f t="shared" si="52"/>
        <v>LICITACION</v>
      </c>
      <c r="E1101">
        <f t="shared" si="53"/>
        <v>1098</v>
      </c>
      <c r="F1101" s="140" t="s">
        <v>402</v>
      </c>
      <c r="G1101" s="157"/>
      <c r="H1101" s="158"/>
      <c r="I1101" s="158"/>
      <c r="J1101" s="158"/>
      <c r="K1101" s="158"/>
      <c r="L1101" s="158"/>
      <c r="M1101" s="158"/>
      <c r="N1101" s="158"/>
      <c r="O1101" s="158"/>
      <c r="P1101" s="158"/>
      <c r="Q1101" s="158"/>
      <c r="R1101" s="158"/>
      <c r="S1101" s="158"/>
      <c r="T1101" s="158"/>
      <c r="U1101" s="158"/>
      <c r="V1101" s="158"/>
      <c r="W1101" s="158"/>
      <c r="X1101" s="158"/>
      <c r="Y1101" s="158"/>
      <c r="Z1101" s="158" t="s">
        <v>416</v>
      </c>
      <c r="AA1101" s="158"/>
      <c r="AB1101" s="158"/>
      <c r="AC1101" s="158"/>
      <c r="AD1101" s="158"/>
      <c r="AE1101" s="158"/>
      <c r="AF1101" s="158"/>
      <c r="AG1101" s="158"/>
      <c r="AH1101" s="158"/>
    </row>
    <row r="1102" spans="1:35" x14ac:dyDescent="0.25">
      <c r="A1102">
        <f t="shared" si="51"/>
        <v>1100</v>
      </c>
      <c r="B1102" s="149" t="s">
        <v>417</v>
      </c>
      <c r="C1102" t="str">
        <f t="shared" si="52"/>
        <v>REGULADO</v>
      </c>
      <c r="E1102">
        <f t="shared" si="53"/>
        <v>1099</v>
      </c>
      <c r="F1102" s="150" t="s">
        <v>403</v>
      </c>
      <c r="G1102" s="160"/>
      <c r="H1102" s="161"/>
      <c r="I1102" s="161"/>
      <c r="J1102" s="161"/>
      <c r="K1102" s="161"/>
      <c r="L1102" s="161"/>
      <c r="M1102" s="161"/>
      <c r="N1102" s="161"/>
      <c r="O1102" s="161"/>
      <c r="P1102" s="161"/>
      <c r="Q1102" s="161"/>
      <c r="R1102" s="161"/>
      <c r="S1102" s="161"/>
      <c r="T1102" s="161"/>
      <c r="U1102" s="161"/>
      <c r="V1102" s="161"/>
      <c r="W1102" s="161"/>
      <c r="X1102" s="161"/>
      <c r="Y1102" s="161"/>
      <c r="Z1102" s="161" t="s">
        <v>417</v>
      </c>
      <c r="AA1102" s="161"/>
      <c r="AB1102" s="161"/>
      <c r="AC1102" s="161"/>
      <c r="AD1102" s="161"/>
      <c r="AE1102" s="161"/>
      <c r="AF1102" s="161"/>
      <c r="AG1102" s="161"/>
      <c r="AH1102" s="161"/>
    </row>
    <row r="1103" spans="1:35" x14ac:dyDescent="0.25">
      <c r="A1103">
        <f t="shared" si="51"/>
        <v>1101</v>
      </c>
      <c r="B1103" s="135" t="s">
        <v>1700</v>
      </c>
      <c r="C1103" t="str">
        <f t="shared" si="52"/>
        <v>CL00092ENG</v>
      </c>
      <c r="E1103" s="134">
        <f t="shared" si="53"/>
        <v>1100</v>
      </c>
      <c r="F1103" s="153" t="s">
        <v>1087</v>
      </c>
      <c r="G1103" s="154"/>
      <c r="H1103" s="155"/>
      <c r="I1103" s="155"/>
      <c r="J1103" s="155"/>
      <c r="K1103" s="155"/>
      <c r="L1103" s="155"/>
      <c r="M1103" s="155"/>
      <c r="N1103" s="155"/>
      <c r="O1103" s="155"/>
      <c r="P1103" s="155"/>
      <c r="Q1103" s="155"/>
      <c r="R1103" s="155"/>
      <c r="S1103" s="155"/>
      <c r="T1103" s="155"/>
      <c r="U1103" s="155"/>
      <c r="V1103" s="155"/>
      <c r="W1103" s="155"/>
      <c r="X1103" s="155"/>
      <c r="Y1103" s="155"/>
      <c r="Z1103" s="155" t="s">
        <v>2574</v>
      </c>
      <c r="AA1103" s="155"/>
      <c r="AB1103" s="155"/>
      <c r="AC1103" s="155"/>
      <c r="AD1103" s="155"/>
      <c r="AE1103" s="155"/>
      <c r="AF1103" s="155"/>
      <c r="AG1103" s="155"/>
      <c r="AH1103" s="155"/>
    </row>
    <row r="1104" spans="1:35" x14ac:dyDescent="0.25">
      <c r="A1104" s="134">
        <f t="shared" si="51"/>
        <v>1102</v>
      </c>
      <c r="B1104" s="139" t="s">
        <v>552</v>
      </c>
      <c r="C1104" t="str">
        <f t="shared" si="52"/>
        <v>QUENCORO 138</v>
      </c>
      <c r="E1104">
        <f t="shared" si="53"/>
        <v>1101</v>
      </c>
      <c r="F1104" s="156" t="s">
        <v>1109</v>
      </c>
      <c r="G1104" s="157"/>
      <c r="H1104" s="158"/>
      <c r="I1104" s="158"/>
      <c r="J1104" s="158"/>
      <c r="K1104" s="158"/>
      <c r="L1104" s="158"/>
      <c r="M1104" s="158"/>
      <c r="N1104" s="158"/>
      <c r="O1104" s="158"/>
      <c r="P1104" s="158"/>
      <c r="Q1104" s="158"/>
      <c r="R1104" s="158"/>
      <c r="S1104" s="158"/>
      <c r="T1104" s="158"/>
      <c r="U1104" s="158"/>
      <c r="V1104" s="158"/>
      <c r="W1104" s="158"/>
      <c r="X1104" s="158"/>
      <c r="Y1104" s="158"/>
      <c r="Z1104" s="158" t="s">
        <v>520</v>
      </c>
      <c r="AA1104" s="158"/>
      <c r="AB1104" s="158"/>
      <c r="AC1104" s="158"/>
      <c r="AD1104" s="158"/>
      <c r="AE1104" s="158"/>
      <c r="AF1104" s="158"/>
      <c r="AG1104" s="158"/>
      <c r="AH1104" s="158"/>
    </row>
    <row r="1105" spans="1:35" x14ac:dyDescent="0.25">
      <c r="A1105">
        <f t="shared" si="51"/>
        <v>1103</v>
      </c>
      <c r="B1105" s="143" t="s">
        <v>111</v>
      </c>
      <c r="C1105" t="str">
        <f t="shared" si="52"/>
        <v>ELECTRO SUR ESTE</v>
      </c>
      <c r="E1105">
        <f t="shared" si="53"/>
        <v>1102</v>
      </c>
      <c r="F1105" s="156" t="s">
        <v>52</v>
      </c>
      <c r="G1105" s="157"/>
      <c r="H1105" s="158"/>
      <c r="I1105" s="158"/>
      <c r="J1105" s="158"/>
      <c r="K1105" s="158"/>
      <c r="L1105" s="158"/>
      <c r="M1105" s="158"/>
      <c r="N1105" s="158"/>
      <c r="O1105" s="158"/>
      <c r="P1105" s="158"/>
      <c r="Q1105" s="158"/>
      <c r="R1105" s="158"/>
      <c r="S1105" s="158"/>
      <c r="T1105" s="158"/>
      <c r="U1105" s="158"/>
      <c r="V1105" s="158"/>
      <c r="W1105" s="158"/>
      <c r="X1105" s="158"/>
      <c r="Y1105" s="158"/>
      <c r="Z1105" s="158" t="s">
        <v>148</v>
      </c>
      <c r="AA1105" s="158"/>
      <c r="AB1105" s="158"/>
      <c r="AC1105" s="158"/>
      <c r="AD1105" s="158"/>
      <c r="AE1105" s="158"/>
      <c r="AF1105" s="158"/>
      <c r="AG1105" s="158"/>
      <c r="AH1105" s="158"/>
    </row>
    <row r="1106" spans="1:35" x14ac:dyDescent="0.25">
      <c r="A1106">
        <f t="shared" si="51"/>
        <v>1104</v>
      </c>
      <c r="B1106" s="144" t="s">
        <v>624</v>
      </c>
      <c r="C1106" t="str">
        <f t="shared" si="52"/>
        <v>31/12/2025</v>
      </c>
      <c r="E1106">
        <f t="shared" si="53"/>
        <v>1103</v>
      </c>
      <c r="F1106" s="156" t="s">
        <v>1112</v>
      </c>
      <c r="G1106" s="157"/>
      <c r="H1106" s="158"/>
      <c r="I1106" s="158"/>
      <c r="J1106" s="158"/>
      <c r="K1106" s="158"/>
      <c r="L1106" s="158"/>
      <c r="M1106" s="158"/>
      <c r="N1106" s="158"/>
      <c r="O1106" s="158"/>
      <c r="P1106" s="158"/>
      <c r="Q1106" s="158"/>
      <c r="R1106" s="158"/>
      <c r="S1106" s="158"/>
      <c r="T1106" s="158"/>
      <c r="U1106" s="158"/>
      <c r="V1106" s="158"/>
      <c r="W1106" s="158"/>
      <c r="X1106" s="158"/>
      <c r="Y1106" s="158"/>
      <c r="Z1106" s="158" t="s">
        <v>2194</v>
      </c>
      <c r="AA1106" s="158"/>
      <c r="AB1106" s="158"/>
      <c r="AC1106" s="158"/>
      <c r="AD1106" s="158"/>
      <c r="AE1106" s="158"/>
      <c r="AF1106" s="158"/>
      <c r="AG1106" s="158"/>
      <c r="AH1106" s="158"/>
    </row>
    <row r="1107" spans="1:35" x14ac:dyDescent="0.25">
      <c r="A1107">
        <f t="shared" si="51"/>
        <v>1105</v>
      </c>
      <c r="B1107" s="147" t="s">
        <v>1117</v>
      </c>
      <c r="C1107" t="str">
        <f t="shared" si="52"/>
        <v>01/03/2016</v>
      </c>
      <c r="E1107">
        <f t="shared" si="53"/>
        <v>1104</v>
      </c>
      <c r="F1107" s="156" t="s">
        <v>54</v>
      </c>
      <c r="G1107" s="157"/>
      <c r="H1107" s="158"/>
      <c r="I1107" s="158"/>
      <c r="J1107" s="158"/>
      <c r="K1107" s="158"/>
      <c r="L1107" s="158"/>
      <c r="M1107" s="158"/>
      <c r="N1107" s="158"/>
      <c r="O1107" s="158"/>
      <c r="P1107" s="158"/>
      <c r="Q1107" s="158"/>
      <c r="R1107" s="158"/>
      <c r="S1107" s="158"/>
      <c r="T1107" s="158"/>
      <c r="U1107" s="158"/>
      <c r="V1107" s="158"/>
      <c r="W1107" s="158"/>
      <c r="X1107" s="158"/>
      <c r="Y1107" s="158"/>
      <c r="Z1107" s="158" t="s">
        <v>595</v>
      </c>
      <c r="AA1107" s="158"/>
      <c r="AB1107" s="158"/>
      <c r="AC1107" s="158"/>
      <c r="AD1107" s="158"/>
      <c r="AE1107" s="158"/>
      <c r="AF1107" s="158"/>
      <c r="AG1107" s="158"/>
      <c r="AH1107" s="158"/>
    </row>
    <row r="1108" spans="1:35" x14ac:dyDescent="0.25">
      <c r="A1108">
        <f t="shared" si="51"/>
        <v>1106</v>
      </c>
      <c r="B1108" s="148" t="s">
        <v>435</v>
      </c>
      <c r="C1108" t="str">
        <f t="shared" si="52"/>
        <v>LICITACION</v>
      </c>
      <c r="E1108">
        <f t="shared" si="53"/>
        <v>1105</v>
      </c>
      <c r="F1108" s="156" t="s">
        <v>402</v>
      </c>
      <c r="G1108" s="157"/>
      <c r="H1108" s="158"/>
      <c r="I1108" s="158"/>
      <c r="J1108" s="158"/>
      <c r="K1108" s="158"/>
      <c r="L1108" s="158"/>
      <c r="M1108" s="158"/>
      <c r="N1108" s="158"/>
      <c r="O1108" s="158"/>
      <c r="P1108" s="158"/>
      <c r="Q1108" s="158"/>
      <c r="R1108" s="158"/>
      <c r="S1108" s="158"/>
      <c r="T1108" s="158"/>
      <c r="U1108" s="158"/>
      <c r="V1108" s="158"/>
      <c r="W1108" s="158"/>
      <c r="X1108" s="158"/>
      <c r="Y1108" s="158"/>
      <c r="Z1108" s="158" t="s">
        <v>416</v>
      </c>
      <c r="AA1108" s="158"/>
      <c r="AB1108" s="158"/>
      <c r="AC1108" s="158"/>
      <c r="AD1108" s="158"/>
      <c r="AE1108" s="158"/>
      <c r="AF1108" s="158"/>
      <c r="AG1108" s="158"/>
      <c r="AH1108" s="158"/>
    </row>
    <row r="1109" spans="1:35" x14ac:dyDescent="0.25">
      <c r="A1109" s="134">
        <f t="shared" si="51"/>
        <v>1107</v>
      </c>
      <c r="B1109" s="149" t="s">
        <v>417</v>
      </c>
      <c r="C1109" t="str">
        <f t="shared" si="52"/>
        <v>REGULADO</v>
      </c>
      <c r="E1109">
        <f t="shared" si="53"/>
        <v>1106</v>
      </c>
      <c r="F1109" s="159" t="s">
        <v>403</v>
      </c>
      <c r="G1109" s="160"/>
      <c r="H1109" s="161"/>
      <c r="I1109" s="161"/>
      <c r="J1109" s="161"/>
      <c r="K1109" s="161"/>
      <c r="L1109" s="161"/>
      <c r="M1109" s="161"/>
      <c r="N1109" s="161"/>
      <c r="O1109" s="161"/>
      <c r="P1109" s="161"/>
      <c r="Q1109" s="161"/>
      <c r="R1109" s="161"/>
      <c r="S1109" s="161"/>
      <c r="T1109" s="161"/>
      <c r="U1109" s="161"/>
      <c r="V1109" s="161"/>
      <c r="W1109" s="161"/>
      <c r="X1109" s="161"/>
      <c r="Y1109" s="161"/>
      <c r="Z1109" s="161" t="s">
        <v>417</v>
      </c>
      <c r="AA1109" s="161"/>
      <c r="AB1109" s="161"/>
      <c r="AC1109" s="161"/>
      <c r="AD1109" s="161"/>
      <c r="AE1109" s="161"/>
      <c r="AF1109" s="161"/>
      <c r="AG1109" s="161"/>
      <c r="AH1109" s="161"/>
    </row>
    <row r="1110" spans="1:35" s="134" customFormat="1" x14ac:dyDescent="0.25">
      <c r="A1110">
        <f t="shared" si="51"/>
        <v>1108</v>
      </c>
      <c r="B1110" s="135" t="s">
        <v>2414</v>
      </c>
      <c r="C1110" s="134" t="str">
        <f t="shared" si="52"/>
        <v>CL00093ENG</v>
      </c>
      <c r="E1110" s="134">
        <f t="shared" si="53"/>
        <v>1107</v>
      </c>
      <c r="F1110" s="136" t="s">
        <v>1087</v>
      </c>
      <c r="G1110" s="137"/>
      <c r="H1110" s="138"/>
      <c r="I1110" s="138"/>
      <c r="J1110" s="138"/>
      <c r="K1110" s="138"/>
      <c r="L1110" s="138"/>
      <c r="M1110" s="138"/>
      <c r="N1110" s="138"/>
      <c r="O1110" s="138"/>
      <c r="P1110" s="138"/>
      <c r="Q1110" s="138"/>
      <c r="R1110" s="138"/>
      <c r="S1110" s="138"/>
      <c r="T1110" s="138"/>
      <c r="U1110" s="138"/>
      <c r="V1110" s="138"/>
      <c r="W1110" s="138"/>
      <c r="X1110" s="138"/>
      <c r="Y1110" s="138"/>
      <c r="Z1110" s="138" t="s">
        <v>2575</v>
      </c>
      <c r="AA1110" s="138"/>
      <c r="AB1110" s="138"/>
      <c r="AC1110" s="138"/>
      <c r="AD1110" s="138"/>
      <c r="AE1110" s="138"/>
      <c r="AF1110" s="138"/>
      <c r="AG1110" s="138"/>
      <c r="AH1110" s="138"/>
      <c r="AI1110" s="3"/>
    </row>
    <row r="1111" spans="1:35" x14ac:dyDescent="0.25">
      <c r="A1111">
        <f t="shared" si="51"/>
        <v>1109</v>
      </c>
      <c r="B1111" s="139" t="s">
        <v>526</v>
      </c>
      <c r="C1111" t="str">
        <f t="shared" si="52"/>
        <v>REPARTICIÓN 138</v>
      </c>
      <c r="E1111">
        <f t="shared" si="53"/>
        <v>1108</v>
      </c>
      <c r="F1111" s="140" t="s">
        <v>1109</v>
      </c>
      <c r="G1111" s="141"/>
      <c r="H1111" s="142"/>
      <c r="I1111" s="142"/>
      <c r="J1111" s="142"/>
      <c r="K1111" s="142"/>
      <c r="L1111" s="142"/>
      <c r="M1111" s="142"/>
      <c r="N1111" s="142"/>
      <c r="O1111" s="142"/>
      <c r="P1111" s="142"/>
      <c r="Q1111" s="142"/>
      <c r="R1111" s="142"/>
      <c r="S1111" s="142"/>
      <c r="T1111" s="142"/>
      <c r="U1111" s="142"/>
      <c r="V1111" s="142"/>
      <c r="W1111" s="142"/>
      <c r="X1111" s="142"/>
      <c r="Y1111" s="142"/>
      <c r="Z1111" s="142" t="s">
        <v>528</v>
      </c>
      <c r="AA1111" s="142"/>
      <c r="AB1111" s="142"/>
      <c r="AC1111" s="142"/>
      <c r="AD1111" s="142"/>
      <c r="AE1111" s="142"/>
      <c r="AF1111" s="142"/>
      <c r="AG1111" s="142"/>
      <c r="AH1111" s="142"/>
    </row>
    <row r="1112" spans="1:35" x14ac:dyDescent="0.25">
      <c r="A1112">
        <f t="shared" si="51"/>
        <v>1110</v>
      </c>
      <c r="B1112" s="143" t="s">
        <v>97</v>
      </c>
      <c r="C1112" t="str">
        <f t="shared" si="52"/>
        <v>SEAL</v>
      </c>
      <c r="E1112">
        <f t="shared" si="53"/>
        <v>1109</v>
      </c>
      <c r="F1112" s="140" t="s">
        <v>52</v>
      </c>
      <c r="G1112" s="141"/>
      <c r="H1112" s="142"/>
      <c r="I1112" s="142"/>
      <c r="J1112" s="142"/>
      <c r="K1112" s="142"/>
      <c r="L1112" s="142"/>
      <c r="M1112" s="142"/>
      <c r="N1112" s="142"/>
      <c r="O1112" s="142"/>
      <c r="P1112" s="142"/>
      <c r="Q1112" s="142"/>
      <c r="R1112" s="142"/>
      <c r="S1112" s="142"/>
      <c r="T1112" s="142"/>
      <c r="U1112" s="142"/>
      <c r="V1112" s="142"/>
      <c r="W1112" s="142"/>
      <c r="X1112" s="142"/>
      <c r="Y1112" s="142"/>
      <c r="Z1112" s="142" t="s">
        <v>148</v>
      </c>
      <c r="AA1112" s="142"/>
      <c r="AB1112" s="142"/>
      <c r="AC1112" s="142"/>
      <c r="AD1112" s="142"/>
      <c r="AE1112" s="142"/>
      <c r="AF1112" s="142"/>
      <c r="AG1112" s="142"/>
      <c r="AH1112" s="142"/>
    </row>
    <row r="1113" spans="1:35" x14ac:dyDescent="0.25">
      <c r="A1113">
        <f t="shared" si="51"/>
        <v>1111</v>
      </c>
      <c r="B1113" s="144" t="s">
        <v>624</v>
      </c>
      <c r="C1113" t="str">
        <f t="shared" si="52"/>
        <v>31/12/2025</v>
      </c>
      <c r="E1113">
        <f t="shared" si="53"/>
        <v>1110</v>
      </c>
      <c r="F1113" s="140" t="s">
        <v>1112</v>
      </c>
      <c r="G1113" s="141"/>
      <c r="H1113" s="142"/>
      <c r="I1113" s="142"/>
      <c r="J1113" s="142"/>
      <c r="K1113" s="142"/>
      <c r="L1113" s="142"/>
      <c r="M1113" s="142"/>
      <c r="N1113" s="142"/>
      <c r="O1113" s="142"/>
      <c r="P1113" s="142"/>
      <c r="Q1113" s="142"/>
      <c r="R1113" s="142"/>
      <c r="S1113" s="142"/>
      <c r="T1113" s="142"/>
      <c r="U1113" s="142"/>
      <c r="V1113" s="142"/>
      <c r="W1113" s="142"/>
      <c r="X1113" s="142"/>
      <c r="Y1113" s="142"/>
      <c r="Z1113" s="142" t="s">
        <v>2194</v>
      </c>
      <c r="AA1113" s="142"/>
      <c r="AB1113" s="142"/>
      <c r="AC1113" s="142"/>
      <c r="AD1113" s="142"/>
      <c r="AE1113" s="142"/>
      <c r="AF1113" s="142"/>
      <c r="AG1113" s="142"/>
      <c r="AH1113" s="142"/>
    </row>
    <row r="1114" spans="1:35" x14ac:dyDescent="0.25">
      <c r="A1114" s="134">
        <f t="shared" si="51"/>
        <v>1112</v>
      </c>
      <c r="B1114" s="147" t="s">
        <v>1117</v>
      </c>
      <c r="C1114" t="str">
        <f t="shared" si="52"/>
        <v>01/03/2016</v>
      </c>
      <c r="E1114">
        <f t="shared" si="53"/>
        <v>1111</v>
      </c>
      <c r="F1114" s="140" t="s">
        <v>54</v>
      </c>
      <c r="G1114" s="141"/>
      <c r="H1114" s="142"/>
      <c r="I1114" s="142"/>
      <c r="J1114" s="142"/>
      <c r="K1114" s="142"/>
      <c r="L1114" s="142"/>
      <c r="M1114" s="142"/>
      <c r="N1114" s="142"/>
      <c r="O1114" s="142"/>
      <c r="P1114" s="142"/>
      <c r="Q1114" s="142"/>
      <c r="R1114" s="142"/>
      <c r="S1114" s="142"/>
      <c r="T1114" s="142"/>
      <c r="U1114" s="142"/>
      <c r="V1114" s="142"/>
      <c r="W1114" s="142"/>
      <c r="X1114" s="142"/>
      <c r="Y1114" s="142"/>
      <c r="Z1114" s="142" t="s">
        <v>595</v>
      </c>
      <c r="AA1114" s="142"/>
      <c r="AB1114" s="142"/>
      <c r="AC1114" s="142"/>
      <c r="AD1114" s="142"/>
      <c r="AE1114" s="142"/>
      <c r="AF1114" s="142"/>
      <c r="AG1114" s="142"/>
      <c r="AH1114" s="142"/>
    </row>
    <row r="1115" spans="1:35" x14ac:dyDescent="0.25">
      <c r="A1115">
        <f t="shared" si="51"/>
        <v>1113</v>
      </c>
      <c r="B1115" s="148" t="s">
        <v>435</v>
      </c>
      <c r="C1115" t="str">
        <f t="shared" si="52"/>
        <v>LICITACION</v>
      </c>
      <c r="E1115">
        <f t="shared" si="53"/>
        <v>1112</v>
      </c>
      <c r="F1115" s="140" t="s">
        <v>402</v>
      </c>
      <c r="G1115" s="141"/>
      <c r="H1115" s="142"/>
      <c r="I1115" s="142"/>
      <c r="J1115" s="142"/>
      <c r="K1115" s="142"/>
      <c r="L1115" s="142"/>
      <c r="M1115" s="142"/>
      <c r="N1115" s="142"/>
      <c r="O1115" s="142"/>
      <c r="P1115" s="142"/>
      <c r="Q1115" s="142"/>
      <c r="R1115" s="142"/>
      <c r="S1115" s="142"/>
      <c r="T1115" s="142"/>
      <c r="U1115" s="142"/>
      <c r="V1115" s="142"/>
      <c r="W1115" s="142"/>
      <c r="X1115" s="142"/>
      <c r="Y1115" s="142"/>
      <c r="Z1115" s="142" t="s">
        <v>416</v>
      </c>
      <c r="AA1115" s="142"/>
      <c r="AB1115" s="142"/>
      <c r="AC1115" s="142"/>
      <c r="AD1115" s="142"/>
      <c r="AE1115" s="142"/>
      <c r="AF1115" s="142"/>
      <c r="AG1115" s="142"/>
      <c r="AH1115" s="142"/>
    </row>
    <row r="1116" spans="1:35" x14ac:dyDescent="0.25">
      <c r="A1116">
        <f t="shared" si="51"/>
        <v>1114</v>
      </c>
      <c r="B1116" s="149" t="s">
        <v>417</v>
      </c>
      <c r="C1116" t="str">
        <f t="shared" si="52"/>
        <v>REGULADO</v>
      </c>
      <c r="E1116">
        <f t="shared" si="53"/>
        <v>1113</v>
      </c>
      <c r="F1116" s="150" t="s">
        <v>403</v>
      </c>
      <c r="G1116" s="151"/>
      <c r="H1116" s="152"/>
      <c r="I1116" s="152"/>
      <c r="J1116" s="152"/>
      <c r="K1116" s="152"/>
      <c r="L1116" s="152"/>
      <c r="M1116" s="152"/>
      <c r="N1116" s="152"/>
      <c r="O1116" s="152"/>
      <c r="P1116" s="152"/>
      <c r="Q1116" s="152"/>
      <c r="R1116" s="152"/>
      <c r="S1116" s="152"/>
      <c r="T1116" s="152"/>
      <c r="U1116" s="152"/>
      <c r="V1116" s="152"/>
      <c r="W1116" s="152"/>
      <c r="X1116" s="152"/>
      <c r="Y1116" s="152"/>
      <c r="Z1116" s="152" t="s">
        <v>417</v>
      </c>
      <c r="AA1116" s="152"/>
      <c r="AB1116" s="152"/>
      <c r="AC1116" s="152"/>
      <c r="AD1116" s="152"/>
      <c r="AE1116" s="152"/>
      <c r="AF1116" s="152"/>
      <c r="AG1116" s="152"/>
      <c r="AH1116" s="152"/>
    </row>
    <row r="1117" spans="1:35" x14ac:dyDescent="0.25">
      <c r="A1117">
        <f t="shared" si="51"/>
        <v>1115</v>
      </c>
      <c r="B1117" s="135" t="s">
        <v>2039</v>
      </c>
      <c r="C1117" t="str">
        <f t="shared" si="52"/>
        <v>CL00095ENG</v>
      </c>
      <c r="E1117" s="134">
        <f t="shared" si="53"/>
        <v>1114</v>
      </c>
      <c r="F1117" s="153" t="s">
        <v>1087</v>
      </c>
      <c r="G1117" s="154"/>
      <c r="H1117" s="155"/>
      <c r="I1117" s="155"/>
      <c r="J1117" s="155"/>
      <c r="K1117" s="155"/>
      <c r="L1117" s="155"/>
      <c r="M1117" s="155"/>
      <c r="N1117" s="155"/>
      <c r="O1117" s="155"/>
      <c r="P1117" s="155"/>
      <c r="Q1117" s="155"/>
      <c r="R1117" s="155"/>
      <c r="S1117" s="155"/>
      <c r="T1117" s="155"/>
      <c r="U1117" s="155"/>
      <c r="V1117" s="155"/>
      <c r="W1117" s="155"/>
      <c r="X1117" s="155"/>
      <c r="Y1117" s="155"/>
      <c r="Z1117" s="155" t="s">
        <v>2576</v>
      </c>
      <c r="AA1117" s="155"/>
      <c r="AB1117" s="155"/>
      <c r="AC1117" s="155"/>
      <c r="AD1117" s="155"/>
      <c r="AE1117" s="155"/>
      <c r="AF1117" s="155"/>
      <c r="AG1117" s="155"/>
      <c r="AH1117" s="155"/>
    </row>
    <row r="1118" spans="1:35" x14ac:dyDescent="0.25">
      <c r="A1118">
        <f t="shared" si="51"/>
        <v>1116</v>
      </c>
      <c r="B1118" s="139" t="s">
        <v>498</v>
      </c>
      <c r="C1118" t="str">
        <f t="shared" si="52"/>
        <v>SAN GABAN 138</v>
      </c>
      <c r="E1118">
        <f t="shared" si="53"/>
        <v>1115</v>
      </c>
      <c r="F1118" s="156" t="s">
        <v>1109</v>
      </c>
      <c r="G1118" s="157"/>
      <c r="H1118" s="158"/>
      <c r="I1118" s="158"/>
      <c r="J1118" s="158"/>
      <c r="K1118" s="158"/>
      <c r="L1118" s="158"/>
      <c r="M1118" s="158"/>
      <c r="N1118" s="158"/>
      <c r="O1118" s="158"/>
      <c r="P1118" s="158"/>
      <c r="Q1118" s="158"/>
      <c r="R1118" s="158"/>
      <c r="S1118" s="158"/>
      <c r="T1118" s="158"/>
      <c r="U1118" s="158"/>
      <c r="V1118" s="158"/>
      <c r="W1118" s="158"/>
      <c r="X1118" s="158"/>
      <c r="Y1118" s="158"/>
      <c r="Z1118" s="158" t="s">
        <v>443</v>
      </c>
      <c r="AA1118" s="158"/>
      <c r="AB1118" s="158"/>
      <c r="AC1118" s="158"/>
      <c r="AD1118" s="158"/>
      <c r="AE1118" s="158"/>
      <c r="AF1118" s="158"/>
      <c r="AG1118" s="158"/>
      <c r="AH1118" s="158"/>
    </row>
    <row r="1119" spans="1:35" x14ac:dyDescent="0.25">
      <c r="A1119" s="134">
        <f t="shared" si="51"/>
        <v>1117</v>
      </c>
      <c r="B1119" s="143" t="s">
        <v>2014</v>
      </c>
      <c r="C1119" t="str">
        <f t="shared" si="52"/>
        <v>ELECTROPUNO</v>
      </c>
      <c r="E1119">
        <f t="shared" si="53"/>
        <v>1116</v>
      </c>
      <c r="F1119" s="156" t="s">
        <v>52</v>
      </c>
      <c r="G1119" s="157"/>
      <c r="H1119" s="158"/>
      <c r="I1119" s="158"/>
      <c r="J1119" s="158"/>
      <c r="K1119" s="158"/>
      <c r="L1119" s="158"/>
      <c r="M1119" s="158"/>
      <c r="N1119" s="158"/>
      <c r="O1119" s="158"/>
      <c r="P1119" s="158"/>
      <c r="Q1119" s="158"/>
      <c r="R1119" s="158"/>
      <c r="S1119" s="158"/>
      <c r="T1119" s="158"/>
      <c r="U1119" s="158"/>
      <c r="V1119" s="158"/>
      <c r="W1119" s="158"/>
      <c r="X1119" s="158"/>
      <c r="Y1119" s="158"/>
      <c r="Z1119" s="158" t="s">
        <v>81</v>
      </c>
      <c r="AA1119" s="158"/>
      <c r="AB1119" s="158"/>
      <c r="AC1119" s="158"/>
      <c r="AD1119" s="158"/>
      <c r="AE1119" s="158"/>
      <c r="AF1119" s="158"/>
      <c r="AG1119" s="158"/>
      <c r="AH1119" s="158"/>
    </row>
    <row r="1120" spans="1:35" x14ac:dyDescent="0.25">
      <c r="A1120">
        <f t="shared" si="51"/>
        <v>1118</v>
      </c>
      <c r="B1120" s="144" t="s">
        <v>624</v>
      </c>
      <c r="C1120" t="str">
        <f t="shared" si="52"/>
        <v>31/12/2025</v>
      </c>
      <c r="E1120">
        <f t="shared" si="53"/>
        <v>1117</v>
      </c>
      <c r="F1120" s="156" t="s">
        <v>1112</v>
      </c>
      <c r="G1120" s="157"/>
      <c r="H1120" s="158"/>
      <c r="I1120" s="158"/>
      <c r="J1120" s="158"/>
      <c r="K1120" s="158"/>
      <c r="L1120" s="158"/>
      <c r="M1120" s="158"/>
      <c r="N1120" s="158"/>
      <c r="O1120" s="158"/>
      <c r="P1120" s="158"/>
      <c r="Q1120" s="158"/>
      <c r="R1120" s="158"/>
      <c r="S1120" s="158"/>
      <c r="T1120" s="158"/>
      <c r="U1120" s="158"/>
      <c r="V1120" s="158"/>
      <c r="W1120" s="158"/>
      <c r="X1120" s="158"/>
      <c r="Y1120" s="158"/>
      <c r="Z1120" s="158" t="s">
        <v>2076</v>
      </c>
      <c r="AA1120" s="158"/>
      <c r="AB1120" s="158"/>
      <c r="AC1120" s="158"/>
      <c r="AD1120" s="158"/>
      <c r="AE1120" s="158"/>
      <c r="AF1120" s="158"/>
      <c r="AG1120" s="158"/>
      <c r="AH1120" s="158"/>
    </row>
    <row r="1121" spans="1:35" x14ac:dyDescent="0.25">
      <c r="A1121">
        <f t="shared" si="51"/>
        <v>1119</v>
      </c>
      <c r="B1121" s="147" t="s">
        <v>1117</v>
      </c>
      <c r="C1121" t="str">
        <f t="shared" si="52"/>
        <v>01/03/2016</v>
      </c>
      <c r="E1121">
        <f t="shared" si="53"/>
        <v>1118</v>
      </c>
      <c r="F1121" s="156" t="s">
        <v>54</v>
      </c>
      <c r="G1121" s="157"/>
      <c r="H1121" s="158"/>
      <c r="I1121" s="158"/>
      <c r="J1121" s="158"/>
      <c r="K1121" s="158"/>
      <c r="L1121" s="158"/>
      <c r="M1121" s="158"/>
      <c r="N1121" s="158"/>
      <c r="O1121" s="158"/>
      <c r="P1121" s="158"/>
      <c r="Q1121" s="158"/>
      <c r="R1121" s="158"/>
      <c r="S1121" s="158"/>
      <c r="T1121" s="158"/>
      <c r="U1121" s="158"/>
      <c r="V1121" s="158"/>
      <c r="W1121" s="158"/>
      <c r="X1121" s="158"/>
      <c r="Y1121" s="158"/>
      <c r="Z1121" s="158" t="s">
        <v>1124</v>
      </c>
      <c r="AA1121" s="158"/>
      <c r="AB1121" s="158"/>
      <c r="AC1121" s="158"/>
      <c r="AD1121" s="158"/>
      <c r="AE1121" s="158"/>
      <c r="AF1121" s="158"/>
      <c r="AG1121" s="158"/>
      <c r="AH1121" s="158"/>
    </row>
    <row r="1122" spans="1:35" x14ac:dyDescent="0.25">
      <c r="A1122">
        <f t="shared" si="51"/>
        <v>1120</v>
      </c>
      <c r="B1122" s="148" t="s">
        <v>435</v>
      </c>
      <c r="C1122" t="str">
        <f t="shared" si="52"/>
        <v>LICITACION</v>
      </c>
      <c r="E1122">
        <f t="shared" si="53"/>
        <v>1119</v>
      </c>
      <c r="F1122" s="156" t="s">
        <v>402</v>
      </c>
      <c r="G1122" s="157"/>
      <c r="H1122" s="158"/>
      <c r="I1122" s="158"/>
      <c r="J1122" s="158"/>
      <c r="K1122" s="158"/>
      <c r="L1122" s="158"/>
      <c r="M1122" s="158"/>
      <c r="N1122" s="158"/>
      <c r="O1122" s="158"/>
      <c r="P1122" s="158"/>
      <c r="Q1122" s="158"/>
      <c r="R1122" s="158"/>
      <c r="S1122" s="158"/>
      <c r="T1122" s="158"/>
      <c r="U1122" s="158"/>
      <c r="V1122" s="158"/>
      <c r="W1122" s="158"/>
      <c r="X1122" s="158"/>
      <c r="Y1122" s="158"/>
      <c r="Z1122" s="158" t="s">
        <v>416</v>
      </c>
      <c r="AA1122" s="158"/>
      <c r="AB1122" s="158"/>
      <c r="AC1122" s="158"/>
      <c r="AD1122" s="158"/>
      <c r="AE1122" s="158"/>
      <c r="AF1122" s="158"/>
      <c r="AG1122" s="158"/>
      <c r="AH1122" s="158"/>
    </row>
    <row r="1123" spans="1:35" x14ac:dyDescent="0.25">
      <c r="A1123">
        <f t="shared" si="51"/>
        <v>1121</v>
      </c>
      <c r="B1123" s="149" t="s">
        <v>417</v>
      </c>
      <c r="C1123" t="str">
        <f t="shared" si="52"/>
        <v>REGULADO</v>
      </c>
      <c r="E1123">
        <f t="shared" si="53"/>
        <v>1120</v>
      </c>
      <c r="F1123" s="159" t="s">
        <v>403</v>
      </c>
      <c r="G1123" s="160"/>
      <c r="H1123" s="161"/>
      <c r="I1123" s="161"/>
      <c r="J1123" s="161"/>
      <c r="K1123" s="161"/>
      <c r="L1123" s="161"/>
      <c r="M1123" s="161"/>
      <c r="N1123" s="161"/>
      <c r="O1123" s="161"/>
      <c r="P1123" s="161"/>
      <c r="Q1123" s="161"/>
      <c r="R1123" s="161"/>
      <c r="S1123" s="161"/>
      <c r="T1123" s="161"/>
      <c r="U1123" s="161"/>
      <c r="V1123" s="161"/>
      <c r="W1123" s="161"/>
      <c r="X1123" s="161"/>
      <c r="Y1123" s="161"/>
      <c r="Z1123" s="161" t="s">
        <v>417</v>
      </c>
      <c r="AA1123" s="161"/>
      <c r="AB1123" s="161"/>
      <c r="AC1123" s="161"/>
      <c r="AD1123" s="161"/>
      <c r="AE1123" s="161"/>
      <c r="AF1123" s="161"/>
      <c r="AG1123" s="161"/>
      <c r="AH1123" s="161"/>
    </row>
    <row r="1124" spans="1:35" x14ac:dyDescent="0.25">
      <c r="A1124">
        <f t="shared" si="51"/>
        <v>1122</v>
      </c>
      <c r="B1124" s="135" t="s">
        <v>1717</v>
      </c>
      <c r="C1124" t="str">
        <f t="shared" si="52"/>
        <v>CL00096ENG</v>
      </c>
      <c r="E1124" s="134">
        <f t="shared" si="53"/>
        <v>1121</v>
      </c>
      <c r="F1124" s="136" t="s">
        <v>1087</v>
      </c>
      <c r="G1124" s="154"/>
      <c r="H1124" s="155"/>
      <c r="I1124" s="155"/>
      <c r="J1124" s="155"/>
      <c r="K1124" s="155"/>
      <c r="L1124" s="155"/>
      <c r="M1124" s="155"/>
      <c r="N1124" s="155"/>
      <c r="O1124" s="155"/>
      <c r="P1124" s="155"/>
      <c r="Q1124" s="155"/>
      <c r="R1124" s="155"/>
      <c r="S1124" s="155"/>
      <c r="T1124" s="155"/>
      <c r="U1124" s="155"/>
      <c r="V1124" s="155"/>
      <c r="W1124" s="155"/>
      <c r="X1124" s="155"/>
      <c r="Y1124" s="155"/>
      <c r="Z1124" s="155" t="s">
        <v>2577</v>
      </c>
      <c r="AA1124" s="155"/>
      <c r="AB1124" s="155"/>
      <c r="AC1124" s="155"/>
      <c r="AD1124" s="155"/>
      <c r="AE1124" s="155"/>
      <c r="AF1124" s="155"/>
      <c r="AG1124" s="155"/>
      <c r="AH1124" s="155"/>
    </row>
    <row r="1125" spans="1:35" x14ac:dyDescent="0.25">
      <c r="A1125" s="134">
        <f t="shared" si="51"/>
        <v>1123</v>
      </c>
      <c r="B1125" s="139" t="s">
        <v>498</v>
      </c>
      <c r="C1125" t="str">
        <f t="shared" si="52"/>
        <v>SAN GABAN 138</v>
      </c>
      <c r="E1125">
        <f t="shared" si="53"/>
        <v>1122</v>
      </c>
      <c r="F1125" s="140" t="s">
        <v>1109</v>
      </c>
      <c r="G1125" s="157"/>
      <c r="H1125" s="158"/>
      <c r="I1125" s="158"/>
      <c r="J1125" s="158"/>
      <c r="K1125" s="158"/>
      <c r="L1125" s="158"/>
      <c r="M1125" s="158"/>
      <c r="N1125" s="158"/>
      <c r="O1125" s="158"/>
      <c r="P1125" s="158"/>
      <c r="Q1125" s="158"/>
      <c r="R1125" s="158"/>
      <c r="S1125" s="158"/>
      <c r="T1125" s="158"/>
      <c r="U1125" s="158"/>
      <c r="V1125" s="158"/>
      <c r="W1125" s="158"/>
      <c r="X1125" s="158"/>
      <c r="Y1125" s="158"/>
      <c r="Z1125" s="158" t="s">
        <v>445</v>
      </c>
      <c r="AA1125" s="158"/>
      <c r="AB1125" s="158"/>
      <c r="AC1125" s="158"/>
      <c r="AD1125" s="158"/>
      <c r="AE1125" s="158"/>
      <c r="AF1125" s="158"/>
      <c r="AG1125" s="158"/>
      <c r="AH1125" s="158"/>
    </row>
    <row r="1126" spans="1:35" x14ac:dyDescent="0.25">
      <c r="A1126">
        <f t="shared" si="51"/>
        <v>1124</v>
      </c>
      <c r="B1126" s="143" t="s">
        <v>111</v>
      </c>
      <c r="C1126" t="str">
        <f t="shared" si="52"/>
        <v>ELECTRO SUR ESTE</v>
      </c>
      <c r="E1126">
        <f t="shared" si="53"/>
        <v>1123</v>
      </c>
      <c r="F1126" s="140" t="s">
        <v>52</v>
      </c>
      <c r="G1126" s="157"/>
      <c r="H1126" s="158"/>
      <c r="I1126" s="158"/>
      <c r="J1126" s="158"/>
      <c r="K1126" s="158"/>
      <c r="L1126" s="158"/>
      <c r="M1126" s="158"/>
      <c r="N1126" s="158"/>
      <c r="O1126" s="158"/>
      <c r="P1126" s="158"/>
      <c r="Q1126" s="158"/>
      <c r="R1126" s="158"/>
      <c r="S1126" s="158"/>
      <c r="T1126" s="158"/>
      <c r="U1126" s="158"/>
      <c r="V1126" s="158"/>
      <c r="W1126" s="158"/>
      <c r="X1126" s="158"/>
      <c r="Y1126" s="158"/>
      <c r="Z1126" s="158" t="s">
        <v>81</v>
      </c>
      <c r="AA1126" s="158"/>
      <c r="AB1126" s="158"/>
      <c r="AC1126" s="158"/>
      <c r="AD1126" s="158"/>
      <c r="AE1126" s="158"/>
      <c r="AF1126" s="158"/>
      <c r="AG1126" s="158"/>
      <c r="AH1126" s="158"/>
    </row>
    <row r="1127" spans="1:35" x14ac:dyDescent="0.25">
      <c r="A1127">
        <f t="shared" si="51"/>
        <v>1125</v>
      </c>
      <c r="B1127" s="144" t="s">
        <v>624</v>
      </c>
      <c r="C1127" t="str">
        <f t="shared" si="52"/>
        <v>31/12/2025</v>
      </c>
      <c r="E1127">
        <f t="shared" si="53"/>
        <v>1124</v>
      </c>
      <c r="F1127" s="140" t="s">
        <v>1112</v>
      </c>
      <c r="G1127" s="157"/>
      <c r="H1127" s="158"/>
      <c r="I1127" s="158"/>
      <c r="J1127" s="158"/>
      <c r="K1127" s="158"/>
      <c r="L1127" s="158"/>
      <c r="M1127" s="158"/>
      <c r="N1127" s="158"/>
      <c r="O1127" s="158"/>
      <c r="P1127" s="158"/>
      <c r="Q1127" s="158"/>
      <c r="R1127" s="158"/>
      <c r="S1127" s="158"/>
      <c r="T1127" s="158"/>
      <c r="U1127" s="158"/>
      <c r="V1127" s="158"/>
      <c r="W1127" s="158"/>
      <c r="X1127" s="158"/>
      <c r="Y1127" s="158"/>
      <c r="Z1127" s="158" t="s">
        <v>2076</v>
      </c>
      <c r="AA1127" s="158"/>
      <c r="AB1127" s="158"/>
      <c r="AC1127" s="158"/>
      <c r="AD1127" s="158"/>
      <c r="AE1127" s="158"/>
      <c r="AF1127" s="158"/>
      <c r="AG1127" s="158"/>
      <c r="AH1127" s="158"/>
    </row>
    <row r="1128" spans="1:35" x14ac:dyDescent="0.25">
      <c r="A1128">
        <f t="shared" si="51"/>
        <v>1126</v>
      </c>
      <c r="B1128" s="147" t="s">
        <v>1117</v>
      </c>
      <c r="C1128" t="str">
        <f t="shared" si="52"/>
        <v>01/03/2016</v>
      </c>
      <c r="E1128">
        <f t="shared" si="53"/>
        <v>1125</v>
      </c>
      <c r="F1128" s="140" t="s">
        <v>54</v>
      </c>
      <c r="G1128" s="157"/>
      <c r="H1128" s="158"/>
      <c r="I1128" s="158"/>
      <c r="J1128" s="158"/>
      <c r="K1128" s="158"/>
      <c r="L1128" s="158"/>
      <c r="M1128" s="158"/>
      <c r="N1128" s="158"/>
      <c r="O1128" s="158"/>
      <c r="P1128" s="158"/>
      <c r="Q1128" s="158"/>
      <c r="R1128" s="158"/>
      <c r="S1128" s="158"/>
      <c r="T1128" s="158"/>
      <c r="U1128" s="158"/>
      <c r="V1128" s="158"/>
      <c r="W1128" s="158"/>
      <c r="X1128" s="158"/>
      <c r="Y1128" s="158"/>
      <c r="Z1128" s="158" t="s">
        <v>1124</v>
      </c>
      <c r="AA1128" s="158"/>
      <c r="AB1128" s="158"/>
      <c r="AC1128" s="158"/>
      <c r="AD1128" s="158"/>
      <c r="AE1128" s="158"/>
      <c r="AF1128" s="158"/>
      <c r="AG1128" s="158"/>
      <c r="AH1128" s="158"/>
    </row>
    <row r="1129" spans="1:35" x14ac:dyDescent="0.25">
      <c r="A1129">
        <f t="shared" si="51"/>
        <v>1127</v>
      </c>
      <c r="B1129" s="148" t="s">
        <v>435</v>
      </c>
      <c r="C1129" t="str">
        <f t="shared" si="52"/>
        <v>LICITACION</v>
      </c>
      <c r="E1129">
        <f t="shared" si="53"/>
        <v>1126</v>
      </c>
      <c r="F1129" s="140" t="s">
        <v>402</v>
      </c>
      <c r="G1129" s="157"/>
      <c r="H1129" s="158"/>
      <c r="I1129" s="158"/>
      <c r="J1129" s="158"/>
      <c r="K1129" s="158"/>
      <c r="L1129" s="158"/>
      <c r="M1129" s="158"/>
      <c r="N1129" s="158"/>
      <c r="O1129" s="158"/>
      <c r="P1129" s="158"/>
      <c r="Q1129" s="158"/>
      <c r="R1129" s="158"/>
      <c r="S1129" s="158"/>
      <c r="T1129" s="158"/>
      <c r="U1129" s="158"/>
      <c r="V1129" s="158"/>
      <c r="W1129" s="158"/>
      <c r="X1129" s="158"/>
      <c r="Y1129" s="158"/>
      <c r="Z1129" s="158" t="s">
        <v>416</v>
      </c>
      <c r="AA1129" s="158"/>
      <c r="AB1129" s="158"/>
      <c r="AC1129" s="158"/>
      <c r="AD1129" s="158"/>
      <c r="AE1129" s="158"/>
      <c r="AF1129" s="158"/>
      <c r="AG1129" s="158"/>
      <c r="AH1129" s="158"/>
    </row>
    <row r="1130" spans="1:35" x14ac:dyDescent="0.25">
      <c r="A1130" s="134">
        <f t="shared" si="51"/>
        <v>1128</v>
      </c>
      <c r="B1130" s="149" t="s">
        <v>417</v>
      </c>
      <c r="C1130" t="str">
        <f t="shared" si="52"/>
        <v>REGULADO</v>
      </c>
      <c r="E1130">
        <f t="shared" si="53"/>
        <v>1127</v>
      </c>
      <c r="F1130" s="150" t="s">
        <v>403</v>
      </c>
      <c r="G1130" s="160"/>
      <c r="H1130" s="161"/>
      <c r="I1130" s="161"/>
      <c r="J1130" s="161"/>
      <c r="K1130" s="161"/>
      <c r="L1130" s="161"/>
      <c r="M1130" s="161"/>
      <c r="N1130" s="161"/>
      <c r="O1130" s="161"/>
      <c r="P1130" s="161"/>
      <c r="Q1130" s="161"/>
      <c r="R1130" s="161"/>
      <c r="S1130" s="161"/>
      <c r="T1130" s="161"/>
      <c r="U1130" s="161"/>
      <c r="V1130" s="161"/>
      <c r="W1130" s="161"/>
      <c r="X1130" s="161"/>
      <c r="Y1130" s="161"/>
      <c r="Z1130" s="161" t="s">
        <v>417</v>
      </c>
      <c r="AA1130" s="161"/>
      <c r="AB1130" s="161"/>
      <c r="AC1130" s="161"/>
      <c r="AD1130" s="161"/>
      <c r="AE1130" s="161"/>
      <c r="AF1130" s="161"/>
      <c r="AG1130" s="161"/>
      <c r="AH1130" s="161"/>
    </row>
    <row r="1131" spans="1:35" s="134" customFormat="1" x14ac:dyDescent="0.25">
      <c r="A1131">
        <f t="shared" si="51"/>
        <v>1129</v>
      </c>
      <c r="B1131" s="135" t="s">
        <v>2328</v>
      </c>
      <c r="C1131" s="134" t="str">
        <f t="shared" si="52"/>
        <v>CL00097ENG</v>
      </c>
      <c r="E1131" s="134">
        <f t="shared" si="53"/>
        <v>1128</v>
      </c>
      <c r="F1131" s="153" t="s">
        <v>1087</v>
      </c>
      <c r="G1131" s="137"/>
      <c r="H1131" s="138"/>
      <c r="I1131" s="138"/>
      <c r="J1131" s="138"/>
      <c r="K1131" s="138"/>
      <c r="L1131" s="138"/>
      <c r="M1131" s="138"/>
      <c r="N1131" s="138"/>
      <c r="O1131" s="138"/>
      <c r="P1131" s="138"/>
      <c r="Q1131" s="138"/>
      <c r="R1131" s="138"/>
      <c r="S1131" s="138"/>
      <c r="T1131" s="138"/>
      <c r="U1131" s="138"/>
      <c r="V1131" s="138"/>
      <c r="W1131" s="138"/>
      <c r="X1131" s="138"/>
      <c r="Y1131" s="138"/>
      <c r="Z1131" s="138" t="s">
        <v>2578</v>
      </c>
      <c r="AA1131" s="138"/>
      <c r="AB1131" s="138"/>
      <c r="AC1131" s="138"/>
      <c r="AD1131" s="138"/>
      <c r="AE1131" s="138"/>
      <c r="AF1131" s="138"/>
      <c r="AG1131" s="138"/>
      <c r="AH1131" s="138"/>
      <c r="AI1131" s="3"/>
    </row>
    <row r="1132" spans="1:35" x14ac:dyDescent="0.25">
      <c r="A1132">
        <f t="shared" si="51"/>
        <v>1130</v>
      </c>
      <c r="B1132" s="139" t="s">
        <v>634</v>
      </c>
      <c r="C1132" t="str">
        <f t="shared" si="52"/>
        <v>SAN JUAN 220</v>
      </c>
      <c r="E1132">
        <f t="shared" si="53"/>
        <v>1129</v>
      </c>
      <c r="F1132" s="156" t="s">
        <v>1109</v>
      </c>
      <c r="G1132" s="141"/>
      <c r="H1132" s="142"/>
      <c r="I1132" s="142"/>
      <c r="J1132" s="142"/>
      <c r="K1132" s="142"/>
      <c r="L1132" s="142"/>
      <c r="M1132" s="142"/>
      <c r="N1132" s="142"/>
      <c r="O1132" s="142"/>
      <c r="P1132" s="142"/>
      <c r="Q1132" s="142"/>
      <c r="R1132" s="142"/>
      <c r="S1132" s="142"/>
      <c r="T1132" s="142"/>
      <c r="U1132" s="142"/>
      <c r="V1132" s="142"/>
      <c r="W1132" s="142"/>
      <c r="X1132" s="142"/>
      <c r="Y1132" s="142"/>
      <c r="Z1132" s="142" t="s">
        <v>451</v>
      </c>
      <c r="AA1132" s="142"/>
      <c r="AB1132" s="142"/>
      <c r="AC1132" s="142"/>
      <c r="AD1132" s="142"/>
      <c r="AE1132" s="142"/>
      <c r="AF1132" s="142"/>
      <c r="AG1132" s="142"/>
      <c r="AH1132" s="142"/>
    </row>
    <row r="1133" spans="1:35" x14ac:dyDescent="0.25">
      <c r="A1133">
        <f t="shared" si="51"/>
        <v>1131</v>
      </c>
      <c r="B1133" s="143" t="s">
        <v>34</v>
      </c>
      <c r="C1133" t="str">
        <f t="shared" si="52"/>
        <v>LUZ DEL SUR</v>
      </c>
      <c r="E1133">
        <f t="shared" si="53"/>
        <v>1130</v>
      </c>
      <c r="F1133" s="156" t="s">
        <v>52</v>
      </c>
      <c r="G1133" s="141"/>
      <c r="H1133" s="142"/>
      <c r="I1133" s="142"/>
      <c r="J1133" s="142"/>
      <c r="K1133" s="142"/>
      <c r="L1133" s="142"/>
      <c r="M1133" s="142"/>
      <c r="N1133" s="142"/>
      <c r="O1133" s="142"/>
      <c r="P1133" s="142"/>
      <c r="Q1133" s="142"/>
      <c r="R1133" s="142"/>
      <c r="S1133" s="142"/>
      <c r="T1133" s="142"/>
      <c r="U1133" s="142"/>
      <c r="V1133" s="142"/>
      <c r="W1133" s="142"/>
      <c r="X1133" s="142"/>
      <c r="Y1133" s="142"/>
      <c r="Z1133" s="142" t="s">
        <v>81</v>
      </c>
      <c r="AA1133" s="142"/>
      <c r="AB1133" s="142"/>
      <c r="AC1133" s="142"/>
      <c r="AD1133" s="142"/>
      <c r="AE1133" s="142"/>
      <c r="AF1133" s="142"/>
      <c r="AG1133" s="142"/>
      <c r="AH1133" s="142"/>
    </row>
    <row r="1134" spans="1:35" x14ac:dyDescent="0.25">
      <c r="A1134">
        <f t="shared" si="51"/>
        <v>1132</v>
      </c>
      <c r="B1134" s="144" t="s">
        <v>795</v>
      </c>
      <c r="C1134" t="str">
        <f t="shared" si="52"/>
        <v>31/12/2027</v>
      </c>
      <c r="E1134">
        <f t="shared" si="53"/>
        <v>1131</v>
      </c>
      <c r="F1134" s="156" t="s">
        <v>1112</v>
      </c>
      <c r="G1134" s="141"/>
      <c r="H1134" s="142"/>
      <c r="I1134" s="142"/>
      <c r="J1134" s="142"/>
      <c r="K1134" s="142"/>
      <c r="L1134" s="142"/>
      <c r="M1134" s="142"/>
      <c r="N1134" s="142"/>
      <c r="O1134" s="142"/>
      <c r="P1134" s="142"/>
      <c r="Q1134" s="142"/>
      <c r="R1134" s="142"/>
      <c r="S1134" s="142"/>
      <c r="T1134" s="142"/>
      <c r="U1134" s="142"/>
      <c r="V1134" s="142"/>
      <c r="W1134" s="142"/>
      <c r="X1134" s="142"/>
      <c r="Y1134" s="142"/>
      <c r="Z1134" s="142" t="s">
        <v>2076</v>
      </c>
      <c r="AA1134" s="142"/>
      <c r="AB1134" s="142"/>
      <c r="AC1134" s="142"/>
      <c r="AD1134" s="142"/>
      <c r="AE1134" s="142"/>
      <c r="AF1134" s="142"/>
      <c r="AG1134" s="142"/>
      <c r="AH1134" s="142"/>
    </row>
    <row r="1135" spans="1:35" x14ac:dyDescent="0.25">
      <c r="A1135" s="134">
        <f t="shared" si="51"/>
        <v>1133</v>
      </c>
      <c r="B1135" s="147" t="s">
        <v>1117</v>
      </c>
      <c r="C1135" t="str">
        <f t="shared" si="52"/>
        <v>01/03/2016</v>
      </c>
      <c r="E1135">
        <f t="shared" si="53"/>
        <v>1132</v>
      </c>
      <c r="F1135" s="156" t="s">
        <v>54</v>
      </c>
      <c r="G1135" s="141"/>
      <c r="H1135" s="142"/>
      <c r="I1135" s="142"/>
      <c r="J1135" s="142"/>
      <c r="K1135" s="142"/>
      <c r="L1135" s="142"/>
      <c r="M1135" s="142"/>
      <c r="N1135" s="142"/>
      <c r="O1135" s="142"/>
      <c r="P1135" s="142"/>
      <c r="Q1135" s="142"/>
      <c r="R1135" s="142"/>
      <c r="S1135" s="142"/>
      <c r="T1135" s="142"/>
      <c r="U1135" s="142"/>
      <c r="V1135" s="142"/>
      <c r="W1135" s="142"/>
      <c r="X1135" s="142"/>
      <c r="Y1135" s="142"/>
      <c r="Z1135" s="142" t="s">
        <v>1124</v>
      </c>
      <c r="AA1135" s="142"/>
      <c r="AB1135" s="142"/>
      <c r="AC1135" s="142"/>
      <c r="AD1135" s="142"/>
      <c r="AE1135" s="142"/>
      <c r="AF1135" s="142"/>
      <c r="AG1135" s="142"/>
      <c r="AH1135" s="142"/>
    </row>
    <row r="1136" spans="1:35" x14ac:dyDescent="0.25">
      <c r="A1136">
        <f t="shared" si="51"/>
        <v>1134</v>
      </c>
      <c r="B1136" s="148" t="s">
        <v>435</v>
      </c>
      <c r="C1136" t="str">
        <f t="shared" si="52"/>
        <v>LICITACION</v>
      </c>
      <c r="E1136">
        <f t="shared" si="53"/>
        <v>1133</v>
      </c>
      <c r="F1136" s="156" t="s">
        <v>402</v>
      </c>
      <c r="G1136" s="141"/>
      <c r="H1136" s="142"/>
      <c r="I1136" s="142"/>
      <c r="J1136" s="142"/>
      <c r="K1136" s="142"/>
      <c r="L1136" s="142"/>
      <c r="M1136" s="142"/>
      <c r="N1136" s="142"/>
      <c r="O1136" s="142"/>
      <c r="P1136" s="142"/>
      <c r="Q1136" s="142"/>
      <c r="R1136" s="142"/>
      <c r="S1136" s="142"/>
      <c r="T1136" s="142"/>
      <c r="U1136" s="142"/>
      <c r="V1136" s="142"/>
      <c r="W1136" s="142"/>
      <c r="X1136" s="142"/>
      <c r="Y1136" s="142"/>
      <c r="Z1136" s="142" t="s">
        <v>416</v>
      </c>
      <c r="AA1136" s="142"/>
      <c r="AB1136" s="142"/>
      <c r="AC1136" s="142"/>
      <c r="AD1136" s="142"/>
      <c r="AE1136" s="142"/>
      <c r="AF1136" s="142"/>
      <c r="AG1136" s="142"/>
      <c r="AH1136" s="142"/>
    </row>
    <row r="1137" spans="1:35" x14ac:dyDescent="0.25">
      <c r="A1137">
        <f t="shared" si="51"/>
        <v>1135</v>
      </c>
      <c r="B1137" s="149" t="s">
        <v>417</v>
      </c>
      <c r="C1137" t="str">
        <f t="shared" si="52"/>
        <v>REGULADO</v>
      </c>
      <c r="E1137">
        <f t="shared" si="53"/>
        <v>1134</v>
      </c>
      <c r="F1137" s="159" t="s">
        <v>403</v>
      </c>
      <c r="G1137" s="151"/>
      <c r="H1137" s="152"/>
      <c r="I1137" s="152"/>
      <c r="J1137" s="152"/>
      <c r="K1137" s="152"/>
      <c r="L1137" s="152"/>
      <c r="M1137" s="152"/>
      <c r="N1137" s="152"/>
      <c r="O1137" s="152"/>
      <c r="P1137" s="152"/>
      <c r="Q1137" s="152"/>
      <c r="R1137" s="152"/>
      <c r="S1137" s="152"/>
      <c r="T1137" s="152"/>
      <c r="U1137" s="152"/>
      <c r="V1137" s="152"/>
      <c r="W1137" s="152"/>
      <c r="X1137" s="152"/>
      <c r="Y1137" s="152"/>
      <c r="Z1137" s="152" t="s">
        <v>417</v>
      </c>
      <c r="AA1137" s="152"/>
      <c r="AB1137" s="152"/>
      <c r="AC1137" s="152"/>
      <c r="AD1137" s="152"/>
      <c r="AE1137" s="152"/>
      <c r="AF1137" s="152"/>
      <c r="AG1137" s="152"/>
      <c r="AH1137" s="152"/>
    </row>
    <row r="1138" spans="1:35" x14ac:dyDescent="0.25">
      <c r="A1138">
        <f t="shared" si="51"/>
        <v>1136</v>
      </c>
      <c r="B1138" s="135" t="s">
        <v>1924</v>
      </c>
      <c r="C1138" t="str">
        <f t="shared" si="52"/>
        <v>CL00100ENG</v>
      </c>
      <c r="E1138" s="134">
        <f t="shared" si="53"/>
        <v>1135</v>
      </c>
      <c r="F1138" s="136" t="s">
        <v>1087</v>
      </c>
      <c r="G1138" s="154"/>
      <c r="H1138" s="155"/>
      <c r="I1138" s="155"/>
      <c r="J1138" s="155"/>
      <c r="K1138" s="155"/>
      <c r="L1138" s="155"/>
      <c r="M1138" s="155"/>
      <c r="N1138" s="155"/>
      <c r="O1138" s="155"/>
      <c r="P1138" s="155"/>
      <c r="Q1138" s="155"/>
      <c r="R1138" s="155"/>
      <c r="S1138" s="155"/>
      <c r="T1138" s="155"/>
      <c r="U1138" s="155"/>
      <c r="V1138" s="155"/>
      <c r="W1138" s="155"/>
      <c r="X1138" s="155"/>
      <c r="Y1138" s="155"/>
      <c r="Z1138" s="155" t="s">
        <v>2579</v>
      </c>
      <c r="AA1138" s="155"/>
      <c r="AB1138" s="155"/>
      <c r="AC1138" s="155"/>
      <c r="AD1138" s="155"/>
      <c r="AE1138" s="155"/>
      <c r="AF1138" s="155"/>
      <c r="AG1138" s="155"/>
      <c r="AH1138" s="155"/>
    </row>
    <row r="1139" spans="1:35" x14ac:dyDescent="0.25">
      <c r="A1139">
        <f t="shared" si="51"/>
        <v>1137</v>
      </c>
      <c r="B1139" s="139" t="s">
        <v>464</v>
      </c>
      <c r="C1139" t="str">
        <f t="shared" si="52"/>
        <v>VIZCARRA 220</v>
      </c>
      <c r="E1139">
        <f t="shared" si="53"/>
        <v>1136</v>
      </c>
      <c r="F1139" s="140" t="s">
        <v>1109</v>
      </c>
      <c r="G1139" s="157"/>
      <c r="H1139" s="158"/>
      <c r="I1139" s="158"/>
      <c r="J1139" s="158"/>
      <c r="K1139" s="158"/>
      <c r="L1139" s="158"/>
      <c r="M1139" s="158"/>
      <c r="N1139" s="158"/>
      <c r="O1139" s="158"/>
      <c r="P1139" s="158"/>
      <c r="Q1139" s="158"/>
      <c r="R1139" s="158"/>
      <c r="S1139" s="158"/>
      <c r="T1139" s="158"/>
      <c r="U1139" s="158"/>
      <c r="V1139" s="158"/>
      <c r="W1139" s="158"/>
      <c r="X1139" s="158"/>
      <c r="Y1139" s="158"/>
      <c r="Z1139" s="158" t="s">
        <v>454</v>
      </c>
      <c r="AA1139" s="158"/>
      <c r="AB1139" s="158"/>
      <c r="AC1139" s="158"/>
      <c r="AD1139" s="158"/>
      <c r="AE1139" s="158"/>
      <c r="AF1139" s="158"/>
      <c r="AG1139" s="158"/>
      <c r="AH1139" s="158"/>
    </row>
    <row r="1140" spans="1:35" x14ac:dyDescent="0.25">
      <c r="A1140" s="134">
        <f t="shared" si="51"/>
        <v>1138</v>
      </c>
      <c r="B1140" s="143" t="s">
        <v>81</v>
      </c>
      <c r="C1140" t="str">
        <f t="shared" si="52"/>
        <v>ELECTRO CENTRO</v>
      </c>
      <c r="E1140">
        <f t="shared" si="53"/>
        <v>1137</v>
      </c>
      <c r="F1140" s="140" t="s">
        <v>52</v>
      </c>
      <c r="G1140" s="157"/>
      <c r="H1140" s="158"/>
      <c r="I1140" s="158"/>
      <c r="J1140" s="158"/>
      <c r="K1140" s="158"/>
      <c r="L1140" s="158"/>
      <c r="M1140" s="158"/>
      <c r="N1140" s="158"/>
      <c r="O1140" s="158"/>
      <c r="P1140" s="158"/>
      <c r="Q1140" s="158"/>
      <c r="R1140" s="158"/>
      <c r="S1140" s="158"/>
      <c r="T1140" s="158"/>
      <c r="U1140" s="158"/>
      <c r="V1140" s="158"/>
      <c r="W1140" s="158"/>
      <c r="X1140" s="158"/>
      <c r="Y1140" s="158"/>
      <c r="Z1140" s="158" t="s">
        <v>81</v>
      </c>
      <c r="AA1140" s="158"/>
      <c r="AB1140" s="158"/>
      <c r="AC1140" s="158"/>
      <c r="AD1140" s="158"/>
      <c r="AE1140" s="158"/>
      <c r="AF1140" s="158"/>
      <c r="AG1140" s="158"/>
      <c r="AH1140" s="158"/>
    </row>
    <row r="1141" spans="1:35" x14ac:dyDescent="0.25">
      <c r="A1141">
        <f t="shared" si="51"/>
        <v>1139</v>
      </c>
      <c r="B1141" s="144" t="s">
        <v>566</v>
      </c>
      <c r="C1141" t="str">
        <f t="shared" si="52"/>
        <v>31/12/2022</v>
      </c>
      <c r="E1141">
        <f t="shared" si="53"/>
        <v>1138</v>
      </c>
      <c r="F1141" s="140" t="s">
        <v>1112</v>
      </c>
      <c r="G1141" s="157"/>
      <c r="H1141" s="158"/>
      <c r="I1141" s="158"/>
      <c r="J1141" s="158"/>
      <c r="K1141" s="158"/>
      <c r="L1141" s="158"/>
      <c r="M1141" s="158"/>
      <c r="N1141" s="158"/>
      <c r="O1141" s="158"/>
      <c r="P1141" s="158"/>
      <c r="Q1141" s="158"/>
      <c r="R1141" s="158"/>
      <c r="S1141" s="158"/>
      <c r="T1141" s="158"/>
      <c r="U1141" s="158"/>
      <c r="V1141" s="158"/>
      <c r="W1141" s="158"/>
      <c r="X1141" s="158"/>
      <c r="Y1141" s="158"/>
      <c r="Z1141" s="158" t="s">
        <v>2076</v>
      </c>
      <c r="AA1141" s="158"/>
      <c r="AB1141" s="158"/>
      <c r="AC1141" s="158"/>
      <c r="AD1141" s="158"/>
      <c r="AE1141" s="158"/>
      <c r="AF1141" s="158"/>
      <c r="AG1141" s="158"/>
      <c r="AH1141" s="158"/>
    </row>
    <row r="1142" spans="1:35" x14ac:dyDescent="0.25">
      <c r="A1142">
        <f t="shared" si="51"/>
        <v>1140</v>
      </c>
      <c r="B1142" s="147" t="s">
        <v>1117</v>
      </c>
      <c r="C1142" t="str">
        <f t="shared" si="52"/>
        <v>01/03/2016</v>
      </c>
      <c r="E1142">
        <f t="shared" si="53"/>
        <v>1139</v>
      </c>
      <c r="F1142" s="140" t="s">
        <v>54</v>
      </c>
      <c r="G1142" s="157"/>
      <c r="H1142" s="158"/>
      <c r="I1142" s="158"/>
      <c r="J1142" s="158"/>
      <c r="K1142" s="158"/>
      <c r="L1142" s="158"/>
      <c r="M1142" s="158"/>
      <c r="N1142" s="158"/>
      <c r="O1142" s="158"/>
      <c r="P1142" s="158"/>
      <c r="Q1142" s="158"/>
      <c r="R1142" s="158"/>
      <c r="S1142" s="158"/>
      <c r="T1142" s="158"/>
      <c r="U1142" s="158"/>
      <c r="V1142" s="158"/>
      <c r="W1142" s="158"/>
      <c r="X1142" s="158"/>
      <c r="Y1142" s="158"/>
      <c r="Z1142" s="158" t="s">
        <v>1124</v>
      </c>
      <c r="AA1142" s="158"/>
      <c r="AB1142" s="158"/>
      <c r="AC1142" s="158"/>
      <c r="AD1142" s="158"/>
      <c r="AE1142" s="158"/>
      <c r="AF1142" s="158"/>
      <c r="AG1142" s="158"/>
      <c r="AH1142" s="158"/>
    </row>
    <row r="1143" spans="1:35" x14ac:dyDescent="0.25">
      <c r="A1143">
        <f t="shared" si="51"/>
        <v>1141</v>
      </c>
      <c r="B1143" s="148" t="s">
        <v>435</v>
      </c>
      <c r="C1143" t="str">
        <f t="shared" si="52"/>
        <v>LICITACION</v>
      </c>
      <c r="E1143">
        <f t="shared" si="53"/>
        <v>1140</v>
      </c>
      <c r="F1143" s="140" t="s">
        <v>402</v>
      </c>
      <c r="G1143" s="157"/>
      <c r="H1143" s="158"/>
      <c r="I1143" s="158"/>
      <c r="J1143" s="158"/>
      <c r="K1143" s="158"/>
      <c r="L1143" s="158"/>
      <c r="M1143" s="158"/>
      <c r="N1143" s="158"/>
      <c r="O1143" s="158"/>
      <c r="P1143" s="158"/>
      <c r="Q1143" s="158"/>
      <c r="R1143" s="158"/>
      <c r="S1143" s="158"/>
      <c r="T1143" s="158"/>
      <c r="U1143" s="158"/>
      <c r="V1143" s="158"/>
      <c r="W1143" s="158"/>
      <c r="X1143" s="158"/>
      <c r="Y1143" s="158"/>
      <c r="Z1143" s="158" t="s">
        <v>416</v>
      </c>
      <c r="AA1143" s="158"/>
      <c r="AB1143" s="158"/>
      <c r="AC1143" s="158"/>
      <c r="AD1143" s="158"/>
      <c r="AE1143" s="158"/>
      <c r="AF1143" s="158"/>
      <c r="AG1143" s="158"/>
      <c r="AH1143" s="158"/>
    </row>
    <row r="1144" spans="1:35" x14ac:dyDescent="0.25">
      <c r="A1144">
        <f t="shared" si="51"/>
        <v>1142</v>
      </c>
      <c r="B1144" s="149" t="s">
        <v>417</v>
      </c>
      <c r="C1144" t="str">
        <f t="shared" si="52"/>
        <v>REGULADO</v>
      </c>
      <c r="E1144">
        <f t="shared" si="53"/>
        <v>1141</v>
      </c>
      <c r="F1144" s="150" t="s">
        <v>403</v>
      </c>
      <c r="G1144" s="160"/>
      <c r="H1144" s="161"/>
      <c r="I1144" s="161"/>
      <c r="J1144" s="161"/>
      <c r="K1144" s="161"/>
      <c r="L1144" s="161"/>
      <c r="M1144" s="161"/>
      <c r="N1144" s="161"/>
      <c r="O1144" s="161"/>
      <c r="P1144" s="161"/>
      <c r="Q1144" s="161"/>
      <c r="R1144" s="161"/>
      <c r="S1144" s="161"/>
      <c r="T1144" s="161"/>
      <c r="U1144" s="161"/>
      <c r="V1144" s="161"/>
      <c r="W1144" s="161"/>
      <c r="X1144" s="161"/>
      <c r="Y1144" s="161"/>
      <c r="Z1144" s="161" t="s">
        <v>417</v>
      </c>
      <c r="AA1144" s="161"/>
      <c r="AB1144" s="161"/>
      <c r="AC1144" s="161"/>
      <c r="AD1144" s="161"/>
      <c r="AE1144" s="161"/>
      <c r="AF1144" s="161"/>
      <c r="AG1144" s="161"/>
      <c r="AH1144" s="161"/>
    </row>
    <row r="1145" spans="1:35" x14ac:dyDescent="0.25">
      <c r="A1145">
        <f t="shared" si="51"/>
        <v>1143</v>
      </c>
      <c r="B1145" s="135" t="s">
        <v>2334</v>
      </c>
      <c r="C1145" t="str">
        <f t="shared" si="52"/>
        <v>CL00101ENG</v>
      </c>
      <c r="E1145" s="134">
        <f t="shared" si="53"/>
        <v>1142</v>
      </c>
      <c r="F1145" s="153" t="s">
        <v>1087</v>
      </c>
      <c r="G1145" s="154"/>
      <c r="H1145" s="155"/>
      <c r="I1145" s="155"/>
      <c r="J1145" s="155"/>
      <c r="K1145" s="155"/>
      <c r="L1145" s="155"/>
      <c r="M1145" s="155"/>
      <c r="N1145" s="155"/>
      <c r="O1145" s="155"/>
      <c r="P1145" s="155"/>
      <c r="Q1145" s="155"/>
      <c r="R1145" s="155"/>
      <c r="S1145" s="155"/>
      <c r="T1145" s="155"/>
      <c r="U1145" s="155"/>
      <c r="V1145" s="155"/>
      <c r="W1145" s="155"/>
      <c r="X1145" s="155"/>
      <c r="Y1145" s="155"/>
      <c r="Z1145" s="155" t="s">
        <v>2580</v>
      </c>
      <c r="AA1145" s="155"/>
      <c r="AB1145" s="155"/>
      <c r="AC1145" s="155"/>
      <c r="AD1145" s="155"/>
      <c r="AE1145" s="155"/>
      <c r="AF1145" s="155"/>
      <c r="AG1145" s="155"/>
      <c r="AH1145" s="155"/>
    </row>
    <row r="1146" spans="1:35" x14ac:dyDescent="0.25">
      <c r="A1146" s="134">
        <f t="shared" si="51"/>
        <v>1144</v>
      </c>
      <c r="B1146" s="139" t="s">
        <v>370</v>
      </c>
      <c r="C1146" t="str">
        <f t="shared" si="52"/>
        <v>SANTA ROSA 220</v>
      </c>
      <c r="E1146">
        <f t="shared" si="53"/>
        <v>1143</v>
      </c>
      <c r="F1146" s="156" t="s">
        <v>1109</v>
      </c>
      <c r="G1146" s="157"/>
      <c r="H1146" s="158"/>
      <c r="I1146" s="158"/>
      <c r="J1146" s="158"/>
      <c r="K1146" s="158"/>
      <c r="L1146" s="158"/>
      <c r="M1146" s="158"/>
      <c r="N1146" s="158"/>
      <c r="O1146" s="158"/>
      <c r="P1146" s="158"/>
      <c r="Q1146" s="158"/>
      <c r="R1146" s="158"/>
      <c r="S1146" s="158"/>
      <c r="T1146" s="158"/>
      <c r="U1146" s="158"/>
      <c r="V1146" s="158"/>
      <c r="W1146" s="158"/>
      <c r="X1146" s="158"/>
      <c r="Y1146" s="158"/>
      <c r="Z1146" s="158" t="s">
        <v>456</v>
      </c>
      <c r="AA1146" s="158"/>
      <c r="AB1146" s="158"/>
      <c r="AC1146" s="158"/>
      <c r="AD1146" s="158"/>
      <c r="AE1146" s="158"/>
      <c r="AF1146" s="158"/>
      <c r="AG1146" s="158"/>
      <c r="AH1146" s="158"/>
    </row>
    <row r="1147" spans="1:35" x14ac:dyDescent="0.25">
      <c r="A1147">
        <f t="shared" si="51"/>
        <v>1145</v>
      </c>
      <c r="B1147" s="143" t="s">
        <v>34</v>
      </c>
      <c r="C1147" t="str">
        <f t="shared" si="52"/>
        <v>LUZ DEL SUR</v>
      </c>
      <c r="E1147">
        <f t="shared" si="53"/>
        <v>1144</v>
      </c>
      <c r="F1147" s="156" t="s">
        <v>52</v>
      </c>
      <c r="G1147" s="157"/>
      <c r="H1147" s="158"/>
      <c r="I1147" s="158"/>
      <c r="J1147" s="158"/>
      <c r="K1147" s="158"/>
      <c r="L1147" s="158"/>
      <c r="M1147" s="158"/>
      <c r="N1147" s="158"/>
      <c r="O1147" s="158"/>
      <c r="P1147" s="158"/>
      <c r="Q1147" s="158"/>
      <c r="R1147" s="158"/>
      <c r="S1147" s="158"/>
      <c r="T1147" s="158"/>
      <c r="U1147" s="158"/>
      <c r="V1147" s="158"/>
      <c r="W1147" s="158"/>
      <c r="X1147" s="158"/>
      <c r="Y1147" s="158"/>
      <c r="Z1147" s="158" t="s">
        <v>81</v>
      </c>
      <c r="AA1147" s="158"/>
      <c r="AB1147" s="158"/>
      <c r="AC1147" s="158"/>
      <c r="AD1147" s="158"/>
      <c r="AE1147" s="158"/>
      <c r="AF1147" s="158"/>
      <c r="AG1147" s="158"/>
      <c r="AH1147" s="158"/>
    </row>
    <row r="1148" spans="1:35" x14ac:dyDescent="0.25">
      <c r="A1148">
        <f t="shared" si="51"/>
        <v>1146</v>
      </c>
      <c r="B1148" s="144" t="s">
        <v>795</v>
      </c>
      <c r="C1148" t="str">
        <f t="shared" si="52"/>
        <v>31/12/2027</v>
      </c>
      <c r="E1148">
        <f t="shared" si="53"/>
        <v>1145</v>
      </c>
      <c r="F1148" s="156" t="s">
        <v>1112</v>
      </c>
      <c r="G1148" s="157"/>
      <c r="H1148" s="158"/>
      <c r="I1148" s="158"/>
      <c r="J1148" s="158"/>
      <c r="K1148" s="158"/>
      <c r="L1148" s="158"/>
      <c r="M1148" s="158"/>
      <c r="N1148" s="158"/>
      <c r="O1148" s="158"/>
      <c r="P1148" s="158"/>
      <c r="Q1148" s="158"/>
      <c r="R1148" s="158"/>
      <c r="S1148" s="158"/>
      <c r="T1148" s="158"/>
      <c r="U1148" s="158"/>
      <c r="V1148" s="158"/>
      <c r="W1148" s="158"/>
      <c r="X1148" s="158"/>
      <c r="Y1148" s="158"/>
      <c r="Z1148" s="158" t="s">
        <v>2076</v>
      </c>
      <c r="AA1148" s="158"/>
      <c r="AB1148" s="158"/>
      <c r="AC1148" s="158"/>
      <c r="AD1148" s="158"/>
      <c r="AE1148" s="158"/>
      <c r="AF1148" s="158"/>
      <c r="AG1148" s="158"/>
      <c r="AH1148" s="158"/>
    </row>
    <row r="1149" spans="1:35" x14ac:dyDescent="0.25">
      <c r="A1149">
        <f t="shared" si="51"/>
        <v>1147</v>
      </c>
      <c r="B1149" s="147" t="s">
        <v>1117</v>
      </c>
      <c r="C1149" t="str">
        <f t="shared" si="52"/>
        <v>01/03/2016</v>
      </c>
      <c r="E1149">
        <f t="shared" si="53"/>
        <v>1146</v>
      </c>
      <c r="F1149" s="156" t="s">
        <v>54</v>
      </c>
      <c r="G1149" s="157"/>
      <c r="H1149" s="158"/>
      <c r="I1149" s="158"/>
      <c r="J1149" s="158"/>
      <c r="K1149" s="158"/>
      <c r="L1149" s="158"/>
      <c r="M1149" s="158"/>
      <c r="N1149" s="158"/>
      <c r="O1149" s="158"/>
      <c r="P1149" s="158"/>
      <c r="Q1149" s="158"/>
      <c r="R1149" s="158"/>
      <c r="S1149" s="158"/>
      <c r="T1149" s="158"/>
      <c r="U1149" s="158"/>
      <c r="V1149" s="158"/>
      <c r="W1149" s="158"/>
      <c r="X1149" s="158"/>
      <c r="Y1149" s="158"/>
      <c r="Z1149" s="158" t="s">
        <v>1124</v>
      </c>
      <c r="AA1149" s="158"/>
      <c r="AB1149" s="158"/>
      <c r="AC1149" s="158"/>
      <c r="AD1149" s="158"/>
      <c r="AE1149" s="158"/>
      <c r="AF1149" s="158"/>
      <c r="AG1149" s="158"/>
      <c r="AH1149" s="158"/>
    </row>
    <row r="1150" spans="1:35" x14ac:dyDescent="0.25">
      <c r="A1150">
        <f t="shared" si="51"/>
        <v>1148</v>
      </c>
      <c r="B1150" s="148" t="s">
        <v>435</v>
      </c>
      <c r="C1150" t="str">
        <f t="shared" si="52"/>
        <v>LICITACION</v>
      </c>
      <c r="E1150">
        <f t="shared" si="53"/>
        <v>1147</v>
      </c>
      <c r="F1150" s="156" t="s">
        <v>402</v>
      </c>
      <c r="G1150" s="157"/>
      <c r="H1150" s="158"/>
      <c r="I1150" s="158"/>
      <c r="J1150" s="158"/>
      <c r="K1150" s="158"/>
      <c r="L1150" s="158"/>
      <c r="M1150" s="158"/>
      <c r="N1150" s="158"/>
      <c r="O1150" s="158"/>
      <c r="P1150" s="158"/>
      <c r="Q1150" s="158"/>
      <c r="R1150" s="158"/>
      <c r="S1150" s="158"/>
      <c r="T1150" s="158"/>
      <c r="U1150" s="158"/>
      <c r="V1150" s="158"/>
      <c r="W1150" s="158"/>
      <c r="X1150" s="158"/>
      <c r="Y1150" s="158"/>
      <c r="Z1150" s="158" t="s">
        <v>416</v>
      </c>
      <c r="AA1150" s="158"/>
      <c r="AB1150" s="158"/>
      <c r="AC1150" s="158"/>
      <c r="AD1150" s="158"/>
      <c r="AE1150" s="158"/>
      <c r="AF1150" s="158"/>
      <c r="AG1150" s="158"/>
      <c r="AH1150" s="158"/>
    </row>
    <row r="1151" spans="1:35" x14ac:dyDescent="0.25">
      <c r="A1151" s="134">
        <f t="shared" si="51"/>
        <v>1149</v>
      </c>
      <c r="B1151" s="149" t="s">
        <v>417</v>
      </c>
      <c r="C1151" t="str">
        <f t="shared" si="52"/>
        <v>REGULADO</v>
      </c>
      <c r="E1151">
        <f t="shared" si="53"/>
        <v>1148</v>
      </c>
      <c r="F1151" s="159" t="s">
        <v>403</v>
      </c>
      <c r="G1151" s="160"/>
      <c r="H1151" s="161"/>
      <c r="I1151" s="161"/>
      <c r="J1151" s="161"/>
      <c r="K1151" s="161"/>
      <c r="L1151" s="161"/>
      <c r="M1151" s="161"/>
      <c r="N1151" s="161"/>
      <c r="O1151" s="161"/>
      <c r="P1151" s="161"/>
      <c r="Q1151" s="161"/>
      <c r="R1151" s="161"/>
      <c r="S1151" s="161"/>
      <c r="T1151" s="161"/>
      <c r="U1151" s="161"/>
      <c r="V1151" s="161"/>
      <c r="W1151" s="161"/>
      <c r="X1151" s="161"/>
      <c r="Y1151" s="161"/>
      <c r="Z1151" s="161" t="s">
        <v>417</v>
      </c>
      <c r="AA1151" s="161"/>
      <c r="AB1151" s="161"/>
      <c r="AC1151" s="161"/>
      <c r="AD1151" s="161"/>
      <c r="AE1151" s="161"/>
      <c r="AF1151" s="161"/>
      <c r="AG1151" s="161"/>
      <c r="AH1151" s="161"/>
    </row>
    <row r="1152" spans="1:35" s="134" customFormat="1" x14ac:dyDescent="0.25">
      <c r="A1152">
        <f t="shared" si="51"/>
        <v>1150</v>
      </c>
      <c r="B1152" s="135" t="s">
        <v>1563</v>
      </c>
      <c r="C1152" s="134" t="str">
        <f t="shared" si="52"/>
        <v>CL00104ENG</v>
      </c>
      <c r="E1152" s="134">
        <f t="shared" si="53"/>
        <v>1149</v>
      </c>
      <c r="F1152" s="136"/>
      <c r="G1152" s="137"/>
      <c r="H1152" s="138"/>
      <c r="I1152" s="138"/>
      <c r="J1152" s="138"/>
      <c r="K1152" s="138"/>
      <c r="L1152" s="138"/>
      <c r="M1152" s="138"/>
      <c r="N1152" s="138"/>
      <c r="O1152" s="138"/>
      <c r="P1152" s="138"/>
      <c r="Q1152" s="138"/>
      <c r="R1152" s="138"/>
      <c r="S1152" s="138"/>
      <c r="T1152" s="138"/>
      <c r="U1152" s="138"/>
      <c r="V1152" s="138"/>
      <c r="W1152" s="138"/>
      <c r="X1152" s="138"/>
      <c r="Y1152" s="138"/>
      <c r="Z1152" s="138" t="s">
        <v>2581</v>
      </c>
      <c r="AA1152" s="138"/>
      <c r="AB1152" s="138"/>
      <c r="AC1152" s="138"/>
      <c r="AD1152" s="138"/>
      <c r="AE1152" s="138"/>
      <c r="AF1152" s="138"/>
      <c r="AG1152" s="138"/>
      <c r="AH1152" s="138"/>
      <c r="AI1152" s="3"/>
    </row>
    <row r="1153" spans="1:34" x14ac:dyDescent="0.25">
      <c r="A1153">
        <f t="shared" si="51"/>
        <v>1151</v>
      </c>
      <c r="B1153" s="139" t="s">
        <v>370</v>
      </c>
      <c r="C1153" t="str">
        <f t="shared" si="52"/>
        <v>SANTA ROSA 220</v>
      </c>
      <c r="E1153">
        <f t="shared" si="53"/>
        <v>1150</v>
      </c>
      <c r="F1153" s="140"/>
      <c r="G1153" s="141"/>
      <c r="H1153" s="142"/>
      <c r="I1153" s="142"/>
      <c r="J1153" s="142"/>
      <c r="K1153" s="142"/>
      <c r="L1153" s="142"/>
      <c r="M1153" s="142"/>
      <c r="N1153" s="142"/>
      <c r="O1153" s="142"/>
      <c r="P1153" s="142"/>
      <c r="Q1153" s="142"/>
      <c r="R1153" s="142"/>
      <c r="S1153" s="142"/>
      <c r="T1153" s="142"/>
      <c r="U1153" s="142"/>
      <c r="V1153" s="142"/>
      <c r="W1153" s="142"/>
      <c r="X1153" s="142"/>
      <c r="Y1153" s="142"/>
      <c r="Z1153" s="142" t="s">
        <v>458</v>
      </c>
      <c r="AA1153" s="142"/>
      <c r="AB1153" s="142"/>
      <c r="AC1153" s="142"/>
      <c r="AD1153" s="142"/>
      <c r="AE1153" s="142"/>
      <c r="AF1153" s="142"/>
      <c r="AG1153" s="142"/>
      <c r="AH1153" s="142"/>
    </row>
    <row r="1154" spans="1:34" x14ac:dyDescent="0.25">
      <c r="A1154">
        <f t="shared" si="51"/>
        <v>1152</v>
      </c>
      <c r="B1154" s="143" t="s">
        <v>114</v>
      </c>
      <c r="C1154" t="str">
        <f t="shared" si="52"/>
        <v>EDELNOR</v>
      </c>
      <c r="E1154">
        <f t="shared" si="53"/>
        <v>1151</v>
      </c>
      <c r="F1154" s="140"/>
      <c r="G1154" s="141"/>
      <c r="H1154" s="142"/>
      <c r="I1154" s="142"/>
      <c r="J1154" s="142"/>
      <c r="K1154" s="142"/>
      <c r="L1154" s="142"/>
      <c r="M1154" s="142"/>
      <c r="N1154" s="142"/>
      <c r="O1154" s="142"/>
      <c r="P1154" s="142"/>
      <c r="Q1154" s="142"/>
      <c r="R1154" s="142"/>
      <c r="S1154" s="142"/>
      <c r="T1154" s="142"/>
      <c r="U1154" s="142"/>
      <c r="V1154" s="142"/>
      <c r="W1154" s="142"/>
      <c r="X1154" s="142"/>
      <c r="Y1154" s="142"/>
      <c r="Z1154" s="142" t="s">
        <v>81</v>
      </c>
      <c r="AA1154" s="142"/>
      <c r="AB1154" s="142"/>
      <c r="AC1154" s="142"/>
      <c r="AD1154" s="142"/>
      <c r="AE1154" s="142"/>
      <c r="AF1154" s="142"/>
      <c r="AG1154" s="142"/>
      <c r="AH1154" s="142"/>
    </row>
    <row r="1155" spans="1:34" x14ac:dyDescent="0.25">
      <c r="A1155">
        <f t="shared" si="51"/>
        <v>1153</v>
      </c>
      <c r="B1155" s="144" t="s">
        <v>795</v>
      </c>
      <c r="C1155" t="str">
        <f t="shared" si="52"/>
        <v>31/12/2027</v>
      </c>
      <c r="E1155">
        <f t="shared" si="53"/>
        <v>1152</v>
      </c>
      <c r="F1155" s="140"/>
      <c r="G1155" s="141"/>
      <c r="H1155" s="142"/>
      <c r="I1155" s="142"/>
      <c r="J1155" s="142"/>
      <c r="K1155" s="142"/>
      <c r="L1155" s="142"/>
      <c r="M1155" s="142"/>
      <c r="N1155" s="142"/>
      <c r="O1155" s="142"/>
      <c r="P1155" s="142"/>
      <c r="Q1155" s="142"/>
      <c r="R1155" s="142"/>
      <c r="S1155" s="142"/>
      <c r="T1155" s="142"/>
      <c r="U1155" s="142"/>
      <c r="V1155" s="142"/>
      <c r="W1155" s="142"/>
      <c r="X1155" s="142"/>
      <c r="Y1155" s="142"/>
      <c r="Z1155" s="142" t="s">
        <v>2076</v>
      </c>
      <c r="AA1155" s="142"/>
      <c r="AB1155" s="142"/>
      <c r="AC1155" s="142"/>
      <c r="AD1155" s="142"/>
      <c r="AE1155" s="142"/>
      <c r="AF1155" s="142"/>
      <c r="AG1155" s="142"/>
      <c r="AH1155" s="142"/>
    </row>
    <row r="1156" spans="1:34" x14ac:dyDescent="0.25">
      <c r="A1156" s="134">
        <f t="shared" si="51"/>
        <v>1154</v>
      </c>
      <c r="B1156" s="147" t="s">
        <v>1117</v>
      </c>
      <c r="C1156" t="str">
        <f t="shared" si="52"/>
        <v>01/03/2016</v>
      </c>
      <c r="E1156">
        <f t="shared" si="53"/>
        <v>1153</v>
      </c>
      <c r="F1156" s="140"/>
      <c r="G1156" s="141"/>
      <c r="H1156" s="142"/>
      <c r="I1156" s="142"/>
      <c r="J1156" s="142"/>
      <c r="K1156" s="142"/>
      <c r="L1156" s="142"/>
      <c r="M1156" s="142"/>
      <c r="N1156" s="142"/>
      <c r="O1156" s="142"/>
      <c r="P1156" s="142"/>
      <c r="Q1156" s="142"/>
      <c r="R1156" s="142"/>
      <c r="S1156" s="142"/>
      <c r="T1156" s="142"/>
      <c r="U1156" s="142"/>
      <c r="V1156" s="142"/>
      <c r="W1156" s="142"/>
      <c r="X1156" s="142"/>
      <c r="Y1156" s="142"/>
      <c r="Z1156" s="142" t="s">
        <v>1124</v>
      </c>
      <c r="AA1156" s="142"/>
      <c r="AB1156" s="142"/>
      <c r="AC1156" s="142"/>
      <c r="AD1156" s="142"/>
      <c r="AE1156" s="142"/>
      <c r="AF1156" s="142"/>
      <c r="AG1156" s="142"/>
      <c r="AH1156" s="142"/>
    </row>
    <row r="1157" spans="1:34" x14ac:dyDescent="0.25">
      <c r="A1157">
        <f t="shared" ref="A1157:A1220" si="54">+A1156+1</f>
        <v>1155</v>
      </c>
      <c r="B1157" s="148" t="s">
        <v>435</v>
      </c>
      <c r="C1157" t="str">
        <f t="shared" si="52"/>
        <v>LICITACION</v>
      </c>
      <c r="E1157">
        <f t="shared" si="53"/>
        <v>1154</v>
      </c>
      <c r="F1157" s="140"/>
      <c r="G1157" s="141"/>
      <c r="H1157" s="142"/>
      <c r="I1157" s="142"/>
      <c r="J1157" s="142"/>
      <c r="K1157" s="142"/>
      <c r="L1157" s="142"/>
      <c r="M1157" s="142"/>
      <c r="N1157" s="142"/>
      <c r="O1157" s="142"/>
      <c r="P1157" s="142"/>
      <c r="Q1157" s="142"/>
      <c r="R1157" s="142"/>
      <c r="S1157" s="142"/>
      <c r="T1157" s="142"/>
      <c r="U1157" s="142"/>
      <c r="V1157" s="142"/>
      <c r="W1157" s="142"/>
      <c r="X1157" s="142"/>
      <c r="Y1157" s="142"/>
      <c r="Z1157" s="142" t="s">
        <v>416</v>
      </c>
      <c r="AA1157" s="142"/>
      <c r="AB1157" s="142"/>
      <c r="AC1157" s="142"/>
      <c r="AD1157" s="142"/>
      <c r="AE1157" s="142"/>
      <c r="AF1157" s="142"/>
      <c r="AG1157" s="142"/>
      <c r="AH1157" s="142"/>
    </row>
    <row r="1158" spans="1:34" x14ac:dyDescent="0.25">
      <c r="A1158">
        <f t="shared" si="54"/>
        <v>1156</v>
      </c>
      <c r="B1158" s="149" t="s">
        <v>417</v>
      </c>
      <c r="C1158" t="str">
        <f t="shared" ref="C1158:C1221" si="55">+B1158</f>
        <v>REGULADO</v>
      </c>
      <c r="E1158">
        <f t="shared" ref="E1158:E1221" si="56">+E1157+1</f>
        <v>1155</v>
      </c>
      <c r="F1158" s="150"/>
      <c r="G1158" s="151"/>
      <c r="H1158" s="152"/>
      <c r="I1158" s="152"/>
      <c r="J1158" s="152"/>
      <c r="K1158" s="152"/>
      <c r="L1158" s="152"/>
      <c r="M1158" s="152"/>
      <c r="N1158" s="152"/>
      <c r="O1158" s="152"/>
      <c r="P1158" s="152"/>
      <c r="Q1158" s="152"/>
      <c r="R1158" s="152"/>
      <c r="S1158" s="152"/>
      <c r="T1158" s="152"/>
      <c r="U1158" s="152"/>
      <c r="V1158" s="152"/>
      <c r="W1158" s="152"/>
      <c r="X1158" s="152"/>
      <c r="Y1158" s="152"/>
      <c r="Z1158" s="152" t="s">
        <v>417</v>
      </c>
      <c r="AA1158" s="152"/>
      <c r="AB1158" s="152"/>
      <c r="AC1158" s="152"/>
      <c r="AD1158" s="152"/>
      <c r="AE1158" s="152"/>
      <c r="AF1158" s="152"/>
      <c r="AG1158" s="152"/>
      <c r="AH1158" s="152"/>
    </row>
    <row r="1159" spans="1:34" x14ac:dyDescent="0.25">
      <c r="A1159">
        <f t="shared" si="54"/>
        <v>1157</v>
      </c>
      <c r="B1159" s="135" t="s">
        <v>1939</v>
      </c>
      <c r="C1159" t="str">
        <f t="shared" si="55"/>
        <v>CL00105ENG</v>
      </c>
      <c r="E1159" s="134">
        <f t="shared" si="56"/>
        <v>1156</v>
      </c>
      <c r="F1159" s="153"/>
      <c r="G1159" s="154"/>
      <c r="H1159" s="155"/>
      <c r="I1159" s="155"/>
      <c r="J1159" s="155"/>
      <c r="K1159" s="155"/>
      <c r="L1159" s="155"/>
      <c r="M1159" s="155"/>
      <c r="N1159" s="155"/>
      <c r="O1159" s="155"/>
      <c r="P1159" s="155"/>
      <c r="Q1159" s="155"/>
      <c r="R1159" s="155"/>
      <c r="S1159" s="155"/>
      <c r="T1159" s="155"/>
      <c r="U1159" s="155"/>
      <c r="V1159" s="155"/>
      <c r="W1159" s="155"/>
      <c r="X1159" s="155"/>
      <c r="Y1159" s="155"/>
      <c r="Z1159" s="155" t="s">
        <v>2582</v>
      </c>
      <c r="AA1159" s="155"/>
      <c r="AB1159" s="155"/>
      <c r="AC1159" s="155"/>
      <c r="AD1159" s="155"/>
      <c r="AE1159" s="155"/>
      <c r="AF1159" s="155"/>
      <c r="AG1159" s="155"/>
      <c r="AH1159" s="155"/>
    </row>
    <row r="1160" spans="1:34" x14ac:dyDescent="0.25">
      <c r="A1160">
        <f t="shared" si="54"/>
        <v>1158</v>
      </c>
      <c r="B1160" s="139" t="s">
        <v>456</v>
      </c>
      <c r="C1160" t="str">
        <f t="shared" si="55"/>
        <v>PACHACHACA 220</v>
      </c>
      <c r="E1160">
        <f t="shared" si="56"/>
        <v>1157</v>
      </c>
      <c r="F1160" s="156"/>
      <c r="G1160" s="157"/>
      <c r="H1160" s="158"/>
      <c r="I1160" s="158"/>
      <c r="J1160" s="158"/>
      <c r="K1160" s="158"/>
      <c r="L1160" s="158"/>
      <c r="M1160" s="158"/>
      <c r="N1160" s="158"/>
      <c r="O1160" s="158"/>
      <c r="P1160" s="158"/>
      <c r="Q1160" s="158"/>
      <c r="R1160" s="158"/>
      <c r="S1160" s="158"/>
      <c r="T1160" s="158"/>
      <c r="U1160" s="158"/>
      <c r="V1160" s="158"/>
      <c r="W1160" s="158"/>
      <c r="X1160" s="158"/>
      <c r="Y1160" s="158"/>
      <c r="Z1160" s="158" t="s">
        <v>460</v>
      </c>
      <c r="AA1160" s="158"/>
      <c r="AB1160" s="158"/>
      <c r="AC1160" s="158"/>
      <c r="AD1160" s="158"/>
      <c r="AE1160" s="158"/>
      <c r="AF1160" s="158"/>
      <c r="AG1160" s="158"/>
      <c r="AH1160" s="158"/>
    </row>
    <row r="1161" spans="1:34" x14ac:dyDescent="0.25">
      <c r="A1161" s="134">
        <f t="shared" si="54"/>
        <v>1159</v>
      </c>
      <c r="B1161" s="143" t="s">
        <v>81</v>
      </c>
      <c r="C1161" t="str">
        <f t="shared" si="55"/>
        <v>ELECTRO CENTRO</v>
      </c>
      <c r="E1161">
        <f t="shared" si="56"/>
        <v>1158</v>
      </c>
      <c r="F1161" s="156"/>
      <c r="G1161" s="157"/>
      <c r="H1161" s="158"/>
      <c r="I1161" s="158"/>
      <c r="J1161" s="158"/>
      <c r="K1161" s="158"/>
      <c r="L1161" s="158"/>
      <c r="M1161" s="158"/>
      <c r="N1161" s="158"/>
      <c r="O1161" s="158"/>
      <c r="P1161" s="158"/>
      <c r="Q1161" s="158"/>
      <c r="R1161" s="158"/>
      <c r="S1161" s="158"/>
      <c r="T1161" s="158"/>
      <c r="U1161" s="158"/>
      <c r="V1161" s="158"/>
      <c r="W1161" s="158"/>
      <c r="X1161" s="158"/>
      <c r="Y1161" s="158"/>
      <c r="Z1161" s="158" t="s">
        <v>81</v>
      </c>
      <c r="AA1161" s="158"/>
      <c r="AB1161" s="158"/>
      <c r="AC1161" s="158"/>
      <c r="AD1161" s="158"/>
      <c r="AE1161" s="158"/>
      <c r="AF1161" s="158"/>
      <c r="AG1161" s="158"/>
      <c r="AH1161" s="158"/>
    </row>
    <row r="1162" spans="1:34" x14ac:dyDescent="0.25">
      <c r="A1162">
        <f t="shared" si="54"/>
        <v>1160</v>
      </c>
      <c r="B1162" s="144" t="s">
        <v>566</v>
      </c>
      <c r="C1162" t="str">
        <f t="shared" si="55"/>
        <v>31/12/2022</v>
      </c>
      <c r="E1162">
        <f t="shared" si="56"/>
        <v>1159</v>
      </c>
      <c r="F1162" s="156"/>
      <c r="G1162" s="157"/>
      <c r="H1162" s="158"/>
      <c r="I1162" s="158"/>
      <c r="J1162" s="158"/>
      <c r="K1162" s="158"/>
      <c r="L1162" s="158"/>
      <c r="M1162" s="158"/>
      <c r="N1162" s="158"/>
      <c r="O1162" s="158"/>
      <c r="P1162" s="158"/>
      <c r="Q1162" s="158"/>
      <c r="R1162" s="158"/>
      <c r="S1162" s="158"/>
      <c r="T1162" s="158"/>
      <c r="U1162" s="158"/>
      <c r="V1162" s="158"/>
      <c r="W1162" s="158"/>
      <c r="X1162" s="158"/>
      <c r="Y1162" s="158"/>
      <c r="Z1162" s="158" t="s">
        <v>2076</v>
      </c>
      <c r="AA1162" s="158"/>
      <c r="AB1162" s="158"/>
      <c r="AC1162" s="158"/>
      <c r="AD1162" s="158"/>
      <c r="AE1162" s="158"/>
      <c r="AF1162" s="158"/>
      <c r="AG1162" s="158"/>
      <c r="AH1162" s="158"/>
    </row>
    <row r="1163" spans="1:34" x14ac:dyDescent="0.25">
      <c r="A1163">
        <f t="shared" si="54"/>
        <v>1161</v>
      </c>
      <c r="B1163" s="147" t="s">
        <v>1117</v>
      </c>
      <c r="C1163" t="str">
        <f t="shared" si="55"/>
        <v>01/03/2016</v>
      </c>
      <c r="E1163">
        <f t="shared" si="56"/>
        <v>1160</v>
      </c>
      <c r="F1163" s="156"/>
      <c r="G1163" s="157"/>
      <c r="H1163" s="158"/>
      <c r="I1163" s="158"/>
      <c r="J1163" s="158"/>
      <c r="K1163" s="158"/>
      <c r="L1163" s="158"/>
      <c r="M1163" s="158"/>
      <c r="N1163" s="158"/>
      <c r="O1163" s="158"/>
      <c r="P1163" s="158"/>
      <c r="Q1163" s="158"/>
      <c r="R1163" s="158"/>
      <c r="S1163" s="158"/>
      <c r="T1163" s="158"/>
      <c r="U1163" s="158"/>
      <c r="V1163" s="158"/>
      <c r="W1163" s="158"/>
      <c r="X1163" s="158"/>
      <c r="Y1163" s="158"/>
      <c r="Z1163" s="158" t="s">
        <v>1124</v>
      </c>
      <c r="AA1163" s="158"/>
      <c r="AB1163" s="158"/>
      <c r="AC1163" s="158"/>
      <c r="AD1163" s="158"/>
      <c r="AE1163" s="158"/>
      <c r="AF1163" s="158"/>
      <c r="AG1163" s="158"/>
      <c r="AH1163" s="158"/>
    </row>
    <row r="1164" spans="1:34" x14ac:dyDescent="0.25">
      <c r="A1164">
        <f t="shared" si="54"/>
        <v>1162</v>
      </c>
      <c r="B1164" s="148" t="s">
        <v>435</v>
      </c>
      <c r="C1164" t="str">
        <f t="shared" si="55"/>
        <v>LICITACION</v>
      </c>
      <c r="E1164">
        <f t="shared" si="56"/>
        <v>1161</v>
      </c>
      <c r="F1164" s="156"/>
      <c r="G1164" s="157"/>
      <c r="H1164" s="158"/>
      <c r="I1164" s="158"/>
      <c r="J1164" s="158"/>
      <c r="K1164" s="158"/>
      <c r="L1164" s="158"/>
      <c r="M1164" s="158"/>
      <c r="N1164" s="158"/>
      <c r="O1164" s="158"/>
      <c r="P1164" s="158"/>
      <c r="Q1164" s="158"/>
      <c r="R1164" s="158"/>
      <c r="S1164" s="158"/>
      <c r="T1164" s="158"/>
      <c r="U1164" s="158"/>
      <c r="V1164" s="158"/>
      <c r="W1164" s="158"/>
      <c r="X1164" s="158"/>
      <c r="Y1164" s="158"/>
      <c r="Z1164" s="158" t="s">
        <v>416</v>
      </c>
      <c r="AA1164" s="158"/>
      <c r="AB1164" s="158"/>
      <c r="AC1164" s="158"/>
      <c r="AD1164" s="158"/>
      <c r="AE1164" s="158"/>
      <c r="AF1164" s="158"/>
      <c r="AG1164" s="158"/>
      <c r="AH1164" s="158"/>
    </row>
    <row r="1165" spans="1:34" x14ac:dyDescent="0.25">
      <c r="A1165">
        <f t="shared" si="54"/>
        <v>1163</v>
      </c>
      <c r="B1165" s="149" t="s">
        <v>417</v>
      </c>
      <c r="C1165" t="str">
        <f t="shared" si="55"/>
        <v>REGULADO</v>
      </c>
      <c r="E1165">
        <f t="shared" si="56"/>
        <v>1162</v>
      </c>
      <c r="F1165" s="159"/>
      <c r="G1165" s="160"/>
      <c r="H1165" s="161"/>
      <c r="I1165" s="161"/>
      <c r="J1165" s="161"/>
      <c r="K1165" s="161"/>
      <c r="L1165" s="161"/>
      <c r="M1165" s="161"/>
      <c r="N1165" s="161"/>
      <c r="O1165" s="161"/>
      <c r="P1165" s="161"/>
      <c r="Q1165" s="161"/>
      <c r="R1165" s="161"/>
      <c r="S1165" s="161"/>
      <c r="T1165" s="161"/>
      <c r="U1165" s="161"/>
      <c r="V1165" s="161"/>
      <c r="W1165" s="161"/>
      <c r="X1165" s="161"/>
      <c r="Y1165" s="161"/>
      <c r="Z1165" s="161" t="s">
        <v>417</v>
      </c>
      <c r="AA1165" s="161"/>
      <c r="AB1165" s="161"/>
      <c r="AC1165" s="161"/>
      <c r="AD1165" s="161"/>
      <c r="AE1165" s="161"/>
      <c r="AF1165" s="161"/>
      <c r="AG1165" s="161"/>
      <c r="AH1165" s="161"/>
    </row>
    <row r="1166" spans="1:34" x14ac:dyDescent="0.25">
      <c r="A1166">
        <f t="shared" si="54"/>
        <v>1164</v>
      </c>
      <c r="B1166" s="135" t="s">
        <v>2418</v>
      </c>
      <c r="C1166" t="str">
        <f t="shared" si="55"/>
        <v>CL00111ENG</v>
      </c>
      <c r="E1166" s="134">
        <f t="shared" si="56"/>
        <v>1163</v>
      </c>
      <c r="F1166" s="153"/>
      <c r="G1166" s="154"/>
      <c r="H1166" s="155"/>
      <c r="I1166" s="155"/>
      <c r="J1166" s="155"/>
      <c r="K1166" s="155"/>
      <c r="L1166" s="155"/>
      <c r="M1166" s="155"/>
      <c r="N1166" s="155"/>
      <c r="O1166" s="155"/>
      <c r="P1166" s="155"/>
      <c r="Q1166" s="155"/>
      <c r="R1166" s="155"/>
      <c r="S1166" s="155"/>
      <c r="T1166" s="155"/>
      <c r="U1166" s="155"/>
      <c r="V1166" s="155"/>
      <c r="W1166" s="155"/>
      <c r="X1166" s="155"/>
      <c r="Y1166" s="155"/>
      <c r="Z1166" s="155" t="s">
        <v>2583</v>
      </c>
      <c r="AA1166" s="155"/>
      <c r="AB1166" s="155"/>
      <c r="AC1166" s="155"/>
      <c r="AD1166" s="155"/>
      <c r="AE1166" s="155"/>
      <c r="AF1166" s="155"/>
      <c r="AG1166" s="155"/>
      <c r="AH1166" s="155"/>
    </row>
    <row r="1167" spans="1:34" x14ac:dyDescent="0.25">
      <c r="A1167" s="134">
        <f t="shared" si="54"/>
        <v>1165</v>
      </c>
      <c r="B1167" s="139" t="s">
        <v>528</v>
      </c>
      <c r="C1167" t="str">
        <f t="shared" si="55"/>
        <v>SANTUARIO 138</v>
      </c>
      <c r="E1167">
        <f t="shared" si="56"/>
        <v>1164</v>
      </c>
      <c r="F1167" s="156"/>
      <c r="G1167" s="157"/>
      <c r="H1167" s="158"/>
      <c r="I1167" s="158"/>
      <c r="J1167" s="158"/>
      <c r="K1167" s="158"/>
      <c r="L1167" s="158"/>
      <c r="M1167" s="158"/>
      <c r="N1167" s="158"/>
      <c r="O1167" s="158"/>
      <c r="P1167" s="158"/>
      <c r="Q1167" s="158"/>
      <c r="R1167" s="158"/>
      <c r="S1167" s="158"/>
      <c r="T1167" s="158"/>
      <c r="U1167" s="158"/>
      <c r="V1167" s="158"/>
      <c r="W1167" s="158"/>
      <c r="X1167" s="158"/>
      <c r="Y1167" s="158"/>
      <c r="Z1167" s="158" t="s">
        <v>462</v>
      </c>
      <c r="AA1167" s="158"/>
      <c r="AB1167" s="158"/>
      <c r="AC1167" s="158"/>
      <c r="AD1167" s="158"/>
      <c r="AE1167" s="158"/>
      <c r="AF1167" s="158"/>
      <c r="AG1167" s="158"/>
      <c r="AH1167" s="158"/>
    </row>
    <row r="1168" spans="1:34" x14ac:dyDescent="0.25">
      <c r="A1168">
        <f t="shared" si="54"/>
        <v>1166</v>
      </c>
      <c r="B1168" s="143" t="s">
        <v>97</v>
      </c>
      <c r="C1168" t="str">
        <f t="shared" si="55"/>
        <v>SEAL</v>
      </c>
      <c r="E1168">
        <f t="shared" si="56"/>
        <v>1165</v>
      </c>
      <c r="F1168" s="156"/>
      <c r="G1168" s="157"/>
      <c r="H1168" s="158"/>
      <c r="I1168" s="158"/>
      <c r="J1168" s="158"/>
      <c r="K1168" s="158"/>
      <c r="L1168" s="158"/>
      <c r="M1168" s="158"/>
      <c r="N1168" s="158"/>
      <c r="O1168" s="158"/>
      <c r="P1168" s="158"/>
      <c r="Q1168" s="158"/>
      <c r="R1168" s="158"/>
      <c r="S1168" s="158"/>
      <c r="T1168" s="158"/>
      <c r="U1168" s="158"/>
      <c r="V1168" s="158"/>
      <c r="W1168" s="158"/>
      <c r="X1168" s="158"/>
      <c r="Y1168" s="158"/>
      <c r="Z1168" s="158" t="s">
        <v>81</v>
      </c>
      <c r="AA1168" s="158"/>
      <c r="AB1168" s="158"/>
      <c r="AC1168" s="158"/>
      <c r="AD1168" s="158"/>
      <c r="AE1168" s="158"/>
      <c r="AF1168" s="158"/>
      <c r="AG1168" s="158"/>
      <c r="AH1168" s="158"/>
    </row>
    <row r="1169" spans="1:35" x14ac:dyDescent="0.25">
      <c r="A1169">
        <f t="shared" si="54"/>
        <v>1167</v>
      </c>
      <c r="B1169" s="144" t="s">
        <v>624</v>
      </c>
      <c r="C1169" t="str">
        <f t="shared" si="55"/>
        <v>31/12/2025</v>
      </c>
      <c r="E1169">
        <f t="shared" si="56"/>
        <v>1166</v>
      </c>
      <c r="F1169" s="156"/>
      <c r="G1169" s="157"/>
      <c r="H1169" s="158"/>
      <c r="I1169" s="158"/>
      <c r="J1169" s="158"/>
      <c r="K1169" s="158"/>
      <c r="L1169" s="158"/>
      <c r="M1169" s="158"/>
      <c r="N1169" s="158"/>
      <c r="O1169" s="158"/>
      <c r="P1169" s="158"/>
      <c r="Q1169" s="158"/>
      <c r="R1169" s="158"/>
      <c r="S1169" s="158"/>
      <c r="T1169" s="158"/>
      <c r="U1169" s="158"/>
      <c r="V1169" s="158"/>
      <c r="W1169" s="158"/>
      <c r="X1169" s="158"/>
      <c r="Y1169" s="158"/>
      <c r="Z1169" s="158" t="s">
        <v>2076</v>
      </c>
      <c r="AA1169" s="158"/>
      <c r="AB1169" s="158"/>
      <c r="AC1169" s="158"/>
      <c r="AD1169" s="158"/>
      <c r="AE1169" s="158"/>
      <c r="AF1169" s="158"/>
      <c r="AG1169" s="158"/>
      <c r="AH1169" s="158"/>
    </row>
    <row r="1170" spans="1:35" x14ac:dyDescent="0.25">
      <c r="A1170">
        <f t="shared" si="54"/>
        <v>1168</v>
      </c>
      <c r="B1170" s="147" t="s">
        <v>1117</v>
      </c>
      <c r="C1170" t="str">
        <f t="shared" si="55"/>
        <v>01/03/2016</v>
      </c>
      <c r="E1170">
        <f t="shared" si="56"/>
        <v>1167</v>
      </c>
      <c r="F1170" s="156"/>
      <c r="G1170" s="157"/>
      <c r="H1170" s="158"/>
      <c r="I1170" s="158"/>
      <c r="J1170" s="158"/>
      <c r="K1170" s="158"/>
      <c r="L1170" s="158"/>
      <c r="M1170" s="158"/>
      <c r="N1170" s="158"/>
      <c r="O1170" s="158"/>
      <c r="P1170" s="158"/>
      <c r="Q1170" s="158"/>
      <c r="R1170" s="158"/>
      <c r="S1170" s="158"/>
      <c r="T1170" s="158"/>
      <c r="U1170" s="158"/>
      <c r="V1170" s="158"/>
      <c r="W1170" s="158"/>
      <c r="X1170" s="158"/>
      <c r="Y1170" s="158"/>
      <c r="Z1170" s="158" t="s">
        <v>1124</v>
      </c>
      <c r="AA1170" s="158"/>
      <c r="AB1170" s="158"/>
      <c r="AC1170" s="158"/>
      <c r="AD1170" s="158"/>
      <c r="AE1170" s="158"/>
      <c r="AF1170" s="158"/>
      <c r="AG1170" s="158"/>
      <c r="AH1170" s="158"/>
    </row>
    <row r="1171" spans="1:35" x14ac:dyDescent="0.25">
      <c r="A1171">
        <f t="shared" si="54"/>
        <v>1169</v>
      </c>
      <c r="B1171" s="148" t="s">
        <v>435</v>
      </c>
      <c r="C1171" t="str">
        <f t="shared" si="55"/>
        <v>LICITACION</v>
      </c>
      <c r="E1171">
        <f t="shared" si="56"/>
        <v>1168</v>
      </c>
      <c r="F1171" s="156"/>
      <c r="G1171" s="157"/>
      <c r="H1171" s="158"/>
      <c r="I1171" s="158"/>
      <c r="J1171" s="158"/>
      <c r="K1171" s="158"/>
      <c r="L1171" s="158"/>
      <c r="M1171" s="158"/>
      <c r="N1171" s="158"/>
      <c r="O1171" s="158"/>
      <c r="P1171" s="158"/>
      <c r="Q1171" s="158"/>
      <c r="R1171" s="158"/>
      <c r="S1171" s="158"/>
      <c r="T1171" s="158"/>
      <c r="U1171" s="158"/>
      <c r="V1171" s="158"/>
      <c r="W1171" s="158"/>
      <c r="X1171" s="158"/>
      <c r="Y1171" s="158"/>
      <c r="Z1171" s="158" t="s">
        <v>416</v>
      </c>
      <c r="AA1171" s="158"/>
      <c r="AB1171" s="158"/>
      <c r="AC1171" s="158"/>
      <c r="AD1171" s="158"/>
      <c r="AE1171" s="158"/>
      <c r="AF1171" s="158"/>
      <c r="AG1171" s="158"/>
      <c r="AH1171" s="158"/>
    </row>
    <row r="1172" spans="1:35" x14ac:dyDescent="0.25">
      <c r="A1172" s="134">
        <f t="shared" si="54"/>
        <v>1170</v>
      </c>
      <c r="B1172" s="149" t="s">
        <v>417</v>
      </c>
      <c r="C1172" t="str">
        <f t="shared" si="55"/>
        <v>REGULADO</v>
      </c>
      <c r="E1172">
        <f t="shared" si="56"/>
        <v>1169</v>
      </c>
      <c r="F1172" s="159"/>
      <c r="G1172" s="160"/>
      <c r="H1172" s="161"/>
      <c r="I1172" s="161"/>
      <c r="J1172" s="161"/>
      <c r="K1172" s="161"/>
      <c r="L1172" s="161"/>
      <c r="M1172" s="161"/>
      <c r="N1172" s="161"/>
      <c r="O1172" s="161"/>
      <c r="P1172" s="161"/>
      <c r="Q1172" s="161"/>
      <c r="R1172" s="161"/>
      <c r="S1172" s="161"/>
      <c r="T1172" s="161"/>
      <c r="U1172" s="161"/>
      <c r="V1172" s="161"/>
      <c r="W1172" s="161"/>
      <c r="X1172" s="161"/>
      <c r="Y1172" s="161"/>
      <c r="Z1172" s="161" t="s">
        <v>417</v>
      </c>
      <c r="AA1172" s="161"/>
      <c r="AB1172" s="161"/>
      <c r="AC1172" s="161"/>
      <c r="AD1172" s="161"/>
      <c r="AE1172" s="161"/>
      <c r="AF1172" s="161"/>
      <c r="AG1172" s="161"/>
      <c r="AH1172" s="161"/>
    </row>
    <row r="1173" spans="1:35" s="134" customFormat="1" x14ac:dyDescent="0.25">
      <c r="A1173">
        <f t="shared" si="54"/>
        <v>1171</v>
      </c>
      <c r="B1173" s="135" t="s">
        <v>2115</v>
      </c>
      <c r="C1173" s="134" t="str">
        <f t="shared" si="55"/>
        <v>CL00113ENG</v>
      </c>
      <c r="E1173" s="134">
        <f t="shared" si="56"/>
        <v>1170</v>
      </c>
      <c r="F1173" s="136"/>
      <c r="G1173" s="137"/>
      <c r="H1173" s="138"/>
      <c r="I1173" s="138"/>
      <c r="J1173" s="138"/>
      <c r="K1173" s="138"/>
      <c r="L1173" s="138"/>
      <c r="M1173" s="138"/>
      <c r="N1173" s="138"/>
      <c r="O1173" s="138"/>
      <c r="P1173" s="138"/>
      <c r="Q1173" s="138"/>
      <c r="R1173" s="138"/>
      <c r="S1173" s="138"/>
      <c r="T1173" s="138"/>
      <c r="U1173" s="138"/>
      <c r="V1173" s="138"/>
      <c r="W1173" s="138"/>
      <c r="X1173" s="138"/>
      <c r="Y1173" s="138"/>
      <c r="Z1173" s="138" t="s">
        <v>2584</v>
      </c>
      <c r="AA1173" s="138"/>
      <c r="AB1173" s="138"/>
      <c r="AC1173" s="138"/>
      <c r="AD1173" s="138"/>
      <c r="AE1173" s="138"/>
      <c r="AF1173" s="138"/>
      <c r="AG1173" s="138"/>
      <c r="AH1173" s="138"/>
      <c r="AI1173" s="3"/>
    </row>
    <row r="1174" spans="1:35" x14ac:dyDescent="0.25">
      <c r="A1174">
        <f t="shared" si="54"/>
        <v>1172</v>
      </c>
      <c r="B1174" s="139" t="s">
        <v>531</v>
      </c>
      <c r="C1174" t="str">
        <f t="shared" si="55"/>
        <v>SOCABAYA 138</v>
      </c>
      <c r="E1174">
        <f t="shared" si="56"/>
        <v>1171</v>
      </c>
      <c r="F1174" s="140"/>
      <c r="G1174" s="141"/>
      <c r="H1174" s="142"/>
      <c r="I1174" s="142"/>
      <c r="J1174" s="142"/>
      <c r="K1174" s="142"/>
      <c r="L1174" s="142"/>
      <c r="M1174" s="142"/>
      <c r="N1174" s="142"/>
      <c r="O1174" s="142"/>
      <c r="P1174" s="142"/>
      <c r="Q1174" s="142"/>
      <c r="R1174" s="142"/>
      <c r="S1174" s="142"/>
      <c r="T1174" s="142"/>
      <c r="U1174" s="142"/>
      <c r="V1174" s="142"/>
      <c r="W1174" s="142"/>
      <c r="X1174" s="142"/>
      <c r="Y1174" s="142"/>
      <c r="Z1174" s="142" t="s">
        <v>464</v>
      </c>
      <c r="AA1174" s="142"/>
      <c r="AB1174" s="142"/>
      <c r="AC1174" s="142"/>
      <c r="AD1174" s="142"/>
      <c r="AE1174" s="142"/>
      <c r="AF1174" s="142"/>
      <c r="AG1174" s="142"/>
      <c r="AH1174" s="142"/>
    </row>
    <row r="1175" spans="1:35" x14ac:dyDescent="0.25">
      <c r="A1175">
        <f t="shared" si="54"/>
        <v>1173</v>
      </c>
      <c r="B1175" s="143" t="s">
        <v>146</v>
      </c>
      <c r="C1175" t="str">
        <f t="shared" si="55"/>
        <v>ELECTRO SUR</v>
      </c>
      <c r="E1175">
        <f t="shared" si="56"/>
        <v>1172</v>
      </c>
      <c r="F1175" s="140"/>
      <c r="G1175" s="141"/>
      <c r="H1175" s="142"/>
      <c r="I1175" s="142"/>
      <c r="J1175" s="142"/>
      <c r="K1175" s="142"/>
      <c r="L1175" s="142"/>
      <c r="M1175" s="142"/>
      <c r="N1175" s="142"/>
      <c r="O1175" s="142"/>
      <c r="P1175" s="142"/>
      <c r="Q1175" s="142"/>
      <c r="R1175" s="142"/>
      <c r="S1175" s="142"/>
      <c r="T1175" s="142"/>
      <c r="U1175" s="142"/>
      <c r="V1175" s="142"/>
      <c r="W1175" s="142"/>
      <c r="X1175" s="142"/>
      <c r="Y1175" s="142"/>
      <c r="Z1175" s="142" t="s">
        <v>81</v>
      </c>
      <c r="AA1175" s="142"/>
      <c r="AB1175" s="142"/>
      <c r="AC1175" s="142"/>
      <c r="AD1175" s="142"/>
      <c r="AE1175" s="142"/>
      <c r="AF1175" s="142"/>
      <c r="AG1175" s="142"/>
      <c r="AH1175" s="142"/>
    </row>
    <row r="1176" spans="1:35" x14ac:dyDescent="0.25">
      <c r="A1176">
        <f t="shared" si="54"/>
        <v>1174</v>
      </c>
      <c r="B1176" s="144" t="s">
        <v>624</v>
      </c>
      <c r="C1176" t="str">
        <f t="shared" si="55"/>
        <v>31/12/2025</v>
      </c>
      <c r="E1176">
        <f t="shared" si="56"/>
        <v>1173</v>
      </c>
      <c r="F1176" s="140"/>
      <c r="G1176" s="141"/>
      <c r="H1176" s="142"/>
      <c r="I1176" s="142"/>
      <c r="J1176" s="142"/>
      <c r="K1176" s="142"/>
      <c r="L1176" s="142"/>
      <c r="M1176" s="142"/>
      <c r="N1176" s="142"/>
      <c r="O1176" s="142"/>
      <c r="P1176" s="142"/>
      <c r="Q1176" s="142"/>
      <c r="R1176" s="142"/>
      <c r="S1176" s="142"/>
      <c r="T1176" s="142"/>
      <c r="U1176" s="142"/>
      <c r="V1176" s="142"/>
      <c r="W1176" s="142"/>
      <c r="X1176" s="142"/>
      <c r="Y1176" s="142"/>
      <c r="Z1176" s="142" t="s">
        <v>2076</v>
      </c>
      <c r="AA1176" s="142"/>
      <c r="AB1176" s="142"/>
      <c r="AC1176" s="142"/>
      <c r="AD1176" s="142"/>
      <c r="AE1176" s="142"/>
      <c r="AF1176" s="142"/>
      <c r="AG1176" s="142"/>
      <c r="AH1176" s="142"/>
    </row>
    <row r="1177" spans="1:35" x14ac:dyDescent="0.25">
      <c r="A1177" s="134">
        <f t="shared" si="54"/>
        <v>1175</v>
      </c>
      <c r="B1177" s="147" t="s">
        <v>1117</v>
      </c>
      <c r="C1177" t="str">
        <f t="shared" si="55"/>
        <v>01/03/2016</v>
      </c>
      <c r="E1177">
        <f t="shared" si="56"/>
        <v>1174</v>
      </c>
      <c r="F1177" s="140"/>
      <c r="G1177" s="141"/>
      <c r="H1177" s="142"/>
      <c r="I1177" s="142"/>
      <c r="J1177" s="142"/>
      <c r="K1177" s="142"/>
      <c r="L1177" s="142"/>
      <c r="M1177" s="142"/>
      <c r="N1177" s="142"/>
      <c r="O1177" s="142"/>
      <c r="P1177" s="142"/>
      <c r="Q1177" s="142"/>
      <c r="R1177" s="142"/>
      <c r="S1177" s="142"/>
      <c r="T1177" s="142"/>
      <c r="U1177" s="142"/>
      <c r="V1177" s="142"/>
      <c r="W1177" s="142"/>
      <c r="X1177" s="142"/>
      <c r="Y1177" s="142"/>
      <c r="Z1177" s="142" t="s">
        <v>1124</v>
      </c>
      <c r="AA1177" s="142"/>
      <c r="AB1177" s="142"/>
      <c r="AC1177" s="142"/>
      <c r="AD1177" s="142"/>
      <c r="AE1177" s="142"/>
      <c r="AF1177" s="142"/>
      <c r="AG1177" s="142"/>
      <c r="AH1177" s="142"/>
    </row>
    <row r="1178" spans="1:35" x14ac:dyDescent="0.25">
      <c r="A1178">
        <f t="shared" si="54"/>
        <v>1176</v>
      </c>
      <c r="B1178" s="148" t="s">
        <v>435</v>
      </c>
      <c r="C1178" t="str">
        <f t="shared" si="55"/>
        <v>LICITACION</v>
      </c>
      <c r="E1178">
        <f t="shared" si="56"/>
        <v>1175</v>
      </c>
      <c r="F1178" s="140"/>
      <c r="G1178" s="141"/>
      <c r="H1178" s="142"/>
      <c r="I1178" s="142"/>
      <c r="J1178" s="142"/>
      <c r="K1178" s="142"/>
      <c r="L1178" s="142"/>
      <c r="M1178" s="142"/>
      <c r="N1178" s="142"/>
      <c r="O1178" s="142"/>
      <c r="P1178" s="142"/>
      <c r="Q1178" s="142"/>
      <c r="R1178" s="142"/>
      <c r="S1178" s="142"/>
      <c r="T1178" s="142"/>
      <c r="U1178" s="142"/>
      <c r="V1178" s="142"/>
      <c r="W1178" s="142"/>
      <c r="X1178" s="142"/>
      <c r="Y1178" s="142"/>
      <c r="Z1178" s="142" t="s">
        <v>416</v>
      </c>
      <c r="AA1178" s="142"/>
      <c r="AB1178" s="142"/>
      <c r="AC1178" s="142"/>
      <c r="AD1178" s="142"/>
      <c r="AE1178" s="142"/>
      <c r="AF1178" s="142"/>
      <c r="AG1178" s="142"/>
      <c r="AH1178" s="142"/>
    </row>
    <row r="1179" spans="1:35" x14ac:dyDescent="0.25">
      <c r="A1179">
        <f t="shared" si="54"/>
        <v>1177</v>
      </c>
      <c r="B1179" s="149" t="s">
        <v>417</v>
      </c>
      <c r="C1179" t="str">
        <f t="shared" si="55"/>
        <v>REGULADO</v>
      </c>
      <c r="E1179">
        <f t="shared" si="56"/>
        <v>1176</v>
      </c>
      <c r="F1179" s="150"/>
      <c r="G1179" s="151"/>
      <c r="H1179" s="152"/>
      <c r="I1179" s="152"/>
      <c r="J1179" s="152"/>
      <c r="K1179" s="152"/>
      <c r="L1179" s="152"/>
      <c r="M1179" s="152"/>
      <c r="N1179" s="152"/>
      <c r="O1179" s="152"/>
      <c r="P1179" s="152"/>
      <c r="Q1179" s="152"/>
      <c r="R1179" s="152"/>
      <c r="S1179" s="152"/>
      <c r="T1179" s="152"/>
      <c r="U1179" s="152"/>
      <c r="V1179" s="152"/>
      <c r="W1179" s="152"/>
      <c r="X1179" s="152"/>
      <c r="Y1179" s="152"/>
      <c r="Z1179" s="152" t="s">
        <v>417</v>
      </c>
      <c r="AA1179" s="152"/>
      <c r="AB1179" s="152"/>
      <c r="AC1179" s="152"/>
      <c r="AD1179" s="152"/>
      <c r="AE1179" s="152"/>
      <c r="AF1179" s="152"/>
      <c r="AG1179" s="152"/>
      <c r="AH1179" s="152"/>
    </row>
    <row r="1180" spans="1:35" x14ac:dyDescent="0.25">
      <c r="A1180">
        <f t="shared" si="54"/>
        <v>1178</v>
      </c>
      <c r="B1180" s="135" t="s">
        <v>2422</v>
      </c>
      <c r="C1180" t="str">
        <f t="shared" si="55"/>
        <v>CL00114ENG</v>
      </c>
      <c r="E1180" s="134">
        <f t="shared" si="56"/>
        <v>1177</v>
      </c>
      <c r="F1180" s="153"/>
      <c r="G1180" s="154"/>
      <c r="H1180" s="155"/>
      <c r="I1180" s="155"/>
      <c r="J1180" s="155"/>
      <c r="K1180" s="155"/>
      <c r="L1180" s="155"/>
      <c r="M1180" s="155"/>
      <c r="N1180" s="155"/>
      <c r="O1180" s="155"/>
      <c r="P1180" s="155"/>
      <c r="Q1180" s="155"/>
      <c r="R1180" s="155"/>
      <c r="S1180" s="155"/>
      <c r="T1180" s="155"/>
      <c r="U1180" s="155"/>
      <c r="V1180" s="155"/>
      <c r="W1180" s="155"/>
      <c r="X1180" s="155"/>
      <c r="Y1180" s="155"/>
      <c r="Z1180" s="155" t="s">
        <v>2585</v>
      </c>
      <c r="AA1180" s="155"/>
      <c r="AB1180" s="155"/>
      <c r="AC1180" s="155"/>
      <c r="AD1180" s="155"/>
      <c r="AE1180" s="155"/>
      <c r="AF1180" s="155"/>
      <c r="AG1180" s="155"/>
      <c r="AH1180" s="155"/>
    </row>
    <row r="1181" spans="1:35" x14ac:dyDescent="0.25">
      <c r="A1181">
        <f t="shared" si="54"/>
        <v>1179</v>
      </c>
      <c r="B1181" s="139" t="s">
        <v>531</v>
      </c>
      <c r="C1181" t="str">
        <f t="shared" si="55"/>
        <v>SOCABAYA 138</v>
      </c>
      <c r="E1181">
        <f t="shared" si="56"/>
        <v>1178</v>
      </c>
      <c r="F1181" s="156"/>
      <c r="G1181" s="157"/>
      <c r="H1181" s="158"/>
      <c r="I1181" s="158"/>
      <c r="J1181" s="158"/>
      <c r="K1181" s="158"/>
      <c r="L1181" s="158"/>
      <c r="M1181" s="158"/>
      <c r="N1181" s="158"/>
      <c r="O1181" s="158"/>
      <c r="P1181" s="158"/>
      <c r="Q1181" s="158"/>
      <c r="R1181" s="158"/>
      <c r="S1181" s="158"/>
      <c r="T1181" s="158"/>
      <c r="U1181" s="158"/>
      <c r="V1181" s="158"/>
      <c r="W1181" s="158"/>
      <c r="X1181" s="158"/>
      <c r="Y1181" s="158"/>
      <c r="Z1181" s="158" t="s">
        <v>436</v>
      </c>
      <c r="AA1181" s="158"/>
      <c r="AB1181" s="158"/>
      <c r="AC1181" s="158"/>
      <c r="AD1181" s="158"/>
      <c r="AE1181" s="158"/>
      <c r="AF1181" s="158"/>
      <c r="AG1181" s="158"/>
      <c r="AH1181" s="158"/>
    </row>
    <row r="1182" spans="1:35" x14ac:dyDescent="0.25">
      <c r="A1182" s="134">
        <f t="shared" si="54"/>
        <v>1180</v>
      </c>
      <c r="B1182" s="143" t="s">
        <v>97</v>
      </c>
      <c r="C1182" t="str">
        <f t="shared" si="55"/>
        <v>SEAL</v>
      </c>
      <c r="E1182">
        <f t="shared" si="56"/>
        <v>1179</v>
      </c>
      <c r="F1182" s="156"/>
      <c r="G1182" s="157"/>
      <c r="H1182" s="158"/>
      <c r="I1182" s="158"/>
      <c r="J1182" s="158"/>
      <c r="K1182" s="158"/>
      <c r="L1182" s="158"/>
      <c r="M1182" s="158"/>
      <c r="N1182" s="158"/>
      <c r="O1182" s="158"/>
      <c r="P1182" s="158"/>
      <c r="Q1182" s="158"/>
      <c r="R1182" s="158"/>
      <c r="S1182" s="158"/>
      <c r="T1182" s="158"/>
      <c r="U1182" s="158"/>
      <c r="V1182" s="158"/>
      <c r="W1182" s="158"/>
      <c r="X1182" s="158"/>
      <c r="Y1182" s="158"/>
      <c r="Z1182" s="158" t="s">
        <v>81</v>
      </c>
      <c r="AA1182" s="158"/>
      <c r="AB1182" s="158"/>
      <c r="AC1182" s="158"/>
      <c r="AD1182" s="158"/>
      <c r="AE1182" s="158"/>
      <c r="AF1182" s="158"/>
      <c r="AG1182" s="158"/>
      <c r="AH1182" s="158"/>
    </row>
    <row r="1183" spans="1:35" x14ac:dyDescent="0.25">
      <c r="A1183">
        <f t="shared" si="54"/>
        <v>1181</v>
      </c>
      <c r="B1183" s="144" t="s">
        <v>624</v>
      </c>
      <c r="C1183" t="str">
        <f t="shared" si="55"/>
        <v>31/12/2025</v>
      </c>
      <c r="E1183">
        <f t="shared" si="56"/>
        <v>1180</v>
      </c>
      <c r="F1183" s="156"/>
      <c r="G1183" s="157"/>
      <c r="H1183" s="158"/>
      <c r="I1183" s="158"/>
      <c r="J1183" s="158"/>
      <c r="K1183" s="158"/>
      <c r="L1183" s="158"/>
      <c r="M1183" s="158"/>
      <c r="N1183" s="158"/>
      <c r="O1183" s="158"/>
      <c r="P1183" s="158"/>
      <c r="Q1183" s="158"/>
      <c r="R1183" s="158"/>
      <c r="S1183" s="158"/>
      <c r="T1183" s="158"/>
      <c r="U1183" s="158"/>
      <c r="V1183" s="158"/>
      <c r="W1183" s="158"/>
      <c r="X1183" s="158"/>
      <c r="Y1183" s="158"/>
      <c r="Z1183" s="158" t="s">
        <v>2076</v>
      </c>
      <c r="AA1183" s="158"/>
      <c r="AB1183" s="158"/>
      <c r="AC1183" s="158"/>
      <c r="AD1183" s="158"/>
      <c r="AE1183" s="158"/>
      <c r="AF1183" s="158"/>
      <c r="AG1183" s="158"/>
      <c r="AH1183" s="158"/>
    </row>
    <row r="1184" spans="1:35" x14ac:dyDescent="0.25">
      <c r="A1184">
        <f t="shared" si="54"/>
        <v>1182</v>
      </c>
      <c r="B1184" s="147" t="s">
        <v>1117</v>
      </c>
      <c r="C1184" t="str">
        <f t="shared" si="55"/>
        <v>01/03/2016</v>
      </c>
      <c r="E1184">
        <f t="shared" si="56"/>
        <v>1181</v>
      </c>
      <c r="F1184" s="156"/>
      <c r="G1184" s="157"/>
      <c r="H1184" s="158"/>
      <c r="I1184" s="158"/>
      <c r="J1184" s="158"/>
      <c r="K1184" s="158"/>
      <c r="L1184" s="158"/>
      <c r="M1184" s="158"/>
      <c r="N1184" s="158"/>
      <c r="O1184" s="158"/>
      <c r="P1184" s="158"/>
      <c r="Q1184" s="158"/>
      <c r="R1184" s="158"/>
      <c r="S1184" s="158"/>
      <c r="T1184" s="158"/>
      <c r="U1184" s="158"/>
      <c r="V1184" s="158"/>
      <c r="W1184" s="158"/>
      <c r="X1184" s="158"/>
      <c r="Y1184" s="158"/>
      <c r="Z1184" s="158" t="s">
        <v>1124</v>
      </c>
      <c r="AA1184" s="158"/>
      <c r="AB1184" s="158"/>
      <c r="AC1184" s="158"/>
      <c r="AD1184" s="158"/>
      <c r="AE1184" s="158"/>
      <c r="AF1184" s="158"/>
      <c r="AG1184" s="158"/>
      <c r="AH1184" s="158"/>
    </row>
    <row r="1185" spans="1:35" x14ac:dyDescent="0.25">
      <c r="A1185">
        <f t="shared" si="54"/>
        <v>1183</v>
      </c>
      <c r="B1185" s="148" t="s">
        <v>435</v>
      </c>
      <c r="C1185" t="str">
        <f t="shared" si="55"/>
        <v>LICITACION</v>
      </c>
      <c r="E1185">
        <f t="shared" si="56"/>
        <v>1182</v>
      </c>
      <c r="F1185" s="156"/>
      <c r="G1185" s="157"/>
      <c r="H1185" s="158"/>
      <c r="I1185" s="158"/>
      <c r="J1185" s="158"/>
      <c r="K1185" s="158"/>
      <c r="L1185" s="158"/>
      <c r="M1185" s="158"/>
      <c r="N1185" s="158"/>
      <c r="O1185" s="158"/>
      <c r="P1185" s="158"/>
      <c r="Q1185" s="158"/>
      <c r="R1185" s="158"/>
      <c r="S1185" s="158"/>
      <c r="T1185" s="158"/>
      <c r="U1185" s="158"/>
      <c r="V1185" s="158"/>
      <c r="W1185" s="158"/>
      <c r="X1185" s="158"/>
      <c r="Y1185" s="158"/>
      <c r="Z1185" s="158" t="s">
        <v>416</v>
      </c>
      <c r="AA1185" s="158"/>
      <c r="AB1185" s="158"/>
      <c r="AC1185" s="158"/>
      <c r="AD1185" s="158"/>
      <c r="AE1185" s="158"/>
      <c r="AF1185" s="158"/>
      <c r="AG1185" s="158"/>
      <c r="AH1185" s="158"/>
    </row>
    <row r="1186" spans="1:35" x14ac:dyDescent="0.25">
      <c r="A1186">
        <f t="shared" si="54"/>
        <v>1184</v>
      </c>
      <c r="B1186" s="149" t="s">
        <v>417</v>
      </c>
      <c r="C1186" t="str">
        <f t="shared" si="55"/>
        <v>REGULADO</v>
      </c>
      <c r="E1186">
        <f t="shared" si="56"/>
        <v>1183</v>
      </c>
      <c r="F1186" s="159"/>
      <c r="G1186" s="160"/>
      <c r="H1186" s="161"/>
      <c r="I1186" s="161"/>
      <c r="J1186" s="161"/>
      <c r="K1186" s="161"/>
      <c r="L1186" s="161"/>
      <c r="M1186" s="161"/>
      <c r="N1186" s="161"/>
      <c r="O1186" s="161"/>
      <c r="P1186" s="161"/>
      <c r="Q1186" s="161"/>
      <c r="R1186" s="161"/>
      <c r="S1186" s="161"/>
      <c r="T1186" s="161"/>
      <c r="U1186" s="161"/>
      <c r="V1186" s="161"/>
      <c r="W1186" s="161"/>
      <c r="X1186" s="161"/>
      <c r="Y1186" s="161"/>
      <c r="Z1186" s="161" t="s">
        <v>417</v>
      </c>
      <c r="AA1186" s="161"/>
      <c r="AB1186" s="161"/>
      <c r="AC1186" s="161"/>
      <c r="AD1186" s="161"/>
      <c r="AE1186" s="161"/>
      <c r="AF1186" s="161"/>
      <c r="AG1186" s="161"/>
      <c r="AH1186" s="161"/>
    </row>
    <row r="1187" spans="1:35" x14ac:dyDescent="0.25">
      <c r="A1187">
        <f t="shared" si="54"/>
        <v>1185</v>
      </c>
      <c r="B1187" s="135" t="s">
        <v>2190</v>
      </c>
      <c r="C1187" t="str">
        <f t="shared" si="55"/>
        <v>CL00118ENG</v>
      </c>
      <c r="E1187" s="134">
        <f t="shared" si="56"/>
        <v>1184</v>
      </c>
      <c r="F1187" s="153"/>
      <c r="G1187" s="154"/>
      <c r="H1187" s="155"/>
      <c r="I1187" s="155"/>
      <c r="J1187" s="155"/>
      <c r="K1187" s="155"/>
      <c r="L1187" s="155"/>
      <c r="M1187" s="155"/>
      <c r="N1187" s="155"/>
      <c r="O1187" s="155"/>
      <c r="P1187" s="155"/>
      <c r="Q1187" s="155"/>
      <c r="R1187" s="155"/>
      <c r="S1187" s="155"/>
      <c r="T1187" s="155"/>
      <c r="U1187" s="155"/>
      <c r="V1187" s="155"/>
      <c r="W1187" s="155"/>
      <c r="X1187" s="155"/>
      <c r="Y1187" s="155"/>
      <c r="Z1187" s="155" t="s">
        <v>2586</v>
      </c>
      <c r="AA1187" s="155"/>
      <c r="AB1187" s="155"/>
      <c r="AC1187" s="155"/>
      <c r="AD1187" s="155"/>
      <c r="AE1187" s="155"/>
      <c r="AF1187" s="155"/>
      <c r="AG1187" s="155"/>
      <c r="AH1187" s="155"/>
    </row>
    <row r="1188" spans="1:35" x14ac:dyDescent="0.25">
      <c r="A1188" s="134">
        <f t="shared" si="54"/>
        <v>1186</v>
      </c>
      <c r="B1188" s="139" t="s">
        <v>473</v>
      </c>
      <c r="C1188" t="str">
        <f t="shared" si="55"/>
        <v>TALARA 220</v>
      </c>
      <c r="E1188">
        <f t="shared" si="56"/>
        <v>1185</v>
      </c>
      <c r="F1188" s="156"/>
      <c r="G1188" s="157"/>
      <c r="H1188" s="158"/>
      <c r="I1188" s="158"/>
      <c r="J1188" s="158"/>
      <c r="K1188" s="158"/>
      <c r="L1188" s="158"/>
      <c r="M1188" s="158"/>
      <c r="N1188" s="158"/>
      <c r="O1188" s="158"/>
      <c r="P1188" s="158"/>
      <c r="Q1188" s="158"/>
      <c r="R1188" s="158"/>
      <c r="S1188" s="158"/>
      <c r="T1188" s="158"/>
      <c r="U1188" s="158"/>
      <c r="V1188" s="158"/>
      <c r="W1188" s="158"/>
      <c r="X1188" s="158"/>
      <c r="Y1188" s="158"/>
      <c r="Z1188" s="158" t="s">
        <v>439</v>
      </c>
      <c r="AA1188" s="158"/>
      <c r="AB1188" s="158"/>
      <c r="AC1188" s="158"/>
      <c r="AD1188" s="158"/>
      <c r="AE1188" s="158"/>
      <c r="AF1188" s="158"/>
      <c r="AG1188" s="158"/>
      <c r="AH1188" s="158"/>
    </row>
    <row r="1189" spans="1:35" x14ac:dyDescent="0.25">
      <c r="A1189">
        <f t="shared" si="54"/>
        <v>1187</v>
      </c>
      <c r="B1189" s="143" t="s">
        <v>59</v>
      </c>
      <c r="C1189" t="str">
        <f t="shared" si="55"/>
        <v>ELECTRO NOR OESTE</v>
      </c>
      <c r="E1189">
        <f t="shared" si="56"/>
        <v>1186</v>
      </c>
      <c r="F1189" s="156"/>
      <c r="G1189" s="157"/>
      <c r="H1189" s="158"/>
      <c r="I1189" s="158"/>
      <c r="J1189" s="158"/>
      <c r="K1189" s="158"/>
      <c r="L1189" s="158"/>
      <c r="M1189" s="158"/>
      <c r="N1189" s="158"/>
      <c r="O1189" s="158"/>
      <c r="P1189" s="158"/>
      <c r="Q1189" s="158"/>
      <c r="R1189" s="158"/>
      <c r="S1189" s="158"/>
      <c r="T1189" s="158"/>
      <c r="U1189" s="158"/>
      <c r="V1189" s="158"/>
      <c r="W1189" s="158"/>
      <c r="X1189" s="158"/>
      <c r="Y1189" s="158"/>
      <c r="Z1189" s="158" t="s">
        <v>81</v>
      </c>
      <c r="AA1189" s="158"/>
      <c r="AB1189" s="158"/>
      <c r="AC1189" s="158"/>
      <c r="AD1189" s="158"/>
      <c r="AE1189" s="158"/>
      <c r="AF1189" s="158"/>
      <c r="AG1189" s="158"/>
      <c r="AH1189" s="158"/>
    </row>
    <row r="1190" spans="1:35" x14ac:dyDescent="0.25">
      <c r="A1190">
        <f t="shared" si="54"/>
        <v>1188</v>
      </c>
      <c r="B1190" s="144" t="s">
        <v>806</v>
      </c>
      <c r="C1190" t="str">
        <f t="shared" si="55"/>
        <v>31/12/2023</v>
      </c>
      <c r="E1190">
        <f t="shared" si="56"/>
        <v>1187</v>
      </c>
      <c r="F1190" s="156"/>
      <c r="G1190" s="157"/>
      <c r="H1190" s="158"/>
      <c r="I1190" s="158"/>
      <c r="J1190" s="158"/>
      <c r="K1190" s="158"/>
      <c r="L1190" s="158"/>
      <c r="M1190" s="158"/>
      <c r="N1190" s="158"/>
      <c r="O1190" s="158"/>
      <c r="P1190" s="158"/>
      <c r="Q1190" s="158"/>
      <c r="R1190" s="158"/>
      <c r="S1190" s="158"/>
      <c r="T1190" s="158"/>
      <c r="U1190" s="158"/>
      <c r="V1190" s="158"/>
      <c r="W1190" s="158"/>
      <c r="X1190" s="158"/>
      <c r="Y1190" s="158"/>
      <c r="Z1190" s="158" t="s">
        <v>2076</v>
      </c>
      <c r="AA1190" s="158"/>
      <c r="AB1190" s="158"/>
      <c r="AC1190" s="158"/>
      <c r="AD1190" s="158"/>
      <c r="AE1190" s="158"/>
      <c r="AF1190" s="158"/>
      <c r="AG1190" s="158"/>
      <c r="AH1190" s="158"/>
    </row>
    <row r="1191" spans="1:35" x14ac:dyDescent="0.25">
      <c r="A1191">
        <f t="shared" si="54"/>
        <v>1189</v>
      </c>
      <c r="B1191" s="147" t="s">
        <v>1117</v>
      </c>
      <c r="C1191" t="str">
        <f t="shared" si="55"/>
        <v>01/03/2016</v>
      </c>
      <c r="E1191">
        <f t="shared" si="56"/>
        <v>1188</v>
      </c>
      <c r="F1191" s="156"/>
      <c r="G1191" s="157"/>
      <c r="H1191" s="158"/>
      <c r="I1191" s="158"/>
      <c r="J1191" s="158"/>
      <c r="K1191" s="158"/>
      <c r="L1191" s="158"/>
      <c r="M1191" s="158"/>
      <c r="N1191" s="158"/>
      <c r="O1191" s="158"/>
      <c r="P1191" s="158"/>
      <c r="Q1191" s="158"/>
      <c r="R1191" s="158"/>
      <c r="S1191" s="158"/>
      <c r="T1191" s="158"/>
      <c r="U1191" s="158"/>
      <c r="V1191" s="158"/>
      <c r="W1191" s="158"/>
      <c r="X1191" s="158"/>
      <c r="Y1191" s="158"/>
      <c r="Z1191" s="158" t="s">
        <v>1153</v>
      </c>
      <c r="AA1191" s="158"/>
      <c r="AB1191" s="158"/>
      <c r="AC1191" s="158"/>
      <c r="AD1191" s="158"/>
      <c r="AE1191" s="158"/>
      <c r="AF1191" s="158"/>
      <c r="AG1191" s="158"/>
      <c r="AH1191" s="158"/>
    </row>
    <row r="1192" spans="1:35" x14ac:dyDescent="0.25">
      <c r="A1192">
        <f t="shared" si="54"/>
        <v>1190</v>
      </c>
      <c r="B1192" s="148" t="s">
        <v>435</v>
      </c>
      <c r="C1192" t="str">
        <f t="shared" si="55"/>
        <v>LICITACION</v>
      </c>
      <c r="E1192">
        <f t="shared" si="56"/>
        <v>1189</v>
      </c>
      <c r="F1192" s="156"/>
      <c r="G1192" s="157"/>
      <c r="H1192" s="158"/>
      <c r="I1192" s="158"/>
      <c r="J1192" s="158"/>
      <c r="K1192" s="158"/>
      <c r="L1192" s="158"/>
      <c r="M1192" s="158"/>
      <c r="N1192" s="158"/>
      <c r="O1192" s="158"/>
      <c r="P1192" s="158"/>
      <c r="Q1192" s="158"/>
      <c r="R1192" s="158"/>
      <c r="S1192" s="158"/>
      <c r="T1192" s="158"/>
      <c r="U1192" s="158"/>
      <c r="V1192" s="158"/>
      <c r="W1192" s="158"/>
      <c r="X1192" s="158"/>
      <c r="Y1192" s="158"/>
      <c r="Z1192" s="158" t="s">
        <v>416</v>
      </c>
      <c r="AA1192" s="158"/>
      <c r="AB1192" s="158"/>
      <c r="AC1192" s="158"/>
      <c r="AD1192" s="158"/>
      <c r="AE1192" s="158"/>
      <c r="AF1192" s="158"/>
      <c r="AG1192" s="158"/>
      <c r="AH1192" s="158"/>
    </row>
    <row r="1193" spans="1:35" x14ac:dyDescent="0.25">
      <c r="A1193" s="134">
        <f t="shared" si="54"/>
        <v>1191</v>
      </c>
      <c r="B1193" s="149" t="s">
        <v>417</v>
      </c>
      <c r="C1193" t="str">
        <f t="shared" si="55"/>
        <v>REGULADO</v>
      </c>
      <c r="E1193">
        <f t="shared" si="56"/>
        <v>1190</v>
      </c>
      <c r="F1193" s="159"/>
      <c r="G1193" s="160"/>
      <c r="H1193" s="161"/>
      <c r="I1193" s="161"/>
      <c r="J1193" s="161"/>
      <c r="K1193" s="161"/>
      <c r="L1193" s="161"/>
      <c r="M1193" s="161"/>
      <c r="N1193" s="161"/>
      <c r="O1193" s="161"/>
      <c r="P1193" s="161"/>
      <c r="Q1193" s="161"/>
      <c r="R1193" s="161"/>
      <c r="S1193" s="161"/>
      <c r="T1193" s="161"/>
      <c r="U1193" s="161"/>
      <c r="V1193" s="161"/>
      <c r="W1193" s="161"/>
      <c r="X1193" s="161"/>
      <c r="Y1193" s="161"/>
      <c r="Z1193" s="161" t="s">
        <v>417</v>
      </c>
      <c r="AA1193" s="161"/>
      <c r="AB1193" s="161"/>
      <c r="AC1193" s="161"/>
      <c r="AD1193" s="161"/>
      <c r="AE1193" s="161"/>
      <c r="AF1193" s="161"/>
      <c r="AG1193" s="161"/>
      <c r="AH1193" s="161"/>
    </row>
    <row r="1194" spans="1:35" s="134" customFormat="1" x14ac:dyDescent="0.25">
      <c r="A1194">
        <f t="shared" si="54"/>
        <v>1192</v>
      </c>
      <c r="B1194" s="135" t="s">
        <v>1955</v>
      </c>
      <c r="C1194" s="134" t="str">
        <f t="shared" si="55"/>
        <v>CL00119ENG</v>
      </c>
      <c r="E1194" s="134">
        <f t="shared" si="56"/>
        <v>1191</v>
      </c>
      <c r="F1194" s="136"/>
      <c r="G1194" s="137"/>
      <c r="H1194" s="138"/>
      <c r="I1194" s="138"/>
      <c r="J1194" s="138"/>
      <c r="K1194" s="138"/>
      <c r="L1194" s="138"/>
      <c r="M1194" s="138"/>
      <c r="N1194" s="138"/>
      <c r="O1194" s="138"/>
      <c r="P1194" s="138"/>
      <c r="Q1194" s="138"/>
      <c r="R1194" s="138"/>
      <c r="S1194" s="138"/>
      <c r="T1194" s="138"/>
      <c r="U1194" s="138"/>
      <c r="V1194" s="138"/>
      <c r="W1194" s="138"/>
      <c r="X1194" s="138"/>
      <c r="Y1194" s="138"/>
      <c r="Z1194" s="138" t="s">
        <v>2587</v>
      </c>
      <c r="AA1194" s="138"/>
      <c r="AB1194" s="138"/>
      <c r="AC1194" s="138"/>
      <c r="AD1194" s="138"/>
      <c r="AE1194" s="138"/>
      <c r="AF1194" s="138"/>
      <c r="AG1194" s="138"/>
      <c r="AH1194" s="138"/>
      <c r="AI1194" s="3"/>
    </row>
    <row r="1195" spans="1:35" x14ac:dyDescent="0.25">
      <c r="A1195">
        <f t="shared" si="54"/>
        <v>1193</v>
      </c>
      <c r="B1195" s="139" t="s">
        <v>462</v>
      </c>
      <c r="C1195" t="str">
        <f t="shared" si="55"/>
        <v>TINGO MARIA 138</v>
      </c>
      <c r="E1195">
        <f t="shared" si="56"/>
        <v>1192</v>
      </c>
      <c r="F1195" s="140"/>
      <c r="G1195" s="141"/>
      <c r="H1195" s="142"/>
      <c r="I1195" s="142"/>
      <c r="J1195" s="142"/>
      <c r="K1195" s="142"/>
      <c r="L1195" s="142"/>
      <c r="M1195" s="142"/>
      <c r="N1195" s="142"/>
      <c r="O1195" s="142"/>
      <c r="P1195" s="142"/>
      <c r="Q1195" s="142"/>
      <c r="R1195" s="142"/>
      <c r="S1195" s="142"/>
      <c r="T1195" s="142"/>
      <c r="U1195" s="142"/>
      <c r="V1195" s="142"/>
      <c r="W1195" s="142"/>
      <c r="X1195" s="142"/>
      <c r="Y1195" s="142"/>
      <c r="Z1195" s="142" t="s">
        <v>441</v>
      </c>
      <c r="AA1195" s="142"/>
      <c r="AB1195" s="142"/>
      <c r="AC1195" s="142"/>
      <c r="AD1195" s="142"/>
      <c r="AE1195" s="142"/>
      <c r="AF1195" s="142"/>
      <c r="AG1195" s="142"/>
      <c r="AH1195" s="142"/>
    </row>
    <row r="1196" spans="1:35" x14ac:dyDescent="0.25">
      <c r="A1196">
        <f t="shared" si="54"/>
        <v>1194</v>
      </c>
      <c r="B1196" s="143" t="s">
        <v>81</v>
      </c>
      <c r="C1196" t="str">
        <f t="shared" si="55"/>
        <v>ELECTRO CENTRO</v>
      </c>
      <c r="E1196">
        <f t="shared" si="56"/>
        <v>1193</v>
      </c>
      <c r="F1196" s="140"/>
      <c r="G1196" s="141"/>
      <c r="H1196" s="142"/>
      <c r="I1196" s="142"/>
      <c r="J1196" s="142"/>
      <c r="K1196" s="142"/>
      <c r="L1196" s="142"/>
      <c r="M1196" s="142"/>
      <c r="N1196" s="142"/>
      <c r="O1196" s="142"/>
      <c r="P1196" s="142"/>
      <c r="Q1196" s="142"/>
      <c r="R1196" s="142"/>
      <c r="S1196" s="142"/>
      <c r="T1196" s="142"/>
      <c r="U1196" s="142"/>
      <c r="V1196" s="142"/>
      <c r="W1196" s="142"/>
      <c r="X1196" s="142"/>
      <c r="Y1196" s="142"/>
      <c r="Z1196" s="142" t="s">
        <v>81</v>
      </c>
      <c r="AA1196" s="142"/>
      <c r="AB1196" s="142"/>
      <c r="AC1196" s="142"/>
      <c r="AD1196" s="142"/>
      <c r="AE1196" s="142"/>
      <c r="AF1196" s="142"/>
      <c r="AG1196" s="142"/>
      <c r="AH1196" s="142"/>
    </row>
    <row r="1197" spans="1:35" x14ac:dyDescent="0.25">
      <c r="A1197">
        <f t="shared" si="54"/>
        <v>1195</v>
      </c>
      <c r="B1197" s="144" t="s">
        <v>566</v>
      </c>
      <c r="C1197" t="str">
        <f t="shared" si="55"/>
        <v>31/12/2022</v>
      </c>
      <c r="E1197">
        <f t="shared" si="56"/>
        <v>1194</v>
      </c>
      <c r="F1197" s="140"/>
      <c r="G1197" s="141"/>
      <c r="H1197" s="142"/>
      <c r="I1197" s="142"/>
      <c r="J1197" s="142"/>
      <c r="K1197" s="142"/>
      <c r="L1197" s="142"/>
      <c r="M1197" s="142"/>
      <c r="N1197" s="142"/>
      <c r="O1197" s="142"/>
      <c r="P1197" s="142"/>
      <c r="Q1197" s="142"/>
      <c r="R1197" s="142"/>
      <c r="S1197" s="142"/>
      <c r="T1197" s="142"/>
      <c r="U1197" s="142"/>
      <c r="V1197" s="142"/>
      <c r="W1197" s="142"/>
      <c r="X1197" s="142"/>
      <c r="Y1197" s="142"/>
      <c r="Z1197" s="142" t="s">
        <v>2076</v>
      </c>
      <c r="AA1197" s="142"/>
      <c r="AB1197" s="142"/>
      <c r="AC1197" s="142"/>
      <c r="AD1197" s="142"/>
      <c r="AE1197" s="142"/>
      <c r="AF1197" s="142"/>
      <c r="AG1197" s="142"/>
      <c r="AH1197" s="142"/>
    </row>
    <row r="1198" spans="1:35" x14ac:dyDescent="0.25">
      <c r="A1198" s="134">
        <f t="shared" si="54"/>
        <v>1196</v>
      </c>
      <c r="B1198" s="147" t="s">
        <v>1117</v>
      </c>
      <c r="C1198" t="str">
        <f t="shared" si="55"/>
        <v>01/03/2016</v>
      </c>
      <c r="E1198">
        <f t="shared" si="56"/>
        <v>1195</v>
      </c>
      <c r="F1198" s="140"/>
      <c r="G1198" s="141"/>
      <c r="H1198" s="142"/>
      <c r="I1198" s="142"/>
      <c r="J1198" s="142"/>
      <c r="K1198" s="142"/>
      <c r="L1198" s="142"/>
      <c r="M1198" s="142"/>
      <c r="N1198" s="142"/>
      <c r="O1198" s="142"/>
      <c r="P1198" s="142"/>
      <c r="Q1198" s="142"/>
      <c r="R1198" s="142"/>
      <c r="S1198" s="142"/>
      <c r="T1198" s="142"/>
      <c r="U1198" s="142"/>
      <c r="V1198" s="142"/>
      <c r="W1198" s="142"/>
      <c r="X1198" s="142"/>
      <c r="Y1198" s="142"/>
      <c r="Z1198" s="142" t="s">
        <v>1153</v>
      </c>
      <c r="AA1198" s="142"/>
      <c r="AB1198" s="142"/>
      <c r="AC1198" s="142"/>
      <c r="AD1198" s="142"/>
      <c r="AE1198" s="142"/>
      <c r="AF1198" s="142"/>
      <c r="AG1198" s="142"/>
      <c r="AH1198" s="142"/>
    </row>
    <row r="1199" spans="1:35" x14ac:dyDescent="0.25">
      <c r="A1199">
        <f t="shared" si="54"/>
        <v>1197</v>
      </c>
      <c r="B1199" s="148" t="s">
        <v>435</v>
      </c>
      <c r="C1199" t="str">
        <f t="shared" si="55"/>
        <v>LICITACION</v>
      </c>
      <c r="E1199">
        <f t="shared" si="56"/>
        <v>1196</v>
      </c>
      <c r="F1199" s="140"/>
      <c r="G1199" s="141"/>
      <c r="H1199" s="142"/>
      <c r="I1199" s="142"/>
      <c r="J1199" s="142"/>
      <c r="K1199" s="142"/>
      <c r="L1199" s="142"/>
      <c r="M1199" s="142"/>
      <c r="N1199" s="142"/>
      <c r="O1199" s="142"/>
      <c r="P1199" s="142"/>
      <c r="Q1199" s="142"/>
      <c r="R1199" s="142"/>
      <c r="S1199" s="142"/>
      <c r="T1199" s="142"/>
      <c r="U1199" s="142"/>
      <c r="V1199" s="142"/>
      <c r="W1199" s="142"/>
      <c r="X1199" s="142"/>
      <c r="Y1199" s="142"/>
      <c r="Z1199" s="142" t="s">
        <v>416</v>
      </c>
      <c r="AA1199" s="142"/>
      <c r="AB1199" s="142"/>
      <c r="AC1199" s="142"/>
      <c r="AD1199" s="142"/>
      <c r="AE1199" s="142"/>
      <c r="AF1199" s="142"/>
      <c r="AG1199" s="142"/>
      <c r="AH1199" s="142"/>
    </row>
    <row r="1200" spans="1:35" x14ac:dyDescent="0.25">
      <c r="A1200">
        <f t="shared" si="54"/>
        <v>1198</v>
      </c>
      <c r="B1200" s="149" t="s">
        <v>417</v>
      </c>
      <c r="C1200" t="str">
        <f t="shared" si="55"/>
        <v>REGULADO</v>
      </c>
      <c r="E1200">
        <f t="shared" si="56"/>
        <v>1197</v>
      </c>
      <c r="F1200" s="150"/>
      <c r="G1200" s="151"/>
      <c r="H1200" s="152"/>
      <c r="I1200" s="152"/>
      <c r="J1200" s="152"/>
      <c r="K1200" s="152"/>
      <c r="L1200" s="152"/>
      <c r="M1200" s="152"/>
      <c r="N1200" s="152"/>
      <c r="O1200" s="152"/>
      <c r="P1200" s="152"/>
      <c r="Q1200" s="152"/>
      <c r="R1200" s="152"/>
      <c r="S1200" s="152"/>
      <c r="T1200" s="152"/>
      <c r="U1200" s="152"/>
      <c r="V1200" s="152"/>
      <c r="W1200" s="152"/>
      <c r="X1200" s="152"/>
      <c r="Y1200" s="152"/>
      <c r="Z1200" s="152" t="s">
        <v>417</v>
      </c>
      <c r="AA1200" s="152"/>
      <c r="AB1200" s="152"/>
      <c r="AC1200" s="152"/>
      <c r="AD1200" s="152"/>
      <c r="AE1200" s="152"/>
      <c r="AF1200" s="152"/>
      <c r="AG1200" s="152"/>
      <c r="AH1200" s="152"/>
    </row>
    <row r="1201" spans="1:35" x14ac:dyDescent="0.25">
      <c r="A1201">
        <f t="shared" si="54"/>
        <v>1199</v>
      </c>
      <c r="B1201" s="135" t="s">
        <v>1735</v>
      </c>
      <c r="C1201" t="str">
        <f t="shared" si="55"/>
        <v>CL00121ENG</v>
      </c>
      <c r="E1201" s="134">
        <f t="shared" si="56"/>
        <v>1198</v>
      </c>
      <c r="F1201" s="153"/>
      <c r="G1201" s="154"/>
      <c r="H1201" s="155"/>
      <c r="I1201" s="155"/>
      <c r="J1201" s="155"/>
      <c r="K1201" s="155"/>
      <c r="L1201" s="155"/>
      <c r="M1201" s="155"/>
      <c r="N1201" s="155"/>
      <c r="O1201" s="155"/>
      <c r="P1201" s="155"/>
      <c r="Q1201" s="155"/>
      <c r="R1201" s="155"/>
      <c r="S1201" s="155"/>
      <c r="T1201" s="155"/>
      <c r="U1201" s="155"/>
      <c r="V1201" s="155"/>
      <c r="W1201" s="155"/>
      <c r="X1201" s="155"/>
      <c r="Y1201" s="155"/>
      <c r="Z1201" s="155" t="s">
        <v>2588</v>
      </c>
      <c r="AA1201" s="155"/>
      <c r="AB1201" s="155"/>
      <c r="AC1201" s="155"/>
      <c r="AD1201" s="155"/>
      <c r="AE1201" s="155"/>
      <c r="AF1201" s="155"/>
      <c r="AG1201" s="155"/>
      <c r="AH1201" s="155"/>
    </row>
    <row r="1202" spans="1:35" x14ac:dyDescent="0.25">
      <c r="A1202">
        <f t="shared" si="54"/>
        <v>1200</v>
      </c>
      <c r="B1202" s="139" t="s">
        <v>556</v>
      </c>
      <c r="C1202" t="str">
        <f t="shared" si="55"/>
        <v>TINTAYA EXISTENTE 138</v>
      </c>
      <c r="E1202">
        <f t="shared" si="56"/>
        <v>1199</v>
      </c>
      <c r="F1202" s="156"/>
      <c r="G1202" s="157"/>
      <c r="H1202" s="158"/>
      <c r="I1202" s="158"/>
      <c r="J1202" s="158"/>
      <c r="K1202" s="158"/>
      <c r="L1202" s="158"/>
      <c r="M1202" s="158"/>
      <c r="N1202" s="158"/>
      <c r="O1202" s="158"/>
      <c r="P1202" s="158"/>
      <c r="Q1202" s="158"/>
      <c r="R1202" s="158"/>
      <c r="S1202" s="158"/>
      <c r="T1202" s="158"/>
      <c r="U1202" s="158"/>
      <c r="V1202" s="158"/>
      <c r="W1202" s="158"/>
      <c r="X1202" s="158"/>
      <c r="Y1202" s="158"/>
      <c r="Z1202" s="158" t="s">
        <v>466</v>
      </c>
      <c r="AA1202" s="158"/>
      <c r="AB1202" s="158"/>
      <c r="AC1202" s="158"/>
      <c r="AD1202" s="158"/>
      <c r="AE1202" s="158"/>
      <c r="AF1202" s="158"/>
      <c r="AG1202" s="158"/>
      <c r="AH1202" s="158"/>
    </row>
    <row r="1203" spans="1:35" x14ac:dyDescent="0.25">
      <c r="A1203" s="134">
        <f t="shared" si="54"/>
        <v>1201</v>
      </c>
      <c r="B1203" s="143" t="s">
        <v>111</v>
      </c>
      <c r="C1203" t="str">
        <f t="shared" si="55"/>
        <v>ELECTRO SUR ESTE</v>
      </c>
      <c r="E1203">
        <f t="shared" si="56"/>
        <v>1200</v>
      </c>
      <c r="F1203" s="156"/>
      <c r="G1203" s="157"/>
      <c r="H1203" s="158"/>
      <c r="I1203" s="158"/>
      <c r="J1203" s="158"/>
      <c r="K1203" s="158"/>
      <c r="L1203" s="158"/>
      <c r="M1203" s="158"/>
      <c r="N1203" s="158"/>
      <c r="O1203" s="158"/>
      <c r="P1203" s="158"/>
      <c r="Q1203" s="158"/>
      <c r="R1203" s="158"/>
      <c r="S1203" s="158"/>
      <c r="T1203" s="158"/>
      <c r="U1203" s="158"/>
      <c r="V1203" s="158"/>
      <c r="W1203" s="158"/>
      <c r="X1203" s="158"/>
      <c r="Y1203" s="158"/>
      <c r="Z1203" s="158" t="s">
        <v>81</v>
      </c>
      <c r="AA1203" s="158"/>
      <c r="AB1203" s="158"/>
      <c r="AC1203" s="158"/>
      <c r="AD1203" s="158"/>
      <c r="AE1203" s="158"/>
      <c r="AF1203" s="158"/>
      <c r="AG1203" s="158"/>
      <c r="AH1203" s="158"/>
    </row>
    <row r="1204" spans="1:35" x14ac:dyDescent="0.25">
      <c r="A1204">
        <f t="shared" si="54"/>
        <v>1202</v>
      </c>
      <c r="B1204" s="144" t="s">
        <v>624</v>
      </c>
      <c r="C1204" t="str">
        <f t="shared" si="55"/>
        <v>31/12/2025</v>
      </c>
      <c r="E1204">
        <f t="shared" si="56"/>
        <v>1201</v>
      </c>
      <c r="F1204" s="156"/>
      <c r="G1204" s="157"/>
      <c r="H1204" s="158"/>
      <c r="I1204" s="158"/>
      <c r="J1204" s="158"/>
      <c r="K1204" s="158"/>
      <c r="L1204" s="158"/>
      <c r="M1204" s="158"/>
      <c r="N1204" s="158"/>
      <c r="O1204" s="158"/>
      <c r="P1204" s="158"/>
      <c r="Q1204" s="158"/>
      <c r="R1204" s="158"/>
      <c r="S1204" s="158"/>
      <c r="T1204" s="158"/>
      <c r="U1204" s="158"/>
      <c r="V1204" s="158"/>
      <c r="W1204" s="158"/>
      <c r="X1204" s="158"/>
      <c r="Y1204" s="158"/>
      <c r="Z1204" s="158" t="s">
        <v>2076</v>
      </c>
      <c r="AA1204" s="158"/>
      <c r="AB1204" s="158"/>
      <c r="AC1204" s="158"/>
      <c r="AD1204" s="158"/>
      <c r="AE1204" s="158"/>
      <c r="AF1204" s="158"/>
      <c r="AG1204" s="158"/>
      <c r="AH1204" s="158"/>
    </row>
    <row r="1205" spans="1:35" x14ac:dyDescent="0.25">
      <c r="A1205">
        <f t="shared" si="54"/>
        <v>1203</v>
      </c>
      <c r="B1205" s="147" t="s">
        <v>1117</v>
      </c>
      <c r="C1205" t="str">
        <f t="shared" si="55"/>
        <v>01/03/2016</v>
      </c>
      <c r="E1205">
        <f t="shared" si="56"/>
        <v>1202</v>
      </c>
      <c r="F1205" s="156"/>
      <c r="G1205" s="157"/>
      <c r="H1205" s="158"/>
      <c r="I1205" s="158"/>
      <c r="J1205" s="158"/>
      <c r="K1205" s="158"/>
      <c r="L1205" s="158"/>
      <c r="M1205" s="158"/>
      <c r="N1205" s="158"/>
      <c r="O1205" s="158"/>
      <c r="P1205" s="158"/>
      <c r="Q1205" s="158"/>
      <c r="R1205" s="158"/>
      <c r="S1205" s="158"/>
      <c r="T1205" s="158"/>
      <c r="U1205" s="158"/>
      <c r="V1205" s="158"/>
      <c r="W1205" s="158"/>
      <c r="X1205" s="158"/>
      <c r="Y1205" s="158"/>
      <c r="Z1205" s="158" t="s">
        <v>1124</v>
      </c>
      <c r="AA1205" s="158"/>
      <c r="AB1205" s="158"/>
      <c r="AC1205" s="158"/>
      <c r="AD1205" s="158"/>
      <c r="AE1205" s="158"/>
      <c r="AF1205" s="158"/>
      <c r="AG1205" s="158"/>
      <c r="AH1205" s="158"/>
    </row>
    <row r="1206" spans="1:35" x14ac:dyDescent="0.25">
      <c r="A1206">
        <f t="shared" si="54"/>
        <v>1204</v>
      </c>
      <c r="B1206" s="148" t="s">
        <v>435</v>
      </c>
      <c r="C1206" t="str">
        <f t="shared" si="55"/>
        <v>LICITACION</v>
      </c>
      <c r="E1206">
        <f t="shared" si="56"/>
        <v>1203</v>
      </c>
      <c r="F1206" s="156"/>
      <c r="G1206" s="157"/>
      <c r="H1206" s="158"/>
      <c r="I1206" s="158"/>
      <c r="J1206" s="158"/>
      <c r="K1206" s="158"/>
      <c r="L1206" s="158"/>
      <c r="M1206" s="158"/>
      <c r="N1206" s="158"/>
      <c r="O1206" s="158"/>
      <c r="P1206" s="158"/>
      <c r="Q1206" s="158"/>
      <c r="R1206" s="158"/>
      <c r="S1206" s="158"/>
      <c r="T1206" s="158"/>
      <c r="U1206" s="158"/>
      <c r="V1206" s="158"/>
      <c r="W1206" s="158"/>
      <c r="X1206" s="158"/>
      <c r="Y1206" s="158"/>
      <c r="Z1206" s="158" t="s">
        <v>416</v>
      </c>
      <c r="AA1206" s="158"/>
      <c r="AB1206" s="158"/>
      <c r="AC1206" s="158"/>
      <c r="AD1206" s="158"/>
      <c r="AE1206" s="158"/>
      <c r="AF1206" s="158"/>
      <c r="AG1206" s="158"/>
      <c r="AH1206" s="158"/>
    </row>
    <row r="1207" spans="1:35" x14ac:dyDescent="0.25">
      <c r="A1207">
        <f t="shared" si="54"/>
        <v>1205</v>
      </c>
      <c r="B1207" s="149" t="s">
        <v>417</v>
      </c>
      <c r="C1207" t="str">
        <f t="shared" si="55"/>
        <v>REGULADO</v>
      </c>
      <c r="E1207">
        <f t="shared" si="56"/>
        <v>1204</v>
      </c>
      <c r="F1207" s="159"/>
      <c r="G1207" s="160"/>
      <c r="H1207" s="161"/>
      <c r="I1207" s="161"/>
      <c r="J1207" s="161"/>
      <c r="K1207" s="161"/>
      <c r="L1207" s="161"/>
      <c r="M1207" s="161"/>
      <c r="N1207" s="161"/>
      <c r="O1207" s="161"/>
      <c r="P1207" s="161"/>
      <c r="Q1207" s="161"/>
      <c r="R1207" s="161"/>
      <c r="S1207" s="161"/>
      <c r="T1207" s="161"/>
      <c r="U1207" s="161"/>
      <c r="V1207" s="161"/>
      <c r="W1207" s="161"/>
      <c r="X1207" s="161"/>
      <c r="Y1207" s="161"/>
      <c r="Z1207" s="161" t="s">
        <v>417</v>
      </c>
      <c r="AA1207" s="161"/>
      <c r="AB1207" s="161"/>
      <c r="AC1207" s="161"/>
      <c r="AD1207" s="161"/>
      <c r="AE1207" s="161"/>
      <c r="AF1207" s="161"/>
      <c r="AG1207" s="161"/>
      <c r="AH1207" s="161"/>
    </row>
    <row r="1208" spans="1:35" x14ac:dyDescent="0.25">
      <c r="A1208">
        <f t="shared" si="54"/>
        <v>1206</v>
      </c>
      <c r="B1208" s="135" t="s">
        <v>2132</v>
      </c>
      <c r="C1208" t="str">
        <f t="shared" si="55"/>
        <v>CL00123ENG</v>
      </c>
      <c r="E1208" s="134">
        <f t="shared" si="56"/>
        <v>1205</v>
      </c>
      <c r="F1208" s="153"/>
      <c r="G1208" s="154"/>
      <c r="H1208" s="155"/>
      <c r="I1208" s="155"/>
      <c r="J1208" s="155"/>
      <c r="K1208" s="155"/>
      <c r="L1208" s="155"/>
      <c r="M1208" s="155"/>
      <c r="N1208" s="155"/>
      <c r="O1208" s="155"/>
      <c r="P1208" s="155"/>
      <c r="Q1208" s="155"/>
      <c r="R1208" s="155"/>
      <c r="S1208" s="155"/>
      <c r="T1208" s="155"/>
      <c r="U1208" s="155"/>
      <c r="V1208" s="155"/>
      <c r="W1208" s="155"/>
      <c r="X1208" s="155"/>
      <c r="Y1208" s="155"/>
      <c r="Z1208" s="155" t="s">
        <v>2589</v>
      </c>
      <c r="AA1208" s="155"/>
      <c r="AB1208" s="155"/>
      <c r="AC1208" s="155"/>
      <c r="AD1208" s="155"/>
      <c r="AE1208" s="155"/>
      <c r="AF1208" s="155"/>
      <c r="AG1208" s="155"/>
      <c r="AH1208" s="155"/>
    </row>
    <row r="1209" spans="1:35" x14ac:dyDescent="0.25">
      <c r="A1209" s="134">
        <f t="shared" si="54"/>
        <v>1207</v>
      </c>
      <c r="B1209" s="139" t="s">
        <v>817</v>
      </c>
      <c r="C1209" t="str">
        <f t="shared" si="55"/>
        <v>TOQUEPALA 138</v>
      </c>
      <c r="E1209">
        <f t="shared" si="56"/>
        <v>1206</v>
      </c>
      <c r="F1209" s="156"/>
      <c r="G1209" s="157"/>
      <c r="H1209" s="158"/>
      <c r="I1209" s="158"/>
      <c r="J1209" s="158"/>
      <c r="K1209" s="158"/>
      <c r="L1209" s="158"/>
      <c r="M1209" s="158"/>
      <c r="N1209" s="158"/>
      <c r="O1209" s="158"/>
      <c r="P1209" s="158"/>
      <c r="Q1209" s="158"/>
      <c r="R1209" s="158"/>
      <c r="S1209" s="158"/>
      <c r="T1209" s="158"/>
      <c r="U1209" s="158"/>
      <c r="V1209" s="158"/>
      <c r="W1209" s="158"/>
      <c r="X1209" s="158"/>
      <c r="Y1209" s="158"/>
      <c r="Z1209" s="158" t="s">
        <v>473</v>
      </c>
      <c r="AA1209" s="158"/>
      <c r="AB1209" s="158"/>
      <c r="AC1209" s="158"/>
      <c r="AD1209" s="158"/>
      <c r="AE1209" s="158"/>
      <c r="AF1209" s="158"/>
      <c r="AG1209" s="158"/>
      <c r="AH1209" s="158"/>
    </row>
    <row r="1210" spans="1:35" x14ac:dyDescent="0.25">
      <c r="A1210">
        <f t="shared" si="54"/>
        <v>1208</v>
      </c>
      <c r="B1210" s="143" t="s">
        <v>146</v>
      </c>
      <c r="C1210" t="str">
        <f t="shared" si="55"/>
        <v>ELECTRO SUR</v>
      </c>
      <c r="E1210">
        <f t="shared" si="56"/>
        <v>1207</v>
      </c>
      <c r="F1210" s="156"/>
      <c r="G1210" s="157"/>
      <c r="H1210" s="158"/>
      <c r="I1210" s="158"/>
      <c r="J1210" s="158"/>
      <c r="K1210" s="158"/>
      <c r="L1210" s="158"/>
      <c r="M1210" s="158"/>
      <c r="N1210" s="158"/>
      <c r="O1210" s="158"/>
      <c r="P1210" s="158"/>
      <c r="Q1210" s="158"/>
      <c r="R1210" s="158"/>
      <c r="S1210" s="158"/>
      <c r="T1210" s="158"/>
      <c r="U1210" s="158"/>
      <c r="V1210" s="158"/>
      <c r="W1210" s="158"/>
      <c r="X1210" s="158"/>
      <c r="Y1210" s="158"/>
      <c r="Z1210" s="158" t="s">
        <v>2229</v>
      </c>
      <c r="AA1210" s="158"/>
      <c r="AB1210" s="158"/>
      <c r="AC1210" s="158"/>
      <c r="AD1210" s="158"/>
      <c r="AE1210" s="158"/>
      <c r="AF1210" s="158"/>
      <c r="AG1210" s="158"/>
      <c r="AH1210" s="158"/>
    </row>
    <row r="1211" spans="1:35" x14ac:dyDescent="0.25">
      <c r="A1211">
        <f t="shared" si="54"/>
        <v>1209</v>
      </c>
      <c r="B1211" s="144" t="s">
        <v>624</v>
      </c>
      <c r="C1211" t="str">
        <f t="shared" si="55"/>
        <v>31/12/2025</v>
      </c>
      <c r="E1211">
        <f t="shared" si="56"/>
        <v>1208</v>
      </c>
      <c r="F1211" s="156"/>
      <c r="G1211" s="157"/>
      <c r="H1211" s="158"/>
      <c r="I1211" s="158"/>
      <c r="J1211" s="158"/>
      <c r="K1211" s="158"/>
      <c r="L1211" s="158"/>
      <c r="M1211" s="158"/>
      <c r="N1211" s="158"/>
      <c r="O1211" s="158"/>
      <c r="P1211" s="158"/>
      <c r="Q1211" s="158"/>
      <c r="R1211" s="158"/>
      <c r="S1211" s="158"/>
      <c r="T1211" s="158"/>
      <c r="U1211" s="158"/>
      <c r="V1211" s="158"/>
      <c r="W1211" s="158"/>
      <c r="X1211" s="158"/>
      <c r="Y1211" s="158"/>
      <c r="Z1211" s="158" t="s">
        <v>2590</v>
      </c>
      <c r="AA1211" s="158"/>
      <c r="AB1211" s="158"/>
      <c r="AC1211" s="158"/>
      <c r="AD1211" s="158"/>
      <c r="AE1211" s="158"/>
      <c r="AF1211" s="158"/>
      <c r="AG1211" s="158"/>
      <c r="AH1211" s="158"/>
    </row>
    <row r="1212" spans="1:35" x14ac:dyDescent="0.25">
      <c r="A1212">
        <f t="shared" si="54"/>
        <v>1210</v>
      </c>
      <c r="B1212" s="147" t="s">
        <v>1117</v>
      </c>
      <c r="C1212" t="str">
        <f t="shared" si="55"/>
        <v>01/03/2016</v>
      </c>
      <c r="E1212">
        <f t="shared" si="56"/>
        <v>1209</v>
      </c>
      <c r="F1212" s="156"/>
      <c r="G1212" s="157"/>
      <c r="H1212" s="158"/>
      <c r="I1212" s="158"/>
      <c r="J1212" s="158"/>
      <c r="K1212" s="158"/>
      <c r="L1212" s="158"/>
      <c r="M1212" s="158"/>
      <c r="N1212" s="158"/>
      <c r="O1212" s="158"/>
      <c r="P1212" s="158"/>
      <c r="Q1212" s="158"/>
      <c r="R1212" s="158"/>
      <c r="S1212" s="158"/>
      <c r="T1212" s="158"/>
      <c r="U1212" s="158"/>
      <c r="V1212" s="158"/>
      <c r="W1212" s="158"/>
      <c r="X1212" s="158"/>
      <c r="Y1212" s="158"/>
      <c r="Z1212" s="158" t="s">
        <v>843</v>
      </c>
      <c r="AA1212" s="158"/>
      <c r="AB1212" s="158"/>
      <c r="AC1212" s="158"/>
      <c r="AD1212" s="158"/>
      <c r="AE1212" s="158"/>
      <c r="AF1212" s="158"/>
      <c r="AG1212" s="158"/>
      <c r="AH1212" s="158"/>
    </row>
    <row r="1213" spans="1:35" x14ac:dyDescent="0.25">
      <c r="A1213">
        <f t="shared" si="54"/>
        <v>1211</v>
      </c>
      <c r="B1213" s="148" t="s">
        <v>435</v>
      </c>
      <c r="C1213" t="str">
        <f t="shared" si="55"/>
        <v>LICITACION</v>
      </c>
      <c r="E1213">
        <f t="shared" si="56"/>
        <v>1210</v>
      </c>
      <c r="F1213" s="156"/>
      <c r="G1213" s="157"/>
      <c r="H1213" s="158"/>
      <c r="I1213" s="158"/>
      <c r="J1213" s="158"/>
      <c r="K1213" s="158"/>
      <c r="L1213" s="158"/>
      <c r="M1213" s="158"/>
      <c r="N1213" s="158"/>
      <c r="O1213" s="158"/>
      <c r="P1213" s="158"/>
      <c r="Q1213" s="158"/>
      <c r="R1213" s="158"/>
      <c r="S1213" s="158"/>
      <c r="T1213" s="158"/>
      <c r="U1213" s="158"/>
      <c r="V1213" s="158"/>
      <c r="W1213" s="158"/>
      <c r="X1213" s="158"/>
      <c r="Y1213" s="158"/>
      <c r="Z1213" s="158" t="s">
        <v>416</v>
      </c>
      <c r="AA1213" s="158"/>
      <c r="AB1213" s="158"/>
      <c r="AC1213" s="158"/>
      <c r="AD1213" s="158"/>
      <c r="AE1213" s="158"/>
      <c r="AF1213" s="158"/>
      <c r="AG1213" s="158"/>
      <c r="AH1213" s="158"/>
    </row>
    <row r="1214" spans="1:35" x14ac:dyDescent="0.25">
      <c r="A1214" s="134">
        <f t="shared" si="54"/>
        <v>1212</v>
      </c>
      <c r="B1214" s="149" t="s">
        <v>417</v>
      </c>
      <c r="C1214" t="str">
        <f t="shared" si="55"/>
        <v>REGULADO</v>
      </c>
      <c r="E1214">
        <f t="shared" si="56"/>
        <v>1211</v>
      </c>
      <c r="F1214" s="159"/>
      <c r="G1214" s="160"/>
      <c r="H1214" s="161"/>
      <c r="I1214" s="161"/>
      <c r="J1214" s="161"/>
      <c r="K1214" s="161"/>
      <c r="L1214" s="161"/>
      <c r="M1214" s="161"/>
      <c r="N1214" s="161"/>
      <c r="O1214" s="161"/>
      <c r="P1214" s="161"/>
      <c r="Q1214" s="161"/>
      <c r="R1214" s="161"/>
      <c r="S1214" s="161"/>
      <c r="T1214" s="161"/>
      <c r="U1214" s="161"/>
      <c r="V1214" s="161"/>
      <c r="W1214" s="161"/>
      <c r="X1214" s="161"/>
      <c r="Y1214" s="161"/>
      <c r="Z1214" s="161" t="s">
        <v>558</v>
      </c>
      <c r="AA1214" s="161"/>
      <c r="AB1214" s="161"/>
      <c r="AC1214" s="161"/>
      <c r="AD1214" s="161"/>
      <c r="AE1214" s="161"/>
      <c r="AF1214" s="161"/>
      <c r="AG1214" s="161"/>
      <c r="AH1214" s="161"/>
    </row>
    <row r="1215" spans="1:35" s="134" customFormat="1" x14ac:dyDescent="0.25">
      <c r="A1215">
        <f t="shared" si="54"/>
        <v>1213</v>
      </c>
      <c r="B1215" s="135" t="s">
        <v>2309</v>
      </c>
      <c r="C1215" s="134" t="str">
        <f t="shared" si="55"/>
        <v>CL00124ENG</v>
      </c>
      <c r="E1215" s="134">
        <f t="shared" si="56"/>
        <v>1212</v>
      </c>
      <c r="F1215" s="136"/>
      <c r="G1215" s="137"/>
      <c r="H1215" s="138"/>
      <c r="I1215" s="138"/>
      <c r="J1215" s="138"/>
      <c r="K1215" s="138"/>
      <c r="L1215" s="138"/>
      <c r="M1215" s="138"/>
      <c r="N1215" s="138"/>
      <c r="O1215" s="138"/>
      <c r="P1215" s="138"/>
      <c r="Q1215" s="138"/>
      <c r="R1215" s="138"/>
      <c r="S1215" s="138"/>
      <c r="T1215" s="138"/>
      <c r="U1215" s="138"/>
      <c r="V1215" s="138"/>
      <c r="W1215" s="138"/>
      <c r="X1215" s="138"/>
      <c r="Y1215" s="138"/>
      <c r="Z1215" s="138" t="s">
        <v>2591</v>
      </c>
      <c r="AA1215" s="138"/>
      <c r="AB1215" s="138"/>
      <c r="AC1215" s="138"/>
      <c r="AD1215" s="138"/>
      <c r="AE1215" s="138"/>
      <c r="AF1215" s="138"/>
      <c r="AG1215" s="138"/>
      <c r="AH1215" s="138"/>
      <c r="AI1215" s="3"/>
    </row>
    <row r="1216" spans="1:35" x14ac:dyDescent="0.25">
      <c r="A1216">
        <f t="shared" si="54"/>
        <v>1214</v>
      </c>
      <c r="B1216" s="139" t="s">
        <v>517</v>
      </c>
      <c r="C1216" t="str">
        <f t="shared" si="55"/>
        <v>TRUJILLO 220</v>
      </c>
      <c r="E1216">
        <f t="shared" si="56"/>
        <v>1213</v>
      </c>
      <c r="F1216" s="140"/>
      <c r="G1216" s="141"/>
      <c r="H1216" s="142"/>
      <c r="I1216" s="142"/>
      <c r="J1216" s="142"/>
      <c r="K1216" s="142"/>
      <c r="L1216" s="142"/>
      <c r="M1216" s="142"/>
      <c r="N1216" s="142"/>
      <c r="O1216" s="142"/>
      <c r="P1216" s="142"/>
      <c r="Q1216" s="142"/>
      <c r="R1216" s="142"/>
      <c r="S1216" s="142"/>
      <c r="T1216" s="142"/>
      <c r="U1216" s="142"/>
      <c r="V1216" s="142"/>
      <c r="W1216" s="142"/>
      <c r="X1216" s="142"/>
      <c r="Y1216" s="142"/>
      <c r="Z1216" s="142" t="s">
        <v>730</v>
      </c>
      <c r="AA1216" s="142"/>
      <c r="AB1216" s="142"/>
      <c r="AC1216" s="142"/>
      <c r="AD1216" s="142"/>
      <c r="AE1216" s="142"/>
      <c r="AF1216" s="142"/>
      <c r="AG1216" s="142"/>
      <c r="AH1216" s="142"/>
    </row>
    <row r="1217" spans="1:34" x14ac:dyDescent="0.25">
      <c r="A1217">
        <f t="shared" si="54"/>
        <v>1215</v>
      </c>
      <c r="B1217" s="143" t="s">
        <v>68</v>
      </c>
      <c r="C1217" t="str">
        <f t="shared" si="55"/>
        <v>HIDRANDINA</v>
      </c>
      <c r="E1217">
        <f t="shared" si="56"/>
        <v>1214</v>
      </c>
      <c r="F1217" s="140"/>
      <c r="G1217" s="141"/>
      <c r="H1217" s="142"/>
      <c r="I1217" s="142"/>
      <c r="J1217" s="142"/>
      <c r="K1217" s="142"/>
      <c r="L1217" s="142"/>
      <c r="M1217" s="142"/>
      <c r="N1217" s="142"/>
      <c r="O1217" s="142"/>
      <c r="P1217" s="142"/>
      <c r="Q1217" s="142"/>
      <c r="R1217" s="142"/>
      <c r="S1217" s="142"/>
      <c r="T1217" s="142"/>
      <c r="U1217" s="142"/>
      <c r="V1217" s="142"/>
      <c r="W1217" s="142"/>
      <c r="X1217" s="142"/>
      <c r="Y1217" s="142"/>
      <c r="Z1217" s="142" t="s">
        <v>143</v>
      </c>
      <c r="AA1217" s="142"/>
      <c r="AB1217" s="142"/>
      <c r="AC1217" s="142"/>
      <c r="AD1217" s="142"/>
      <c r="AE1217" s="142"/>
      <c r="AF1217" s="142"/>
      <c r="AG1217" s="142"/>
      <c r="AH1217" s="142"/>
    </row>
    <row r="1218" spans="1:34" x14ac:dyDescent="0.25">
      <c r="A1218">
        <f t="shared" si="54"/>
        <v>1216</v>
      </c>
      <c r="B1218" s="144" t="s">
        <v>566</v>
      </c>
      <c r="C1218" t="str">
        <f t="shared" si="55"/>
        <v>31/12/2022</v>
      </c>
      <c r="E1218">
        <f t="shared" si="56"/>
        <v>1215</v>
      </c>
      <c r="F1218" s="140"/>
      <c r="G1218" s="141"/>
      <c r="H1218" s="142"/>
      <c r="I1218" s="142"/>
      <c r="J1218" s="142"/>
      <c r="K1218" s="142"/>
      <c r="L1218" s="142"/>
      <c r="M1218" s="142"/>
      <c r="N1218" s="142"/>
      <c r="O1218" s="142"/>
      <c r="P1218" s="142"/>
      <c r="Q1218" s="142"/>
      <c r="R1218" s="142"/>
      <c r="S1218" s="142"/>
      <c r="T1218" s="142"/>
      <c r="U1218" s="142"/>
      <c r="V1218" s="142"/>
      <c r="W1218" s="142"/>
      <c r="X1218" s="142"/>
      <c r="Y1218" s="142"/>
      <c r="Z1218" s="142" t="s">
        <v>2592</v>
      </c>
      <c r="AA1218" s="142"/>
      <c r="AB1218" s="142"/>
      <c r="AC1218" s="142"/>
      <c r="AD1218" s="142"/>
      <c r="AE1218" s="142"/>
      <c r="AF1218" s="142"/>
      <c r="AG1218" s="142"/>
      <c r="AH1218" s="142"/>
    </row>
    <row r="1219" spans="1:34" x14ac:dyDescent="0.25">
      <c r="A1219" s="134">
        <f t="shared" si="54"/>
        <v>1217</v>
      </c>
      <c r="B1219" s="147" t="s">
        <v>1117</v>
      </c>
      <c r="C1219" t="str">
        <f t="shared" si="55"/>
        <v>01/03/2016</v>
      </c>
      <c r="E1219">
        <f t="shared" si="56"/>
        <v>1216</v>
      </c>
      <c r="F1219" s="140"/>
      <c r="G1219" s="141"/>
      <c r="H1219" s="142"/>
      <c r="I1219" s="142"/>
      <c r="J1219" s="142"/>
      <c r="K1219" s="142"/>
      <c r="L1219" s="142"/>
      <c r="M1219" s="142"/>
      <c r="N1219" s="142"/>
      <c r="O1219" s="142"/>
      <c r="P1219" s="142"/>
      <c r="Q1219" s="142"/>
      <c r="R1219" s="142"/>
      <c r="S1219" s="142"/>
      <c r="T1219" s="142"/>
      <c r="U1219" s="142"/>
      <c r="V1219" s="142"/>
      <c r="W1219" s="142"/>
      <c r="X1219" s="142"/>
      <c r="Y1219" s="142"/>
      <c r="Z1219" s="142" t="s">
        <v>794</v>
      </c>
      <c r="AA1219" s="142"/>
      <c r="AB1219" s="142"/>
      <c r="AC1219" s="142"/>
      <c r="AD1219" s="142"/>
      <c r="AE1219" s="142"/>
      <c r="AF1219" s="142"/>
      <c r="AG1219" s="142"/>
      <c r="AH1219" s="142"/>
    </row>
    <row r="1220" spans="1:34" x14ac:dyDescent="0.25">
      <c r="A1220">
        <f t="shared" si="54"/>
        <v>1218</v>
      </c>
      <c r="B1220" s="148" t="s">
        <v>435</v>
      </c>
      <c r="C1220" t="str">
        <f t="shared" si="55"/>
        <v>LICITACION</v>
      </c>
      <c r="E1220">
        <f t="shared" si="56"/>
        <v>1217</v>
      </c>
      <c r="F1220" s="140"/>
      <c r="G1220" s="141"/>
      <c r="H1220" s="142"/>
      <c r="I1220" s="142"/>
      <c r="J1220" s="142"/>
      <c r="K1220" s="142"/>
      <c r="L1220" s="142"/>
      <c r="M1220" s="142"/>
      <c r="N1220" s="142"/>
      <c r="O1220" s="142"/>
      <c r="P1220" s="142"/>
      <c r="Q1220" s="142"/>
      <c r="R1220" s="142"/>
      <c r="S1220" s="142"/>
      <c r="T1220" s="142"/>
      <c r="U1220" s="142"/>
      <c r="V1220" s="142"/>
      <c r="W1220" s="142"/>
      <c r="X1220" s="142"/>
      <c r="Y1220" s="142"/>
      <c r="Z1220" s="142" t="s">
        <v>435</v>
      </c>
      <c r="AA1220" s="142"/>
      <c r="AB1220" s="142"/>
      <c r="AC1220" s="142"/>
      <c r="AD1220" s="142"/>
      <c r="AE1220" s="142"/>
      <c r="AF1220" s="142"/>
      <c r="AG1220" s="142"/>
      <c r="AH1220" s="142"/>
    </row>
    <row r="1221" spans="1:34" x14ac:dyDescent="0.25">
      <c r="A1221">
        <f t="shared" ref="A1221:A1284" si="57">+A1220+1</f>
        <v>1219</v>
      </c>
      <c r="B1221" s="149" t="s">
        <v>417</v>
      </c>
      <c r="C1221" t="str">
        <f t="shared" si="55"/>
        <v>REGULADO</v>
      </c>
      <c r="E1221">
        <f t="shared" si="56"/>
        <v>1218</v>
      </c>
      <c r="F1221" s="150"/>
      <c r="G1221" s="151"/>
      <c r="H1221" s="152"/>
      <c r="I1221" s="152"/>
      <c r="J1221" s="152"/>
      <c r="K1221" s="152"/>
      <c r="L1221" s="152"/>
      <c r="M1221" s="152"/>
      <c r="N1221" s="152"/>
      <c r="O1221" s="152"/>
      <c r="P1221" s="152"/>
      <c r="Q1221" s="152"/>
      <c r="R1221" s="152"/>
      <c r="S1221" s="152"/>
      <c r="T1221" s="152"/>
      <c r="U1221" s="152"/>
      <c r="V1221" s="152"/>
      <c r="W1221" s="152"/>
      <c r="X1221" s="152"/>
      <c r="Y1221" s="152"/>
      <c r="Z1221" s="152" t="s">
        <v>417</v>
      </c>
      <c r="AA1221" s="152"/>
      <c r="AB1221" s="152"/>
      <c r="AC1221" s="152"/>
      <c r="AD1221" s="152"/>
      <c r="AE1221" s="152"/>
      <c r="AF1221" s="152"/>
      <c r="AG1221" s="152"/>
      <c r="AH1221" s="152"/>
    </row>
    <row r="1222" spans="1:34" x14ac:dyDescent="0.25">
      <c r="A1222">
        <f t="shared" si="57"/>
        <v>1220</v>
      </c>
      <c r="B1222" s="135" t="s">
        <v>1581</v>
      </c>
      <c r="C1222" t="str">
        <f t="shared" ref="C1222:C1286" si="58">+B1222</f>
        <v>CL00127ENG</v>
      </c>
      <c r="E1222" s="134">
        <f t="shared" ref="E1222:E1285" si="59">+E1221+1</f>
        <v>1219</v>
      </c>
      <c r="F1222" s="153"/>
      <c r="G1222" s="154"/>
      <c r="H1222" s="155"/>
      <c r="I1222" s="155"/>
      <c r="J1222" s="155"/>
      <c r="K1222" s="155"/>
      <c r="L1222" s="155"/>
      <c r="M1222" s="155"/>
      <c r="N1222" s="155"/>
      <c r="O1222" s="155"/>
      <c r="P1222" s="155"/>
      <c r="Q1222" s="155"/>
      <c r="R1222" s="155"/>
      <c r="S1222" s="155"/>
      <c r="T1222" s="155"/>
      <c r="U1222" s="155"/>
      <c r="V1222" s="155"/>
      <c r="W1222" s="155"/>
      <c r="X1222" s="155"/>
      <c r="Y1222" s="155"/>
      <c r="Z1222" s="155"/>
      <c r="AA1222" s="155"/>
      <c r="AB1222" s="155"/>
      <c r="AC1222" s="155"/>
      <c r="AD1222" s="155"/>
      <c r="AE1222" s="155"/>
      <c r="AF1222" s="155"/>
      <c r="AG1222" s="155"/>
      <c r="AH1222" s="155"/>
    </row>
    <row r="1223" spans="1:34" x14ac:dyDescent="0.25">
      <c r="A1223">
        <f t="shared" si="57"/>
        <v>1221</v>
      </c>
      <c r="B1223" s="139" t="s">
        <v>431</v>
      </c>
      <c r="C1223" t="str">
        <f t="shared" si="58"/>
        <v>VENTANILLA 220</v>
      </c>
      <c r="E1223">
        <f t="shared" si="59"/>
        <v>1220</v>
      </c>
      <c r="F1223" s="156"/>
      <c r="G1223" s="157"/>
      <c r="H1223" s="158"/>
      <c r="I1223" s="158"/>
      <c r="J1223" s="158"/>
      <c r="K1223" s="158"/>
      <c r="L1223" s="158"/>
      <c r="M1223" s="158"/>
      <c r="N1223" s="158"/>
      <c r="O1223" s="158"/>
      <c r="P1223" s="158"/>
      <c r="Q1223" s="158"/>
      <c r="R1223" s="158"/>
      <c r="S1223" s="158"/>
      <c r="T1223" s="158"/>
      <c r="U1223" s="158"/>
      <c r="V1223" s="158"/>
      <c r="W1223" s="158"/>
      <c r="X1223" s="158"/>
      <c r="Y1223" s="158"/>
      <c r="Z1223" s="158"/>
      <c r="AA1223" s="158"/>
      <c r="AB1223" s="158"/>
      <c r="AC1223" s="158"/>
      <c r="AD1223" s="158"/>
      <c r="AE1223" s="158"/>
      <c r="AF1223" s="158"/>
      <c r="AG1223" s="158"/>
      <c r="AH1223" s="158"/>
    </row>
    <row r="1224" spans="1:34" x14ac:dyDescent="0.25">
      <c r="A1224" s="134">
        <f t="shared" si="57"/>
        <v>1222</v>
      </c>
      <c r="B1224" s="143" t="s">
        <v>114</v>
      </c>
      <c r="C1224" t="str">
        <f t="shared" si="58"/>
        <v>EDELNOR</v>
      </c>
      <c r="E1224">
        <f t="shared" si="59"/>
        <v>1221</v>
      </c>
      <c r="F1224" s="156"/>
      <c r="G1224" s="157"/>
      <c r="H1224" s="158"/>
      <c r="I1224" s="158"/>
      <c r="J1224" s="158"/>
      <c r="K1224" s="158"/>
      <c r="L1224" s="158"/>
      <c r="M1224" s="158"/>
      <c r="N1224" s="158"/>
      <c r="O1224" s="158"/>
      <c r="P1224" s="158"/>
      <c r="Q1224" s="158"/>
      <c r="R1224" s="158"/>
      <c r="S1224" s="158"/>
      <c r="T1224" s="158"/>
      <c r="U1224" s="158"/>
      <c r="V1224" s="158"/>
      <c r="W1224" s="158"/>
      <c r="X1224" s="158"/>
      <c r="Y1224" s="158"/>
      <c r="Z1224" s="158"/>
      <c r="AA1224" s="158"/>
      <c r="AB1224" s="158"/>
      <c r="AC1224" s="158"/>
      <c r="AD1224" s="158"/>
      <c r="AE1224" s="158"/>
      <c r="AF1224" s="158"/>
      <c r="AG1224" s="158"/>
      <c r="AH1224" s="158"/>
    </row>
    <row r="1225" spans="1:34" x14ac:dyDescent="0.25">
      <c r="A1225">
        <f t="shared" si="57"/>
        <v>1223</v>
      </c>
      <c r="B1225" s="144" t="s">
        <v>795</v>
      </c>
      <c r="C1225" t="str">
        <f t="shared" si="58"/>
        <v>31/12/2027</v>
      </c>
      <c r="E1225">
        <f t="shared" si="59"/>
        <v>1222</v>
      </c>
      <c r="F1225" s="156"/>
      <c r="G1225" s="157"/>
      <c r="H1225" s="158"/>
      <c r="I1225" s="158"/>
      <c r="J1225" s="158"/>
      <c r="K1225" s="158"/>
      <c r="L1225" s="158"/>
      <c r="M1225" s="158"/>
      <c r="N1225" s="158"/>
      <c r="O1225" s="158"/>
      <c r="P1225" s="158"/>
      <c r="Q1225" s="158"/>
      <c r="R1225" s="158"/>
      <c r="S1225" s="158"/>
      <c r="T1225" s="158"/>
      <c r="U1225" s="158"/>
      <c r="V1225" s="158"/>
      <c r="W1225" s="158"/>
      <c r="X1225" s="158"/>
      <c r="Y1225" s="158"/>
      <c r="Z1225" s="158"/>
      <c r="AA1225" s="158"/>
      <c r="AB1225" s="158"/>
      <c r="AC1225" s="158"/>
      <c r="AD1225" s="158"/>
      <c r="AE1225" s="158"/>
      <c r="AF1225" s="158"/>
      <c r="AG1225" s="158"/>
      <c r="AH1225" s="158"/>
    </row>
    <row r="1226" spans="1:34" x14ac:dyDescent="0.25">
      <c r="A1226">
        <f t="shared" si="57"/>
        <v>1224</v>
      </c>
      <c r="B1226" s="147" t="s">
        <v>1117</v>
      </c>
      <c r="C1226" t="str">
        <f t="shared" si="58"/>
        <v>01/03/2016</v>
      </c>
      <c r="E1226">
        <f t="shared" si="59"/>
        <v>1223</v>
      </c>
      <c r="F1226" s="156"/>
      <c r="G1226" s="157"/>
      <c r="H1226" s="158"/>
      <c r="I1226" s="158"/>
      <c r="J1226" s="158"/>
      <c r="K1226" s="158"/>
      <c r="L1226" s="158"/>
      <c r="M1226" s="158"/>
      <c r="N1226" s="158"/>
      <c r="O1226" s="158"/>
      <c r="P1226" s="158"/>
      <c r="Q1226" s="158"/>
      <c r="R1226" s="158"/>
      <c r="S1226" s="158"/>
      <c r="T1226" s="158"/>
      <c r="U1226" s="158"/>
      <c r="V1226" s="158"/>
      <c r="W1226" s="158"/>
      <c r="X1226" s="158"/>
      <c r="Y1226" s="158"/>
      <c r="Z1226" s="158"/>
      <c r="AA1226" s="158"/>
      <c r="AB1226" s="158"/>
      <c r="AC1226" s="158"/>
      <c r="AD1226" s="158"/>
      <c r="AE1226" s="158"/>
      <c r="AF1226" s="158"/>
      <c r="AG1226" s="158"/>
      <c r="AH1226" s="158"/>
    </row>
    <row r="1227" spans="1:34" x14ac:dyDescent="0.25">
      <c r="A1227">
        <f t="shared" si="57"/>
        <v>1225</v>
      </c>
      <c r="B1227" s="148" t="s">
        <v>435</v>
      </c>
      <c r="C1227" t="str">
        <f t="shared" si="58"/>
        <v>LICITACION</v>
      </c>
      <c r="E1227">
        <f t="shared" si="59"/>
        <v>1224</v>
      </c>
      <c r="F1227" s="156"/>
      <c r="G1227" s="157"/>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228" spans="1:34" x14ac:dyDescent="0.25">
      <c r="A1228">
        <f t="shared" si="57"/>
        <v>1226</v>
      </c>
      <c r="B1228" s="149" t="s">
        <v>417</v>
      </c>
      <c r="C1228" t="str">
        <f t="shared" si="58"/>
        <v>REGULADO</v>
      </c>
      <c r="E1228">
        <f t="shared" si="59"/>
        <v>1225</v>
      </c>
      <c r="F1228" s="159"/>
      <c r="G1228" s="160"/>
      <c r="H1228" s="161"/>
      <c r="I1228" s="161"/>
      <c r="J1228" s="161"/>
      <c r="K1228" s="161"/>
      <c r="L1228" s="161"/>
      <c r="M1228" s="161"/>
      <c r="N1228" s="161"/>
      <c r="O1228" s="161"/>
      <c r="P1228" s="161"/>
      <c r="Q1228" s="161"/>
      <c r="R1228" s="161"/>
      <c r="S1228" s="161"/>
      <c r="T1228" s="161"/>
      <c r="U1228" s="161"/>
      <c r="V1228" s="161"/>
      <c r="W1228" s="161"/>
      <c r="X1228" s="161"/>
      <c r="Y1228" s="161"/>
      <c r="Z1228" s="161"/>
      <c r="AA1228" s="161"/>
      <c r="AB1228" s="161"/>
      <c r="AC1228" s="161"/>
      <c r="AD1228" s="161"/>
      <c r="AE1228" s="161"/>
      <c r="AF1228" s="161"/>
      <c r="AG1228" s="161"/>
      <c r="AH1228" s="161"/>
    </row>
    <row r="1229" spans="1:34" x14ac:dyDescent="0.25">
      <c r="A1229">
        <f t="shared" si="57"/>
        <v>1227</v>
      </c>
      <c r="B1229" s="135" t="s">
        <v>1598</v>
      </c>
      <c r="C1229" t="str">
        <f t="shared" si="58"/>
        <v>CL00132ENG</v>
      </c>
      <c r="E1229" s="134">
        <f t="shared" si="59"/>
        <v>1226</v>
      </c>
      <c r="F1229" s="153"/>
      <c r="G1229" s="154"/>
      <c r="H1229" s="155"/>
      <c r="I1229" s="155"/>
      <c r="J1229" s="155"/>
      <c r="K1229" s="155"/>
      <c r="L1229" s="155"/>
      <c r="M1229" s="155"/>
      <c r="N1229" s="155"/>
      <c r="O1229" s="155"/>
      <c r="P1229" s="155"/>
      <c r="Q1229" s="155"/>
      <c r="R1229" s="155"/>
      <c r="S1229" s="155"/>
      <c r="T1229" s="155"/>
      <c r="U1229" s="155"/>
      <c r="V1229" s="155"/>
      <c r="W1229" s="155"/>
      <c r="X1229" s="155"/>
      <c r="Y1229" s="155"/>
      <c r="Z1229" s="155"/>
      <c r="AA1229" s="155"/>
      <c r="AB1229" s="155"/>
      <c r="AC1229" s="155"/>
      <c r="AD1229" s="155"/>
      <c r="AE1229" s="155"/>
      <c r="AF1229" s="155"/>
      <c r="AG1229" s="155"/>
      <c r="AH1229" s="155"/>
    </row>
    <row r="1230" spans="1:34" x14ac:dyDescent="0.25">
      <c r="A1230" s="134">
        <f t="shared" si="57"/>
        <v>1228</v>
      </c>
      <c r="B1230" s="139" t="s">
        <v>433</v>
      </c>
      <c r="C1230" t="str">
        <f t="shared" si="58"/>
        <v>ZAPALLAL 220</v>
      </c>
      <c r="E1230">
        <f t="shared" si="59"/>
        <v>1227</v>
      </c>
      <c r="F1230" s="156"/>
      <c r="G1230" s="157"/>
      <c r="H1230" s="158"/>
      <c r="I1230" s="158"/>
      <c r="J1230" s="158"/>
      <c r="K1230" s="158"/>
      <c r="L1230" s="158"/>
      <c r="M1230" s="158"/>
      <c r="N1230" s="158"/>
      <c r="O1230" s="158"/>
      <c r="P1230" s="158"/>
      <c r="Q1230" s="158"/>
      <c r="R1230" s="158"/>
      <c r="S1230" s="158"/>
      <c r="T1230" s="158"/>
      <c r="U1230" s="158"/>
      <c r="V1230" s="158"/>
      <c r="W1230" s="158"/>
      <c r="X1230" s="158"/>
      <c r="Y1230" s="158"/>
      <c r="Z1230" s="158"/>
      <c r="AA1230" s="158"/>
      <c r="AB1230" s="158"/>
      <c r="AC1230" s="158"/>
      <c r="AD1230" s="158"/>
      <c r="AE1230" s="158"/>
      <c r="AF1230" s="158"/>
      <c r="AG1230" s="158"/>
      <c r="AH1230" s="158"/>
    </row>
    <row r="1231" spans="1:34" x14ac:dyDescent="0.25">
      <c r="A1231">
        <f t="shared" si="57"/>
        <v>1229</v>
      </c>
      <c r="B1231" s="143" t="s">
        <v>114</v>
      </c>
      <c r="C1231" t="str">
        <f t="shared" si="58"/>
        <v>EDELNOR</v>
      </c>
      <c r="E1231">
        <f t="shared" si="59"/>
        <v>1228</v>
      </c>
      <c r="F1231" s="156"/>
      <c r="G1231" s="157"/>
      <c r="H1231" s="158"/>
      <c r="I1231" s="158"/>
      <c r="J1231" s="158"/>
      <c r="K1231" s="158"/>
      <c r="L1231" s="158"/>
      <c r="M1231" s="158"/>
      <c r="N1231" s="158"/>
      <c r="O1231" s="158"/>
      <c r="P1231" s="158"/>
      <c r="Q1231" s="158"/>
      <c r="R1231" s="158"/>
      <c r="S1231" s="158"/>
      <c r="T1231" s="158"/>
      <c r="U1231" s="158"/>
      <c r="V1231" s="158"/>
      <c r="W1231" s="158"/>
      <c r="X1231" s="158"/>
      <c r="Y1231" s="158"/>
      <c r="Z1231" s="158"/>
      <c r="AA1231" s="158"/>
      <c r="AB1231" s="158"/>
      <c r="AC1231" s="158"/>
      <c r="AD1231" s="158"/>
      <c r="AE1231" s="158"/>
      <c r="AF1231" s="158"/>
      <c r="AG1231" s="158"/>
      <c r="AH1231" s="158"/>
    </row>
    <row r="1232" spans="1:34" x14ac:dyDescent="0.25">
      <c r="A1232">
        <f t="shared" si="57"/>
        <v>1230</v>
      </c>
      <c r="B1232" s="144" t="s">
        <v>795</v>
      </c>
      <c r="C1232" t="str">
        <f t="shared" si="58"/>
        <v>31/12/2027</v>
      </c>
      <c r="E1232">
        <f t="shared" si="59"/>
        <v>1229</v>
      </c>
      <c r="F1232" s="156"/>
      <c r="G1232" s="157"/>
      <c r="H1232" s="158"/>
      <c r="I1232" s="158"/>
      <c r="J1232" s="158"/>
      <c r="K1232" s="158"/>
      <c r="L1232" s="158"/>
      <c r="M1232" s="158"/>
      <c r="N1232" s="158"/>
      <c r="O1232" s="158"/>
      <c r="P1232" s="158"/>
      <c r="Q1232" s="158"/>
      <c r="R1232" s="158"/>
      <c r="S1232" s="158"/>
      <c r="T1232" s="158"/>
      <c r="U1232" s="158"/>
      <c r="V1232" s="158"/>
      <c r="W1232" s="158"/>
      <c r="X1232" s="158"/>
      <c r="Y1232" s="158"/>
      <c r="Z1232" s="158"/>
      <c r="AA1232" s="158"/>
      <c r="AB1232" s="158"/>
      <c r="AC1232" s="158"/>
      <c r="AD1232" s="158"/>
      <c r="AE1232" s="158"/>
      <c r="AF1232" s="158"/>
      <c r="AG1232" s="158"/>
      <c r="AH1232" s="158"/>
    </row>
    <row r="1233" spans="1:35" x14ac:dyDescent="0.25">
      <c r="A1233">
        <f t="shared" si="57"/>
        <v>1231</v>
      </c>
      <c r="B1233" s="147" t="s">
        <v>1117</v>
      </c>
      <c r="C1233" t="str">
        <f t="shared" si="58"/>
        <v>01/03/2016</v>
      </c>
      <c r="E1233">
        <f t="shared" si="59"/>
        <v>1230</v>
      </c>
      <c r="F1233" s="156"/>
      <c r="G1233" s="157"/>
      <c r="H1233" s="158"/>
      <c r="I1233" s="158"/>
      <c r="J1233" s="158"/>
      <c r="K1233" s="158"/>
      <c r="L1233" s="158"/>
      <c r="M1233" s="158"/>
      <c r="N1233" s="158"/>
      <c r="O1233" s="158"/>
      <c r="P1233" s="158"/>
      <c r="Q1233" s="158"/>
      <c r="R1233" s="158"/>
      <c r="S1233" s="158"/>
      <c r="T1233" s="158"/>
      <c r="U1233" s="158"/>
      <c r="V1233" s="158"/>
      <c r="W1233" s="158"/>
      <c r="X1233" s="158"/>
      <c r="Y1233" s="158"/>
      <c r="Z1233" s="158"/>
      <c r="AA1233" s="158"/>
      <c r="AB1233" s="158"/>
      <c r="AC1233" s="158"/>
      <c r="AD1233" s="158"/>
      <c r="AE1233" s="158"/>
      <c r="AF1233" s="158"/>
      <c r="AG1233" s="158"/>
      <c r="AH1233" s="158"/>
    </row>
    <row r="1234" spans="1:35" x14ac:dyDescent="0.25">
      <c r="A1234">
        <f t="shared" si="57"/>
        <v>1232</v>
      </c>
      <c r="B1234" s="148" t="s">
        <v>435</v>
      </c>
      <c r="C1234" t="str">
        <f t="shared" si="58"/>
        <v>LICITACION</v>
      </c>
      <c r="E1234">
        <f t="shared" si="59"/>
        <v>1231</v>
      </c>
      <c r="F1234" s="156"/>
      <c r="G1234" s="157"/>
      <c r="H1234" s="158"/>
      <c r="I1234" s="158"/>
      <c r="J1234" s="158"/>
      <c r="K1234" s="158"/>
      <c r="L1234" s="158"/>
      <c r="M1234" s="158"/>
      <c r="N1234" s="158"/>
      <c r="O1234" s="158"/>
      <c r="P1234" s="158"/>
      <c r="Q1234" s="158"/>
      <c r="R1234" s="158"/>
      <c r="S1234" s="158"/>
      <c r="T1234" s="158"/>
      <c r="U1234" s="158"/>
      <c r="V1234" s="158"/>
      <c r="W1234" s="158"/>
      <c r="X1234" s="158"/>
      <c r="Y1234" s="158"/>
      <c r="Z1234" s="158"/>
      <c r="AA1234" s="158"/>
      <c r="AB1234" s="158"/>
      <c r="AC1234" s="158"/>
      <c r="AD1234" s="158"/>
      <c r="AE1234" s="158"/>
      <c r="AF1234" s="158"/>
      <c r="AG1234" s="158"/>
      <c r="AH1234" s="158"/>
    </row>
    <row r="1235" spans="1:35" x14ac:dyDescent="0.25">
      <c r="A1235" s="134">
        <f t="shared" si="57"/>
        <v>1233</v>
      </c>
      <c r="B1235" s="149" t="s">
        <v>417</v>
      </c>
      <c r="C1235" t="str">
        <f t="shared" si="58"/>
        <v>REGULADO</v>
      </c>
      <c r="E1235">
        <f t="shared" si="59"/>
        <v>1232</v>
      </c>
      <c r="F1235" s="159"/>
      <c r="G1235" s="160"/>
      <c r="H1235" s="161"/>
      <c r="I1235" s="161"/>
      <c r="J1235" s="161"/>
      <c r="K1235" s="161"/>
      <c r="L1235" s="161"/>
      <c r="M1235" s="161"/>
      <c r="N1235" s="161"/>
      <c r="O1235" s="161"/>
      <c r="P1235" s="161"/>
      <c r="Q1235" s="161"/>
      <c r="R1235" s="161"/>
      <c r="S1235" s="161"/>
      <c r="T1235" s="161"/>
      <c r="U1235" s="161"/>
      <c r="V1235" s="161"/>
      <c r="W1235" s="161"/>
      <c r="X1235" s="161"/>
      <c r="Y1235" s="161"/>
      <c r="Z1235" s="161"/>
      <c r="AA1235" s="161"/>
      <c r="AB1235" s="161"/>
      <c r="AC1235" s="161"/>
      <c r="AD1235" s="161"/>
      <c r="AE1235" s="161"/>
      <c r="AF1235" s="161"/>
      <c r="AG1235" s="161"/>
      <c r="AH1235" s="161"/>
    </row>
    <row r="1236" spans="1:35" s="134" customFormat="1" x14ac:dyDescent="0.25">
      <c r="A1236">
        <f t="shared" si="57"/>
        <v>1234</v>
      </c>
      <c r="B1236" s="135" t="s">
        <v>2202</v>
      </c>
      <c r="C1236" s="134" t="str">
        <f t="shared" si="58"/>
        <v>CL00134ENG</v>
      </c>
      <c r="E1236" s="134">
        <f t="shared" si="59"/>
        <v>1233</v>
      </c>
      <c r="F1236" s="136"/>
      <c r="G1236" s="137"/>
      <c r="H1236" s="138"/>
      <c r="I1236" s="138"/>
      <c r="J1236" s="138"/>
      <c r="K1236" s="138"/>
      <c r="L1236" s="138"/>
      <c r="M1236" s="138"/>
      <c r="N1236" s="138"/>
      <c r="O1236" s="138"/>
      <c r="P1236" s="138"/>
      <c r="Q1236" s="138"/>
      <c r="R1236" s="138"/>
      <c r="S1236" s="138"/>
      <c r="T1236" s="138"/>
      <c r="U1236" s="138"/>
      <c r="V1236" s="138"/>
      <c r="W1236" s="138"/>
      <c r="X1236" s="138"/>
      <c r="Y1236" s="138"/>
      <c r="Z1236" s="138"/>
      <c r="AA1236" s="138"/>
      <c r="AB1236" s="138"/>
      <c r="AC1236" s="138"/>
      <c r="AD1236" s="138"/>
      <c r="AE1236" s="138"/>
      <c r="AF1236" s="138"/>
      <c r="AG1236" s="138"/>
      <c r="AH1236" s="138"/>
      <c r="AI1236" s="3"/>
    </row>
    <row r="1237" spans="1:35" x14ac:dyDescent="0.25">
      <c r="A1237">
        <f t="shared" si="57"/>
        <v>1235</v>
      </c>
      <c r="B1237" s="139" t="s">
        <v>475</v>
      </c>
      <c r="C1237" t="str">
        <f t="shared" si="58"/>
        <v>ZORRITOS 220</v>
      </c>
      <c r="E1237">
        <f t="shared" si="59"/>
        <v>1234</v>
      </c>
      <c r="F1237" s="140"/>
      <c r="G1237" s="141"/>
      <c r="H1237" s="142"/>
      <c r="I1237" s="142"/>
      <c r="J1237" s="142"/>
      <c r="K1237" s="142"/>
      <c r="L1237" s="142"/>
      <c r="M1237" s="142"/>
      <c r="N1237" s="142"/>
      <c r="O1237" s="142"/>
      <c r="P1237" s="142"/>
      <c r="Q1237" s="142"/>
      <c r="R1237" s="142"/>
      <c r="S1237" s="142"/>
      <c r="T1237" s="142"/>
      <c r="U1237" s="142"/>
      <c r="V1237" s="142"/>
      <c r="W1237" s="142"/>
      <c r="X1237" s="142"/>
      <c r="Y1237" s="142"/>
      <c r="Z1237" s="142"/>
      <c r="AA1237" s="142"/>
      <c r="AB1237" s="142"/>
      <c r="AC1237" s="142"/>
      <c r="AD1237" s="142"/>
      <c r="AE1237" s="142"/>
      <c r="AF1237" s="142"/>
      <c r="AG1237" s="142"/>
      <c r="AH1237" s="142"/>
    </row>
    <row r="1238" spans="1:35" x14ac:dyDescent="0.25">
      <c r="A1238">
        <f t="shared" si="57"/>
        <v>1236</v>
      </c>
      <c r="B1238" s="143" t="s">
        <v>59</v>
      </c>
      <c r="C1238" t="str">
        <f t="shared" si="58"/>
        <v>ELECTRO NOR OESTE</v>
      </c>
      <c r="E1238">
        <f t="shared" si="59"/>
        <v>1235</v>
      </c>
      <c r="F1238" s="140"/>
      <c r="G1238" s="141"/>
      <c r="H1238" s="142"/>
      <c r="I1238" s="142"/>
      <c r="J1238" s="142"/>
      <c r="K1238" s="142"/>
      <c r="L1238" s="142"/>
      <c r="M1238" s="142"/>
      <c r="N1238" s="142"/>
      <c r="O1238" s="142"/>
      <c r="P1238" s="142"/>
      <c r="Q1238" s="142"/>
      <c r="R1238" s="142"/>
      <c r="S1238" s="142"/>
      <c r="T1238" s="142"/>
      <c r="U1238" s="142"/>
      <c r="V1238" s="142"/>
      <c r="W1238" s="142"/>
      <c r="X1238" s="142"/>
      <c r="Y1238" s="142"/>
      <c r="Z1238" s="142"/>
      <c r="AA1238" s="142"/>
      <c r="AB1238" s="142"/>
      <c r="AC1238" s="142"/>
      <c r="AD1238" s="142"/>
      <c r="AE1238" s="142"/>
      <c r="AF1238" s="142"/>
      <c r="AG1238" s="142"/>
      <c r="AH1238" s="142"/>
    </row>
    <row r="1239" spans="1:35" x14ac:dyDescent="0.25">
      <c r="A1239">
        <f t="shared" si="57"/>
        <v>1237</v>
      </c>
      <c r="B1239" s="144" t="s">
        <v>806</v>
      </c>
      <c r="C1239" t="str">
        <f t="shared" si="58"/>
        <v>31/12/2023</v>
      </c>
      <c r="E1239">
        <f t="shared" si="59"/>
        <v>1236</v>
      </c>
      <c r="F1239" s="140"/>
      <c r="G1239" s="141"/>
      <c r="H1239" s="142"/>
      <c r="I1239" s="142"/>
      <c r="J1239" s="142"/>
      <c r="K1239" s="142"/>
      <c r="L1239" s="142"/>
      <c r="M1239" s="142"/>
      <c r="N1239" s="142"/>
      <c r="O1239" s="142"/>
      <c r="P1239" s="142"/>
      <c r="Q1239" s="142"/>
      <c r="R1239" s="142"/>
      <c r="S1239" s="142"/>
      <c r="T1239" s="142"/>
      <c r="U1239" s="142"/>
      <c r="V1239" s="142"/>
      <c r="W1239" s="142"/>
      <c r="X1239" s="142"/>
      <c r="Y1239" s="142"/>
      <c r="Z1239" s="142"/>
      <c r="AA1239" s="142"/>
      <c r="AB1239" s="142"/>
      <c r="AC1239" s="142"/>
      <c r="AD1239" s="142"/>
      <c r="AE1239" s="142"/>
      <c r="AF1239" s="142"/>
      <c r="AG1239" s="142"/>
      <c r="AH1239" s="142"/>
    </row>
    <row r="1240" spans="1:35" x14ac:dyDescent="0.25">
      <c r="A1240" s="134">
        <f t="shared" si="57"/>
        <v>1238</v>
      </c>
      <c r="B1240" s="147" t="s">
        <v>1117</v>
      </c>
      <c r="C1240" t="str">
        <f t="shared" si="58"/>
        <v>01/03/2016</v>
      </c>
      <c r="E1240">
        <f t="shared" si="59"/>
        <v>1237</v>
      </c>
      <c r="F1240" s="140"/>
      <c r="G1240" s="141"/>
      <c r="H1240" s="142"/>
      <c r="I1240" s="142"/>
      <c r="J1240" s="142"/>
      <c r="K1240" s="142"/>
      <c r="L1240" s="142"/>
      <c r="M1240" s="142"/>
      <c r="N1240" s="142"/>
      <c r="O1240" s="142"/>
      <c r="P1240" s="142"/>
      <c r="Q1240" s="142"/>
      <c r="R1240" s="142"/>
      <c r="S1240" s="142"/>
      <c r="T1240" s="142"/>
      <c r="U1240" s="142"/>
      <c r="V1240" s="142"/>
      <c r="W1240" s="142"/>
      <c r="X1240" s="142"/>
      <c r="Y1240" s="142"/>
      <c r="Z1240" s="142"/>
      <c r="AA1240" s="142"/>
      <c r="AB1240" s="142"/>
      <c r="AC1240" s="142"/>
      <c r="AD1240" s="142"/>
      <c r="AE1240" s="142"/>
      <c r="AF1240" s="142"/>
      <c r="AG1240" s="142"/>
      <c r="AH1240" s="142"/>
    </row>
    <row r="1241" spans="1:35" x14ac:dyDescent="0.25">
      <c r="A1241">
        <f t="shared" si="57"/>
        <v>1239</v>
      </c>
      <c r="B1241" s="148" t="s">
        <v>435</v>
      </c>
      <c r="C1241" t="str">
        <f t="shared" si="58"/>
        <v>LICITACION</v>
      </c>
      <c r="E1241">
        <f t="shared" si="59"/>
        <v>1238</v>
      </c>
      <c r="F1241" s="140"/>
      <c r="G1241" s="141"/>
      <c r="H1241" s="142"/>
      <c r="I1241" s="142"/>
      <c r="J1241" s="142"/>
      <c r="K1241" s="142"/>
      <c r="L1241" s="142"/>
      <c r="M1241" s="142"/>
      <c r="N1241" s="142"/>
      <c r="O1241" s="142"/>
      <c r="P1241" s="142"/>
      <c r="Q1241" s="142"/>
      <c r="R1241" s="142"/>
      <c r="S1241" s="142"/>
      <c r="T1241" s="142"/>
      <c r="U1241" s="142"/>
      <c r="V1241" s="142"/>
      <c r="W1241" s="142"/>
      <c r="X1241" s="142"/>
      <c r="Y1241" s="142"/>
      <c r="Z1241" s="142"/>
      <c r="AA1241" s="142"/>
      <c r="AB1241" s="142"/>
      <c r="AC1241" s="142"/>
      <c r="AD1241" s="142"/>
      <c r="AE1241" s="142"/>
      <c r="AF1241" s="142"/>
      <c r="AG1241" s="142"/>
      <c r="AH1241" s="142"/>
    </row>
    <row r="1242" spans="1:35" x14ac:dyDescent="0.25">
      <c r="A1242">
        <f t="shared" si="57"/>
        <v>1240</v>
      </c>
      <c r="B1242" s="149" t="s">
        <v>417</v>
      </c>
      <c r="C1242" t="str">
        <f t="shared" si="58"/>
        <v>REGULADO</v>
      </c>
      <c r="E1242">
        <f t="shared" si="59"/>
        <v>1239</v>
      </c>
      <c r="F1242" s="150"/>
      <c r="G1242" s="151"/>
      <c r="H1242" s="152"/>
      <c r="I1242" s="152"/>
      <c r="J1242" s="152"/>
      <c r="K1242" s="152"/>
      <c r="L1242" s="152"/>
      <c r="M1242" s="152"/>
      <c r="N1242" s="152"/>
      <c r="O1242" s="152"/>
      <c r="P1242" s="152"/>
      <c r="Q1242" s="152"/>
      <c r="R1242" s="152"/>
      <c r="S1242" s="152"/>
      <c r="T1242" s="152"/>
      <c r="U1242" s="152"/>
      <c r="V1242" s="152"/>
      <c r="W1242" s="152"/>
      <c r="X1242" s="152"/>
      <c r="Y1242" s="152"/>
      <c r="Z1242" s="152"/>
      <c r="AA1242" s="152"/>
      <c r="AB1242" s="152"/>
      <c r="AC1242" s="152"/>
      <c r="AD1242" s="152"/>
      <c r="AE1242" s="152"/>
      <c r="AF1242" s="152"/>
      <c r="AG1242" s="152"/>
      <c r="AH1242" s="152"/>
    </row>
    <row r="1243" spans="1:35" x14ac:dyDescent="0.25">
      <c r="A1243">
        <f t="shared" si="57"/>
        <v>1241</v>
      </c>
      <c r="B1243" s="135" t="s">
        <v>2340</v>
      </c>
      <c r="C1243" t="str">
        <f t="shared" si="58"/>
        <v>CL00139ENG</v>
      </c>
      <c r="E1243" s="134">
        <f t="shared" si="59"/>
        <v>1240</v>
      </c>
      <c r="F1243" s="153"/>
      <c r="G1243" s="154"/>
      <c r="H1243" s="155"/>
      <c r="I1243" s="155"/>
      <c r="J1243" s="155"/>
      <c r="K1243" s="155"/>
      <c r="L1243" s="155"/>
      <c r="M1243" s="155"/>
      <c r="N1243" s="155"/>
      <c r="O1243" s="155"/>
      <c r="P1243" s="155"/>
      <c r="Q1243" s="155"/>
      <c r="R1243" s="155"/>
      <c r="S1243" s="155"/>
      <c r="T1243" s="155"/>
      <c r="U1243" s="155"/>
      <c r="V1243" s="155"/>
      <c r="W1243" s="155"/>
      <c r="X1243" s="155"/>
      <c r="Y1243" s="155"/>
      <c r="Z1243" s="155"/>
      <c r="AA1243" s="155"/>
      <c r="AB1243" s="155"/>
      <c r="AC1243" s="155"/>
      <c r="AD1243" s="155"/>
      <c r="AE1243" s="155"/>
      <c r="AF1243" s="155"/>
      <c r="AG1243" s="155"/>
      <c r="AH1243" s="155"/>
    </row>
    <row r="1244" spans="1:35" x14ac:dyDescent="0.25">
      <c r="A1244">
        <f t="shared" si="57"/>
        <v>1242</v>
      </c>
      <c r="B1244" s="139" t="s">
        <v>765</v>
      </c>
      <c r="C1244" t="str">
        <f t="shared" si="58"/>
        <v>CALLAHUANCA EDEGEL 220</v>
      </c>
      <c r="E1244">
        <f t="shared" si="59"/>
        <v>1241</v>
      </c>
      <c r="F1244" s="156"/>
      <c r="G1244" s="157"/>
      <c r="H1244" s="158"/>
      <c r="I1244" s="158"/>
      <c r="J1244" s="158"/>
      <c r="K1244" s="158"/>
      <c r="L1244" s="158"/>
      <c r="M1244" s="158"/>
      <c r="N1244" s="158"/>
      <c r="O1244" s="158"/>
      <c r="P1244" s="158"/>
      <c r="Q1244" s="158"/>
      <c r="R1244" s="158"/>
      <c r="S1244" s="158"/>
      <c r="T1244" s="158"/>
      <c r="U1244" s="158"/>
      <c r="V1244" s="158"/>
      <c r="W1244" s="158"/>
      <c r="X1244" s="158"/>
      <c r="Y1244" s="158"/>
      <c r="Z1244" s="158"/>
      <c r="AA1244" s="158"/>
      <c r="AB1244" s="158"/>
      <c r="AC1244" s="158"/>
      <c r="AD1244" s="158"/>
      <c r="AE1244" s="158"/>
      <c r="AF1244" s="158"/>
      <c r="AG1244" s="158"/>
      <c r="AH1244" s="158"/>
    </row>
    <row r="1245" spans="1:35" x14ac:dyDescent="0.25">
      <c r="A1245" s="134">
        <f t="shared" si="57"/>
        <v>1243</v>
      </c>
      <c r="B1245" s="143" t="s">
        <v>34</v>
      </c>
      <c r="C1245" t="str">
        <f t="shared" si="58"/>
        <v>LUZ DEL SUR</v>
      </c>
      <c r="E1245">
        <f t="shared" si="59"/>
        <v>1242</v>
      </c>
      <c r="F1245" s="156"/>
      <c r="G1245" s="157"/>
      <c r="H1245" s="158"/>
      <c r="I1245" s="158"/>
      <c r="J1245" s="158"/>
      <c r="K1245" s="158"/>
      <c r="L1245" s="158"/>
      <c r="M1245" s="158"/>
      <c r="N1245" s="158"/>
      <c r="O1245" s="158"/>
      <c r="P1245" s="158"/>
      <c r="Q1245" s="158"/>
      <c r="R1245" s="158"/>
      <c r="S1245" s="158"/>
      <c r="T1245" s="158"/>
      <c r="U1245" s="158"/>
      <c r="V1245" s="158"/>
      <c r="W1245" s="158"/>
      <c r="X1245" s="158"/>
      <c r="Y1245" s="158"/>
      <c r="Z1245" s="158"/>
      <c r="AA1245" s="158"/>
      <c r="AB1245" s="158"/>
      <c r="AC1245" s="158"/>
      <c r="AD1245" s="158"/>
      <c r="AE1245" s="158"/>
      <c r="AF1245" s="158"/>
      <c r="AG1245" s="158"/>
      <c r="AH1245" s="158"/>
    </row>
    <row r="1246" spans="1:35" x14ac:dyDescent="0.25">
      <c r="A1246">
        <f t="shared" si="57"/>
        <v>1244</v>
      </c>
      <c r="B1246" s="144" t="s">
        <v>795</v>
      </c>
      <c r="C1246" t="str">
        <f t="shared" si="58"/>
        <v>31/12/2027</v>
      </c>
      <c r="E1246">
        <f t="shared" si="59"/>
        <v>1243</v>
      </c>
      <c r="F1246" s="156"/>
      <c r="G1246" s="157"/>
      <c r="H1246" s="158"/>
      <c r="I1246" s="158"/>
      <c r="J1246" s="158"/>
      <c r="K1246" s="158"/>
      <c r="L1246" s="158"/>
      <c r="M1246" s="158"/>
      <c r="N1246" s="158"/>
      <c r="O1246" s="158"/>
      <c r="P1246" s="158"/>
      <c r="Q1246" s="158"/>
      <c r="R1246" s="158"/>
      <c r="S1246" s="158"/>
      <c r="T1246" s="158"/>
      <c r="U1246" s="158"/>
      <c r="V1246" s="158"/>
      <c r="W1246" s="158"/>
      <c r="X1246" s="158"/>
      <c r="Y1246" s="158"/>
      <c r="Z1246" s="158"/>
      <c r="AA1246" s="158"/>
      <c r="AB1246" s="158"/>
      <c r="AC1246" s="158"/>
      <c r="AD1246" s="158"/>
      <c r="AE1246" s="158"/>
      <c r="AF1246" s="158"/>
      <c r="AG1246" s="158"/>
      <c r="AH1246" s="158"/>
    </row>
    <row r="1247" spans="1:35" x14ac:dyDescent="0.25">
      <c r="A1247">
        <f t="shared" si="57"/>
        <v>1245</v>
      </c>
      <c r="B1247" s="147" t="s">
        <v>1117</v>
      </c>
      <c r="C1247" t="str">
        <f t="shared" si="58"/>
        <v>01/03/2016</v>
      </c>
      <c r="E1247">
        <f t="shared" si="59"/>
        <v>1244</v>
      </c>
      <c r="F1247" s="156"/>
      <c r="G1247" s="157"/>
      <c r="H1247" s="158"/>
      <c r="I1247" s="158"/>
      <c r="J1247" s="158"/>
      <c r="K1247" s="158"/>
      <c r="L1247" s="158"/>
      <c r="M1247" s="158"/>
      <c r="N1247" s="158"/>
      <c r="O1247" s="158"/>
      <c r="P1247" s="158"/>
      <c r="Q1247" s="158"/>
      <c r="R1247" s="158"/>
      <c r="S1247" s="158"/>
      <c r="T1247" s="158"/>
      <c r="U1247" s="158"/>
      <c r="V1247" s="158"/>
      <c r="W1247" s="158"/>
      <c r="X1247" s="158"/>
      <c r="Y1247" s="158"/>
      <c r="Z1247" s="158"/>
      <c r="AA1247" s="158"/>
      <c r="AB1247" s="158"/>
      <c r="AC1247" s="158"/>
      <c r="AD1247" s="158"/>
      <c r="AE1247" s="158"/>
      <c r="AF1247" s="158"/>
      <c r="AG1247" s="158"/>
      <c r="AH1247" s="158"/>
    </row>
    <row r="1248" spans="1:35" x14ac:dyDescent="0.25">
      <c r="A1248">
        <f t="shared" si="57"/>
        <v>1246</v>
      </c>
      <c r="B1248" s="148" t="s">
        <v>435</v>
      </c>
      <c r="C1248" t="str">
        <f t="shared" si="58"/>
        <v>LICITACION</v>
      </c>
      <c r="E1248">
        <f t="shared" si="59"/>
        <v>1245</v>
      </c>
      <c r="F1248" s="156"/>
      <c r="G1248" s="157"/>
      <c r="H1248" s="158"/>
      <c r="I1248" s="158"/>
      <c r="J1248" s="158"/>
      <c r="K1248" s="158"/>
      <c r="L1248" s="158"/>
      <c r="M1248" s="158"/>
      <c r="N1248" s="158"/>
      <c r="O1248" s="158"/>
      <c r="P1248" s="158"/>
      <c r="Q1248" s="158"/>
      <c r="R1248" s="158"/>
      <c r="S1248" s="158"/>
      <c r="T1248" s="158"/>
      <c r="U1248" s="158"/>
      <c r="V1248" s="158"/>
      <c r="W1248" s="158"/>
      <c r="X1248" s="158"/>
      <c r="Y1248" s="158"/>
      <c r="Z1248" s="158"/>
      <c r="AA1248" s="158"/>
      <c r="AB1248" s="158"/>
      <c r="AC1248" s="158"/>
      <c r="AD1248" s="158"/>
      <c r="AE1248" s="158"/>
      <c r="AF1248" s="158"/>
      <c r="AG1248" s="158"/>
      <c r="AH1248" s="158"/>
    </row>
    <row r="1249" spans="1:35" x14ac:dyDescent="0.25">
      <c r="A1249">
        <f t="shared" si="57"/>
        <v>1247</v>
      </c>
      <c r="B1249" s="149" t="s">
        <v>417</v>
      </c>
      <c r="C1249" t="str">
        <f t="shared" si="58"/>
        <v>REGULADO</v>
      </c>
      <c r="E1249">
        <f t="shared" si="59"/>
        <v>1246</v>
      </c>
      <c r="F1249" s="159"/>
      <c r="G1249" s="160"/>
      <c r="H1249" s="161"/>
      <c r="I1249" s="161"/>
      <c r="J1249" s="161"/>
      <c r="K1249" s="161"/>
      <c r="L1249" s="161"/>
      <c r="M1249" s="161"/>
      <c r="N1249" s="161"/>
      <c r="O1249" s="161"/>
      <c r="P1249" s="161"/>
      <c r="Q1249" s="161"/>
      <c r="R1249" s="161"/>
      <c r="S1249" s="161"/>
      <c r="T1249" s="161"/>
      <c r="U1249" s="161"/>
      <c r="V1249" s="161"/>
      <c r="W1249" s="161"/>
      <c r="X1249" s="161"/>
      <c r="Y1249" s="161"/>
      <c r="Z1249" s="161"/>
      <c r="AA1249" s="161"/>
      <c r="AB1249" s="161"/>
      <c r="AC1249" s="161"/>
      <c r="AD1249" s="161"/>
      <c r="AE1249" s="161"/>
      <c r="AF1249" s="161"/>
      <c r="AG1249" s="161"/>
      <c r="AH1249" s="161"/>
    </row>
    <row r="1250" spans="1:35" x14ac:dyDescent="0.25">
      <c r="A1250">
        <f t="shared" si="57"/>
        <v>1248</v>
      </c>
      <c r="B1250" s="135" t="s">
        <v>2237</v>
      </c>
      <c r="C1250" t="str">
        <f t="shared" si="58"/>
        <v>CL00140ENG</v>
      </c>
      <c r="E1250" s="134">
        <f t="shared" si="59"/>
        <v>1247</v>
      </c>
      <c r="F1250" s="153"/>
      <c r="G1250" s="154"/>
      <c r="H1250" s="155"/>
      <c r="I1250" s="155"/>
      <c r="J1250" s="155"/>
      <c r="K1250" s="155"/>
      <c r="L1250" s="155"/>
      <c r="M1250" s="155"/>
      <c r="N1250" s="155"/>
      <c r="O1250" s="155"/>
      <c r="P1250" s="155"/>
      <c r="Q1250" s="155"/>
      <c r="R1250" s="155"/>
      <c r="S1250" s="155"/>
      <c r="T1250" s="155"/>
      <c r="U1250" s="155"/>
      <c r="V1250" s="155"/>
      <c r="W1250" s="155"/>
      <c r="X1250" s="155"/>
      <c r="Y1250" s="155"/>
      <c r="Z1250" s="155"/>
      <c r="AA1250" s="155"/>
      <c r="AB1250" s="155"/>
      <c r="AC1250" s="155"/>
      <c r="AD1250" s="155"/>
      <c r="AE1250" s="155"/>
      <c r="AF1250" s="155"/>
      <c r="AG1250" s="155"/>
      <c r="AH1250" s="155"/>
    </row>
    <row r="1251" spans="1:35" x14ac:dyDescent="0.25">
      <c r="A1251" s="134">
        <f t="shared" si="57"/>
        <v>1249</v>
      </c>
      <c r="B1251" s="139" t="s">
        <v>478</v>
      </c>
      <c r="C1251" t="str">
        <f t="shared" si="58"/>
        <v>CAJAMARCA 220</v>
      </c>
      <c r="E1251">
        <f t="shared" si="59"/>
        <v>1248</v>
      </c>
      <c r="F1251" s="156"/>
      <c r="G1251" s="157"/>
      <c r="H1251" s="158"/>
      <c r="I1251" s="158"/>
      <c r="J1251" s="158"/>
      <c r="K1251" s="158"/>
      <c r="L1251" s="158"/>
      <c r="M1251" s="158"/>
      <c r="N1251" s="158"/>
      <c r="O1251" s="158"/>
      <c r="P1251" s="158"/>
      <c r="Q1251" s="158"/>
      <c r="R1251" s="158"/>
      <c r="S1251" s="158"/>
      <c r="T1251" s="158"/>
      <c r="U1251" s="158"/>
      <c r="V1251" s="158"/>
      <c r="W1251" s="158"/>
      <c r="X1251" s="158"/>
      <c r="Y1251" s="158"/>
      <c r="Z1251" s="158"/>
      <c r="AA1251" s="158"/>
      <c r="AB1251" s="158"/>
      <c r="AC1251" s="158"/>
      <c r="AD1251" s="158"/>
      <c r="AE1251" s="158"/>
      <c r="AF1251" s="158"/>
      <c r="AG1251" s="158"/>
      <c r="AH1251" s="158"/>
    </row>
    <row r="1252" spans="1:35" x14ac:dyDescent="0.25">
      <c r="A1252">
        <f t="shared" si="57"/>
        <v>1250</v>
      </c>
      <c r="B1252" s="143" t="s">
        <v>107</v>
      </c>
      <c r="C1252" t="str">
        <f t="shared" si="58"/>
        <v>ELECTRO NORTE</v>
      </c>
      <c r="E1252">
        <f t="shared" si="59"/>
        <v>1249</v>
      </c>
      <c r="F1252" s="156"/>
      <c r="G1252" s="157"/>
      <c r="H1252" s="158"/>
      <c r="I1252" s="158"/>
      <c r="J1252" s="158"/>
      <c r="K1252" s="158"/>
      <c r="L1252" s="158"/>
      <c r="M1252" s="158"/>
      <c r="N1252" s="158"/>
      <c r="O1252" s="158"/>
      <c r="P1252" s="158"/>
      <c r="Q1252" s="158"/>
      <c r="R1252" s="158"/>
      <c r="S1252" s="158"/>
      <c r="T1252" s="158"/>
      <c r="U1252" s="158"/>
      <c r="V1252" s="158"/>
      <c r="W1252" s="158"/>
      <c r="X1252" s="158"/>
      <c r="Y1252" s="158"/>
      <c r="Z1252" s="158"/>
      <c r="AA1252" s="158"/>
      <c r="AB1252" s="158"/>
      <c r="AC1252" s="158"/>
      <c r="AD1252" s="158"/>
      <c r="AE1252" s="158"/>
      <c r="AF1252" s="158"/>
      <c r="AG1252" s="158"/>
      <c r="AH1252" s="158"/>
    </row>
    <row r="1253" spans="1:35" x14ac:dyDescent="0.25">
      <c r="A1253">
        <f t="shared" si="57"/>
        <v>1251</v>
      </c>
      <c r="B1253" s="144" t="s">
        <v>566</v>
      </c>
      <c r="C1253" t="str">
        <f t="shared" si="58"/>
        <v>31/12/2022</v>
      </c>
      <c r="E1253">
        <f t="shared" si="59"/>
        <v>1250</v>
      </c>
      <c r="F1253" s="156"/>
      <c r="G1253" s="157"/>
      <c r="H1253" s="158"/>
      <c r="I1253" s="158"/>
      <c r="J1253" s="158"/>
      <c r="K1253" s="158"/>
      <c r="L1253" s="158"/>
      <c r="M1253" s="158"/>
      <c r="N1253" s="158"/>
      <c r="O1253" s="158"/>
      <c r="P1253" s="158"/>
      <c r="Q1253" s="158"/>
      <c r="R1253" s="158"/>
      <c r="S1253" s="158"/>
      <c r="T1253" s="158"/>
      <c r="U1253" s="158"/>
      <c r="V1253" s="158"/>
      <c r="W1253" s="158"/>
      <c r="X1253" s="158"/>
      <c r="Y1253" s="158"/>
      <c r="Z1253" s="158"/>
      <c r="AA1253" s="158"/>
      <c r="AB1253" s="158"/>
      <c r="AC1253" s="158"/>
      <c r="AD1253" s="158"/>
      <c r="AE1253" s="158"/>
      <c r="AF1253" s="158"/>
      <c r="AG1253" s="158"/>
      <c r="AH1253" s="158"/>
    </row>
    <row r="1254" spans="1:35" x14ac:dyDescent="0.25">
      <c r="A1254">
        <f t="shared" si="57"/>
        <v>1252</v>
      </c>
      <c r="B1254" s="147" t="s">
        <v>1117</v>
      </c>
      <c r="C1254" t="str">
        <f t="shared" si="58"/>
        <v>01/03/2016</v>
      </c>
      <c r="E1254">
        <f t="shared" si="59"/>
        <v>1251</v>
      </c>
      <c r="F1254" s="156"/>
      <c r="G1254" s="157"/>
      <c r="H1254" s="158"/>
      <c r="I1254" s="158"/>
      <c r="J1254" s="158"/>
      <c r="K1254" s="158"/>
      <c r="L1254" s="158"/>
      <c r="M1254" s="158"/>
      <c r="N1254" s="158"/>
      <c r="O1254" s="158"/>
      <c r="P1254" s="158"/>
      <c r="Q1254" s="158"/>
      <c r="R1254" s="158"/>
      <c r="S1254" s="158"/>
      <c r="T1254" s="158"/>
      <c r="U1254" s="158"/>
      <c r="V1254" s="158"/>
      <c r="W1254" s="158"/>
      <c r="X1254" s="158"/>
      <c r="Y1254" s="158"/>
      <c r="Z1254" s="158"/>
      <c r="AA1254" s="158"/>
      <c r="AB1254" s="158"/>
      <c r="AC1254" s="158"/>
      <c r="AD1254" s="158"/>
      <c r="AE1254" s="158"/>
      <c r="AF1254" s="158"/>
      <c r="AG1254" s="158"/>
      <c r="AH1254" s="158"/>
    </row>
    <row r="1255" spans="1:35" x14ac:dyDescent="0.25">
      <c r="A1255">
        <f t="shared" si="57"/>
        <v>1253</v>
      </c>
      <c r="B1255" s="148" t="s">
        <v>435</v>
      </c>
      <c r="C1255" t="str">
        <f t="shared" si="58"/>
        <v>LICITACION</v>
      </c>
      <c r="E1255">
        <f t="shared" si="59"/>
        <v>1252</v>
      </c>
      <c r="F1255" s="156"/>
      <c r="G1255" s="157"/>
      <c r="H1255" s="158"/>
      <c r="I1255" s="158"/>
      <c r="J1255" s="158"/>
      <c r="K1255" s="158"/>
      <c r="L1255" s="158"/>
      <c r="M1255" s="158"/>
      <c r="N1255" s="158"/>
      <c r="O1255" s="158"/>
      <c r="P1255" s="158"/>
      <c r="Q1255" s="158"/>
      <c r="R1255" s="158"/>
      <c r="S1255" s="158"/>
      <c r="T1255" s="158"/>
      <c r="U1255" s="158"/>
      <c r="V1255" s="158"/>
      <c r="W1255" s="158"/>
      <c r="X1255" s="158"/>
      <c r="Y1255" s="158"/>
      <c r="Z1255" s="158"/>
      <c r="AA1255" s="158"/>
      <c r="AB1255" s="158"/>
      <c r="AC1255" s="158"/>
      <c r="AD1255" s="158"/>
      <c r="AE1255" s="158"/>
      <c r="AF1255" s="158"/>
      <c r="AG1255" s="158"/>
      <c r="AH1255" s="158"/>
    </row>
    <row r="1256" spans="1:35" x14ac:dyDescent="0.25">
      <c r="A1256" s="134">
        <f t="shared" si="57"/>
        <v>1254</v>
      </c>
      <c r="B1256" s="149" t="s">
        <v>417</v>
      </c>
      <c r="C1256" t="str">
        <f t="shared" si="58"/>
        <v>REGULADO</v>
      </c>
      <c r="E1256">
        <f t="shared" si="59"/>
        <v>1253</v>
      </c>
      <c r="F1256" s="159"/>
      <c r="G1256" s="160"/>
      <c r="H1256" s="161"/>
      <c r="I1256" s="161"/>
      <c r="J1256" s="161"/>
      <c r="K1256" s="161"/>
      <c r="L1256" s="161"/>
      <c r="M1256" s="161"/>
      <c r="N1256" s="161"/>
      <c r="O1256" s="161"/>
      <c r="P1256" s="161"/>
      <c r="Q1256" s="161"/>
      <c r="R1256" s="161"/>
      <c r="S1256" s="161"/>
      <c r="T1256" s="161"/>
      <c r="U1256" s="161"/>
      <c r="V1256" s="161"/>
      <c r="W1256" s="161"/>
      <c r="X1256" s="161"/>
      <c r="Y1256" s="161"/>
      <c r="Z1256" s="161"/>
      <c r="AA1256" s="161"/>
      <c r="AB1256" s="161"/>
      <c r="AC1256" s="161"/>
      <c r="AD1256" s="161"/>
      <c r="AE1256" s="161"/>
      <c r="AF1256" s="161"/>
      <c r="AG1256" s="161"/>
      <c r="AH1256" s="161"/>
    </row>
    <row r="1257" spans="1:35" s="134" customFormat="1" x14ac:dyDescent="0.25">
      <c r="A1257">
        <f t="shared" si="57"/>
        <v>1255</v>
      </c>
      <c r="B1257" s="135" t="s">
        <v>1966</v>
      </c>
      <c r="C1257" s="134" t="str">
        <f t="shared" si="58"/>
        <v>CL00141ENG</v>
      </c>
      <c r="E1257" s="134">
        <f t="shared" si="59"/>
        <v>1254</v>
      </c>
      <c r="F1257" s="136"/>
      <c r="G1257" s="137"/>
      <c r="H1257" s="138"/>
      <c r="I1257" s="138"/>
      <c r="J1257" s="138"/>
      <c r="K1257" s="138"/>
      <c r="L1257" s="138"/>
      <c r="M1257" s="138"/>
      <c r="N1257" s="138"/>
      <c r="O1257" s="138"/>
      <c r="P1257" s="138"/>
      <c r="Q1257" s="138"/>
      <c r="R1257" s="138"/>
      <c r="S1257" s="138"/>
      <c r="T1257" s="138"/>
      <c r="U1257" s="138"/>
      <c r="V1257" s="138"/>
      <c r="W1257" s="138"/>
      <c r="X1257" s="138"/>
      <c r="Y1257" s="138"/>
      <c r="Z1257" s="138"/>
      <c r="AA1257" s="138"/>
      <c r="AB1257" s="138"/>
      <c r="AC1257" s="138"/>
      <c r="AD1257" s="138"/>
      <c r="AE1257" s="138"/>
      <c r="AF1257" s="138"/>
      <c r="AG1257" s="138"/>
      <c r="AH1257" s="138"/>
      <c r="AI1257" s="3"/>
    </row>
    <row r="1258" spans="1:35" x14ac:dyDescent="0.25">
      <c r="A1258">
        <f t="shared" si="57"/>
        <v>1256</v>
      </c>
      <c r="B1258" s="139" t="s">
        <v>466</v>
      </c>
      <c r="C1258" t="str">
        <f t="shared" si="58"/>
        <v>YAUPI138</v>
      </c>
      <c r="E1258">
        <f t="shared" si="59"/>
        <v>1255</v>
      </c>
      <c r="F1258" s="140"/>
      <c r="G1258" s="141"/>
      <c r="H1258" s="142"/>
      <c r="I1258" s="142"/>
      <c r="J1258" s="142"/>
      <c r="K1258" s="142"/>
      <c r="L1258" s="142"/>
      <c r="M1258" s="142"/>
      <c r="N1258" s="142"/>
      <c r="O1258" s="142"/>
      <c r="P1258" s="142"/>
      <c r="Q1258" s="142"/>
      <c r="R1258" s="142"/>
      <c r="S1258" s="142"/>
      <c r="T1258" s="142"/>
      <c r="U1258" s="142"/>
      <c r="V1258" s="142"/>
      <c r="W1258" s="142"/>
      <c r="X1258" s="142"/>
      <c r="Y1258" s="142"/>
      <c r="Z1258" s="142"/>
      <c r="AA1258" s="142"/>
      <c r="AB1258" s="142"/>
      <c r="AC1258" s="142"/>
      <c r="AD1258" s="142"/>
      <c r="AE1258" s="142"/>
      <c r="AF1258" s="142"/>
      <c r="AG1258" s="142"/>
      <c r="AH1258" s="142"/>
    </row>
    <row r="1259" spans="1:35" x14ac:dyDescent="0.25">
      <c r="A1259">
        <f t="shared" si="57"/>
        <v>1257</v>
      </c>
      <c r="B1259" s="143" t="s">
        <v>81</v>
      </c>
      <c r="C1259" t="str">
        <f t="shared" si="58"/>
        <v>ELECTRO CENTRO</v>
      </c>
      <c r="E1259">
        <f t="shared" si="59"/>
        <v>1256</v>
      </c>
      <c r="F1259" s="140"/>
      <c r="G1259" s="141"/>
      <c r="H1259" s="142"/>
      <c r="I1259" s="142"/>
      <c r="J1259" s="142"/>
      <c r="K1259" s="142"/>
      <c r="L1259" s="142"/>
      <c r="M1259" s="142"/>
      <c r="N1259" s="142"/>
      <c r="O1259" s="142"/>
      <c r="P1259" s="142"/>
      <c r="Q1259" s="142"/>
      <c r="R1259" s="142"/>
      <c r="S1259" s="142"/>
      <c r="T1259" s="142"/>
      <c r="U1259" s="142"/>
      <c r="V1259" s="142"/>
      <c r="W1259" s="142"/>
      <c r="X1259" s="142"/>
      <c r="Y1259" s="142"/>
      <c r="Z1259" s="142"/>
      <c r="AA1259" s="142"/>
      <c r="AB1259" s="142"/>
      <c r="AC1259" s="142"/>
      <c r="AD1259" s="142"/>
      <c r="AE1259" s="142"/>
      <c r="AF1259" s="142"/>
      <c r="AG1259" s="142"/>
      <c r="AH1259" s="142"/>
    </row>
    <row r="1260" spans="1:35" x14ac:dyDescent="0.25">
      <c r="A1260">
        <f t="shared" si="57"/>
        <v>1258</v>
      </c>
      <c r="B1260" s="144" t="s">
        <v>566</v>
      </c>
      <c r="C1260" t="str">
        <f t="shared" si="58"/>
        <v>31/12/2022</v>
      </c>
      <c r="E1260">
        <f t="shared" si="59"/>
        <v>1257</v>
      </c>
      <c r="F1260" s="140"/>
      <c r="G1260" s="141"/>
      <c r="H1260" s="142"/>
      <c r="I1260" s="142"/>
      <c r="J1260" s="142"/>
      <c r="K1260" s="142"/>
      <c r="L1260" s="142"/>
      <c r="M1260" s="142"/>
      <c r="N1260" s="142"/>
      <c r="O1260" s="142"/>
      <c r="P1260" s="142"/>
      <c r="Q1260" s="142"/>
      <c r="R1260" s="142"/>
      <c r="S1260" s="142"/>
      <c r="T1260" s="142"/>
      <c r="U1260" s="142"/>
      <c r="V1260" s="142"/>
      <c r="W1260" s="142"/>
      <c r="X1260" s="142"/>
      <c r="Y1260" s="142"/>
      <c r="Z1260" s="142"/>
      <c r="AA1260" s="142"/>
      <c r="AB1260" s="142"/>
      <c r="AC1260" s="142"/>
      <c r="AD1260" s="142"/>
      <c r="AE1260" s="142"/>
      <c r="AF1260" s="142"/>
      <c r="AG1260" s="142"/>
      <c r="AH1260" s="142"/>
    </row>
    <row r="1261" spans="1:35" x14ac:dyDescent="0.25">
      <c r="A1261" s="134">
        <f t="shared" si="57"/>
        <v>1259</v>
      </c>
      <c r="B1261" s="147" t="s">
        <v>1117</v>
      </c>
      <c r="C1261" t="str">
        <f t="shared" si="58"/>
        <v>01/03/2016</v>
      </c>
      <c r="E1261">
        <f t="shared" si="59"/>
        <v>1258</v>
      </c>
      <c r="F1261" s="140"/>
      <c r="G1261" s="141"/>
      <c r="H1261" s="142"/>
      <c r="I1261" s="142"/>
      <c r="J1261" s="142"/>
      <c r="K1261" s="142"/>
      <c r="L1261" s="142"/>
      <c r="M1261" s="142"/>
      <c r="N1261" s="142"/>
      <c r="O1261" s="142"/>
      <c r="P1261" s="142"/>
      <c r="Q1261" s="142"/>
      <c r="R1261" s="142"/>
      <c r="S1261" s="142"/>
      <c r="T1261" s="142"/>
      <c r="U1261" s="142"/>
      <c r="V1261" s="142"/>
      <c r="W1261" s="142"/>
      <c r="X1261" s="142"/>
      <c r="Y1261" s="142"/>
      <c r="Z1261" s="142"/>
      <c r="AA1261" s="142"/>
      <c r="AB1261" s="142"/>
      <c r="AC1261" s="142"/>
      <c r="AD1261" s="142"/>
      <c r="AE1261" s="142"/>
      <c r="AF1261" s="142"/>
      <c r="AG1261" s="142"/>
      <c r="AH1261" s="142"/>
    </row>
    <row r="1262" spans="1:35" x14ac:dyDescent="0.25">
      <c r="A1262">
        <f t="shared" si="57"/>
        <v>1260</v>
      </c>
      <c r="B1262" s="148" t="s">
        <v>435</v>
      </c>
      <c r="C1262" t="str">
        <f t="shared" si="58"/>
        <v>LICITACION</v>
      </c>
      <c r="E1262">
        <f t="shared" si="59"/>
        <v>1259</v>
      </c>
      <c r="F1262" s="140"/>
      <c r="G1262" s="141"/>
      <c r="H1262" s="142"/>
      <c r="I1262" s="142"/>
      <c r="J1262" s="142"/>
      <c r="K1262" s="142"/>
      <c r="L1262" s="142"/>
      <c r="M1262" s="142"/>
      <c r="N1262" s="142"/>
      <c r="O1262" s="142"/>
      <c r="P1262" s="142"/>
      <c r="Q1262" s="142"/>
      <c r="R1262" s="142"/>
      <c r="S1262" s="142"/>
      <c r="T1262" s="142"/>
      <c r="U1262" s="142"/>
      <c r="V1262" s="142"/>
      <c r="W1262" s="142"/>
      <c r="X1262" s="142"/>
      <c r="Y1262" s="142"/>
      <c r="Z1262" s="142"/>
      <c r="AA1262" s="142"/>
      <c r="AB1262" s="142"/>
      <c r="AC1262" s="142"/>
      <c r="AD1262" s="142"/>
      <c r="AE1262" s="142"/>
      <c r="AF1262" s="142"/>
      <c r="AG1262" s="142"/>
      <c r="AH1262" s="142"/>
    </row>
    <row r="1263" spans="1:35" x14ac:dyDescent="0.25">
      <c r="A1263">
        <f t="shared" si="57"/>
        <v>1261</v>
      </c>
      <c r="B1263" s="149" t="s">
        <v>417</v>
      </c>
      <c r="C1263" t="str">
        <f t="shared" si="58"/>
        <v>REGULADO</v>
      </c>
      <c r="E1263">
        <f t="shared" si="59"/>
        <v>1260</v>
      </c>
      <c r="F1263" s="150"/>
      <c r="G1263" s="151"/>
      <c r="H1263" s="152"/>
      <c r="I1263" s="152"/>
      <c r="J1263" s="152"/>
      <c r="K1263" s="152"/>
      <c r="L1263" s="152"/>
      <c r="M1263" s="152"/>
      <c r="N1263" s="152"/>
      <c r="O1263" s="152"/>
      <c r="P1263" s="152"/>
      <c r="Q1263" s="152"/>
      <c r="R1263" s="152"/>
      <c r="S1263" s="152"/>
      <c r="T1263" s="152"/>
      <c r="U1263" s="152"/>
      <c r="V1263" s="152"/>
      <c r="W1263" s="152"/>
      <c r="X1263" s="152"/>
      <c r="Y1263" s="152"/>
      <c r="Z1263" s="152"/>
      <c r="AA1263" s="152"/>
      <c r="AB1263" s="152"/>
      <c r="AC1263" s="152"/>
      <c r="AD1263" s="152"/>
      <c r="AE1263" s="152"/>
      <c r="AF1263" s="152"/>
      <c r="AG1263" s="152"/>
      <c r="AH1263" s="152"/>
    </row>
    <row r="1264" spans="1:35" x14ac:dyDescent="0.25">
      <c r="A1264">
        <f t="shared" si="57"/>
        <v>1262</v>
      </c>
      <c r="B1264" s="135" t="s">
        <v>2347</v>
      </c>
      <c r="C1264" t="str">
        <f t="shared" si="58"/>
        <v>CL00142ENG</v>
      </c>
      <c r="E1264" s="134">
        <f t="shared" si="59"/>
        <v>1261</v>
      </c>
      <c r="F1264" s="153"/>
      <c r="G1264" s="154"/>
      <c r="H1264" s="155"/>
      <c r="I1264" s="155"/>
      <c r="J1264" s="155"/>
      <c r="K1264" s="155"/>
      <c r="L1264" s="155"/>
      <c r="M1264" s="155"/>
      <c r="N1264" s="155"/>
      <c r="O1264" s="155"/>
      <c r="P1264" s="155"/>
      <c r="Q1264" s="155"/>
      <c r="R1264" s="155"/>
      <c r="S1264" s="155"/>
      <c r="T1264" s="155"/>
      <c r="U1264" s="155"/>
      <c r="V1264" s="155"/>
      <c r="W1264" s="155"/>
      <c r="X1264" s="155"/>
      <c r="Y1264" s="155"/>
      <c r="Z1264" s="155"/>
      <c r="AA1264" s="155"/>
      <c r="AB1264" s="155"/>
      <c r="AC1264" s="155"/>
      <c r="AD1264" s="155"/>
      <c r="AE1264" s="155"/>
      <c r="AF1264" s="155"/>
      <c r="AG1264" s="155"/>
      <c r="AH1264" s="155"/>
    </row>
    <row r="1265" spans="1:35" x14ac:dyDescent="0.25">
      <c r="A1265">
        <f t="shared" si="57"/>
        <v>1263</v>
      </c>
      <c r="B1265" s="139" t="s">
        <v>730</v>
      </c>
      <c r="C1265" t="str">
        <f t="shared" si="58"/>
        <v>CANTERA 220</v>
      </c>
      <c r="E1265">
        <f t="shared" si="59"/>
        <v>1262</v>
      </c>
      <c r="F1265" s="156"/>
      <c r="G1265" s="157"/>
      <c r="H1265" s="158"/>
      <c r="I1265" s="158"/>
      <c r="J1265" s="158"/>
      <c r="K1265" s="158"/>
      <c r="L1265" s="158"/>
      <c r="M1265" s="158"/>
      <c r="N1265" s="158"/>
      <c r="O1265" s="158"/>
      <c r="P1265" s="158"/>
      <c r="Q1265" s="158"/>
      <c r="R1265" s="158"/>
      <c r="S1265" s="158"/>
      <c r="T1265" s="158"/>
      <c r="U1265" s="158"/>
      <c r="V1265" s="158"/>
      <c r="W1265" s="158"/>
      <c r="X1265" s="158"/>
      <c r="Y1265" s="158"/>
      <c r="Z1265" s="158"/>
      <c r="AA1265" s="158"/>
      <c r="AB1265" s="158"/>
      <c r="AC1265" s="158"/>
      <c r="AD1265" s="158"/>
      <c r="AE1265" s="158"/>
      <c r="AF1265" s="158"/>
      <c r="AG1265" s="158"/>
      <c r="AH1265" s="158"/>
    </row>
    <row r="1266" spans="1:35" x14ac:dyDescent="0.25">
      <c r="A1266" s="134">
        <f t="shared" si="57"/>
        <v>1264</v>
      </c>
      <c r="B1266" s="143" t="s">
        <v>34</v>
      </c>
      <c r="C1266" t="str">
        <f t="shared" si="58"/>
        <v>LUZ DEL SUR</v>
      </c>
      <c r="E1266">
        <f t="shared" si="59"/>
        <v>1263</v>
      </c>
      <c r="F1266" s="156"/>
      <c r="G1266" s="157"/>
      <c r="H1266" s="158"/>
      <c r="I1266" s="158"/>
      <c r="J1266" s="158"/>
      <c r="K1266" s="158"/>
      <c r="L1266" s="158"/>
      <c r="M1266" s="158"/>
      <c r="N1266" s="158"/>
      <c r="O1266" s="158"/>
      <c r="P1266" s="158"/>
      <c r="Q1266" s="158"/>
      <c r="R1266" s="158"/>
      <c r="S1266" s="158"/>
      <c r="T1266" s="158"/>
      <c r="U1266" s="158"/>
      <c r="V1266" s="158"/>
      <c r="W1266" s="158"/>
      <c r="X1266" s="158"/>
      <c r="Y1266" s="158"/>
      <c r="Z1266" s="158"/>
      <c r="AA1266" s="158"/>
      <c r="AB1266" s="158"/>
      <c r="AC1266" s="158"/>
      <c r="AD1266" s="158"/>
      <c r="AE1266" s="158"/>
      <c r="AF1266" s="158"/>
      <c r="AG1266" s="158"/>
      <c r="AH1266" s="158"/>
    </row>
    <row r="1267" spans="1:35" x14ac:dyDescent="0.25">
      <c r="A1267">
        <f t="shared" si="57"/>
        <v>1265</v>
      </c>
      <c r="B1267" s="144" t="s">
        <v>795</v>
      </c>
      <c r="C1267" t="str">
        <f t="shared" si="58"/>
        <v>31/12/2027</v>
      </c>
      <c r="E1267">
        <f t="shared" si="59"/>
        <v>1264</v>
      </c>
      <c r="F1267" s="156"/>
      <c r="G1267" s="157"/>
      <c r="H1267" s="158"/>
      <c r="I1267" s="158"/>
      <c r="J1267" s="158"/>
      <c r="K1267" s="158"/>
      <c r="L1267" s="158"/>
      <c r="M1267" s="158"/>
      <c r="N1267" s="158"/>
      <c r="O1267" s="158"/>
      <c r="P1267" s="158"/>
      <c r="Q1267" s="158"/>
      <c r="R1267" s="158"/>
      <c r="S1267" s="158"/>
      <c r="T1267" s="158"/>
      <c r="U1267" s="158"/>
      <c r="V1267" s="158"/>
      <c r="W1267" s="158"/>
      <c r="X1267" s="158"/>
      <c r="Y1267" s="158"/>
      <c r="Z1267" s="158"/>
      <c r="AA1267" s="158"/>
      <c r="AB1267" s="158"/>
      <c r="AC1267" s="158"/>
      <c r="AD1267" s="158"/>
      <c r="AE1267" s="158"/>
      <c r="AF1267" s="158"/>
      <c r="AG1267" s="158"/>
      <c r="AH1267" s="158"/>
    </row>
    <row r="1268" spans="1:35" x14ac:dyDescent="0.25">
      <c r="A1268">
        <f t="shared" si="57"/>
        <v>1266</v>
      </c>
      <c r="B1268" s="147" t="s">
        <v>1117</v>
      </c>
      <c r="C1268" t="str">
        <f t="shared" si="58"/>
        <v>01/03/2016</v>
      </c>
      <c r="E1268">
        <f t="shared" si="59"/>
        <v>1265</v>
      </c>
      <c r="F1268" s="156"/>
      <c r="G1268" s="157"/>
      <c r="H1268" s="158"/>
      <c r="I1268" s="158"/>
      <c r="J1268" s="158"/>
      <c r="K1268" s="158"/>
      <c r="L1268" s="158"/>
      <c r="M1268" s="158"/>
      <c r="N1268" s="158"/>
      <c r="O1268" s="158"/>
      <c r="P1268" s="158"/>
      <c r="Q1268" s="158"/>
      <c r="R1268" s="158"/>
      <c r="S1268" s="158"/>
      <c r="T1268" s="158"/>
      <c r="U1268" s="158"/>
      <c r="V1268" s="158"/>
      <c r="W1268" s="158"/>
      <c r="X1268" s="158"/>
      <c r="Y1268" s="158"/>
      <c r="Z1268" s="158"/>
      <c r="AA1268" s="158"/>
      <c r="AB1268" s="158"/>
      <c r="AC1268" s="158"/>
      <c r="AD1268" s="158"/>
      <c r="AE1268" s="158"/>
      <c r="AF1268" s="158"/>
      <c r="AG1268" s="158"/>
      <c r="AH1268" s="158"/>
    </row>
    <row r="1269" spans="1:35" x14ac:dyDescent="0.25">
      <c r="A1269">
        <f t="shared" si="57"/>
        <v>1267</v>
      </c>
      <c r="B1269" s="148" t="s">
        <v>435</v>
      </c>
      <c r="C1269" t="str">
        <f t="shared" si="58"/>
        <v>LICITACION</v>
      </c>
      <c r="E1269">
        <f t="shared" si="59"/>
        <v>1266</v>
      </c>
      <c r="F1269" s="156"/>
      <c r="G1269" s="157"/>
      <c r="H1269" s="158"/>
      <c r="I1269" s="158"/>
      <c r="J1269" s="158"/>
      <c r="K1269" s="158"/>
      <c r="L1269" s="158"/>
      <c r="M1269" s="158"/>
      <c r="N1269" s="158"/>
      <c r="O1269" s="158"/>
      <c r="P1269" s="158"/>
      <c r="Q1269" s="158"/>
      <c r="R1269" s="158"/>
      <c r="S1269" s="158"/>
      <c r="T1269" s="158"/>
      <c r="U1269" s="158"/>
      <c r="V1269" s="158"/>
      <c r="W1269" s="158"/>
      <c r="X1269" s="158"/>
      <c r="Y1269" s="158"/>
      <c r="Z1269" s="158"/>
      <c r="AA1269" s="158"/>
      <c r="AB1269" s="158"/>
      <c r="AC1269" s="158"/>
      <c r="AD1269" s="158"/>
      <c r="AE1269" s="158"/>
      <c r="AF1269" s="158"/>
      <c r="AG1269" s="158"/>
      <c r="AH1269" s="158"/>
    </row>
    <row r="1270" spans="1:35" x14ac:dyDescent="0.25">
      <c r="A1270">
        <f t="shared" si="57"/>
        <v>1268</v>
      </c>
      <c r="B1270" s="149" t="s">
        <v>417</v>
      </c>
      <c r="C1270" t="str">
        <f t="shared" si="58"/>
        <v>REGULADO</v>
      </c>
      <c r="E1270">
        <f t="shared" si="59"/>
        <v>1267</v>
      </c>
      <c r="F1270" s="159"/>
      <c r="G1270" s="160"/>
      <c r="H1270" s="161"/>
      <c r="I1270" s="161"/>
      <c r="J1270" s="161"/>
      <c r="K1270" s="161"/>
      <c r="L1270" s="161"/>
      <c r="M1270" s="161"/>
      <c r="N1270" s="161"/>
      <c r="O1270" s="161"/>
      <c r="P1270" s="161"/>
      <c r="Q1270" s="161"/>
      <c r="R1270" s="161"/>
      <c r="S1270" s="161"/>
      <c r="T1270" s="161"/>
      <c r="U1270" s="161"/>
      <c r="V1270" s="161"/>
      <c r="W1270" s="161"/>
      <c r="X1270" s="161"/>
      <c r="Y1270" s="161"/>
      <c r="Z1270" s="161"/>
      <c r="AA1270" s="161"/>
      <c r="AB1270" s="161"/>
      <c r="AC1270" s="161"/>
      <c r="AD1270" s="161"/>
      <c r="AE1270" s="161"/>
      <c r="AF1270" s="161"/>
      <c r="AG1270" s="161"/>
      <c r="AH1270" s="161"/>
    </row>
    <row r="1271" spans="1:35" x14ac:dyDescent="0.25">
      <c r="A1271">
        <f t="shared" si="57"/>
        <v>1269</v>
      </c>
      <c r="B1271" s="135" t="s">
        <v>1614</v>
      </c>
      <c r="C1271" t="str">
        <f t="shared" si="58"/>
        <v>CL00143ENG</v>
      </c>
      <c r="E1271" s="134">
        <f t="shared" si="59"/>
        <v>1268</v>
      </c>
      <c r="F1271" s="153"/>
      <c r="G1271" s="154"/>
      <c r="H1271" s="155"/>
      <c r="I1271" s="155"/>
      <c r="J1271" s="155"/>
      <c r="K1271" s="155"/>
      <c r="L1271" s="155"/>
      <c r="M1271" s="155"/>
      <c r="N1271" s="155"/>
      <c r="O1271" s="155"/>
      <c r="P1271" s="155"/>
      <c r="Q1271" s="155"/>
      <c r="R1271" s="155"/>
      <c r="S1271" s="155"/>
      <c r="T1271" s="155"/>
      <c r="U1271" s="155"/>
      <c r="V1271" s="155"/>
      <c r="W1271" s="155"/>
      <c r="X1271" s="155"/>
      <c r="Y1271" s="155"/>
      <c r="Z1271" s="155"/>
      <c r="AA1271" s="155"/>
      <c r="AB1271" s="155"/>
      <c r="AC1271" s="155"/>
      <c r="AD1271" s="155"/>
      <c r="AE1271" s="155"/>
      <c r="AF1271" s="155"/>
      <c r="AG1271" s="155"/>
      <c r="AH1271" s="155"/>
    </row>
    <row r="1272" spans="1:35" x14ac:dyDescent="0.25">
      <c r="A1272" s="134">
        <f t="shared" si="57"/>
        <v>1270</v>
      </c>
      <c r="B1272" s="139" t="s">
        <v>426</v>
      </c>
      <c r="C1272" t="str">
        <f t="shared" si="58"/>
        <v>LOMERA 220</v>
      </c>
      <c r="E1272">
        <f t="shared" si="59"/>
        <v>1269</v>
      </c>
      <c r="F1272" s="156"/>
      <c r="G1272" s="157"/>
      <c r="H1272" s="158"/>
      <c r="I1272" s="158"/>
      <c r="J1272" s="158"/>
      <c r="K1272" s="158"/>
      <c r="L1272" s="158"/>
      <c r="M1272" s="158"/>
      <c r="N1272" s="158"/>
      <c r="O1272" s="158"/>
      <c r="P1272" s="158"/>
      <c r="Q1272" s="158"/>
      <c r="R1272" s="158"/>
      <c r="S1272" s="158"/>
      <c r="T1272" s="158"/>
      <c r="U1272" s="158"/>
      <c r="V1272" s="158"/>
      <c r="W1272" s="158"/>
      <c r="X1272" s="158"/>
      <c r="Y1272" s="158"/>
      <c r="Z1272" s="158"/>
      <c r="AA1272" s="158"/>
      <c r="AB1272" s="158"/>
      <c r="AC1272" s="158"/>
      <c r="AD1272" s="158"/>
      <c r="AE1272" s="158"/>
      <c r="AF1272" s="158"/>
      <c r="AG1272" s="158"/>
      <c r="AH1272" s="158"/>
    </row>
    <row r="1273" spans="1:35" x14ac:dyDescent="0.25">
      <c r="A1273">
        <f t="shared" si="57"/>
        <v>1271</v>
      </c>
      <c r="B1273" s="143" t="s">
        <v>114</v>
      </c>
      <c r="C1273" t="str">
        <f t="shared" si="58"/>
        <v>EDELNOR</v>
      </c>
      <c r="E1273">
        <f t="shared" si="59"/>
        <v>1270</v>
      </c>
      <c r="F1273" s="156"/>
      <c r="G1273" s="157"/>
      <c r="H1273" s="158"/>
      <c r="I1273" s="158"/>
      <c r="J1273" s="158"/>
      <c r="K1273" s="158"/>
      <c r="L1273" s="158"/>
      <c r="M1273" s="158"/>
      <c r="N1273" s="158"/>
      <c r="O1273" s="158"/>
      <c r="P1273" s="158"/>
      <c r="Q1273" s="158"/>
      <c r="R1273" s="158"/>
      <c r="S1273" s="158"/>
      <c r="T1273" s="158"/>
      <c r="U1273" s="158"/>
      <c r="V1273" s="158"/>
      <c r="W1273" s="158"/>
      <c r="X1273" s="158"/>
      <c r="Y1273" s="158"/>
      <c r="Z1273" s="158"/>
      <c r="AA1273" s="158"/>
      <c r="AB1273" s="158"/>
      <c r="AC1273" s="158"/>
      <c r="AD1273" s="158"/>
      <c r="AE1273" s="158"/>
      <c r="AF1273" s="158"/>
      <c r="AG1273" s="158"/>
      <c r="AH1273" s="158"/>
    </row>
    <row r="1274" spans="1:35" x14ac:dyDescent="0.25">
      <c r="A1274">
        <f t="shared" si="57"/>
        <v>1272</v>
      </c>
      <c r="B1274" s="144" t="s">
        <v>795</v>
      </c>
      <c r="C1274" t="str">
        <f t="shared" si="58"/>
        <v>31/12/2027</v>
      </c>
      <c r="E1274" s="134">
        <f t="shared" si="59"/>
        <v>1271</v>
      </c>
      <c r="F1274" s="156"/>
      <c r="G1274" s="157"/>
      <c r="H1274" s="158"/>
      <c r="I1274" s="158"/>
      <c r="J1274" s="158"/>
      <c r="K1274" s="158"/>
      <c r="L1274" s="158"/>
      <c r="M1274" s="158"/>
      <c r="N1274" s="158"/>
      <c r="O1274" s="158"/>
      <c r="P1274" s="158"/>
      <c r="Q1274" s="158"/>
      <c r="R1274" s="158"/>
      <c r="S1274" s="158"/>
      <c r="T1274" s="158"/>
      <c r="U1274" s="158"/>
      <c r="V1274" s="158"/>
      <c r="W1274" s="158"/>
      <c r="X1274" s="158"/>
      <c r="Y1274" s="158"/>
      <c r="Z1274" s="158"/>
      <c r="AA1274" s="158"/>
      <c r="AB1274" s="158"/>
      <c r="AC1274" s="158"/>
      <c r="AD1274" s="158"/>
      <c r="AE1274" s="158"/>
      <c r="AF1274" s="158"/>
      <c r="AG1274" s="158"/>
      <c r="AH1274" s="158"/>
    </row>
    <row r="1275" spans="1:35" x14ac:dyDescent="0.25">
      <c r="A1275">
        <f t="shared" si="57"/>
        <v>1273</v>
      </c>
      <c r="B1275" s="147" t="s">
        <v>1117</v>
      </c>
      <c r="C1275" t="str">
        <f t="shared" si="58"/>
        <v>01/03/2016</v>
      </c>
      <c r="E1275">
        <f t="shared" si="59"/>
        <v>1272</v>
      </c>
      <c r="F1275" s="156"/>
      <c r="G1275" s="157"/>
      <c r="H1275" s="158"/>
      <c r="I1275" s="158"/>
      <c r="J1275" s="158"/>
      <c r="K1275" s="158"/>
      <c r="L1275" s="158"/>
      <c r="M1275" s="158"/>
      <c r="N1275" s="158"/>
      <c r="O1275" s="158"/>
      <c r="P1275" s="158"/>
      <c r="Q1275" s="158"/>
      <c r="R1275" s="158"/>
      <c r="S1275" s="158"/>
      <c r="T1275" s="158"/>
      <c r="U1275" s="158"/>
      <c r="V1275" s="158"/>
      <c r="W1275" s="158"/>
      <c r="X1275" s="158"/>
      <c r="Y1275" s="158"/>
      <c r="Z1275" s="158"/>
      <c r="AA1275" s="158"/>
      <c r="AB1275" s="158"/>
      <c r="AC1275" s="158"/>
      <c r="AD1275" s="158"/>
      <c r="AE1275" s="158"/>
      <c r="AF1275" s="158"/>
      <c r="AG1275" s="158"/>
      <c r="AH1275" s="158"/>
    </row>
    <row r="1276" spans="1:35" x14ac:dyDescent="0.25">
      <c r="A1276">
        <f t="shared" si="57"/>
        <v>1274</v>
      </c>
      <c r="B1276" s="148" t="s">
        <v>435</v>
      </c>
      <c r="C1276" t="str">
        <f t="shared" si="58"/>
        <v>LICITACION</v>
      </c>
      <c r="E1276">
        <f t="shared" si="59"/>
        <v>1273</v>
      </c>
      <c r="F1276" s="156"/>
      <c r="G1276" s="157"/>
      <c r="H1276" s="158"/>
      <c r="I1276" s="158"/>
      <c r="J1276" s="158"/>
      <c r="K1276" s="158"/>
      <c r="L1276" s="158"/>
      <c r="M1276" s="158"/>
      <c r="N1276" s="158"/>
      <c r="O1276" s="158"/>
      <c r="P1276" s="158"/>
      <c r="Q1276" s="158"/>
      <c r="R1276" s="158"/>
      <c r="S1276" s="158"/>
      <c r="T1276" s="158"/>
      <c r="U1276" s="158"/>
      <c r="V1276" s="158"/>
      <c r="W1276" s="158"/>
      <c r="X1276" s="158"/>
      <c r="Y1276" s="158"/>
      <c r="Z1276" s="158"/>
      <c r="AA1276" s="158"/>
      <c r="AB1276" s="158"/>
      <c r="AC1276" s="158"/>
      <c r="AD1276" s="158"/>
      <c r="AE1276" s="158"/>
      <c r="AF1276" s="158"/>
      <c r="AG1276" s="158"/>
      <c r="AH1276" s="158"/>
    </row>
    <row r="1277" spans="1:35" x14ac:dyDescent="0.25">
      <c r="A1277" s="134">
        <f t="shared" si="57"/>
        <v>1275</v>
      </c>
      <c r="B1277" s="149" t="s">
        <v>417</v>
      </c>
      <c r="C1277" t="str">
        <f t="shared" si="58"/>
        <v>REGULADO</v>
      </c>
      <c r="E1277" s="134">
        <f t="shared" si="59"/>
        <v>1274</v>
      </c>
      <c r="F1277" s="159"/>
      <c r="G1277" s="160"/>
      <c r="H1277" s="161"/>
      <c r="I1277" s="161"/>
      <c r="J1277" s="161"/>
      <c r="K1277" s="161"/>
      <c r="L1277" s="161"/>
      <c r="M1277" s="161"/>
      <c r="N1277" s="161"/>
      <c r="O1277" s="161"/>
      <c r="P1277" s="161"/>
      <c r="Q1277" s="161"/>
      <c r="R1277" s="161"/>
      <c r="S1277" s="161"/>
      <c r="T1277" s="161"/>
      <c r="U1277" s="161"/>
      <c r="V1277" s="161"/>
      <c r="W1277" s="161"/>
      <c r="X1277" s="161"/>
      <c r="Y1277" s="161"/>
      <c r="Z1277" s="161"/>
      <c r="AA1277" s="161"/>
      <c r="AB1277" s="161"/>
      <c r="AC1277" s="161"/>
      <c r="AD1277" s="161"/>
      <c r="AE1277" s="161"/>
      <c r="AF1277" s="161"/>
      <c r="AG1277" s="161"/>
      <c r="AH1277" s="161"/>
    </row>
    <row r="1278" spans="1:35" s="134" customFormat="1" x14ac:dyDescent="0.25">
      <c r="A1278">
        <f t="shared" si="57"/>
        <v>1276</v>
      </c>
      <c r="B1278" s="135" t="s">
        <v>2548</v>
      </c>
      <c r="C1278" s="134" t="str">
        <f t="shared" si="58"/>
        <v>CB00213ENG</v>
      </c>
      <c r="E1278" s="134">
        <f t="shared" si="59"/>
        <v>1275</v>
      </c>
      <c r="F1278" s="136"/>
      <c r="G1278" s="137"/>
      <c r="H1278" s="138"/>
      <c r="I1278" s="138"/>
      <c r="J1278" s="138"/>
      <c r="K1278" s="138"/>
      <c r="L1278" s="138"/>
      <c r="M1278" s="138"/>
      <c r="N1278" s="138"/>
      <c r="O1278" s="138"/>
      <c r="P1278" s="138"/>
      <c r="Q1278" s="138"/>
      <c r="R1278" s="138"/>
      <c r="S1278" s="138"/>
      <c r="T1278" s="138"/>
      <c r="U1278" s="138"/>
      <c r="V1278" s="138"/>
      <c r="W1278" s="138"/>
      <c r="X1278" s="138"/>
      <c r="Y1278" s="138"/>
      <c r="Z1278" s="138"/>
      <c r="AA1278" s="138"/>
      <c r="AB1278" s="138"/>
      <c r="AC1278" s="138"/>
      <c r="AD1278" s="138"/>
      <c r="AE1278" s="138"/>
      <c r="AF1278" s="138"/>
      <c r="AG1278" s="138"/>
      <c r="AH1278" s="138"/>
      <c r="AI1278" s="3"/>
    </row>
    <row r="1279" spans="1:35" x14ac:dyDescent="0.25">
      <c r="A1279">
        <f t="shared" si="57"/>
        <v>1277</v>
      </c>
      <c r="B1279" s="139" t="s">
        <v>634</v>
      </c>
      <c r="C1279" s="134" t="str">
        <f t="shared" si="58"/>
        <v>SAN JUAN 220</v>
      </c>
      <c r="E1279">
        <f t="shared" si="59"/>
        <v>1276</v>
      </c>
      <c r="F1279" s="140"/>
      <c r="G1279" s="141"/>
      <c r="H1279" s="142"/>
      <c r="I1279" s="142"/>
      <c r="J1279" s="142"/>
      <c r="K1279" s="142"/>
      <c r="L1279" s="142"/>
      <c r="M1279" s="142"/>
      <c r="N1279" s="142"/>
      <c r="O1279" s="142"/>
      <c r="P1279" s="142"/>
      <c r="Q1279" s="142"/>
      <c r="R1279" s="142"/>
      <c r="S1279" s="142"/>
      <c r="T1279" s="142"/>
      <c r="U1279" s="142"/>
      <c r="V1279" s="142"/>
      <c r="W1279" s="142"/>
      <c r="X1279" s="142"/>
      <c r="Y1279" s="142"/>
      <c r="Z1279" s="142"/>
      <c r="AA1279" s="142"/>
      <c r="AB1279" s="142"/>
      <c r="AC1279" s="142"/>
      <c r="AD1279" s="142"/>
      <c r="AE1279" s="142"/>
      <c r="AF1279" s="142"/>
      <c r="AG1279" s="142"/>
      <c r="AH1279" s="142"/>
    </row>
    <row r="1280" spans="1:35" x14ac:dyDescent="0.25">
      <c r="A1280">
        <f t="shared" si="57"/>
        <v>1278</v>
      </c>
      <c r="B1280" s="143" t="s">
        <v>369</v>
      </c>
      <c r="C1280" t="str">
        <f t="shared" si="58"/>
        <v>INTURSA</v>
      </c>
      <c r="E1280">
        <f t="shared" si="59"/>
        <v>1277</v>
      </c>
      <c r="F1280" s="140"/>
      <c r="G1280" s="141"/>
      <c r="H1280" s="142"/>
      <c r="I1280" s="142"/>
      <c r="J1280" s="142"/>
      <c r="K1280" s="142"/>
      <c r="L1280" s="142"/>
      <c r="M1280" s="142"/>
      <c r="N1280" s="142"/>
      <c r="O1280" s="142"/>
      <c r="P1280" s="142"/>
      <c r="Q1280" s="142"/>
      <c r="R1280" s="142"/>
      <c r="S1280" s="142"/>
      <c r="T1280" s="142"/>
      <c r="U1280" s="142"/>
      <c r="V1280" s="142"/>
      <c r="W1280" s="142"/>
      <c r="X1280" s="142"/>
      <c r="Y1280" s="142"/>
      <c r="Z1280" s="142"/>
      <c r="AA1280" s="142"/>
      <c r="AB1280" s="142"/>
      <c r="AC1280" s="142"/>
      <c r="AD1280" s="142"/>
      <c r="AE1280" s="142"/>
      <c r="AF1280" s="142"/>
      <c r="AG1280" s="142"/>
      <c r="AH1280" s="142"/>
    </row>
    <row r="1281" spans="1:34" x14ac:dyDescent="0.25">
      <c r="A1281">
        <f t="shared" si="57"/>
        <v>1279</v>
      </c>
      <c r="B1281" s="144" t="s">
        <v>819</v>
      </c>
      <c r="C1281" t="str">
        <f t="shared" si="58"/>
        <v>31/12/2021</v>
      </c>
      <c r="E1281">
        <f t="shared" si="59"/>
        <v>1278</v>
      </c>
      <c r="F1281" s="140"/>
      <c r="G1281" s="141"/>
      <c r="H1281" s="142"/>
      <c r="I1281" s="142"/>
      <c r="J1281" s="142"/>
      <c r="K1281" s="142"/>
      <c r="L1281" s="142"/>
      <c r="M1281" s="142"/>
      <c r="N1281" s="142"/>
      <c r="O1281" s="142"/>
      <c r="P1281" s="142"/>
      <c r="Q1281" s="142"/>
      <c r="R1281" s="142"/>
      <c r="S1281" s="142"/>
      <c r="T1281" s="142"/>
      <c r="U1281" s="142"/>
      <c r="V1281" s="142"/>
      <c r="W1281" s="142"/>
      <c r="X1281" s="142"/>
      <c r="Y1281" s="142"/>
      <c r="Z1281" s="142"/>
      <c r="AA1281" s="142"/>
      <c r="AB1281" s="142"/>
      <c r="AC1281" s="142"/>
      <c r="AD1281" s="142"/>
      <c r="AE1281" s="142"/>
      <c r="AF1281" s="142"/>
      <c r="AG1281" s="142"/>
      <c r="AH1281" s="142"/>
    </row>
    <row r="1282" spans="1:34" x14ac:dyDescent="0.25">
      <c r="A1282" s="134">
        <f t="shared" si="57"/>
        <v>1280</v>
      </c>
      <c r="B1282" s="147" t="s">
        <v>2549</v>
      </c>
      <c r="C1282" t="str">
        <f t="shared" si="58"/>
        <v>08/02/2017</v>
      </c>
      <c r="E1282">
        <f t="shared" si="59"/>
        <v>1279</v>
      </c>
      <c r="F1282" s="140"/>
      <c r="G1282" s="141"/>
      <c r="H1282" s="142"/>
      <c r="I1282" s="142"/>
      <c r="J1282" s="142"/>
      <c r="K1282" s="142"/>
      <c r="L1282" s="142"/>
      <c r="M1282" s="142"/>
      <c r="N1282" s="142"/>
      <c r="O1282" s="142"/>
      <c r="P1282" s="142"/>
      <c r="Q1282" s="142"/>
      <c r="R1282" s="142"/>
      <c r="S1282" s="142"/>
      <c r="T1282" s="142"/>
      <c r="U1282" s="142"/>
      <c r="V1282" s="142"/>
      <c r="W1282" s="142"/>
      <c r="X1282" s="142"/>
      <c r="Y1282" s="142"/>
      <c r="Z1282" s="142"/>
      <c r="AA1282" s="142"/>
      <c r="AB1282" s="142"/>
      <c r="AC1282" s="142"/>
      <c r="AD1282" s="142"/>
      <c r="AE1282" s="142"/>
      <c r="AF1282" s="142"/>
      <c r="AG1282" s="142"/>
      <c r="AH1282" s="142"/>
    </row>
    <row r="1283" spans="1:34" x14ac:dyDescent="0.25">
      <c r="A1283">
        <f t="shared" si="57"/>
        <v>1281</v>
      </c>
      <c r="B1283" s="148" t="s">
        <v>416</v>
      </c>
      <c r="C1283" t="str">
        <f t="shared" si="58"/>
        <v>BILATERAL</v>
      </c>
      <c r="E1283">
        <f t="shared" si="59"/>
        <v>1280</v>
      </c>
      <c r="F1283" s="140"/>
      <c r="G1283" s="141"/>
      <c r="H1283" s="142"/>
      <c r="I1283" s="142"/>
      <c r="J1283" s="142"/>
      <c r="K1283" s="142"/>
      <c r="L1283" s="142"/>
      <c r="M1283" s="142"/>
      <c r="N1283" s="142"/>
      <c r="O1283" s="142"/>
      <c r="P1283" s="142"/>
      <c r="Q1283" s="142"/>
      <c r="R1283" s="142"/>
      <c r="S1283" s="142"/>
      <c r="T1283" s="142"/>
      <c r="U1283" s="142"/>
      <c r="V1283" s="142"/>
      <c r="W1283" s="142"/>
      <c r="X1283" s="142"/>
      <c r="Y1283" s="142"/>
      <c r="Z1283" s="142"/>
      <c r="AA1283" s="142"/>
      <c r="AB1283" s="142"/>
      <c r="AC1283" s="142"/>
      <c r="AD1283" s="142"/>
      <c r="AE1283" s="142"/>
      <c r="AF1283" s="142"/>
      <c r="AG1283" s="142"/>
      <c r="AH1283" s="142"/>
    </row>
    <row r="1284" spans="1:34" x14ac:dyDescent="0.25">
      <c r="A1284">
        <f t="shared" si="57"/>
        <v>1282</v>
      </c>
      <c r="B1284" s="149" t="s">
        <v>558</v>
      </c>
      <c r="C1284" t="str">
        <f t="shared" si="58"/>
        <v>LIBRE</v>
      </c>
      <c r="E1284">
        <f t="shared" si="59"/>
        <v>1281</v>
      </c>
      <c r="F1284" s="150"/>
      <c r="G1284" s="151"/>
      <c r="H1284" s="152"/>
      <c r="I1284" s="152"/>
      <c r="J1284" s="152"/>
      <c r="K1284" s="152"/>
      <c r="L1284" s="152"/>
      <c r="M1284" s="152"/>
      <c r="N1284" s="152"/>
      <c r="O1284" s="152"/>
      <c r="P1284" s="152"/>
      <c r="Q1284" s="152"/>
      <c r="R1284" s="152"/>
      <c r="S1284" s="152"/>
      <c r="T1284" s="152"/>
      <c r="U1284" s="152"/>
      <c r="V1284" s="152"/>
      <c r="W1284" s="152"/>
      <c r="X1284" s="152"/>
      <c r="Y1284" s="152"/>
      <c r="Z1284" s="152"/>
      <c r="AA1284" s="152"/>
      <c r="AB1284" s="152"/>
      <c r="AC1284" s="152"/>
      <c r="AD1284" s="152"/>
      <c r="AE1284" s="152"/>
      <c r="AF1284" s="152"/>
      <c r="AG1284" s="152"/>
      <c r="AH1284" s="152"/>
    </row>
    <row r="1285" spans="1:34" x14ac:dyDescent="0.25">
      <c r="A1285">
        <f t="shared" ref="A1285:A1348" si="60">+A1284+1</f>
        <v>1283</v>
      </c>
      <c r="B1285" s="135" t="s">
        <v>2547</v>
      </c>
      <c r="C1285" t="str">
        <f t="shared" si="58"/>
        <v>CB00212ENG</v>
      </c>
      <c r="E1285" s="134">
        <f t="shared" si="59"/>
        <v>1282</v>
      </c>
      <c r="F1285" s="153"/>
      <c r="G1285" s="154"/>
      <c r="H1285" s="155"/>
      <c r="I1285" s="155"/>
      <c r="J1285" s="155"/>
      <c r="K1285" s="155"/>
      <c r="L1285" s="155"/>
      <c r="M1285" s="155"/>
      <c r="N1285" s="155"/>
      <c r="O1285" s="155"/>
      <c r="P1285" s="155"/>
      <c r="Q1285" s="155"/>
      <c r="R1285" s="155"/>
      <c r="S1285" s="155"/>
      <c r="T1285" s="155"/>
      <c r="U1285" s="155"/>
      <c r="V1285" s="155"/>
      <c r="W1285" s="155"/>
      <c r="X1285" s="155"/>
      <c r="Y1285" s="155"/>
      <c r="Z1285" s="155"/>
      <c r="AA1285" s="155"/>
      <c r="AB1285" s="155"/>
      <c r="AC1285" s="155"/>
      <c r="AD1285" s="155"/>
      <c r="AE1285" s="155"/>
      <c r="AF1285" s="155"/>
      <c r="AG1285" s="155"/>
      <c r="AH1285" s="155"/>
    </row>
    <row r="1286" spans="1:34" x14ac:dyDescent="0.25">
      <c r="A1286" s="134">
        <f t="shared" si="60"/>
        <v>1284</v>
      </c>
      <c r="B1286" s="139" t="s">
        <v>608</v>
      </c>
      <c r="C1286" s="134" t="str">
        <f t="shared" si="58"/>
        <v>INDEPENDENCIA 220</v>
      </c>
      <c r="E1286">
        <f t="shared" ref="E1286:E1349" si="61">+E1285+1</f>
        <v>1283</v>
      </c>
      <c r="F1286" s="156"/>
      <c r="G1286" s="157"/>
      <c r="H1286" s="158"/>
      <c r="I1286" s="158"/>
      <c r="J1286" s="158"/>
      <c r="K1286" s="158"/>
      <c r="L1286" s="158"/>
      <c r="M1286" s="158"/>
      <c r="N1286" s="158"/>
      <c r="O1286" s="158"/>
      <c r="P1286" s="158"/>
      <c r="Q1286" s="158"/>
      <c r="R1286" s="158"/>
      <c r="S1286" s="158"/>
      <c r="T1286" s="158"/>
      <c r="U1286" s="158"/>
      <c r="V1286" s="158"/>
      <c r="W1286" s="158"/>
      <c r="X1286" s="158"/>
      <c r="Y1286" s="158"/>
      <c r="Z1286" s="158"/>
      <c r="AA1286" s="158"/>
      <c r="AB1286" s="158"/>
      <c r="AC1286" s="158"/>
      <c r="AD1286" s="158"/>
      <c r="AE1286" s="158"/>
      <c r="AF1286" s="158"/>
      <c r="AG1286" s="158"/>
      <c r="AH1286" s="158"/>
    </row>
    <row r="1287" spans="1:34" x14ac:dyDescent="0.25">
      <c r="A1287">
        <f t="shared" si="60"/>
        <v>1285</v>
      </c>
      <c r="B1287" s="143" t="s">
        <v>369</v>
      </c>
      <c r="C1287" t="str">
        <f t="shared" ref="C1287:C1350" si="62">+B1287</f>
        <v>INTURSA</v>
      </c>
      <c r="E1287">
        <f t="shared" si="61"/>
        <v>1284</v>
      </c>
      <c r="F1287" s="156"/>
      <c r="G1287" s="157"/>
      <c r="H1287" s="158"/>
      <c r="I1287" s="158"/>
      <c r="J1287" s="158"/>
      <c r="K1287" s="158"/>
      <c r="L1287" s="158"/>
      <c r="M1287" s="158"/>
      <c r="N1287" s="158"/>
      <c r="O1287" s="158"/>
      <c r="P1287" s="158"/>
      <c r="Q1287" s="158"/>
      <c r="R1287" s="158"/>
      <c r="S1287" s="158"/>
      <c r="T1287" s="158"/>
      <c r="U1287" s="158"/>
      <c r="V1287" s="158"/>
      <c r="W1287" s="158"/>
      <c r="X1287" s="158"/>
      <c r="Y1287" s="158"/>
      <c r="Z1287" s="158"/>
      <c r="AA1287" s="158"/>
      <c r="AB1287" s="158"/>
      <c r="AC1287" s="158"/>
      <c r="AD1287" s="158"/>
      <c r="AE1287" s="158"/>
      <c r="AF1287" s="158"/>
      <c r="AG1287" s="158"/>
      <c r="AH1287" s="158"/>
    </row>
    <row r="1288" spans="1:34" x14ac:dyDescent="0.25">
      <c r="A1288">
        <f t="shared" si="60"/>
        <v>1286</v>
      </c>
      <c r="B1288" s="144" t="s">
        <v>819</v>
      </c>
      <c r="C1288" t="str">
        <f t="shared" si="62"/>
        <v>31/12/2021</v>
      </c>
      <c r="E1288">
        <f t="shared" si="61"/>
        <v>1285</v>
      </c>
      <c r="F1288" s="156"/>
      <c r="G1288" s="157"/>
      <c r="H1288" s="158"/>
      <c r="I1288" s="158"/>
      <c r="J1288" s="158"/>
      <c r="K1288" s="158"/>
      <c r="L1288" s="158"/>
      <c r="M1288" s="158"/>
      <c r="N1288" s="158"/>
      <c r="O1288" s="158"/>
      <c r="P1288" s="158"/>
      <c r="Q1288" s="158"/>
      <c r="R1288" s="158"/>
      <c r="S1288" s="158"/>
      <c r="T1288" s="158"/>
      <c r="U1288" s="158"/>
      <c r="V1288" s="158"/>
      <c r="W1288" s="158"/>
      <c r="X1288" s="158"/>
      <c r="Y1288" s="158"/>
      <c r="Z1288" s="158"/>
      <c r="AA1288" s="158"/>
      <c r="AB1288" s="158"/>
      <c r="AC1288" s="158"/>
      <c r="AD1288" s="158"/>
      <c r="AE1288" s="158"/>
      <c r="AF1288" s="158"/>
      <c r="AG1288" s="158"/>
      <c r="AH1288" s="158"/>
    </row>
    <row r="1289" spans="1:34" x14ac:dyDescent="0.25">
      <c r="A1289">
        <f t="shared" si="60"/>
        <v>1287</v>
      </c>
      <c r="B1289" s="147" t="s">
        <v>2545</v>
      </c>
      <c r="C1289" t="str">
        <f t="shared" si="62"/>
        <v>12/02/2017</v>
      </c>
      <c r="E1289">
        <f t="shared" si="61"/>
        <v>1286</v>
      </c>
      <c r="F1289" s="156"/>
      <c r="G1289" s="157"/>
      <c r="H1289" s="158"/>
      <c r="I1289" s="158"/>
      <c r="J1289" s="158"/>
      <c r="K1289" s="158"/>
      <c r="L1289" s="158"/>
      <c r="M1289" s="158"/>
      <c r="N1289" s="158"/>
      <c r="O1289" s="158"/>
      <c r="P1289" s="158"/>
      <c r="Q1289" s="158"/>
      <c r="R1289" s="158"/>
      <c r="S1289" s="158"/>
      <c r="T1289" s="158"/>
      <c r="U1289" s="158"/>
      <c r="V1289" s="158"/>
      <c r="W1289" s="158"/>
      <c r="X1289" s="158"/>
      <c r="Y1289" s="158"/>
      <c r="Z1289" s="158"/>
      <c r="AA1289" s="158"/>
      <c r="AB1289" s="158"/>
      <c r="AC1289" s="158"/>
      <c r="AD1289" s="158"/>
      <c r="AE1289" s="158"/>
      <c r="AF1289" s="158"/>
      <c r="AG1289" s="158"/>
      <c r="AH1289" s="158"/>
    </row>
    <row r="1290" spans="1:34" x14ac:dyDescent="0.25">
      <c r="A1290" s="134">
        <f t="shared" si="60"/>
        <v>1288</v>
      </c>
      <c r="B1290" s="148" t="s">
        <v>416</v>
      </c>
      <c r="C1290" t="str">
        <f t="shared" si="62"/>
        <v>BILATERAL</v>
      </c>
      <c r="E1290">
        <f t="shared" si="61"/>
        <v>1287</v>
      </c>
      <c r="F1290" s="156"/>
      <c r="G1290" s="157"/>
      <c r="H1290" s="158"/>
      <c r="I1290" s="158"/>
      <c r="J1290" s="158"/>
      <c r="K1290" s="158"/>
      <c r="L1290" s="158"/>
      <c r="M1290" s="158"/>
      <c r="N1290" s="158"/>
      <c r="O1290" s="158"/>
      <c r="P1290" s="158"/>
      <c r="Q1290" s="158"/>
      <c r="R1290" s="158"/>
      <c r="S1290" s="158"/>
      <c r="T1290" s="158"/>
      <c r="U1290" s="158"/>
      <c r="V1290" s="158"/>
      <c r="W1290" s="158"/>
      <c r="X1290" s="158"/>
      <c r="Y1290" s="158"/>
      <c r="Z1290" s="158"/>
      <c r="AA1290" s="158"/>
      <c r="AB1290" s="158"/>
      <c r="AC1290" s="158"/>
      <c r="AD1290" s="158"/>
      <c r="AE1290" s="158"/>
      <c r="AF1290" s="158"/>
      <c r="AG1290" s="158"/>
      <c r="AH1290" s="158"/>
    </row>
    <row r="1291" spans="1:34" x14ac:dyDescent="0.25">
      <c r="A1291">
        <f t="shared" si="60"/>
        <v>1289</v>
      </c>
      <c r="B1291" s="149" t="s">
        <v>558</v>
      </c>
      <c r="C1291" t="str">
        <f t="shared" si="62"/>
        <v>LIBRE</v>
      </c>
      <c r="E1291">
        <f t="shared" si="61"/>
        <v>1288</v>
      </c>
      <c r="F1291" s="159"/>
      <c r="G1291" s="160"/>
      <c r="H1291" s="161"/>
      <c r="I1291" s="161"/>
      <c r="J1291" s="161"/>
      <c r="K1291" s="161"/>
      <c r="L1291" s="161"/>
      <c r="M1291" s="161"/>
      <c r="N1291" s="161"/>
      <c r="O1291" s="161"/>
      <c r="P1291" s="161"/>
      <c r="Q1291" s="161"/>
      <c r="R1291" s="161"/>
      <c r="S1291" s="161"/>
      <c r="T1291" s="161"/>
      <c r="U1291" s="161"/>
      <c r="V1291" s="161"/>
      <c r="W1291" s="161"/>
      <c r="X1291" s="161"/>
      <c r="Y1291" s="161"/>
      <c r="Z1291" s="161"/>
      <c r="AA1291" s="161"/>
      <c r="AB1291" s="161"/>
      <c r="AC1291" s="161"/>
      <c r="AD1291" s="161"/>
      <c r="AE1291" s="161"/>
      <c r="AF1291" s="161"/>
      <c r="AG1291" s="161"/>
      <c r="AH1291" s="161"/>
    </row>
    <row r="1292" spans="1:34" x14ac:dyDescent="0.25">
      <c r="A1292">
        <f t="shared" si="60"/>
        <v>1290</v>
      </c>
      <c r="B1292" s="135" t="s">
        <v>2546</v>
      </c>
      <c r="C1292" t="str">
        <f t="shared" si="62"/>
        <v>CB00211ENG</v>
      </c>
      <c r="E1292" s="134">
        <f t="shared" si="61"/>
        <v>1289</v>
      </c>
      <c r="F1292" s="153"/>
      <c r="G1292" s="154"/>
      <c r="H1292" s="155"/>
      <c r="I1292" s="155"/>
      <c r="J1292" s="155"/>
      <c r="K1292" s="155"/>
      <c r="L1292" s="155"/>
      <c r="M1292" s="155"/>
      <c r="N1292" s="155"/>
      <c r="O1292" s="155"/>
      <c r="P1292" s="155"/>
      <c r="Q1292" s="155"/>
      <c r="R1292" s="155"/>
      <c r="S1292" s="155"/>
      <c r="T1292" s="155"/>
      <c r="U1292" s="155"/>
      <c r="V1292" s="155"/>
      <c r="W1292" s="155"/>
      <c r="X1292" s="155"/>
      <c r="Y1292" s="155"/>
      <c r="Z1292" s="155"/>
      <c r="AA1292" s="155"/>
      <c r="AB1292" s="155"/>
      <c r="AC1292" s="155"/>
      <c r="AD1292" s="155"/>
      <c r="AE1292" s="155"/>
      <c r="AF1292" s="155"/>
      <c r="AG1292" s="155"/>
      <c r="AH1292" s="155"/>
    </row>
    <row r="1293" spans="1:34" x14ac:dyDescent="0.25">
      <c r="A1293">
        <f t="shared" si="60"/>
        <v>1291</v>
      </c>
      <c r="B1293" s="139" t="s">
        <v>540</v>
      </c>
      <c r="C1293" s="134" t="str">
        <f t="shared" si="62"/>
        <v>CACHIMAYO 138</v>
      </c>
      <c r="E1293">
        <f t="shared" si="61"/>
        <v>1290</v>
      </c>
      <c r="F1293" s="156"/>
      <c r="G1293" s="157"/>
      <c r="H1293" s="158"/>
      <c r="I1293" s="158"/>
      <c r="J1293" s="158"/>
      <c r="K1293" s="158"/>
      <c r="L1293" s="158"/>
      <c r="M1293" s="158"/>
      <c r="N1293" s="158"/>
      <c r="O1293" s="158"/>
      <c r="P1293" s="158"/>
      <c r="Q1293" s="158"/>
      <c r="R1293" s="158"/>
      <c r="S1293" s="158"/>
      <c r="T1293" s="158"/>
      <c r="U1293" s="158"/>
      <c r="V1293" s="158"/>
      <c r="W1293" s="158"/>
      <c r="X1293" s="158"/>
      <c r="Y1293" s="158"/>
      <c r="Z1293" s="158"/>
      <c r="AA1293" s="158"/>
      <c r="AB1293" s="158"/>
      <c r="AC1293" s="158"/>
      <c r="AD1293" s="158"/>
      <c r="AE1293" s="158"/>
      <c r="AF1293" s="158"/>
      <c r="AG1293" s="158"/>
      <c r="AH1293" s="158"/>
    </row>
    <row r="1294" spans="1:34" x14ac:dyDescent="0.25">
      <c r="A1294" s="134">
        <f t="shared" si="60"/>
        <v>1292</v>
      </c>
      <c r="B1294" s="143" t="s">
        <v>369</v>
      </c>
      <c r="C1294" t="str">
        <f t="shared" si="62"/>
        <v>INTURSA</v>
      </c>
      <c r="E1294">
        <f t="shared" si="61"/>
        <v>1291</v>
      </c>
      <c r="F1294" s="156"/>
      <c r="G1294" s="157"/>
      <c r="H1294" s="158"/>
      <c r="I1294" s="158"/>
      <c r="J1294" s="158"/>
      <c r="K1294" s="158"/>
      <c r="L1294" s="158"/>
      <c r="M1294" s="158"/>
      <c r="N1294" s="158"/>
      <c r="O1294" s="158"/>
      <c r="P1294" s="158"/>
      <c r="Q1294" s="158"/>
      <c r="R1294" s="158"/>
      <c r="S1294" s="158"/>
      <c r="T1294" s="158"/>
      <c r="U1294" s="158"/>
      <c r="V1294" s="158"/>
      <c r="W1294" s="158"/>
      <c r="X1294" s="158"/>
      <c r="Y1294" s="158"/>
      <c r="Z1294" s="158"/>
      <c r="AA1294" s="158"/>
      <c r="AB1294" s="158"/>
      <c r="AC1294" s="158"/>
      <c r="AD1294" s="158"/>
      <c r="AE1294" s="158"/>
      <c r="AF1294" s="158"/>
      <c r="AG1294" s="158"/>
      <c r="AH1294" s="158"/>
    </row>
    <row r="1295" spans="1:34" x14ac:dyDescent="0.25">
      <c r="A1295">
        <f t="shared" si="60"/>
        <v>1293</v>
      </c>
      <c r="B1295" s="144" t="s">
        <v>819</v>
      </c>
      <c r="C1295" t="str">
        <f t="shared" si="62"/>
        <v>31/12/2021</v>
      </c>
      <c r="E1295">
        <f t="shared" si="61"/>
        <v>1292</v>
      </c>
      <c r="F1295" s="156"/>
      <c r="G1295" s="157"/>
      <c r="H1295" s="158"/>
      <c r="I1295" s="158"/>
      <c r="J1295" s="158"/>
      <c r="K1295" s="158"/>
      <c r="L1295" s="158"/>
      <c r="M1295" s="158"/>
      <c r="N1295" s="158"/>
      <c r="O1295" s="158"/>
      <c r="P1295" s="158"/>
      <c r="Q1295" s="158"/>
      <c r="R1295" s="158"/>
      <c r="S1295" s="158"/>
      <c r="T1295" s="158"/>
      <c r="U1295" s="158"/>
      <c r="V1295" s="158"/>
      <c r="W1295" s="158"/>
      <c r="X1295" s="158"/>
      <c r="Y1295" s="158"/>
      <c r="Z1295" s="158"/>
      <c r="AA1295" s="158"/>
      <c r="AB1295" s="158"/>
      <c r="AC1295" s="158"/>
      <c r="AD1295" s="158"/>
      <c r="AE1295" s="158"/>
      <c r="AF1295" s="158"/>
      <c r="AG1295" s="158"/>
      <c r="AH1295" s="158"/>
    </row>
    <row r="1296" spans="1:34" x14ac:dyDescent="0.25">
      <c r="A1296">
        <f t="shared" si="60"/>
        <v>1294</v>
      </c>
      <c r="B1296" s="147" t="s">
        <v>2545</v>
      </c>
      <c r="C1296" t="str">
        <f t="shared" si="62"/>
        <v>12/02/2017</v>
      </c>
      <c r="E1296">
        <f t="shared" si="61"/>
        <v>1293</v>
      </c>
      <c r="F1296" s="156"/>
      <c r="G1296" s="157"/>
      <c r="H1296" s="158"/>
      <c r="I1296" s="158"/>
      <c r="J1296" s="158"/>
      <c r="K1296" s="158"/>
      <c r="L1296" s="158"/>
      <c r="M1296" s="158"/>
      <c r="N1296" s="158"/>
      <c r="O1296" s="158"/>
      <c r="P1296" s="158"/>
      <c r="Q1296" s="158"/>
      <c r="R1296" s="158"/>
      <c r="S1296" s="158"/>
      <c r="T1296" s="158"/>
      <c r="U1296" s="158"/>
      <c r="V1296" s="158"/>
      <c r="W1296" s="158"/>
      <c r="X1296" s="158"/>
      <c r="Y1296" s="158"/>
      <c r="Z1296" s="158"/>
      <c r="AA1296" s="158"/>
      <c r="AB1296" s="158"/>
      <c r="AC1296" s="158"/>
      <c r="AD1296" s="158"/>
      <c r="AE1296" s="158"/>
      <c r="AF1296" s="158"/>
      <c r="AG1296" s="158"/>
      <c r="AH1296" s="158"/>
    </row>
    <row r="1297" spans="1:35" x14ac:dyDescent="0.25">
      <c r="A1297">
        <f t="shared" si="60"/>
        <v>1295</v>
      </c>
      <c r="B1297" s="148" t="s">
        <v>416</v>
      </c>
      <c r="C1297" t="str">
        <f t="shared" si="62"/>
        <v>BILATERAL</v>
      </c>
      <c r="E1297">
        <f t="shared" si="61"/>
        <v>1294</v>
      </c>
      <c r="F1297" s="156"/>
      <c r="G1297" s="157"/>
      <c r="H1297" s="158"/>
      <c r="I1297" s="158"/>
      <c r="J1297" s="158"/>
      <c r="K1297" s="158"/>
      <c r="L1297" s="158"/>
      <c r="M1297" s="158"/>
      <c r="N1297" s="158"/>
      <c r="O1297" s="158"/>
      <c r="P1297" s="158"/>
      <c r="Q1297" s="158"/>
      <c r="R1297" s="158"/>
      <c r="S1297" s="158"/>
      <c r="T1297" s="158"/>
      <c r="U1297" s="158"/>
      <c r="V1297" s="158"/>
      <c r="W1297" s="158"/>
      <c r="X1297" s="158"/>
      <c r="Y1297" s="158"/>
      <c r="Z1297" s="158"/>
      <c r="AA1297" s="158"/>
      <c r="AB1297" s="158"/>
      <c r="AC1297" s="158"/>
      <c r="AD1297" s="158"/>
      <c r="AE1297" s="158"/>
      <c r="AF1297" s="158"/>
      <c r="AG1297" s="158"/>
      <c r="AH1297" s="158"/>
    </row>
    <row r="1298" spans="1:35" x14ac:dyDescent="0.25">
      <c r="A1298" s="134">
        <f t="shared" si="60"/>
        <v>1296</v>
      </c>
      <c r="B1298" s="149" t="s">
        <v>558</v>
      </c>
      <c r="C1298" t="str">
        <f t="shared" si="62"/>
        <v>LIBRE</v>
      </c>
      <c r="E1298">
        <f t="shared" si="61"/>
        <v>1295</v>
      </c>
      <c r="F1298" s="159"/>
      <c r="G1298" s="160"/>
      <c r="H1298" s="161"/>
      <c r="I1298" s="161"/>
      <c r="J1298" s="161"/>
      <c r="K1298" s="161"/>
      <c r="L1298" s="161"/>
      <c r="M1298" s="161"/>
      <c r="N1298" s="161"/>
      <c r="O1298" s="161"/>
      <c r="P1298" s="161"/>
      <c r="Q1298" s="161"/>
      <c r="R1298" s="161"/>
      <c r="S1298" s="161"/>
      <c r="T1298" s="161"/>
      <c r="U1298" s="161"/>
      <c r="V1298" s="161"/>
      <c r="W1298" s="161"/>
      <c r="X1298" s="161"/>
      <c r="Y1298" s="161"/>
      <c r="Z1298" s="161"/>
      <c r="AA1298" s="161"/>
      <c r="AB1298" s="161"/>
      <c r="AC1298" s="161"/>
      <c r="AD1298" s="161"/>
      <c r="AE1298" s="161"/>
      <c r="AF1298" s="161"/>
      <c r="AG1298" s="161"/>
      <c r="AH1298" s="161"/>
    </row>
    <row r="1299" spans="1:35" s="134" customFormat="1" x14ac:dyDescent="0.25">
      <c r="A1299">
        <f t="shared" si="60"/>
        <v>1297</v>
      </c>
      <c r="B1299" s="135" t="s">
        <v>2544</v>
      </c>
      <c r="C1299" t="str">
        <f t="shared" si="62"/>
        <v>CB00210ENG</v>
      </c>
      <c r="E1299" s="134">
        <f t="shared" si="61"/>
        <v>1296</v>
      </c>
      <c r="F1299" s="136"/>
      <c r="G1299" s="137"/>
      <c r="H1299" s="138"/>
      <c r="I1299" s="138"/>
      <c r="J1299" s="138"/>
      <c r="K1299" s="138"/>
      <c r="L1299" s="138"/>
      <c r="M1299" s="138"/>
      <c r="N1299" s="138"/>
      <c r="O1299" s="138"/>
      <c r="P1299" s="138"/>
      <c r="Q1299" s="138"/>
      <c r="R1299" s="138"/>
      <c r="S1299" s="138"/>
      <c r="T1299" s="138"/>
      <c r="U1299" s="138"/>
      <c r="V1299" s="138"/>
      <c r="W1299" s="138"/>
      <c r="X1299" s="138"/>
      <c r="Y1299" s="138"/>
      <c r="Z1299" s="138"/>
      <c r="AA1299" s="138"/>
      <c r="AB1299" s="138"/>
      <c r="AC1299" s="138"/>
      <c r="AD1299" s="138"/>
      <c r="AE1299" s="138"/>
      <c r="AF1299" s="138"/>
      <c r="AG1299" s="138"/>
      <c r="AH1299" s="138"/>
      <c r="AI1299" s="3"/>
    </row>
    <row r="1300" spans="1:35" x14ac:dyDescent="0.25">
      <c r="A1300">
        <f t="shared" si="60"/>
        <v>1298</v>
      </c>
      <c r="B1300" s="139" t="s">
        <v>546</v>
      </c>
      <c r="C1300" s="134" t="str">
        <f t="shared" si="62"/>
        <v>DOLORESPATA 138</v>
      </c>
      <c r="E1300">
        <f t="shared" si="61"/>
        <v>1297</v>
      </c>
      <c r="F1300" s="140"/>
      <c r="G1300" s="141"/>
      <c r="H1300" s="142"/>
      <c r="I1300" s="142"/>
      <c r="J1300" s="142"/>
      <c r="K1300" s="142"/>
      <c r="L1300" s="142"/>
      <c r="M1300" s="142"/>
      <c r="N1300" s="142"/>
      <c r="O1300" s="142"/>
      <c r="P1300" s="142"/>
      <c r="Q1300" s="142"/>
      <c r="R1300" s="142"/>
      <c r="S1300" s="142"/>
      <c r="T1300" s="142"/>
      <c r="U1300" s="142"/>
      <c r="V1300" s="142"/>
      <c r="W1300" s="142"/>
      <c r="X1300" s="142"/>
      <c r="Y1300" s="142"/>
      <c r="Z1300" s="142"/>
      <c r="AA1300" s="142"/>
      <c r="AB1300" s="142"/>
      <c r="AC1300" s="142"/>
      <c r="AD1300" s="142"/>
      <c r="AE1300" s="142"/>
      <c r="AF1300" s="142"/>
      <c r="AG1300" s="142"/>
      <c r="AH1300" s="142"/>
    </row>
    <row r="1301" spans="1:35" x14ac:dyDescent="0.25">
      <c r="A1301">
        <f t="shared" si="60"/>
        <v>1299</v>
      </c>
      <c r="B1301" s="143" t="s">
        <v>369</v>
      </c>
      <c r="C1301" t="str">
        <f t="shared" si="62"/>
        <v>INTURSA</v>
      </c>
      <c r="E1301">
        <f t="shared" si="61"/>
        <v>1298</v>
      </c>
      <c r="F1301" s="140"/>
      <c r="G1301" s="141"/>
      <c r="H1301" s="142"/>
      <c r="I1301" s="142"/>
      <c r="J1301" s="142"/>
      <c r="K1301" s="142"/>
      <c r="L1301" s="142"/>
      <c r="M1301" s="142"/>
      <c r="N1301" s="142"/>
      <c r="O1301" s="142"/>
      <c r="P1301" s="142"/>
      <c r="Q1301" s="142"/>
      <c r="R1301" s="142"/>
      <c r="S1301" s="142"/>
      <c r="T1301" s="142"/>
      <c r="U1301" s="142"/>
      <c r="V1301" s="142"/>
      <c r="W1301" s="142"/>
      <c r="X1301" s="142"/>
      <c r="Y1301" s="142"/>
      <c r="Z1301" s="142"/>
      <c r="AA1301" s="142"/>
      <c r="AB1301" s="142"/>
      <c r="AC1301" s="142"/>
      <c r="AD1301" s="142"/>
      <c r="AE1301" s="142"/>
      <c r="AF1301" s="142"/>
      <c r="AG1301" s="142"/>
      <c r="AH1301" s="142"/>
    </row>
    <row r="1302" spans="1:35" x14ac:dyDescent="0.25">
      <c r="A1302" s="134">
        <f t="shared" si="60"/>
        <v>1300</v>
      </c>
      <c r="B1302" s="144" t="s">
        <v>819</v>
      </c>
      <c r="C1302" t="str">
        <f t="shared" si="62"/>
        <v>31/12/2021</v>
      </c>
      <c r="E1302">
        <f t="shared" si="61"/>
        <v>1299</v>
      </c>
      <c r="F1302" s="140"/>
      <c r="G1302" s="141"/>
      <c r="H1302" s="142"/>
      <c r="I1302" s="142"/>
      <c r="J1302" s="142"/>
      <c r="K1302" s="142"/>
      <c r="L1302" s="142"/>
      <c r="M1302" s="142"/>
      <c r="N1302" s="142"/>
      <c r="O1302" s="142"/>
      <c r="P1302" s="142"/>
      <c r="Q1302" s="142"/>
      <c r="R1302" s="142"/>
      <c r="S1302" s="142"/>
      <c r="T1302" s="142"/>
      <c r="U1302" s="142"/>
      <c r="V1302" s="142"/>
      <c r="W1302" s="142"/>
      <c r="X1302" s="142"/>
      <c r="Y1302" s="142"/>
      <c r="Z1302" s="142"/>
      <c r="AA1302" s="142"/>
      <c r="AB1302" s="142"/>
      <c r="AC1302" s="142"/>
      <c r="AD1302" s="142"/>
      <c r="AE1302" s="142"/>
      <c r="AF1302" s="142"/>
      <c r="AG1302" s="142"/>
      <c r="AH1302" s="142"/>
    </row>
    <row r="1303" spans="1:35" x14ac:dyDescent="0.25">
      <c r="A1303">
        <f t="shared" si="60"/>
        <v>1301</v>
      </c>
      <c r="B1303" s="147" t="s">
        <v>2545</v>
      </c>
      <c r="C1303" t="str">
        <f t="shared" si="62"/>
        <v>12/02/2017</v>
      </c>
      <c r="E1303">
        <f t="shared" si="61"/>
        <v>1300</v>
      </c>
      <c r="F1303" s="140"/>
      <c r="G1303" s="141"/>
      <c r="H1303" s="142"/>
      <c r="I1303" s="142"/>
      <c r="J1303" s="142"/>
      <c r="K1303" s="142"/>
      <c r="L1303" s="142"/>
      <c r="M1303" s="142"/>
      <c r="N1303" s="142"/>
      <c r="O1303" s="142"/>
      <c r="P1303" s="142"/>
      <c r="Q1303" s="142"/>
      <c r="R1303" s="142"/>
      <c r="S1303" s="142"/>
      <c r="T1303" s="142"/>
      <c r="U1303" s="142"/>
      <c r="V1303" s="142"/>
      <c r="W1303" s="142"/>
      <c r="X1303" s="142"/>
      <c r="Y1303" s="142"/>
      <c r="Z1303" s="142"/>
      <c r="AA1303" s="142"/>
      <c r="AB1303" s="142"/>
      <c r="AC1303" s="142"/>
      <c r="AD1303" s="142"/>
      <c r="AE1303" s="142"/>
      <c r="AF1303" s="142"/>
      <c r="AG1303" s="142"/>
      <c r="AH1303" s="142"/>
    </row>
    <row r="1304" spans="1:35" x14ac:dyDescent="0.25">
      <c r="A1304">
        <f t="shared" si="60"/>
        <v>1302</v>
      </c>
      <c r="B1304" s="148" t="s">
        <v>416</v>
      </c>
      <c r="C1304" t="str">
        <f t="shared" si="62"/>
        <v>BILATERAL</v>
      </c>
      <c r="E1304">
        <f t="shared" si="61"/>
        <v>1301</v>
      </c>
      <c r="F1304" s="140"/>
      <c r="G1304" s="141"/>
      <c r="H1304" s="142"/>
      <c r="I1304" s="142"/>
      <c r="J1304" s="142"/>
      <c r="K1304" s="142"/>
      <c r="L1304" s="142"/>
      <c r="M1304" s="142"/>
      <c r="N1304" s="142"/>
      <c r="O1304" s="142"/>
      <c r="P1304" s="142"/>
      <c r="Q1304" s="142"/>
      <c r="R1304" s="142"/>
      <c r="S1304" s="142"/>
      <c r="T1304" s="142"/>
      <c r="U1304" s="142"/>
      <c r="V1304" s="142"/>
      <c r="W1304" s="142"/>
      <c r="X1304" s="142"/>
      <c r="Y1304" s="142"/>
      <c r="Z1304" s="142"/>
      <c r="AA1304" s="142"/>
      <c r="AB1304" s="142"/>
      <c r="AC1304" s="142"/>
      <c r="AD1304" s="142"/>
      <c r="AE1304" s="142"/>
      <c r="AF1304" s="142"/>
      <c r="AG1304" s="142"/>
      <c r="AH1304" s="142"/>
    </row>
    <row r="1305" spans="1:35" x14ac:dyDescent="0.25">
      <c r="A1305">
        <f t="shared" si="60"/>
        <v>1303</v>
      </c>
      <c r="B1305" s="149" t="s">
        <v>558</v>
      </c>
      <c r="C1305" t="str">
        <f t="shared" si="62"/>
        <v>LIBRE</v>
      </c>
      <c r="E1305">
        <f t="shared" si="61"/>
        <v>1302</v>
      </c>
      <c r="F1305" s="150"/>
      <c r="G1305" s="151"/>
      <c r="H1305" s="152"/>
      <c r="I1305" s="152"/>
      <c r="J1305" s="152"/>
      <c r="K1305" s="152"/>
      <c r="L1305" s="152"/>
      <c r="M1305" s="152"/>
      <c r="N1305" s="152"/>
      <c r="O1305" s="152"/>
      <c r="P1305" s="152"/>
      <c r="Q1305" s="152"/>
      <c r="R1305" s="152"/>
      <c r="S1305" s="152"/>
      <c r="T1305" s="152"/>
      <c r="U1305" s="152"/>
      <c r="V1305" s="152"/>
      <c r="W1305" s="152"/>
      <c r="X1305" s="152"/>
      <c r="Y1305" s="152"/>
      <c r="Z1305" s="152"/>
      <c r="AA1305" s="152"/>
      <c r="AB1305" s="152"/>
      <c r="AC1305" s="152"/>
      <c r="AD1305" s="152"/>
      <c r="AE1305" s="152"/>
      <c r="AF1305" s="152"/>
      <c r="AG1305" s="152"/>
      <c r="AH1305" s="152"/>
    </row>
    <row r="1306" spans="1:35" x14ac:dyDescent="0.25">
      <c r="A1306" s="134">
        <f t="shared" si="60"/>
        <v>1304</v>
      </c>
      <c r="B1306" s="135" t="s">
        <v>216</v>
      </c>
      <c r="C1306" t="str">
        <f t="shared" si="62"/>
        <v/>
      </c>
      <c r="E1306" s="134">
        <f t="shared" si="61"/>
        <v>1303</v>
      </c>
      <c r="F1306" s="153"/>
      <c r="G1306" s="154"/>
      <c r="H1306" s="155"/>
      <c r="I1306" s="155"/>
      <c r="J1306" s="155"/>
      <c r="K1306" s="155"/>
      <c r="L1306" s="155"/>
      <c r="M1306" s="155"/>
      <c r="N1306" s="155"/>
      <c r="O1306" s="155"/>
      <c r="P1306" s="155"/>
      <c r="Q1306" s="155"/>
      <c r="R1306" s="155"/>
      <c r="S1306" s="155"/>
      <c r="T1306" s="155"/>
      <c r="U1306" s="155"/>
      <c r="V1306" s="155"/>
      <c r="W1306" s="155"/>
      <c r="X1306" s="155"/>
      <c r="Y1306" s="155"/>
      <c r="Z1306" s="155"/>
      <c r="AA1306" s="155"/>
      <c r="AB1306" s="155"/>
      <c r="AC1306" s="155"/>
      <c r="AD1306" s="155"/>
      <c r="AE1306" s="155"/>
      <c r="AF1306" s="155"/>
      <c r="AG1306" s="155"/>
      <c r="AH1306" s="155"/>
    </row>
    <row r="1307" spans="1:35" x14ac:dyDescent="0.25">
      <c r="A1307">
        <f t="shared" si="60"/>
        <v>1305</v>
      </c>
      <c r="B1307" s="139" t="s">
        <v>428</v>
      </c>
      <c r="C1307" s="134" t="str">
        <f t="shared" si="62"/>
        <v>PARAMONGA NUEVA 220</v>
      </c>
      <c r="E1307">
        <f t="shared" si="61"/>
        <v>1304</v>
      </c>
      <c r="F1307" s="156"/>
      <c r="G1307" s="157"/>
      <c r="H1307" s="158"/>
      <c r="I1307" s="158"/>
      <c r="J1307" s="158"/>
      <c r="K1307" s="158"/>
      <c r="L1307" s="158"/>
      <c r="M1307" s="158"/>
      <c r="N1307" s="158"/>
      <c r="O1307" s="158"/>
      <c r="P1307" s="158"/>
      <c r="Q1307" s="158"/>
      <c r="R1307" s="158"/>
      <c r="S1307" s="158"/>
      <c r="T1307" s="158"/>
      <c r="U1307" s="158"/>
      <c r="V1307" s="158"/>
      <c r="W1307" s="158"/>
      <c r="X1307" s="158"/>
      <c r="Y1307" s="158"/>
      <c r="Z1307" s="158"/>
      <c r="AA1307" s="158"/>
      <c r="AB1307" s="158"/>
      <c r="AC1307" s="158"/>
      <c r="AD1307" s="158"/>
      <c r="AE1307" s="158"/>
      <c r="AF1307" s="158"/>
      <c r="AG1307" s="158"/>
      <c r="AH1307" s="158"/>
    </row>
    <row r="1308" spans="1:35" x14ac:dyDescent="0.25">
      <c r="A1308">
        <f t="shared" si="60"/>
        <v>1306</v>
      </c>
      <c r="B1308" s="143" t="s">
        <v>2551</v>
      </c>
      <c r="C1308" t="str">
        <f t="shared" si="62"/>
        <v>AGRICOLA HUARMEY S.A.</v>
      </c>
      <c r="E1308">
        <f t="shared" si="61"/>
        <v>1305</v>
      </c>
      <c r="F1308" s="156"/>
      <c r="G1308" s="157"/>
      <c r="H1308" s="158"/>
      <c r="I1308" s="158"/>
      <c r="J1308" s="158"/>
      <c r="K1308" s="158"/>
      <c r="L1308" s="158"/>
      <c r="M1308" s="158"/>
      <c r="N1308" s="158"/>
      <c r="O1308" s="158"/>
      <c r="P1308" s="158"/>
      <c r="Q1308" s="158"/>
      <c r="R1308" s="158"/>
      <c r="S1308" s="158"/>
      <c r="T1308" s="158"/>
      <c r="U1308" s="158"/>
      <c r="V1308" s="158"/>
      <c r="W1308" s="158"/>
      <c r="X1308" s="158"/>
      <c r="Y1308" s="158"/>
      <c r="Z1308" s="158"/>
      <c r="AA1308" s="158"/>
      <c r="AB1308" s="158"/>
      <c r="AC1308" s="158"/>
      <c r="AD1308" s="158"/>
      <c r="AE1308" s="158"/>
      <c r="AF1308" s="158"/>
      <c r="AG1308" s="158"/>
      <c r="AH1308" s="158"/>
    </row>
    <row r="1309" spans="1:35" x14ac:dyDescent="0.25">
      <c r="A1309">
        <f t="shared" si="60"/>
        <v>1307</v>
      </c>
      <c r="B1309" s="144" t="s">
        <v>2552</v>
      </c>
      <c r="C1309" t="str">
        <f t="shared" si="62"/>
        <v>01/07/2017</v>
      </c>
      <c r="E1309">
        <f t="shared" si="61"/>
        <v>1306</v>
      </c>
      <c r="F1309" s="156"/>
      <c r="G1309" s="157"/>
      <c r="H1309" s="158"/>
      <c r="I1309" s="158"/>
      <c r="J1309" s="158"/>
      <c r="K1309" s="158"/>
      <c r="L1309" s="158"/>
      <c r="M1309" s="158"/>
      <c r="N1309" s="158"/>
      <c r="O1309" s="158"/>
      <c r="P1309" s="158"/>
      <c r="Q1309" s="158"/>
      <c r="R1309" s="158"/>
      <c r="S1309" s="158"/>
      <c r="T1309" s="158"/>
      <c r="U1309" s="158"/>
      <c r="V1309" s="158"/>
      <c r="W1309" s="158"/>
      <c r="X1309" s="158"/>
      <c r="Y1309" s="158"/>
      <c r="Z1309" s="158"/>
      <c r="AA1309" s="158"/>
      <c r="AB1309" s="158"/>
      <c r="AC1309" s="158"/>
      <c r="AD1309" s="158"/>
      <c r="AE1309" s="158"/>
      <c r="AF1309" s="158"/>
      <c r="AG1309" s="158"/>
      <c r="AH1309" s="158"/>
    </row>
    <row r="1310" spans="1:35" x14ac:dyDescent="0.25">
      <c r="A1310" s="134">
        <f t="shared" si="60"/>
        <v>1308</v>
      </c>
      <c r="B1310" s="147" t="s">
        <v>2553</v>
      </c>
      <c r="C1310" t="str">
        <f t="shared" si="62"/>
        <v>01/03/2017</v>
      </c>
      <c r="E1310">
        <f t="shared" si="61"/>
        <v>1307</v>
      </c>
      <c r="F1310" s="156"/>
      <c r="G1310" s="157"/>
      <c r="H1310" s="158"/>
      <c r="I1310" s="158"/>
      <c r="J1310" s="158"/>
      <c r="K1310" s="158"/>
      <c r="L1310" s="158"/>
      <c r="M1310" s="158"/>
      <c r="N1310" s="158"/>
      <c r="O1310" s="158"/>
      <c r="P1310" s="158"/>
      <c r="Q1310" s="158"/>
      <c r="R1310" s="158"/>
      <c r="S1310" s="158"/>
      <c r="T1310" s="158"/>
      <c r="U1310" s="158"/>
      <c r="V1310" s="158"/>
      <c r="W1310" s="158"/>
      <c r="X1310" s="158"/>
      <c r="Y1310" s="158"/>
      <c r="Z1310" s="158"/>
      <c r="AA1310" s="158"/>
      <c r="AB1310" s="158"/>
      <c r="AC1310" s="158"/>
      <c r="AD1310" s="158"/>
      <c r="AE1310" s="158"/>
      <c r="AF1310" s="158"/>
      <c r="AG1310" s="158"/>
      <c r="AH1310" s="158"/>
    </row>
    <row r="1311" spans="1:35" x14ac:dyDescent="0.25">
      <c r="A1311">
        <f t="shared" si="60"/>
        <v>1309</v>
      </c>
      <c r="B1311" s="148" t="s">
        <v>416</v>
      </c>
      <c r="C1311" t="str">
        <f t="shared" si="62"/>
        <v>BILATERAL</v>
      </c>
      <c r="E1311">
        <f t="shared" si="61"/>
        <v>1308</v>
      </c>
      <c r="F1311" s="156"/>
      <c r="G1311" s="157"/>
      <c r="H1311" s="158"/>
      <c r="I1311" s="158"/>
      <c r="J1311" s="158"/>
      <c r="K1311" s="158"/>
      <c r="L1311" s="158"/>
      <c r="M1311" s="158"/>
      <c r="N1311" s="158"/>
      <c r="O1311" s="158"/>
      <c r="P1311" s="158"/>
      <c r="Q1311" s="158"/>
      <c r="R1311" s="158"/>
      <c r="S1311" s="158"/>
      <c r="T1311" s="158"/>
      <c r="U1311" s="158"/>
      <c r="V1311" s="158"/>
      <c r="W1311" s="158"/>
      <c r="X1311" s="158"/>
      <c r="Y1311" s="158"/>
      <c r="Z1311" s="158"/>
      <c r="AA1311" s="158"/>
      <c r="AB1311" s="158"/>
      <c r="AC1311" s="158"/>
      <c r="AD1311" s="158"/>
      <c r="AE1311" s="158"/>
      <c r="AF1311" s="158"/>
      <c r="AG1311" s="158"/>
      <c r="AH1311" s="158"/>
    </row>
    <row r="1312" spans="1:35" x14ac:dyDescent="0.25">
      <c r="A1312">
        <f t="shared" si="60"/>
        <v>1310</v>
      </c>
      <c r="B1312" s="149" t="s">
        <v>558</v>
      </c>
      <c r="C1312" t="str">
        <f t="shared" si="62"/>
        <v>LIBRE</v>
      </c>
      <c r="E1312">
        <f t="shared" si="61"/>
        <v>1309</v>
      </c>
      <c r="F1312" s="159"/>
      <c r="G1312" s="160"/>
      <c r="H1312" s="161"/>
      <c r="I1312" s="161"/>
      <c r="J1312" s="161"/>
      <c r="K1312" s="161"/>
      <c r="L1312" s="161"/>
      <c r="M1312" s="161"/>
      <c r="N1312" s="161"/>
      <c r="O1312" s="161"/>
      <c r="P1312" s="161"/>
      <c r="Q1312" s="161"/>
      <c r="R1312" s="161"/>
      <c r="S1312" s="161"/>
      <c r="T1312" s="161"/>
      <c r="U1312" s="161"/>
      <c r="V1312" s="161"/>
      <c r="W1312" s="161"/>
      <c r="X1312" s="161"/>
      <c r="Y1312" s="161"/>
      <c r="Z1312" s="161"/>
      <c r="AA1312" s="161"/>
      <c r="AB1312" s="161"/>
      <c r="AC1312" s="161"/>
      <c r="AD1312" s="161"/>
      <c r="AE1312" s="161"/>
      <c r="AF1312" s="161"/>
      <c r="AG1312" s="161"/>
      <c r="AH1312" s="161"/>
    </row>
    <row r="1313" spans="1:35" x14ac:dyDescent="0.25">
      <c r="A1313">
        <f t="shared" si="60"/>
        <v>1311</v>
      </c>
      <c r="B1313" s="165" t="s">
        <v>2593</v>
      </c>
      <c r="C1313" t="str">
        <f t="shared" si="62"/>
        <v>Total general</v>
      </c>
      <c r="E1313" s="134">
        <f t="shared" si="61"/>
        <v>1310</v>
      </c>
      <c r="F1313" s="153"/>
      <c r="G1313" s="154"/>
      <c r="H1313" s="155"/>
      <c r="I1313" s="155"/>
      <c r="J1313" s="155"/>
      <c r="K1313" s="155"/>
      <c r="L1313" s="155"/>
      <c r="M1313" s="155"/>
      <c r="N1313" s="155"/>
      <c r="O1313" s="155"/>
      <c r="P1313" s="155"/>
      <c r="Q1313" s="155"/>
      <c r="R1313" s="155"/>
      <c r="S1313" s="155"/>
      <c r="T1313" s="155"/>
      <c r="U1313" s="155"/>
      <c r="V1313" s="155"/>
      <c r="W1313" s="155"/>
      <c r="X1313" s="155"/>
      <c r="Y1313" s="155"/>
      <c r="Z1313" s="155"/>
      <c r="AA1313" s="155"/>
      <c r="AB1313" s="155"/>
      <c r="AC1313" s="155"/>
      <c r="AD1313" s="155"/>
      <c r="AE1313" s="155"/>
      <c r="AF1313" s="155"/>
      <c r="AG1313" s="155"/>
      <c r="AH1313" s="155"/>
    </row>
    <row r="1314" spans="1:35" x14ac:dyDescent="0.25">
      <c r="A1314">
        <f t="shared" si="60"/>
        <v>1312</v>
      </c>
      <c r="B1314" s="139"/>
      <c r="C1314">
        <f t="shared" si="62"/>
        <v>0</v>
      </c>
      <c r="E1314">
        <f t="shared" si="61"/>
        <v>1311</v>
      </c>
      <c r="F1314" s="156"/>
      <c r="G1314" s="157"/>
      <c r="H1314" s="158"/>
      <c r="I1314" s="158"/>
      <c r="J1314" s="158"/>
      <c r="K1314" s="158"/>
      <c r="L1314" s="158"/>
      <c r="M1314" s="158"/>
      <c r="N1314" s="158"/>
      <c r="O1314" s="158"/>
      <c r="P1314" s="158"/>
      <c r="Q1314" s="158"/>
      <c r="R1314" s="158"/>
      <c r="S1314" s="158"/>
      <c r="T1314" s="158"/>
      <c r="U1314" s="158"/>
      <c r="V1314" s="158"/>
      <c r="W1314" s="158"/>
      <c r="X1314" s="158"/>
      <c r="Y1314" s="158"/>
      <c r="Z1314" s="158"/>
      <c r="AA1314" s="158"/>
      <c r="AB1314" s="158"/>
      <c r="AC1314" s="158"/>
      <c r="AD1314" s="158"/>
      <c r="AE1314" s="158"/>
      <c r="AF1314" s="158"/>
      <c r="AG1314" s="158"/>
      <c r="AH1314" s="158"/>
    </row>
    <row r="1315" spans="1:35" x14ac:dyDescent="0.25">
      <c r="A1315">
        <f t="shared" si="60"/>
        <v>1313</v>
      </c>
      <c r="B1315" s="143"/>
      <c r="C1315">
        <f t="shared" si="62"/>
        <v>0</v>
      </c>
      <c r="E1315">
        <f t="shared" si="61"/>
        <v>1312</v>
      </c>
      <c r="F1315" s="156"/>
      <c r="G1315" s="157"/>
      <c r="H1315" s="158"/>
      <c r="I1315" s="158"/>
      <c r="J1315" s="158"/>
      <c r="K1315" s="158"/>
      <c r="L1315" s="158"/>
      <c r="M1315" s="158"/>
      <c r="N1315" s="158"/>
      <c r="O1315" s="158"/>
      <c r="P1315" s="158"/>
      <c r="Q1315" s="158"/>
      <c r="R1315" s="158"/>
      <c r="S1315" s="158"/>
      <c r="T1315" s="158"/>
      <c r="U1315" s="158"/>
      <c r="V1315" s="158"/>
      <c r="W1315" s="158"/>
      <c r="X1315" s="158"/>
      <c r="Y1315" s="158"/>
      <c r="Z1315" s="158"/>
      <c r="AA1315" s="158"/>
      <c r="AB1315" s="158"/>
      <c r="AC1315" s="158"/>
      <c r="AD1315" s="158"/>
      <c r="AE1315" s="158"/>
      <c r="AF1315" s="158"/>
      <c r="AG1315" s="158"/>
      <c r="AH1315" s="158"/>
    </row>
    <row r="1316" spans="1:35" x14ac:dyDescent="0.25">
      <c r="A1316">
        <f t="shared" si="60"/>
        <v>1314</v>
      </c>
      <c r="B1316" s="144"/>
      <c r="C1316">
        <f t="shared" si="62"/>
        <v>0</v>
      </c>
      <c r="E1316">
        <f t="shared" si="61"/>
        <v>1313</v>
      </c>
      <c r="F1316" s="156"/>
      <c r="G1316" s="157"/>
      <c r="H1316" s="158"/>
      <c r="I1316" s="158"/>
      <c r="J1316" s="158"/>
      <c r="K1316" s="158"/>
      <c r="L1316" s="158"/>
      <c r="M1316" s="158"/>
      <c r="N1316" s="158"/>
      <c r="O1316" s="158"/>
      <c r="P1316" s="158"/>
      <c r="Q1316" s="158"/>
      <c r="R1316" s="158"/>
      <c r="S1316" s="158"/>
      <c r="T1316" s="158"/>
      <c r="U1316" s="158"/>
      <c r="V1316" s="158"/>
      <c r="W1316" s="158"/>
      <c r="X1316" s="158"/>
      <c r="Y1316" s="158"/>
      <c r="Z1316" s="158"/>
      <c r="AA1316" s="158"/>
      <c r="AB1316" s="158"/>
      <c r="AC1316" s="158"/>
      <c r="AD1316" s="158"/>
      <c r="AE1316" s="158"/>
      <c r="AF1316" s="158"/>
      <c r="AG1316" s="158"/>
      <c r="AH1316" s="158"/>
    </row>
    <row r="1317" spans="1:35" x14ac:dyDescent="0.25">
      <c r="A1317">
        <f t="shared" si="60"/>
        <v>1315</v>
      </c>
      <c r="B1317" s="147"/>
      <c r="C1317">
        <f t="shared" si="62"/>
        <v>0</v>
      </c>
      <c r="E1317">
        <f t="shared" si="61"/>
        <v>1314</v>
      </c>
      <c r="F1317" s="156"/>
      <c r="G1317" s="157"/>
      <c r="H1317" s="158"/>
      <c r="I1317" s="158"/>
      <c r="J1317" s="158"/>
      <c r="K1317" s="158"/>
      <c r="L1317" s="158"/>
      <c r="M1317" s="158"/>
      <c r="N1317" s="158"/>
      <c r="O1317" s="158"/>
      <c r="P1317" s="158"/>
      <c r="Q1317" s="158"/>
      <c r="R1317" s="158"/>
      <c r="S1317" s="158"/>
      <c r="T1317" s="158"/>
      <c r="U1317" s="158"/>
      <c r="V1317" s="158"/>
      <c r="W1317" s="158"/>
      <c r="X1317" s="158"/>
      <c r="Y1317" s="158"/>
      <c r="Z1317" s="158"/>
      <c r="AA1317" s="158"/>
      <c r="AB1317" s="158"/>
      <c r="AC1317" s="158"/>
      <c r="AD1317" s="158"/>
      <c r="AE1317" s="158"/>
      <c r="AF1317" s="158"/>
      <c r="AG1317" s="158"/>
      <c r="AH1317" s="158"/>
    </row>
    <row r="1318" spans="1:35" x14ac:dyDescent="0.25">
      <c r="A1318">
        <f t="shared" si="60"/>
        <v>1316</v>
      </c>
      <c r="B1318" s="148"/>
      <c r="C1318">
        <f t="shared" si="62"/>
        <v>0</v>
      </c>
      <c r="E1318">
        <f t="shared" si="61"/>
        <v>1315</v>
      </c>
      <c r="F1318" s="156"/>
      <c r="G1318" s="157"/>
      <c r="H1318" s="158"/>
      <c r="I1318" s="158"/>
      <c r="J1318" s="158"/>
      <c r="K1318" s="158"/>
      <c r="L1318" s="158"/>
      <c r="M1318" s="158"/>
      <c r="N1318" s="158"/>
      <c r="O1318" s="158"/>
      <c r="P1318" s="158"/>
      <c r="Q1318" s="158"/>
      <c r="R1318" s="158"/>
      <c r="S1318" s="158"/>
      <c r="T1318" s="158"/>
      <c r="U1318" s="158"/>
      <c r="V1318" s="158"/>
      <c r="W1318" s="158"/>
      <c r="X1318" s="158"/>
      <c r="Y1318" s="158"/>
      <c r="Z1318" s="158"/>
      <c r="AA1318" s="158"/>
      <c r="AB1318" s="158"/>
      <c r="AC1318" s="158"/>
      <c r="AD1318" s="158"/>
      <c r="AE1318" s="158"/>
      <c r="AF1318" s="158"/>
      <c r="AG1318" s="158"/>
      <c r="AH1318" s="158"/>
    </row>
    <row r="1319" spans="1:35" x14ac:dyDescent="0.25">
      <c r="A1319">
        <f t="shared" si="60"/>
        <v>1317</v>
      </c>
      <c r="B1319" s="149"/>
      <c r="C1319">
        <f t="shared" si="62"/>
        <v>0</v>
      </c>
      <c r="E1319">
        <f t="shared" si="61"/>
        <v>1316</v>
      </c>
      <c r="F1319" s="159"/>
      <c r="G1319" s="160"/>
      <c r="H1319" s="161"/>
      <c r="I1319" s="161"/>
      <c r="J1319" s="161"/>
      <c r="K1319" s="161"/>
      <c r="L1319" s="161"/>
      <c r="M1319" s="161"/>
      <c r="N1319" s="161"/>
      <c r="O1319" s="161"/>
      <c r="P1319" s="161"/>
      <c r="Q1319" s="161"/>
      <c r="R1319" s="161"/>
      <c r="S1319" s="161"/>
      <c r="T1319" s="161"/>
      <c r="U1319" s="161"/>
      <c r="V1319" s="161"/>
      <c r="W1319" s="161"/>
      <c r="X1319" s="161"/>
      <c r="Y1319" s="161"/>
      <c r="Z1319" s="161"/>
      <c r="AA1319" s="161"/>
      <c r="AB1319" s="161"/>
      <c r="AC1319" s="161"/>
      <c r="AD1319" s="161"/>
      <c r="AE1319" s="161"/>
      <c r="AF1319" s="161"/>
      <c r="AG1319" s="161"/>
      <c r="AH1319" s="161"/>
    </row>
    <row r="1320" spans="1:35" s="134" customFormat="1" x14ac:dyDescent="0.25">
      <c r="A1320">
        <f t="shared" si="60"/>
        <v>1318</v>
      </c>
      <c r="B1320" s="135"/>
      <c r="C1320">
        <f t="shared" si="62"/>
        <v>0</v>
      </c>
      <c r="E1320" s="134">
        <f t="shared" si="61"/>
        <v>1317</v>
      </c>
      <c r="F1320" s="136"/>
      <c r="G1320" s="137"/>
      <c r="H1320" s="138"/>
      <c r="I1320" s="138"/>
      <c r="J1320" s="138"/>
      <c r="K1320" s="138"/>
      <c r="L1320" s="138"/>
      <c r="M1320" s="138"/>
      <c r="N1320" s="138"/>
      <c r="O1320" s="138"/>
      <c r="P1320" s="138"/>
      <c r="Q1320" s="138"/>
      <c r="R1320" s="138"/>
      <c r="S1320" s="138"/>
      <c r="T1320" s="138"/>
      <c r="U1320" s="138"/>
      <c r="V1320" s="138"/>
      <c r="W1320" s="138"/>
      <c r="X1320" s="138"/>
      <c r="Y1320" s="138"/>
      <c r="Z1320" s="138"/>
      <c r="AA1320" s="138"/>
      <c r="AB1320" s="138"/>
      <c r="AC1320" s="138"/>
      <c r="AD1320" s="138"/>
      <c r="AE1320" s="138"/>
      <c r="AF1320" s="138"/>
      <c r="AG1320" s="138"/>
      <c r="AH1320" s="138"/>
      <c r="AI1320" s="3"/>
    </row>
    <row r="1321" spans="1:35" x14ac:dyDescent="0.25">
      <c r="A1321">
        <f t="shared" si="60"/>
        <v>1319</v>
      </c>
      <c r="B1321" s="139"/>
      <c r="C1321">
        <f t="shared" si="62"/>
        <v>0</v>
      </c>
      <c r="E1321">
        <f t="shared" si="61"/>
        <v>1318</v>
      </c>
      <c r="F1321" s="140"/>
      <c r="G1321" s="141"/>
      <c r="H1321" s="142"/>
      <c r="I1321" s="142"/>
      <c r="J1321" s="142"/>
      <c r="K1321" s="142"/>
      <c r="L1321" s="142"/>
      <c r="M1321" s="142"/>
      <c r="N1321" s="142"/>
      <c r="O1321" s="142"/>
      <c r="P1321" s="142"/>
      <c r="Q1321" s="142"/>
      <c r="R1321" s="142"/>
      <c r="S1321" s="142"/>
      <c r="T1321" s="142"/>
      <c r="U1321" s="142"/>
      <c r="V1321" s="142"/>
      <c r="W1321" s="142"/>
      <c r="X1321" s="142"/>
      <c r="Y1321" s="142"/>
      <c r="Z1321" s="142"/>
      <c r="AA1321" s="142"/>
      <c r="AB1321" s="142"/>
      <c r="AC1321" s="142"/>
      <c r="AD1321" s="142"/>
      <c r="AE1321" s="142"/>
      <c r="AF1321" s="142"/>
      <c r="AG1321" s="142"/>
      <c r="AH1321" s="142"/>
    </row>
    <row r="1322" spans="1:35" x14ac:dyDescent="0.25">
      <c r="A1322">
        <f t="shared" si="60"/>
        <v>1320</v>
      </c>
      <c r="B1322" s="143"/>
      <c r="C1322">
        <f t="shared" si="62"/>
        <v>0</v>
      </c>
      <c r="E1322">
        <f t="shared" si="61"/>
        <v>1319</v>
      </c>
      <c r="F1322" s="140"/>
      <c r="G1322" s="141"/>
      <c r="H1322" s="142"/>
      <c r="I1322" s="142"/>
      <c r="J1322" s="142"/>
      <c r="K1322" s="142"/>
      <c r="L1322" s="142"/>
      <c r="M1322" s="142"/>
      <c r="N1322" s="142"/>
      <c r="O1322" s="142"/>
      <c r="P1322" s="142"/>
      <c r="Q1322" s="142"/>
      <c r="R1322" s="142"/>
      <c r="S1322" s="142"/>
      <c r="T1322" s="142"/>
      <c r="U1322" s="142"/>
      <c r="V1322" s="142"/>
      <c r="W1322" s="142"/>
      <c r="X1322" s="142"/>
      <c r="Y1322" s="142"/>
      <c r="Z1322" s="142"/>
      <c r="AA1322" s="142"/>
      <c r="AB1322" s="142"/>
      <c r="AC1322" s="142"/>
      <c r="AD1322" s="142"/>
      <c r="AE1322" s="142"/>
      <c r="AF1322" s="142"/>
      <c r="AG1322" s="142"/>
      <c r="AH1322" s="142"/>
    </row>
    <row r="1323" spans="1:35" x14ac:dyDescent="0.25">
      <c r="A1323">
        <f t="shared" si="60"/>
        <v>1321</v>
      </c>
      <c r="B1323" s="144"/>
      <c r="C1323">
        <f t="shared" si="62"/>
        <v>0</v>
      </c>
      <c r="E1323">
        <f t="shared" si="61"/>
        <v>1320</v>
      </c>
      <c r="F1323" s="140"/>
      <c r="G1323" s="141"/>
      <c r="H1323" s="142"/>
      <c r="I1323" s="142"/>
      <c r="J1323" s="142"/>
      <c r="K1323" s="142"/>
      <c r="L1323" s="142"/>
      <c r="M1323" s="142"/>
      <c r="N1323" s="142"/>
      <c r="O1323" s="142"/>
      <c r="P1323" s="142"/>
      <c r="Q1323" s="142"/>
      <c r="R1323" s="142"/>
      <c r="S1323" s="142"/>
      <c r="T1323" s="142"/>
      <c r="U1323" s="142"/>
      <c r="V1323" s="142"/>
      <c r="W1323" s="142"/>
      <c r="X1323" s="142"/>
      <c r="Y1323" s="142"/>
      <c r="Z1323" s="142"/>
      <c r="AA1323" s="142"/>
      <c r="AB1323" s="142"/>
      <c r="AC1323" s="142"/>
      <c r="AD1323" s="142"/>
      <c r="AE1323" s="142"/>
      <c r="AF1323" s="142"/>
      <c r="AG1323" s="142"/>
      <c r="AH1323" s="142"/>
    </row>
    <row r="1324" spans="1:35" x14ac:dyDescent="0.25">
      <c r="A1324">
        <f t="shared" si="60"/>
        <v>1322</v>
      </c>
      <c r="B1324" s="147"/>
      <c r="C1324">
        <f t="shared" si="62"/>
        <v>0</v>
      </c>
      <c r="E1324">
        <f t="shared" si="61"/>
        <v>1321</v>
      </c>
      <c r="F1324" s="140"/>
      <c r="G1324" s="141"/>
      <c r="H1324" s="142"/>
      <c r="I1324" s="142"/>
      <c r="J1324" s="142"/>
      <c r="K1324" s="142"/>
      <c r="L1324" s="142"/>
      <c r="M1324" s="142"/>
      <c r="N1324" s="142"/>
      <c r="O1324" s="142"/>
      <c r="P1324" s="142"/>
      <c r="Q1324" s="142"/>
      <c r="R1324" s="142"/>
      <c r="S1324" s="142"/>
      <c r="T1324" s="142"/>
      <c r="U1324" s="142"/>
      <c r="V1324" s="142"/>
      <c r="W1324" s="142"/>
      <c r="X1324" s="142"/>
      <c r="Y1324" s="142"/>
      <c r="Z1324" s="142"/>
      <c r="AA1324" s="142"/>
      <c r="AB1324" s="142"/>
      <c r="AC1324" s="142"/>
      <c r="AD1324" s="142"/>
      <c r="AE1324" s="142"/>
      <c r="AF1324" s="142"/>
      <c r="AG1324" s="142"/>
      <c r="AH1324" s="142"/>
    </row>
    <row r="1325" spans="1:35" x14ac:dyDescent="0.25">
      <c r="A1325">
        <f t="shared" si="60"/>
        <v>1323</v>
      </c>
      <c r="B1325" s="148"/>
      <c r="C1325">
        <f t="shared" si="62"/>
        <v>0</v>
      </c>
      <c r="E1325">
        <f t="shared" si="61"/>
        <v>1322</v>
      </c>
      <c r="F1325" s="140"/>
      <c r="G1325" s="141"/>
      <c r="H1325" s="142"/>
      <c r="I1325" s="142"/>
      <c r="J1325" s="142"/>
      <c r="K1325" s="142"/>
      <c r="L1325" s="142"/>
      <c r="M1325" s="142"/>
      <c r="N1325" s="142"/>
      <c r="O1325" s="142"/>
      <c r="P1325" s="142"/>
      <c r="Q1325" s="142"/>
      <c r="R1325" s="142"/>
      <c r="S1325" s="142"/>
      <c r="T1325" s="142"/>
      <c r="U1325" s="142"/>
      <c r="V1325" s="142"/>
      <c r="W1325" s="142"/>
      <c r="X1325" s="142"/>
      <c r="Y1325" s="142"/>
      <c r="Z1325" s="142"/>
      <c r="AA1325" s="142"/>
      <c r="AB1325" s="142"/>
      <c r="AC1325" s="142"/>
      <c r="AD1325" s="142"/>
      <c r="AE1325" s="142"/>
      <c r="AF1325" s="142"/>
      <c r="AG1325" s="142"/>
      <c r="AH1325" s="142"/>
    </row>
    <row r="1326" spans="1:35" x14ac:dyDescent="0.25">
      <c r="A1326">
        <f t="shared" si="60"/>
        <v>1324</v>
      </c>
      <c r="B1326" s="149"/>
      <c r="C1326">
        <f t="shared" si="62"/>
        <v>0</v>
      </c>
      <c r="E1326">
        <f t="shared" si="61"/>
        <v>1323</v>
      </c>
      <c r="F1326" s="150"/>
      <c r="G1326" s="151"/>
      <c r="H1326" s="152"/>
      <c r="I1326" s="152"/>
      <c r="J1326" s="152"/>
      <c r="K1326" s="152"/>
      <c r="L1326" s="152"/>
      <c r="M1326" s="152"/>
      <c r="N1326" s="152"/>
      <c r="O1326" s="152"/>
      <c r="P1326" s="152"/>
      <c r="Q1326" s="152"/>
      <c r="R1326" s="152"/>
      <c r="S1326" s="152"/>
      <c r="T1326" s="152"/>
      <c r="U1326" s="152"/>
      <c r="V1326" s="152"/>
      <c r="W1326" s="152"/>
      <c r="X1326" s="152"/>
      <c r="Y1326" s="152"/>
      <c r="Z1326" s="152"/>
      <c r="AA1326" s="152"/>
      <c r="AB1326" s="152"/>
      <c r="AC1326" s="152"/>
      <c r="AD1326" s="152"/>
      <c r="AE1326" s="152"/>
      <c r="AF1326" s="152"/>
      <c r="AG1326" s="152"/>
      <c r="AH1326" s="152"/>
    </row>
    <row r="1327" spans="1:35" x14ac:dyDescent="0.25">
      <c r="A1327">
        <f t="shared" si="60"/>
        <v>1325</v>
      </c>
      <c r="B1327" s="135"/>
      <c r="C1327">
        <f t="shared" si="62"/>
        <v>0</v>
      </c>
      <c r="E1327" s="134">
        <f t="shared" si="61"/>
        <v>1324</v>
      </c>
      <c r="F1327" s="153"/>
      <c r="G1327" s="154"/>
      <c r="H1327" s="155"/>
      <c r="I1327" s="155"/>
      <c r="J1327" s="155"/>
      <c r="K1327" s="155"/>
      <c r="L1327" s="155"/>
      <c r="M1327" s="155"/>
      <c r="N1327" s="155"/>
      <c r="O1327" s="155"/>
      <c r="P1327" s="155"/>
      <c r="Q1327" s="155"/>
      <c r="R1327" s="155"/>
      <c r="S1327" s="155"/>
      <c r="T1327" s="155"/>
      <c r="U1327" s="155"/>
      <c r="V1327" s="155"/>
      <c r="W1327" s="155"/>
      <c r="X1327" s="155"/>
      <c r="Y1327" s="155"/>
      <c r="Z1327" s="155"/>
      <c r="AA1327" s="155"/>
      <c r="AB1327" s="155"/>
      <c r="AC1327" s="155"/>
      <c r="AD1327" s="155"/>
      <c r="AE1327" s="155"/>
      <c r="AF1327" s="155"/>
      <c r="AG1327" s="155"/>
      <c r="AH1327" s="155"/>
    </row>
    <row r="1328" spans="1:35" x14ac:dyDescent="0.25">
      <c r="A1328">
        <f t="shared" si="60"/>
        <v>1326</v>
      </c>
      <c r="B1328" s="139"/>
      <c r="C1328">
        <f t="shared" si="62"/>
        <v>0</v>
      </c>
      <c r="E1328">
        <f t="shared" si="61"/>
        <v>1325</v>
      </c>
      <c r="F1328" s="156"/>
      <c r="G1328" s="157"/>
      <c r="H1328" s="158"/>
      <c r="I1328" s="158"/>
      <c r="J1328" s="158"/>
      <c r="K1328" s="158"/>
      <c r="L1328" s="158"/>
      <c r="M1328" s="158"/>
      <c r="N1328" s="158"/>
      <c r="O1328" s="158"/>
      <c r="P1328" s="158"/>
      <c r="Q1328" s="158"/>
      <c r="R1328" s="158"/>
      <c r="S1328" s="158"/>
      <c r="T1328" s="158"/>
      <c r="U1328" s="158"/>
      <c r="V1328" s="158"/>
      <c r="W1328" s="158"/>
      <c r="X1328" s="158"/>
      <c r="Y1328" s="158"/>
      <c r="Z1328" s="158"/>
      <c r="AA1328" s="158"/>
      <c r="AB1328" s="158"/>
      <c r="AC1328" s="158"/>
      <c r="AD1328" s="158"/>
      <c r="AE1328" s="158"/>
      <c r="AF1328" s="158"/>
      <c r="AG1328" s="158"/>
      <c r="AH1328" s="158"/>
    </row>
    <row r="1329" spans="1:35" x14ac:dyDescent="0.25">
      <c r="A1329">
        <f t="shared" si="60"/>
        <v>1327</v>
      </c>
      <c r="B1329" s="143"/>
      <c r="C1329">
        <f t="shared" si="62"/>
        <v>0</v>
      </c>
      <c r="E1329">
        <f t="shared" si="61"/>
        <v>1326</v>
      </c>
      <c r="F1329" s="156"/>
      <c r="G1329" s="157"/>
      <c r="H1329" s="158"/>
      <c r="I1329" s="158"/>
      <c r="J1329" s="158"/>
      <c r="K1329" s="158"/>
      <c r="L1329" s="158"/>
      <c r="M1329" s="158"/>
      <c r="N1329" s="158"/>
      <c r="O1329" s="158"/>
      <c r="P1329" s="158"/>
      <c r="Q1329" s="158"/>
      <c r="R1329" s="158"/>
      <c r="S1329" s="158"/>
      <c r="T1329" s="158"/>
      <c r="U1329" s="158"/>
      <c r="V1329" s="158"/>
      <c r="W1329" s="158"/>
      <c r="X1329" s="158"/>
      <c r="Y1329" s="158"/>
      <c r="Z1329" s="158"/>
      <c r="AA1329" s="158"/>
      <c r="AB1329" s="158"/>
      <c r="AC1329" s="158"/>
      <c r="AD1329" s="158"/>
      <c r="AE1329" s="158"/>
      <c r="AF1329" s="158"/>
      <c r="AG1329" s="158"/>
      <c r="AH1329" s="158"/>
    </row>
    <row r="1330" spans="1:35" x14ac:dyDescent="0.25">
      <c r="A1330">
        <f t="shared" si="60"/>
        <v>1328</v>
      </c>
      <c r="B1330" s="144"/>
      <c r="C1330">
        <f t="shared" si="62"/>
        <v>0</v>
      </c>
      <c r="E1330">
        <f t="shared" si="61"/>
        <v>1327</v>
      </c>
      <c r="F1330" s="156"/>
      <c r="G1330" s="157"/>
      <c r="H1330" s="158"/>
      <c r="I1330" s="158"/>
      <c r="J1330" s="158"/>
      <c r="K1330" s="158"/>
      <c r="L1330" s="158"/>
      <c r="M1330" s="158"/>
      <c r="N1330" s="158"/>
      <c r="O1330" s="158"/>
      <c r="P1330" s="158"/>
      <c r="Q1330" s="158"/>
      <c r="R1330" s="158"/>
      <c r="S1330" s="158"/>
      <c r="T1330" s="158"/>
      <c r="U1330" s="158"/>
      <c r="V1330" s="158"/>
      <c r="W1330" s="158"/>
      <c r="X1330" s="158"/>
      <c r="Y1330" s="158"/>
      <c r="Z1330" s="158"/>
      <c r="AA1330" s="158"/>
      <c r="AB1330" s="158"/>
      <c r="AC1330" s="158"/>
      <c r="AD1330" s="158"/>
      <c r="AE1330" s="158"/>
      <c r="AF1330" s="158"/>
      <c r="AG1330" s="158"/>
      <c r="AH1330" s="158"/>
    </row>
    <row r="1331" spans="1:35" x14ac:dyDescent="0.25">
      <c r="A1331">
        <f t="shared" si="60"/>
        <v>1329</v>
      </c>
      <c r="B1331" s="147"/>
      <c r="C1331">
        <f t="shared" si="62"/>
        <v>0</v>
      </c>
      <c r="E1331">
        <f t="shared" si="61"/>
        <v>1328</v>
      </c>
      <c r="F1331" s="156"/>
      <c r="G1331" s="157"/>
      <c r="H1331" s="158"/>
      <c r="I1331" s="158"/>
      <c r="J1331" s="158"/>
      <c r="K1331" s="158"/>
      <c r="L1331" s="158"/>
      <c r="M1331" s="158"/>
      <c r="N1331" s="158"/>
      <c r="O1331" s="158"/>
      <c r="P1331" s="158"/>
      <c r="Q1331" s="158"/>
      <c r="R1331" s="158"/>
      <c r="S1331" s="158"/>
      <c r="T1331" s="158"/>
      <c r="U1331" s="158"/>
      <c r="V1331" s="158"/>
      <c r="W1331" s="158"/>
      <c r="X1331" s="158"/>
      <c r="Y1331" s="158"/>
      <c r="Z1331" s="158"/>
      <c r="AA1331" s="158"/>
      <c r="AB1331" s="158"/>
      <c r="AC1331" s="158"/>
      <c r="AD1331" s="158"/>
      <c r="AE1331" s="158"/>
      <c r="AF1331" s="158"/>
      <c r="AG1331" s="158"/>
      <c r="AH1331" s="158"/>
    </row>
    <row r="1332" spans="1:35" x14ac:dyDescent="0.25">
      <c r="A1332">
        <f t="shared" si="60"/>
        <v>1330</v>
      </c>
      <c r="B1332" s="148"/>
      <c r="C1332">
        <f t="shared" si="62"/>
        <v>0</v>
      </c>
      <c r="E1332">
        <f t="shared" si="61"/>
        <v>1329</v>
      </c>
      <c r="F1332" s="156"/>
      <c r="G1332" s="157"/>
      <c r="H1332" s="158"/>
      <c r="I1332" s="158"/>
      <c r="J1332" s="158"/>
      <c r="K1332" s="158"/>
      <c r="L1332" s="158"/>
      <c r="M1332" s="158"/>
      <c r="N1332" s="158"/>
      <c r="O1332" s="158"/>
      <c r="P1332" s="158"/>
      <c r="Q1332" s="158"/>
      <c r="R1332" s="158"/>
      <c r="S1332" s="158"/>
      <c r="T1332" s="158"/>
      <c r="U1332" s="158"/>
      <c r="V1332" s="158"/>
      <c r="W1332" s="158"/>
      <c r="X1332" s="158"/>
      <c r="Y1332" s="158"/>
      <c r="Z1332" s="158"/>
      <c r="AA1332" s="158"/>
      <c r="AB1332" s="158"/>
      <c r="AC1332" s="158"/>
      <c r="AD1332" s="158"/>
      <c r="AE1332" s="158"/>
      <c r="AF1332" s="158"/>
      <c r="AG1332" s="158"/>
      <c r="AH1332" s="158"/>
    </row>
    <row r="1333" spans="1:35" x14ac:dyDescent="0.25">
      <c r="A1333">
        <f t="shared" si="60"/>
        <v>1331</v>
      </c>
      <c r="B1333" s="149"/>
      <c r="C1333">
        <f t="shared" si="62"/>
        <v>0</v>
      </c>
      <c r="E1333">
        <f t="shared" si="61"/>
        <v>1330</v>
      </c>
      <c r="F1333" s="159"/>
      <c r="G1333" s="160"/>
      <c r="H1333" s="161"/>
      <c r="I1333" s="161"/>
      <c r="J1333" s="161"/>
      <c r="K1333" s="161"/>
      <c r="L1333" s="161"/>
      <c r="M1333" s="161"/>
      <c r="N1333" s="161"/>
      <c r="O1333" s="161"/>
      <c r="P1333" s="161"/>
      <c r="Q1333" s="161"/>
      <c r="R1333" s="161"/>
      <c r="S1333" s="161"/>
      <c r="T1333" s="161"/>
      <c r="U1333" s="161"/>
      <c r="V1333" s="161"/>
      <c r="W1333" s="161"/>
      <c r="X1333" s="161"/>
      <c r="Y1333" s="161"/>
      <c r="Z1333" s="161"/>
      <c r="AA1333" s="161"/>
      <c r="AB1333" s="161"/>
      <c r="AC1333" s="161"/>
      <c r="AD1333" s="161"/>
      <c r="AE1333" s="161"/>
      <c r="AF1333" s="161"/>
      <c r="AG1333" s="161"/>
      <c r="AH1333" s="161"/>
    </row>
    <row r="1334" spans="1:35" x14ac:dyDescent="0.25">
      <c r="A1334">
        <f t="shared" si="60"/>
        <v>1332</v>
      </c>
      <c r="B1334" s="135"/>
      <c r="C1334">
        <f t="shared" si="62"/>
        <v>0</v>
      </c>
      <c r="E1334" s="134">
        <f t="shared" si="61"/>
        <v>1331</v>
      </c>
      <c r="F1334" s="153"/>
      <c r="G1334" s="154"/>
      <c r="H1334" s="155"/>
      <c r="I1334" s="155"/>
      <c r="J1334" s="155"/>
      <c r="K1334" s="155"/>
      <c r="L1334" s="155"/>
      <c r="M1334" s="155"/>
      <c r="N1334" s="155"/>
      <c r="O1334" s="155"/>
      <c r="P1334" s="155"/>
      <c r="Q1334" s="155"/>
      <c r="R1334" s="155"/>
      <c r="S1334" s="155"/>
      <c r="T1334" s="155"/>
      <c r="U1334" s="155"/>
      <c r="V1334" s="155"/>
      <c r="W1334" s="155"/>
      <c r="X1334" s="155"/>
      <c r="Y1334" s="155"/>
      <c r="Z1334" s="155"/>
      <c r="AA1334" s="155"/>
      <c r="AB1334" s="155"/>
      <c r="AC1334" s="155"/>
      <c r="AD1334" s="155"/>
      <c r="AE1334" s="155"/>
      <c r="AF1334" s="155"/>
      <c r="AG1334" s="155"/>
      <c r="AH1334" s="155"/>
    </row>
    <row r="1335" spans="1:35" x14ac:dyDescent="0.25">
      <c r="A1335">
        <f t="shared" si="60"/>
        <v>1333</v>
      </c>
      <c r="B1335" s="139"/>
      <c r="C1335">
        <f t="shared" si="62"/>
        <v>0</v>
      </c>
      <c r="E1335">
        <f t="shared" si="61"/>
        <v>1332</v>
      </c>
      <c r="F1335" s="156"/>
      <c r="G1335" s="157"/>
      <c r="H1335" s="158"/>
      <c r="I1335" s="158"/>
      <c r="J1335" s="158"/>
      <c r="K1335" s="158"/>
      <c r="L1335" s="158"/>
      <c r="M1335" s="158"/>
      <c r="N1335" s="158"/>
      <c r="O1335" s="158"/>
      <c r="P1335" s="158"/>
      <c r="Q1335" s="158"/>
      <c r="R1335" s="158"/>
      <c r="S1335" s="158"/>
      <c r="T1335" s="158"/>
      <c r="U1335" s="158"/>
      <c r="V1335" s="158"/>
      <c r="W1335" s="158"/>
      <c r="X1335" s="158"/>
      <c r="Y1335" s="158"/>
      <c r="Z1335" s="158"/>
      <c r="AA1335" s="158"/>
      <c r="AB1335" s="158"/>
      <c r="AC1335" s="158"/>
      <c r="AD1335" s="158"/>
      <c r="AE1335" s="158"/>
      <c r="AF1335" s="158"/>
      <c r="AG1335" s="158"/>
      <c r="AH1335" s="158"/>
    </row>
    <row r="1336" spans="1:35" x14ac:dyDescent="0.25">
      <c r="A1336">
        <f t="shared" si="60"/>
        <v>1334</v>
      </c>
      <c r="B1336" s="143"/>
      <c r="C1336">
        <f t="shared" si="62"/>
        <v>0</v>
      </c>
      <c r="E1336">
        <f t="shared" si="61"/>
        <v>1333</v>
      </c>
      <c r="F1336" s="156"/>
      <c r="G1336" s="157"/>
      <c r="H1336" s="158"/>
      <c r="I1336" s="158"/>
      <c r="J1336" s="158"/>
      <c r="K1336" s="158"/>
      <c r="L1336" s="158"/>
      <c r="M1336" s="158"/>
      <c r="N1336" s="158"/>
      <c r="O1336" s="158"/>
      <c r="P1336" s="158"/>
      <c r="Q1336" s="158"/>
      <c r="R1336" s="158"/>
      <c r="S1336" s="158"/>
      <c r="T1336" s="158"/>
      <c r="U1336" s="158"/>
      <c r="V1336" s="158"/>
      <c r="W1336" s="158"/>
      <c r="X1336" s="158"/>
      <c r="Y1336" s="158"/>
      <c r="Z1336" s="158"/>
      <c r="AA1336" s="158"/>
      <c r="AB1336" s="158"/>
      <c r="AC1336" s="158"/>
      <c r="AD1336" s="158"/>
      <c r="AE1336" s="158"/>
      <c r="AF1336" s="158"/>
      <c r="AG1336" s="158"/>
      <c r="AH1336" s="158"/>
    </row>
    <row r="1337" spans="1:35" x14ac:dyDescent="0.25">
      <c r="A1337">
        <f t="shared" si="60"/>
        <v>1335</v>
      </c>
      <c r="B1337" s="144"/>
      <c r="C1337">
        <f t="shared" si="62"/>
        <v>0</v>
      </c>
      <c r="E1337">
        <f t="shared" si="61"/>
        <v>1334</v>
      </c>
      <c r="F1337" s="156"/>
      <c r="G1337" s="157"/>
      <c r="H1337" s="158"/>
      <c r="I1337" s="158"/>
      <c r="J1337" s="158"/>
      <c r="K1337" s="158"/>
      <c r="L1337" s="158"/>
      <c r="M1337" s="158"/>
      <c r="N1337" s="158"/>
      <c r="O1337" s="158"/>
      <c r="P1337" s="158"/>
      <c r="Q1337" s="158"/>
      <c r="R1337" s="158"/>
      <c r="S1337" s="158"/>
      <c r="T1337" s="158"/>
      <c r="U1337" s="158"/>
      <c r="V1337" s="158"/>
      <c r="W1337" s="158"/>
      <c r="X1337" s="158"/>
      <c r="Y1337" s="158"/>
      <c r="Z1337" s="158"/>
      <c r="AA1337" s="158"/>
      <c r="AB1337" s="158"/>
      <c r="AC1337" s="158"/>
      <c r="AD1337" s="158"/>
      <c r="AE1337" s="158"/>
      <c r="AF1337" s="158"/>
      <c r="AG1337" s="158"/>
      <c r="AH1337" s="158"/>
    </row>
    <row r="1338" spans="1:35" x14ac:dyDescent="0.25">
      <c r="A1338">
        <f t="shared" si="60"/>
        <v>1336</v>
      </c>
      <c r="B1338" s="147"/>
      <c r="C1338">
        <f t="shared" si="62"/>
        <v>0</v>
      </c>
      <c r="E1338">
        <f t="shared" si="61"/>
        <v>1335</v>
      </c>
      <c r="F1338" s="156"/>
      <c r="G1338" s="157"/>
      <c r="H1338" s="158"/>
      <c r="I1338" s="158"/>
      <c r="J1338" s="158"/>
      <c r="K1338" s="158"/>
      <c r="L1338" s="158"/>
      <c r="M1338" s="158"/>
      <c r="N1338" s="158"/>
      <c r="O1338" s="158"/>
      <c r="P1338" s="158"/>
      <c r="Q1338" s="158"/>
      <c r="R1338" s="158"/>
      <c r="S1338" s="158"/>
      <c r="T1338" s="158"/>
      <c r="U1338" s="158"/>
      <c r="V1338" s="158"/>
      <c r="W1338" s="158"/>
      <c r="X1338" s="158"/>
      <c r="Y1338" s="158"/>
      <c r="Z1338" s="158"/>
      <c r="AA1338" s="158"/>
      <c r="AB1338" s="158"/>
      <c r="AC1338" s="158"/>
      <c r="AD1338" s="158"/>
      <c r="AE1338" s="158"/>
      <c r="AF1338" s="158"/>
      <c r="AG1338" s="158"/>
      <c r="AH1338" s="158"/>
    </row>
    <row r="1339" spans="1:35" x14ac:dyDescent="0.25">
      <c r="A1339">
        <f t="shared" si="60"/>
        <v>1337</v>
      </c>
      <c r="B1339" s="148"/>
      <c r="C1339">
        <f t="shared" si="62"/>
        <v>0</v>
      </c>
      <c r="E1339">
        <f t="shared" si="61"/>
        <v>1336</v>
      </c>
      <c r="F1339" s="156"/>
      <c r="G1339" s="157"/>
      <c r="H1339" s="158"/>
      <c r="I1339" s="158"/>
      <c r="J1339" s="158"/>
      <c r="K1339" s="158"/>
      <c r="L1339" s="158"/>
      <c r="M1339" s="158"/>
      <c r="N1339" s="158"/>
      <c r="O1339" s="158"/>
      <c r="P1339" s="158"/>
      <c r="Q1339" s="158"/>
      <c r="R1339" s="158"/>
      <c r="S1339" s="158"/>
      <c r="T1339" s="158"/>
      <c r="U1339" s="158"/>
      <c r="V1339" s="158"/>
      <c r="W1339" s="158"/>
      <c r="X1339" s="158"/>
      <c r="Y1339" s="158"/>
      <c r="Z1339" s="158"/>
      <c r="AA1339" s="158"/>
      <c r="AB1339" s="158"/>
      <c r="AC1339" s="158"/>
      <c r="AD1339" s="158"/>
      <c r="AE1339" s="158"/>
      <c r="AF1339" s="158"/>
      <c r="AG1339" s="158"/>
      <c r="AH1339" s="158"/>
    </row>
    <row r="1340" spans="1:35" x14ac:dyDescent="0.25">
      <c r="A1340">
        <f t="shared" si="60"/>
        <v>1338</v>
      </c>
      <c r="B1340" s="149"/>
      <c r="C1340">
        <f t="shared" si="62"/>
        <v>0</v>
      </c>
      <c r="E1340">
        <f t="shared" si="61"/>
        <v>1337</v>
      </c>
      <c r="F1340" s="159"/>
      <c r="G1340" s="160"/>
      <c r="H1340" s="161"/>
      <c r="I1340" s="161"/>
      <c r="J1340" s="161"/>
      <c r="K1340" s="161"/>
      <c r="L1340" s="161"/>
      <c r="M1340" s="161"/>
      <c r="N1340" s="161"/>
      <c r="O1340" s="161"/>
      <c r="P1340" s="161"/>
      <c r="Q1340" s="161"/>
      <c r="R1340" s="161"/>
      <c r="S1340" s="161"/>
      <c r="T1340" s="161"/>
      <c r="U1340" s="161"/>
      <c r="V1340" s="161"/>
      <c r="W1340" s="161"/>
      <c r="X1340" s="161"/>
      <c r="Y1340" s="161"/>
      <c r="Z1340" s="161"/>
      <c r="AA1340" s="161"/>
      <c r="AB1340" s="161"/>
      <c r="AC1340" s="161"/>
      <c r="AD1340" s="161"/>
      <c r="AE1340" s="161"/>
      <c r="AF1340" s="161"/>
      <c r="AG1340" s="161"/>
      <c r="AH1340" s="161"/>
    </row>
    <row r="1341" spans="1:35" s="134" customFormat="1" x14ac:dyDescent="0.25">
      <c r="A1341">
        <f t="shared" si="60"/>
        <v>1339</v>
      </c>
      <c r="B1341" s="135"/>
      <c r="C1341">
        <f t="shared" si="62"/>
        <v>0</v>
      </c>
      <c r="E1341" s="134">
        <f t="shared" si="61"/>
        <v>1338</v>
      </c>
      <c r="F1341" s="136"/>
      <c r="G1341" s="137"/>
      <c r="H1341" s="138"/>
      <c r="I1341" s="138"/>
      <c r="J1341" s="138"/>
      <c r="K1341" s="138"/>
      <c r="L1341" s="138"/>
      <c r="M1341" s="138"/>
      <c r="N1341" s="138"/>
      <c r="O1341" s="138"/>
      <c r="P1341" s="138"/>
      <c r="Q1341" s="138"/>
      <c r="R1341" s="138"/>
      <c r="S1341" s="138"/>
      <c r="T1341" s="138"/>
      <c r="U1341" s="138"/>
      <c r="V1341" s="138"/>
      <c r="W1341" s="138"/>
      <c r="X1341" s="138"/>
      <c r="Y1341" s="138"/>
      <c r="Z1341" s="138"/>
      <c r="AA1341" s="138"/>
      <c r="AB1341" s="138"/>
      <c r="AC1341" s="138"/>
      <c r="AD1341" s="138"/>
      <c r="AE1341" s="138"/>
      <c r="AF1341" s="138"/>
      <c r="AG1341" s="138"/>
      <c r="AH1341" s="138"/>
      <c r="AI1341" s="3"/>
    </row>
    <row r="1342" spans="1:35" x14ac:dyDescent="0.25">
      <c r="A1342">
        <f t="shared" si="60"/>
        <v>1340</v>
      </c>
      <c r="B1342" s="139"/>
      <c r="C1342">
        <f t="shared" si="62"/>
        <v>0</v>
      </c>
      <c r="E1342">
        <f t="shared" si="61"/>
        <v>1339</v>
      </c>
      <c r="F1342" s="140"/>
      <c r="G1342" s="141"/>
      <c r="H1342" s="142"/>
      <c r="I1342" s="142"/>
      <c r="J1342" s="142"/>
      <c r="K1342" s="142"/>
      <c r="L1342" s="142"/>
      <c r="M1342" s="142"/>
      <c r="N1342" s="142"/>
      <c r="O1342" s="142"/>
      <c r="P1342" s="142"/>
      <c r="Q1342" s="142"/>
      <c r="R1342" s="142"/>
      <c r="S1342" s="142"/>
      <c r="T1342" s="142"/>
      <c r="U1342" s="142"/>
      <c r="V1342" s="142"/>
      <c r="W1342" s="142"/>
      <c r="X1342" s="142"/>
      <c r="Y1342" s="142"/>
      <c r="Z1342" s="142"/>
      <c r="AA1342" s="142"/>
      <c r="AB1342" s="142"/>
      <c r="AC1342" s="142"/>
      <c r="AD1342" s="142"/>
      <c r="AE1342" s="142"/>
      <c r="AF1342" s="142"/>
      <c r="AG1342" s="142"/>
      <c r="AH1342" s="142"/>
    </row>
    <row r="1343" spans="1:35" x14ac:dyDescent="0.25">
      <c r="A1343">
        <f t="shared" si="60"/>
        <v>1341</v>
      </c>
      <c r="B1343" s="143"/>
      <c r="C1343">
        <f t="shared" si="62"/>
        <v>0</v>
      </c>
      <c r="E1343">
        <f t="shared" si="61"/>
        <v>1340</v>
      </c>
      <c r="F1343" s="140"/>
      <c r="G1343" s="141"/>
      <c r="H1343" s="142"/>
      <c r="I1343" s="142"/>
      <c r="J1343" s="142"/>
      <c r="K1343" s="142"/>
      <c r="L1343" s="142"/>
      <c r="M1343" s="142"/>
      <c r="N1343" s="142"/>
      <c r="O1343" s="142"/>
      <c r="P1343" s="142"/>
      <c r="Q1343" s="142"/>
      <c r="R1343" s="142"/>
      <c r="S1343" s="142"/>
      <c r="T1343" s="142"/>
      <c r="U1343" s="142"/>
      <c r="V1343" s="142"/>
      <c r="W1343" s="142"/>
      <c r="X1343" s="142"/>
      <c r="Y1343" s="142"/>
      <c r="Z1343" s="142"/>
      <c r="AA1343" s="142"/>
      <c r="AB1343" s="142"/>
      <c r="AC1343" s="142"/>
      <c r="AD1343" s="142"/>
      <c r="AE1343" s="142"/>
      <c r="AF1343" s="142"/>
      <c r="AG1343" s="142"/>
      <c r="AH1343" s="142"/>
    </row>
    <row r="1344" spans="1:35" x14ac:dyDescent="0.25">
      <c r="A1344">
        <f t="shared" si="60"/>
        <v>1342</v>
      </c>
      <c r="B1344" s="144"/>
      <c r="C1344">
        <f t="shared" si="62"/>
        <v>0</v>
      </c>
      <c r="E1344">
        <f t="shared" si="61"/>
        <v>1341</v>
      </c>
      <c r="F1344" s="140"/>
      <c r="G1344" s="141"/>
      <c r="H1344" s="142"/>
      <c r="I1344" s="142"/>
      <c r="J1344" s="142"/>
      <c r="K1344" s="142"/>
      <c r="L1344" s="142"/>
      <c r="M1344" s="142"/>
      <c r="N1344" s="142"/>
      <c r="O1344" s="142"/>
      <c r="P1344" s="142"/>
      <c r="Q1344" s="142"/>
      <c r="R1344" s="142"/>
      <c r="S1344" s="142"/>
      <c r="T1344" s="142"/>
      <c r="U1344" s="142"/>
      <c r="V1344" s="142"/>
      <c r="W1344" s="142"/>
      <c r="X1344" s="142"/>
      <c r="Y1344" s="142"/>
      <c r="Z1344" s="142"/>
      <c r="AA1344" s="142"/>
      <c r="AB1344" s="142"/>
      <c r="AC1344" s="142"/>
      <c r="AD1344" s="142"/>
      <c r="AE1344" s="142"/>
      <c r="AF1344" s="142"/>
      <c r="AG1344" s="142"/>
      <c r="AH1344" s="142"/>
    </row>
    <row r="1345" spans="1:34" x14ac:dyDescent="0.25">
      <c r="A1345">
        <f t="shared" si="60"/>
        <v>1343</v>
      </c>
      <c r="B1345" s="147"/>
      <c r="C1345">
        <f t="shared" si="62"/>
        <v>0</v>
      </c>
      <c r="E1345">
        <f t="shared" si="61"/>
        <v>1342</v>
      </c>
      <c r="F1345" s="140"/>
      <c r="G1345" s="141"/>
      <c r="H1345" s="142"/>
      <c r="I1345" s="142"/>
      <c r="J1345" s="142"/>
      <c r="K1345" s="142"/>
      <c r="L1345" s="142"/>
      <c r="M1345" s="142"/>
      <c r="N1345" s="142"/>
      <c r="O1345" s="142"/>
      <c r="P1345" s="142"/>
      <c r="Q1345" s="142"/>
      <c r="R1345" s="142"/>
      <c r="S1345" s="142"/>
      <c r="T1345" s="142"/>
      <c r="U1345" s="142"/>
      <c r="V1345" s="142"/>
      <c r="W1345" s="142"/>
      <c r="X1345" s="142"/>
      <c r="Y1345" s="142"/>
      <c r="Z1345" s="142"/>
      <c r="AA1345" s="142"/>
      <c r="AB1345" s="142"/>
      <c r="AC1345" s="142"/>
      <c r="AD1345" s="142"/>
      <c r="AE1345" s="142"/>
      <c r="AF1345" s="142"/>
      <c r="AG1345" s="142"/>
      <c r="AH1345" s="142"/>
    </row>
    <row r="1346" spans="1:34" x14ac:dyDescent="0.25">
      <c r="A1346">
        <f t="shared" si="60"/>
        <v>1344</v>
      </c>
      <c r="B1346" s="148"/>
      <c r="C1346">
        <f t="shared" si="62"/>
        <v>0</v>
      </c>
      <c r="E1346">
        <f t="shared" si="61"/>
        <v>1343</v>
      </c>
      <c r="F1346" s="140"/>
      <c r="G1346" s="141"/>
      <c r="H1346" s="142"/>
      <c r="I1346" s="142"/>
      <c r="J1346" s="142"/>
      <c r="K1346" s="142"/>
      <c r="L1346" s="142"/>
      <c r="M1346" s="142"/>
      <c r="N1346" s="142"/>
      <c r="O1346" s="142"/>
      <c r="P1346" s="142"/>
      <c r="Q1346" s="142"/>
      <c r="R1346" s="142"/>
      <c r="S1346" s="142"/>
      <c r="T1346" s="142"/>
      <c r="U1346" s="142"/>
      <c r="V1346" s="142"/>
      <c r="W1346" s="142"/>
      <c r="X1346" s="142"/>
      <c r="Y1346" s="142"/>
      <c r="Z1346" s="142"/>
      <c r="AA1346" s="142"/>
      <c r="AB1346" s="142"/>
      <c r="AC1346" s="142"/>
      <c r="AD1346" s="142"/>
      <c r="AE1346" s="142"/>
      <c r="AF1346" s="142"/>
      <c r="AG1346" s="142"/>
      <c r="AH1346" s="142"/>
    </row>
    <row r="1347" spans="1:34" x14ac:dyDescent="0.25">
      <c r="A1347">
        <f t="shared" si="60"/>
        <v>1345</v>
      </c>
      <c r="B1347" s="149"/>
      <c r="C1347">
        <f t="shared" si="62"/>
        <v>0</v>
      </c>
      <c r="E1347">
        <f t="shared" si="61"/>
        <v>1344</v>
      </c>
      <c r="F1347" s="150"/>
      <c r="G1347" s="151"/>
      <c r="H1347" s="152"/>
      <c r="I1347" s="152"/>
      <c r="J1347" s="152"/>
      <c r="K1347" s="152"/>
      <c r="L1347" s="152"/>
      <c r="M1347" s="152"/>
      <c r="N1347" s="152"/>
      <c r="O1347" s="152"/>
      <c r="P1347" s="152"/>
      <c r="Q1347" s="152"/>
      <c r="R1347" s="152"/>
      <c r="S1347" s="152"/>
      <c r="T1347" s="152"/>
      <c r="U1347" s="152"/>
      <c r="V1347" s="152"/>
      <c r="W1347" s="152"/>
      <c r="X1347" s="152"/>
      <c r="Y1347" s="152"/>
      <c r="Z1347" s="152"/>
      <c r="AA1347" s="152"/>
      <c r="AB1347" s="152"/>
      <c r="AC1347" s="152"/>
      <c r="AD1347" s="152"/>
      <c r="AE1347" s="152"/>
      <c r="AF1347" s="152"/>
      <c r="AG1347" s="152"/>
      <c r="AH1347" s="152"/>
    </row>
    <row r="1348" spans="1:34" x14ac:dyDescent="0.25">
      <c r="A1348">
        <f t="shared" si="60"/>
        <v>1346</v>
      </c>
      <c r="B1348" s="135"/>
      <c r="C1348">
        <f t="shared" si="62"/>
        <v>0</v>
      </c>
      <c r="E1348" s="134">
        <f t="shared" si="61"/>
        <v>1345</v>
      </c>
      <c r="F1348" s="153"/>
      <c r="G1348" s="154"/>
      <c r="H1348" s="155"/>
      <c r="I1348" s="155"/>
      <c r="J1348" s="155"/>
      <c r="K1348" s="155"/>
      <c r="L1348" s="155"/>
      <c r="M1348" s="155"/>
      <c r="N1348" s="155"/>
      <c r="O1348" s="155"/>
      <c r="P1348" s="155"/>
      <c r="Q1348" s="155"/>
      <c r="R1348" s="155"/>
      <c r="S1348" s="155"/>
      <c r="T1348" s="155"/>
      <c r="U1348" s="155"/>
      <c r="V1348" s="155"/>
      <c r="W1348" s="155"/>
      <c r="X1348" s="155"/>
      <c r="Y1348" s="155"/>
      <c r="Z1348" s="155"/>
      <c r="AA1348" s="155"/>
      <c r="AB1348" s="155"/>
      <c r="AC1348" s="155"/>
      <c r="AD1348" s="155"/>
      <c r="AE1348" s="155"/>
      <c r="AF1348" s="155"/>
      <c r="AG1348" s="155"/>
      <c r="AH1348" s="155"/>
    </row>
    <row r="1349" spans="1:34" x14ac:dyDescent="0.25">
      <c r="A1349">
        <f t="shared" ref="A1349:A1412" si="63">+A1348+1</f>
        <v>1347</v>
      </c>
      <c r="B1349" s="139"/>
      <c r="C1349">
        <f t="shared" si="62"/>
        <v>0</v>
      </c>
      <c r="E1349">
        <f t="shared" si="61"/>
        <v>1346</v>
      </c>
      <c r="F1349" s="156"/>
      <c r="G1349" s="157"/>
      <c r="H1349" s="158"/>
      <c r="I1349" s="158"/>
      <c r="J1349" s="158"/>
      <c r="K1349" s="158"/>
      <c r="L1349" s="158"/>
      <c r="M1349" s="158"/>
      <c r="N1349" s="158"/>
      <c r="O1349" s="158"/>
      <c r="P1349" s="158"/>
      <c r="Q1349" s="158"/>
      <c r="R1349" s="158"/>
      <c r="S1349" s="158"/>
      <c r="T1349" s="158"/>
      <c r="U1349" s="158"/>
      <c r="V1349" s="158"/>
      <c r="W1349" s="158"/>
      <c r="X1349" s="158"/>
      <c r="Y1349" s="158"/>
      <c r="Z1349" s="158"/>
      <c r="AA1349" s="158"/>
      <c r="AB1349" s="158"/>
      <c r="AC1349" s="158"/>
      <c r="AD1349" s="158"/>
      <c r="AE1349" s="158"/>
      <c r="AF1349" s="158"/>
      <c r="AG1349" s="158"/>
      <c r="AH1349" s="158"/>
    </row>
    <row r="1350" spans="1:34" x14ac:dyDescent="0.25">
      <c r="A1350">
        <f t="shared" si="63"/>
        <v>1348</v>
      </c>
      <c r="B1350" s="143"/>
      <c r="C1350">
        <f t="shared" si="62"/>
        <v>0</v>
      </c>
      <c r="E1350">
        <f t="shared" ref="E1350:E1413" si="64">+E1349+1</f>
        <v>1347</v>
      </c>
      <c r="F1350" s="156"/>
      <c r="G1350" s="157"/>
      <c r="H1350" s="158"/>
      <c r="I1350" s="158"/>
      <c r="J1350" s="158"/>
      <c r="K1350" s="158"/>
      <c r="L1350" s="158"/>
      <c r="M1350" s="158"/>
      <c r="N1350" s="158"/>
      <c r="O1350" s="158"/>
      <c r="P1350" s="158"/>
      <c r="Q1350" s="158"/>
      <c r="R1350" s="158"/>
      <c r="S1350" s="158"/>
      <c r="T1350" s="158"/>
      <c r="U1350" s="158"/>
      <c r="V1350" s="158"/>
      <c r="W1350" s="158"/>
      <c r="X1350" s="158"/>
      <c r="Y1350" s="158"/>
      <c r="Z1350" s="158"/>
      <c r="AA1350" s="158"/>
      <c r="AB1350" s="158"/>
      <c r="AC1350" s="158"/>
      <c r="AD1350" s="158"/>
      <c r="AE1350" s="158"/>
      <c r="AF1350" s="158"/>
      <c r="AG1350" s="158"/>
      <c r="AH1350" s="158"/>
    </row>
    <row r="1351" spans="1:34" x14ac:dyDescent="0.25">
      <c r="A1351">
        <f t="shared" si="63"/>
        <v>1349</v>
      </c>
      <c r="B1351" s="144"/>
      <c r="C1351">
        <f t="shared" ref="C1351:C1414" si="65">+B1351</f>
        <v>0</v>
      </c>
      <c r="E1351">
        <f t="shared" si="64"/>
        <v>1348</v>
      </c>
      <c r="F1351" s="156"/>
      <c r="G1351" s="157"/>
      <c r="H1351" s="158"/>
      <c r="I1351" s="158"/>
      <c r="J1351" s="158"/>
      <c r="K1351" s="158"/>
      <c r="L1351" s="158"/>
      <c r="M1351" s="158"/>
      <c r="N1351" s="158"/>
      <c r="O1351" s="158"/>
      <c r="P1351" s="158"/>
      <c r="Q1351" s="158"/>
      <c r="R1351" s="158"/>
      <c r="S1351" s="158"/>
      <c r="T1351" s="158"/>
      <c r="U1351" s="158"/>
      <c r="V1351" s="158"/>
      <c r="W1351" s="158"/>
      <c r="X1351" s="158"/>
      <c r="Y1351" s="158"/>
      <c r="Z1351" s="158"/>
      <c r="AA1351" s="158"/>
      <c r="AB1351" s="158"/>
      <c r="AC1351" s="158"/>
      <c r="AD1351" s="158"/>
      <c r="AE1351" s="158"/>
      <c r="AF1351" s="158"/>
      <c r="AG1351" s="158"/>
      <c r="AH1351" s="158"/>
    </row>
    <row r="1352" spans="1:34" x14ac:dyDescent="0.25">
      <c r="A1352">
        <f t="shared" si="63"/>
        <v>1350</v>
      </c>
      <c r="B1352" s="147"/>
      <c r="C1352">
        <f t="shared" si="65"/>
        <v>0</v>
      </c>
      <c r="E1352">
        <f t="shared" si="64"/>
        <v>1349</v>
      </c>
      <c r="F1352" s="156"/>
      <c r="G1352" s="157"/>
      <c r="H1352" s="158"/>
      <c r="I1352" s="158"/>
      <c r="J1352" s="158"/>
      <c r="K1352" s="158"/>
      <c r="L1352" s="158"/>
      <c r="M1352" s="158"/>
      <c r="N1352" s="158"/>
      <c r="O1352" s="158"/>
      <c r="P1352" s="158"/>
      <c r="Q1352" s="158"/>
      <c r="R1352" s="158"/>
      <c r="S1352" s="158"/>
      <c r="T1352" s="158"/>
      <c r="U1352" s="158"/>
      <c r="V1352" s="158"/>
      <c r="W1352" s="158"/>
      <c r="X1352" s="158"/>
      <c r="Y1352" s="158"/>
      <c r="Z1352" s="158"/>
      <c r="AA1352" s="158"/>
      <c r="AB1352" s="158"/>
      <c r="AC1352" s="158"/>
      <c r="AD1352" s="158"/>
      <c r="AE1352" s="158"/>
      <c r="AF1352" s="158"/>
      <c r="AG1352" s="158"/>
      <c r="AH1352" s="158"/>
    </row>
    <row r="1353" spans="1:34" x14ac:dyDescent="0.25">
      <c r="A1353">
        <f t="shared" si="63"/>
        <v>1351</v>
      </c>
      <c r="B1353" s="148"/>
      <c r="C1353">
        <f t="shared" si="65"/>
        <v>0</v>
      </c>
      <c r="E1353">
        <f t="shared" si="64"/>
        <v>1350</v>
      </c>
      <c r="F1353" s="156"/>
      <c r="G1353" s="157"/>
      <c r="H1353" s="158"/>
      <c r="I1353" s="158"/>
      <c r="J1353" s="158"/>
      <c r="K1353" s="158"/>
      <c r="L1353" s="158"/>
      <c r="M1353" s="158"/>
      <c r="N1353" s="158"/>
      <c r="O1353" s="158"/>
      <c r="P1353" s="158"/>
      <c r="Q1353" s="158"/>
      <c r="R1353" s="158"/>
      <c r="S1353" s="158"/>
      <c r="T1353" s="158"/>
      <c r="U1353" s="158"/>
      <c r="V1353" s="158"/>
      <c r="W1353" s="158"/>
      <c r="X1353" s="158"/>
      <c r="Y1353" s="158"/>
      <c r="Z1353" s="158"/>
      <c r="AA1353" s="158"/>
      <c r="AB1353" s="158"/>
      <c r="AC1353" s="158"/>
      <c r="AD1353" s="158"/>
      <c r="AE1353" s="158"/>
      <c r="AF1353" s="158"/>
      <c r="AG1353" s="158"/>
      <c r="AH1353" s="158"/>
    </row>
    <row r="1354" spans="1:34" x14ac:dyDescent="0.25">
      <c r="A1354">
        <f t="shared" si="63"/>
        <v>1352</v>
      </c>
      <c r="B1354" s="149"/>
      <c r="C1354">
        <f t="shared" si="65"/>
        <v>0</v>
      </c>
      <c r="E1354">
        <f t="shared" si="64"/>
        <v>1351</v>
      </c>
      <c r="F1354" s="159"/>
      <c r="G1354" s="160"/>
      <c r="H1354" s="161"/>
      <c r="I1354" s="161"/>
      <c r="J1354" s="161"/>
      <c r="K1354" s="161"/>
      <c r="L1354" s="161"/>
      <c r="M1354" s="161"/>
      <c r="N1354" s="161"/>
      <c r="O1354" s="161"/>
      <c r="P1354" s="161"/>
      <c r="Q1354" s="161"/>
      <c r="R1354" s="161"/>
      <c r="S1354" s="161"/>
      <c r="T1354" s="161"/>
      <c r="U1354" s="161"/>
      <c r="V1354" s="161"/>
      <c r="W1354" s="161"/>
      <c r="X1354" s="161"/>
      <c r="Y1354" s="161"/>
      <c r="Z1354" s="161"/>
      <c r="AA1354" s="161"/>
      <c r="AB1354" s="161"/>
      <c r="AC1354" s="161"/>
      <c r="AD1354" s="161"/>
      <c r="AE1354" s="161"/>
      <c r="AF1354" s="161"/>
      <c r="AG1354" s="161"/>
      <c r="AH1354" s="161"/>
    </row>
    <row r="1355" spans="1:34" x14ac:dyDescent="0.25">
      <c r="A1355">
        <f t="shared" si="63"/>
        <v>1353</v>
      </c>
      <c r="B1355" s="135"/>
      <c r="C1355">
        <f t="shared" si="65"/>
        <v>0</v>
      </c>
      <c r="E1355" s="134">
        <f t="shared" si="64"/>
        <v>1352</v>
      </c>
      <c r="F1355" s="153"/>
      <c r="G1355" s="154"/>
      <c r="H1355" s="155"/>
      <c r="I1355" s="155"/>
      <c r="J1355" s="155"/>
      <c r="K1355" s="155"/>
      <c r="L1355" s="155"/>
      <c r="M1355" s="155"/>
      <c r="N1355" s="155"/>
      <c r="O1355" s="155"/>
      <c r="P1355" s="155"/>
      <c r="Q1355" s="155"/>
      <c r="R1355" s="155"/>
      <c r="S1355" s="155"/>
      <c r="T1355" s="155"/>
      <c r="U1355" s="155"/>
      <c r="V1355" s="155"/>
      <c r="W1355" s="155"/>
      <c r="X1355" s="155"/>
      <c r="Y1355" s="155"/>
      <c r="Z1355" s="155"/>
      <c r="AA1355" s="155"/>
      <c r="AB1355" s="155"/>
      <c r="AC1355" s="155"/>
      <c r="AD1355" s="155"/>
      <c r="AE1355" s="155"/>
      <c r="AF1355" s="155"/>
      <c r="AG1355" s="155"/>
      <c r="AH1355" s="155"/>
    </row>
    <row r="1356" spans="1:34" x14ac:dyDescent="0.25">
      <c r="A1356">
        <f t="shared" si="63"/>
        <v>1354</v>
      </c>
      <c r="B1356" s="139"/>
      <c r="C1356">
        <f t="shared" si="65"/>
        <v>0</v>
      </c>
      <c r="E1356">
        <f t="shared" si="64"/>
        <v>1353</v>
      </c>
      <c r="F1356" s="156"/>
      <c r="G1356" s="157"/>
      <c r="H1356" s="158"/>
      <c r="I1356" s="158"/>
      <c r="J1356" s="158"/>
      <c r="K1356" s="158"/>
      <c r="L1356" s="158"/>
      <c r="M1356" s="158"/>
      <c r="N1356" s="158"/>
      <c r="O1356" s="158"/>
      <c r="P1356" s="158"/>
      <c r="Q1356" s="158"/>
      <c r="R1356" s="158"/>
      <c r="S1356" s="158"/>
      <c r="T1356" s="158"/>
      <c r="U1356" s="158"/>
      <c r="V1356" s="158"/>
      <c r="W1356" s="158"/>
      <c r="X1356" s="158"/>
      <c r="Y1356" s="158"/>
      <c r="Z1356" s="158"/>
      <c r="AA1356" s="158"/>
      <c r="AB1356" s="158"/>
      <c r="AC1356" s="158"/>
      <c r="AD1356" s="158"/>
      <c r="AE1356" s="158"/>
      <c r="AF1356" s="158"/>
      <c r="AG1356" s="158"/>
      <c r="AH1356" s="158"/>
    </row>
    <row r="1357" spans="1:34" x14ac:dyDescent="0.25">
      <c r="A1357">
        <f t="shared" si="63"/>
        <v>1355</v>
      </c>
      <c r="B1357" s="143"/>
      <c r="C1357">
        <f t="shared" si="65"/>
        <v>0</v>
      </c>
      <c r="E1357">
        <f t="shared" si="64"/>
        <v>1354</v>
      </c>
      <c r="F1357" s="156"/>
      <c r="G1357" s="157"/>
      <c r="H1357" s="158"/>
      <c r="I1357" s="158"/>
      <c r="J1357" s="158"/>
      <c r="K1357" s="158"/>
      <c r="L1357" s="158"/>
      <c r="M1357" s="158"/>
      <c r="N1357" s="158"/>
      <c r="O1357" s="158"/>
      <c r="P1357" s="158"/>
      <c r="Q1357" s="158"/>
      <c r="R1357" s="158"/>
      <c r="S1357" s="158"/>
      <c r="T1357" s="158"/>
      <c r="U1357" s="158"/>
      <c r="V1357" s="158"/>
      <c r="W1357" s="158"/>
      <c r="X1357" s="158"/>
      <c r="Y1357" s="158"/>
      <c r="Z1357" s="158"/>
      <c r="AA1357" s="158"/>
      <c r="AB1357" s="158"/>
      <c r="AC1357" s="158"/>
      <c r="AD1357" s="158"/>
      <c r="AE1357" s="158"/>
      <c r="AF1357" s="158"/>
      <c r="AG1357" s="158"/>
      <c r="AH1357" s="158"/>
    </row>
    <row r="1358" spans="1:34" x14ac:dyDescent="0.25">
      <c r="A1358">
        <f t="shared" si="63"/>
        <v>1356</v>
      </c>
      <c r="B1358" s="144"/>
      <c r="C1358">
        <f t="shared" si="65"/>
        <v>0</v>
      </c>
      <c r="E1358">
        <f t="shared" si="64"/>
        <v>1355</v>
      </c>
      <c r="F1358" s="156"/>
      <c r="G1358" s="157"/>
      <c r="H1358" s="158"/>
      <c r="I1358" s="158"/>
      <c r="J1358" s="158"/>
      <c r="K1358" s="158"/>
      <c r="L1358" s="158"/>
      <c r="M1358" s="158"/>
      <c r="N1358" s="158"/>
      <c r="O1358" s="158"/>
      <c r="P1358" s="158"/>
      <c r="Q1358" s="158"/>
      <c r="R1358" s="158"/>
      <c r="S1358" s="158"/>
      <c r="T1358" s="158"/>
      <c r="U1358" s="158"/>
      <c r="V1358" s="158"/>
      <c r="W1358" s="158"/>
      <c r="X1358" s="158"/>
      <c r="Y1358" s="158"/>
      <c r="Z1358" s="158"/>
      <c r="AA1358" s="158"/>
      <c r="AB1358" s="158"/>
      <c r="AC1358" s="158"/>
      <c r="AD1358" s="158"/>
      <c r="AE1358" s="158"/>
      <c r="AF1358" s="158"/>
      <c r="AG1358" s="158"/>
      <c r="AH1358" s="158"/>
    </row>
    <row r="1359" spans="1:34" x14ac:dyDescent="0.25">
      <c r="A1359">
        <f t="shared" si="63"/>
        <v>1357</v>
      </c>
      <c r="B1359" s="147"/>
      <c r="C1359">
        <f t="shared" si="65"/>
        <v>0</v>
      </c>
      <c r="E1359">
        <f t="shared" si="64"/>
        <v>1356</v>
      </c>
      <c r="F1359" s="156"/>
      <c r="G1359" s="157"/>
      <c r="H1359" s="158"/>
      <c r="I1359" s="158"/>
      <c r="J1359" s="158"/>
      <c r="K1359" s="158"/>
      <c r="L1359" s="158"/>
      <c r="M1359" s="158"/>
      <c r="N1359" s="158"/>
      <c r="O1359" s="158"/>
      <c r="P1359" s="158"/>
      <c r="Q1359" s="158"/>
      <c r="R1359" s="158"/>
      <c r="S1359" s="158"/>
      <c r="T1359" s="158"/>
      <c r="U1359" s="158"/>
      <c r="V1359" s="158"/>
      <c r="W1359" s="158"/>
      <c r="X1359" s="158"/>
      <c r="Y1359" s="158"/>
      <c r="Z1359" s="158"/>
      <c r="AA1359" s="158"/>
      <c r="AB1359" s="158"/>
      <c r="AC1359" s="158"/>
      <c r="AD1359" s="158"/>
      <c r="AE1359" s="158"/>
      <c r="AF1359" s="158"/>
      <c r="AG1359" s="158"/>
      <c r="AH1359" s="158"/>
    </row>
    <row r="1360" spans="1:34" x14ac:dyDescent="0.25">
      <c r="A1360">
        <f t="shared" si="63"/>
        <v>1358</v>
      </c>
      <c r="B1360" s="148"/>
      <c r="C1360">
        <f t="shared" si="65"/>
        <v>0</v>
      </c>
      <c r="E1360">
        <f t="shared" si="64"/>
        <v>1357</v>
      </c>
      <c r="F1360" s="156"/>
      <c r="G1360" s="157"/>
      <c r="H1360" s="158"/>
      <c r="I1360" s="158"/>
      <c r="J1360" s="158"/>
      <c r="K1360" s="158"/>
      <c r="L1360" s="158"/>
      <c r="M1360" s="158"/>
      <c r="N1360" s="158"/>
      <c r="O1360" s="158"/>
      <c r="P1360" s="158"/>
      <c r="Q1360" s="158"/>
      <c r="R1360" s="158"/>
      <c r="S1360" s="158"/>
      <c r="T1360" s="158"/>
      <c r="U1360" s="158"/>
      <c r="V1360" s="158"/>
      <c r="W1360" s="158"/>
      <c r="X1360" s="158"/>
      <c r="Y1360" s="158"/>
      <c r="Z1360" s="158"/>
      <c r="AA1360" s="158"/>
      <c r="AB1360" s="158"/>
      <c r="AC1360" s="158"/>
      <c r="AD1360" s="158"/>
      <c r="AE1360" s="158"/>
      <c r="AF1360" s="158"/>
      <c r="AG1360" s="158"/>
      <c r="AH1360" s="158"/>
    </row>
    <row r="1361" spans="1:35" x14ac:dyDescent="0.25">
      <c r="A1361">
        <f t="shared" si="63"/>
        <v>1359</v>
      </c>
      <c r="B1361" s="149"/>
      <c r="C1361">
        <f t="shared" si="65"/>
        <v>0</v>
      </c>
      <c r="E1361">
        <f t="shared" si="64"/>
        <v>1358</v>
      </c>
      <c r="F1361" s="159"/>
      <c r="G1361" s="160"/>
      <c r="H1361" s="161"/>
      <c r="I1361" s="161"/>
      <c r="J1361" s="161"/>
      <c r="K1361" s="161"/>
      <c r="L1361" s="161"/>
      <c r="M1361" s="161"/>
      <c r="N1361" s="161"/>
      <c r="O1361" s="161"/>
      <c r="P1361" s="161"/>
      <c r="Q1361" s="161"/>
      <c r="R1361" s="161"/>
      <c r="S1361" s="161"/>
      <c r="T1361" s="161"/>
      <c r="U1361" s="161"/>
      <c r="V1361" s="161"/>
      <c r="W1361" s="161"/>
      <c r="X1361" s="161"/>
      <c r="Y1361" s="161"/>
      <c r="Z1361" s="161"/>
      <c r="AA1361" s="161"/>
      <c r="AB1361" s="161"/>
      <c r="AC1361" s="161"/>
      <c r="AD1361" s="161"/>
      <c r="AE1361" s="161"/>
      <c r="AF1361" s="161"/>
      <c r="AG1361" s="161"/>
      <c r="AH1361" s="161"/>
    </row>
    <row r="1362" spans="1:35" s="134" customFormat="1" x14ac:dyDescent="0.25">
      <c r="A1362">
        <f t="shared" si="63"/>
        <v>1360</v>
      </c>
      <c r="B1362" s="135"/>
      <c r="C1362">
        <f t="shared" si="65"/>
        <v>0</v>
      </c>
      <c r="E1362" s="134">
        <f t="shared" si="64"/>
        <v>1359</v>
      </c>
      <c r="F1362" s="136"/>
      <c r="G1362" s="137"/>
      <c r="H1362" s="138"/>
      <c r="I1362" s="138"/>
      <c r="J1362" s="138"/>
      <c r="K1362" s="138"/>
      <c r="L1362" s="138"/>
      <c r="M1362" s="138"/>
      <c r="N1362" s="138"/>
      <c r="O1362" s="138"/>
      <c r="P1362" s="138"/>
      <c r="Q1362" s="138"/>
      <c r="R1362" s="138"/>
      <c r="S1362" s="138"/>
      <c r="T1362" s="138"/>
      <c r="U1362" s="138"/>
      <c r="V1362" s="138"/>
      <c r="W1362" s="138"/>
      <c r="X1362" s="138"/>
      <c r="Y1362" s="138"/>
      <c r="Z1362" s="138"/>
      <c r="AA1362" s="138"/>
      <c r="AB1362" s="138"/>
      <c r="AC1362" s="138"/>
      <c r="AD1362" s="138"/>
      <c r="AE1362" s="138"/>
      <c r="AF1362" s="138"/>
      <c r="AG1362" s="138"/>
      <c r="AH1362" s="138"/>
      <c r="AI1362" s="3"/>
    </row>
    <row r="1363" spans="1:35" x14ac:dyDescent="0.25">
      <c r="A1363">
        <f t="shared" si="63"/>
        <v>1361</v>
      </c>
      <c r="B1363" s="139"/>
      <c r="C1363">
        <f t="shared" si="65"/>
        <v>0</v>
      </c>
      <c r="E1363">
        <f t="shared" si="64"/>
        <v>1360</v>
      </c>
      <c r="F1363" s="140"/>
      <c r="G1363" s="141"/>
      <c r="H1363" s="142"/>
      <c r="I1363" s="142"/>
      <c r="J1363" s="142"/>
      <c r="K1363" s="142"/>
      <c r="L1363" s="142"/>
      <c r="M1363" s="142"/>
      <c r="N1363" s="142"/>
      <c r="O1363" s="142"/>
      <c r="P1363" s="142"/>
      <c r="Q1363" s="142"/>
      <c r="R1363" s="142"/>
      <c r="S1363" s="142"/>
      <c r="T1363" s="142"/>
      <c r="U1363" s="142"/>
      <c r="V1363" s="142"/>
      <c r="W1363" s="142"/>
      <c r="X1363" s="142"/>
      <c r="Y1363" s="142"/>
      <c r="Z1363" s="142"/>
      <c r="AA1363" s="142"/>
      <c r="AB1363" s="142"/>
      <c r="AC1363" s="142"/>
      <c r="AD1363" s="142"/>
      <c r="AE1363" s="142"/>
      <c r="AF1363" s="142"/>
      <c r="AG1363" s="142"/>
      <c r="AH1363" s="142"/>
    </row>
    <row r="1364" spans="1:35" x14ac:dyDescent="0.25">
      <c r="A1364">
        <f t="shared" si="63"/>
        <v>1362</v>
      </c>
      <c r="B1364" s="143"/>
      <c r="C1364">
        <f t="shared" si="65"/>
        <v>0</v>
      </c>
      <c r="E1364">
        <f t="shared" si="64"/>
        <v>1361</v>
      </c>
      <c r="F1364" s="140"/>
      <c r="G1364" s="141"/>
      <c r="H1364" s="142"/>
      <c r="I1364" s="142"/>
      <c r="J1364" s="142"/>
      <c r="K1364" s="142"/>
      <c r="L1364" s="142"/>
      <c r="M1364" s="142"/>
      <c r="N1364" s="142"/>
      <c r="O1364" s="142"/>
      <c r="P1364" s="142"/>
      <c r="Q1364" s="142"/>
      <c r="R1364" s="142"/>
      <c r="S1364" s="142"/>
      <c r="T1364" s="142"/>
      <c r="U1364" s="142"/>
      <c r="V1364" s="142"/>
      <c r="W1364" s="142"/>
      <c r="X1364" s="142"/>
      <c r="Y1364" s="142"/>
      <c r="Z1364" s="142"/>
      <c r="AA1364" s="142"/>
      <c r="AB1364" s="142"/>
      <c r="AC1364" s="142"/>
      <c r="AD1364" s="142"/>
      <c r="AE1364" s="142"/>
      <c r="AF1364" s="142"/>
      <c r="AG1364" s="142"/>
      <c r="AH1364" s="142"/>
    </row>
    <row r="1365" spans="1:35" x14ac:dyDescent="0.25">
      <c r="A1365">
        <f t="shared" si="63"/>
        <v>1363</v>
      </c>
      <c r="B1365" s="144"/>
      <c r="C1365">
        <f t="shared" si="65"/>
        <v>0</v>
      </c>
      <c r="E1365">
        <f t="shared" si="64"/>
        <v>1362</v>
      </c>
      <c r="F1365" s="140"/>
      <c r="G1365" s="141"/>
      <c r="H1365" s="142"/>
      <c r="I1365" s="142"/>
      <c r="J1365" s="142"/>
      <c r="K1365" s="142"/>
      <c r="L1365" s="142"/>
      <c r="M1365" s="142"/>
      <c r="N1365" s="142"/>
      <c r="O1365" s="142"/>
      <c r="P1365" s="142"/>
      <c r="Q1365" s="142"/>
      <c r="R1365" s="142"/>
      <c r="S1365" s="142"/>
      <c r="T1365" s="142"/>
      <c r="U1365" s="142"/>
      <c r="V1365" s="142"/>
      <c r="W1365" s="142"/>
      <c r="X1365" s="142"/>
      <c r="Y1365" s="142"/>
      <c r="Z1365" s="142"/>
      <c r="AA1365" s="142"/>
      <c r="AB1365" s="142"/>
      <c r="AC1365" s="142"/>
      <c r="AD1365" s="142"/>
      <c r="AE1365" s="142"/>
      <c r="AF1365" s="142"/>
      <c r="AG1365" s="142"/>
      <c r="AH1365" s="142"/>
    </row>
    <row r="1366" spans="1:35" x14ac:dyDescent="0.25">
      <c r="A1366">
        <f t="shared" si="63"/>
        <v>1364</v>
      </c>
      <c r="B1366" s="147"/>
      <c r="C1366">
        <f t="shared" si="65"/>
        <v>0</v>
      </c>
      <c r="E1366">
        <f t="shared" si="64"/>
        <v>1363</v>
      </c>
      <c r="F1366" s="140"/>
      <c r="G1366" s="141"/>
      <c r="H1366" s="142"/>
      <c r="I1366" s="142"/>
      <c r="J1366" s="142"/>
      <c r="K1366" s="142"/>
      <c r="L1366" s="142"/>
      <c r="M1366" s="142"/>
      <c r="N1366" s="142"/>
      <c r="O1366" s="142"/>
      <c r="P1366" s="142"/>
      <c r="Q1366" s="142"/>
      <c r="R1366" s="142"/>
      <c r="S1366" s="142"/>
      <c r="T1366" s="142"/>
      <c r="U1366" s="142"/>
      <c r="V1366" s="142"/>
      <c r="W1366" s="142"/>
      <c r="X1366" s="142"/>
      <c r="Y1366" s="142"/>
      <c r="Z1366" s="142"/>
      <c r="AA1366" s="142"/>
      <c r="AB1366" s="142"/>
      <c r="AC1366" s="142"/>
      <c r="AD1366" s="142"/>
      <c r="AE1366" s="142"/>
      <c r="AF1366" s="142"/>
      <c r="AG1366" s="142"/>
      <c r="AH1366" s="142"/>
    </row>
    <row r="1367" spans="1:35" x14ac:dyDescent="0.25">
      <c r="A1367">
        <f t="shared" si="63"/>
        <v>1365</v>
      </c>
      <c r="B1367" s="148"/>
      <c r="C1367">
        <f t="shared" si="65"/>
        <v>0</v>
      </c>
      <c r="E1367">
        <f t="shared" si="64"/>
        <v>1364</v>
      </c>
      <c r="F1367" s="140"/>
      <c r="G1367" s="141"/>
      <c r="H1367" s="142"/>
      <c r="I1367" s="142"/>
      <c r="J1367" s="142"/>
      <c r="K1367" s="142"/>
      <c r="L1367" s="142"/>
      <c r="M1367" s="142"/>
      <c r="N1367" s="142"/>
      <c r="O1367" s="142"/>
      <c r="P1367" s="142"/>
      <c r="Q1367" s="142"/>
      <c r="R1367" s="142"/>
      <c r="S1367" s="142"/>
      <c r="T1367" s="142"/>
      <c r="U1367" s="142"/>
      <c r="V1367" s="142"/>
      <c r="W1367" s="142"/>
      <c r="X1367" s="142"/>
      <c r="Y1367" s="142"/>
      <c r="Z1367" s="142"/>
      <c r="AA1367" s="142"/>
      <c r="AB1367" s="142"/>
      <c r="AC1367" s="142"/>
      <c r="AD1367" s="142"/>
      <c r="AE1367" s="142"/>
      <c r="AF1367" s="142"/>
      <c r="AG1367" s="142"/>
      <c r="AH1367" s="142"/>
    </row>
    <row r="1368" spans="1:35" x14ac:dyDescent="0.25">
      <c r="A1368">
        <f t="shared" si="63"/>
        <v>1366</v>
      </c>
      <c r="B1368" s="149"/>
      <c r="C1368">
        <f t="shared" si="65"/>
        <v>0</v>
      </c>
      <c r="E1368">
        <f t="shared" si="64"/>
        <v>1365</v>
      </c>
      <c r="F1368" s="150"/>
      <c r="G1368" s="151"/>
      <c r="H1368" s="152"/>
      <c r="I1368" s="152"/>
      <c r="J1368" s="152"/>
      <c r="K1368" s="152"/>
      <c r="L1368" s="152"/>
      <c r="M1368" s="152"/>
      <c r="N1368" s="152"/>
      <c r="O1368" s="152"/>
      <c r="P1368" s="152"/>
      <c r="Q1368" s="152"/>
      <c r="R1368" s="152"/>
      <c r="S1368" s="152"/>
      <c r="T1368" s="152"/>
      <c r="U1368" s="152"/>
      <c r="V1368" s="152"/>
      <c r="W1368" s="152"/>
      <c r="X1368" s="152"/>
      <c r="Y1368" s="152"/>
      <c r="Z1368" s="152"/>
      <c r="AA1368" s="152"/>
      <c r="AB1368" s="152"/>
      <c r="AC1368" s="152"/>
      <c r="AD1368" s="152"/>
      <c r="AE1368" s="152"/>
      <c r="AF1368" s="152"/>
      <c r="AG1368" s="152"/>
      <c r="AH1368" s="152"/>
    </row>
    <row r="1369" spans="1:35" x14ac:dyDescent="0.25">
      <c r="A1369">
        <f t="shared" si="63"/>
        <v>1367</v>
      </c>
      <c r="B1369" s="135"/>
      <c r="C1369">
        <f t="shared" si="65"/>
        <v>0</v>
      </c>
      <c r="E1369" s="134">
        <f t="shared" si="64"/>
        <v>1366</v>
      </c>
      <c r="F1369" s="153"/>
      <c r="G1369" s="154"/>
      <c r="H1369" s="155"/>
      <c r="I1369" s="155"/>
      <c r="J1369" s="155"/>
      <c r="K1369" s="155"/>
      <c r="L1369" s="155"/>
      <c r="M1369" s="155"/>
      <c r="N1369" s="155"/>
      <c r="O1369" s="155"/>
      <c r="P1369" s="155"/>
      <c r="Q1369" s="155"/>
      <c r="R1369" s="155"/>
      <c r="S1369" s="155"/>
      <c r="T1369" s="155"/>
      <c r="U1369" s="155"/>
      <c r="V1369" s="155"/>
      <c r="W1369" s="155"/>
      <c r="X1369" s="155"/>
      <c r="Y1369" s="155"/>
      <c r="Z1369" s="155"/>
      <c r="AA1369" s="155"/>
      <c r="AB1369" s="155"/>
      <c r="AC1369" s="155"/>
      <c r="AD1369" s="155"/>
      <c r="AE1369" s="155"/>
      <c r="AF1369" s="155"/>
      <c r="AG1369" s="155"/>
      <c r="AH1369" s="155"/>
    </row>
    <row r="1370" spans="1:35" x14ac:dyDescent="0.25">
      <c r="A1370">
        <f t="shared" si="63"/>
        <v>1368</v>
      </c>
      <c r="B1370" s="139"/>
      <c r="C1370">
        <f t="shared" si="65"/>
        <v>0</v>
      </c>
      <c r="E1370">
        <f t="shared" si="64"/>
        <v>1367</v>
      </c>
      <c r="F1370" s="156"/>
      <c r="G1370" s="157"/>
      <c r="H1370" s="158"/>
      <c r="I1370" s="158"/>
      <c r="J1370" s="158"/>
      <c r="K1370" s="158"/>
      <c r="L1370" s="158"/>
      <c r="M1370" s="158"/>
      <c r="N1370" s="158"/>
      <c r="O1370" s="158"/>
      <c r="P1370" s="158"/>
      <c r="Q1370" s="158"/>
      <c r="R1370" s="158"/>
      <c r="S1370" s="158"/>
      <c r="T1370" s="158"/>
      <c r="U1370" s="158"/>
      <c r="V1370" s="158"/>
      <c r="W1370" s="158"/>
      <c r="X1370" s="158"/>
      <c r="Y1370" s="158"/>
      <c r="Z1370" s="158"/>
      <c r="AA1370" s="158"/>
      <c r="AB1370" s="158"/>
      <c r="AC1370" s="158"/>
      <c r="AD1370" s="158"/>
      <c r="AE1370" s="158"/>
      <c r="AF1370" s="158"/>
      <c r="AG1370" s="158"/>
      <c r="AH1370" s="158"/>
    </row>
    <row r="1371" spans="1:35" x14ac:dyDescent="0.25">
      <c r="A1371">
        <f t="shared" si="63"/>
        <v>1369</v>
      </c>
      <c r="B1371" s="143"/>
      <c r="C1371">
        <f t="shared" si="65"/>
        <v>0</v>
      </c>
      <c r="E1371">
        <f t="shared" si="64"/>
        <v>1368</v>
      </c>
      <c r="F1371" s="156"/>
      <c r="G1371" s="157"/>
      <c r="H1371" s="158"/>
      <c r="I1371" s="158"/>
      <c r="J1371" s="158"/>
      <c r="K1371" s="158"/>
      <c r="L1371" s="158"/>
      <c r="M1371" s="158"/>
      <c r="N1371" s="158"/>
      <c r="O1371" s="158"/>
      <c r="P1371" s="158"/>
      <c r="Q1371" s="158"/>
      <c r="R1371" s="158"/>
      <c r="S1371" s="158"/>
      <c r="T1371" s="158"/>
      <c r="U1371" s="158"/>
      <c r="V1371" s="158"/>
      <c r="W1371" s="158"/>
      <c r="X1371" s="158"/>
      <c r="Y1371" s="158"/>
      <c r="Z1371" s="158"/>
      <c r="AA1371" s="158"/>
      <c r="AB1371" s="158"/>
      <c r="AC1371" s="158"/>
      <c r="AD1371" s="158"/>
      <c r="AE1371" s="158"/>
      <c r="AF1371" s="158"/>
      <c r="AG1371" s="158"/>
      <c r="AH1371" s="158"/>
    </row>
    <row r="1372" spans="1:35" x14ac:dyDescent="0.25">
      <c r="A1372">
        <f t="shared" si="63"/>
        <v>1370</v>
      </c>
      <c r="B1372" s="144"/>
      <c r="C1372">
        <f t="shared" si="65"/>
        <v>0</v>
      </c>
      <c r="E1372">
        <f t="shared" si="64"/>
        <v>1369</v>
      </c>
      <c r="F1372" s="156"/>
      <c r="G1372" s="157"/>
      <c r="H1372" s="158"/>
      <c r="I1372" s="158"/>
      <c r="J1372" s="158"/>
      <c r="K1372" s="158"/>
      <c r="L1372" s="158"/>
      <c r="M1372" s="158"/>
      <c r="N1372" s="158"/>
      <c r="O1372" s="158"/>
      <c r="P1372" s="158"/>
      <c r="Q1372" s="158"/>
      <c r="R1372" s="158"/>
      <c r="S1372" s="158"/>
      <c r="T1372" s="158"/>
      <c r="U1372" s="158"/>
      <c r="V1372" s="158"/>
      <c r="W1372" s="158"/>
      <c r="X1372" s="158"/>
      <c r="Y1372" s="158"/>
      <c r="Z1372" s="158"/>
      <c r="AA1372" s="158"/>
      <c r="AB1372" s="158"/>
      <c r="AC1372" s="158"/>
      <c r="AD1372" s="158"/>
      <c r="AE1372" s="158"/>
      <c r="AF1372" s="158"/>
      <c r="AG1372" s="158"/>
      <c r="AH1372" s="158"/>
    </row>
    <row r="1373" spans="1:35" x14ac:dyDescent="0.25">
      <c r="A1373">
        <f t="shared" si="63"/>
        <v>1371</v>
      </c>
      <c r="B1373" s="147"/>
      <c r="C1373">
        <f t="shared" si="65"/>
        <v>0</v>
      </c>
      <c r="E1373">
        <f t="shared" si="64"/>
        <v>1370</v>
      </c>
      <c r="F1373" s="156"/>
      <c r="G1373" s="157"/>
      <c r="H1373" s="158"/>
      <c r="I1373" s="158"/>
      <c r="J1373" s="158"/>
      <c r="K1373" s="158"/>
      <c r="L1373" s="158"/>
      <c r="M1373" s="158"/>
      <c r="N1373" s="158"/>
      <c r="O1373" s="158"/>
      <c r="P1373" s="158"/>
      <c r="Q1373" s="158"/>
      <c r="R1373" s="158"/>
      <c r="S1373" s="158"/>
      <c r="T1373" s="158"/>
      <c r="U1373" s="158"/>
      <c r="V1373" s="158"/>
      <c r="W1373" s="158"/>
      <c r="X1373" s="158"/>
      <c r="Y1373" s="158"/>
      <c r="Z1373" s="158"/>
      <c r="AA1373" s="158"/>
      <c r="AB1373" s="158"/>
      <c r="AC1373" s="158"/>
      <c r="AD1373" s="158"/>
      <c r="AE1373" s="158"/>
      <c r="AF1373" s="158"/>
      <c r="AG1373" s="158"/>
      <c r="AH1373" s="158"/>
    </row>
    <row r="1374" spans="1:35" x14ac:dyDescent="0.25">
      <c r="A1374">
        <f t="shared" si="63"/>
        <v>1372</v>
      </c>
      <c r="B1374" s="148"/>
      <c r="C1374">
        <f t="shared" si="65"/>
        <v>0</v>
      </c>
      <c r="E1374">
        <f t="shared" si="64"/>
        <v>1371</v>
      </c>
      <c r="F1374" s="156"/>
      <c r="G1374" s="157"/>
      <c r="H1374" s="158"/>
      <c r="I1374" s="158"/>
      <c r="J1374" s="158"/>
      <c r="K1374" s="158"/>
      <c r="L1374" s="158"/>
      <c r="M1374" s="158"/>
      <c r="N1374" s="158"/>
      <c r="O1374" s="158"/>
      <c r="P1374" s="158"/>
      <c r="Q1374" s="158"/>
      <c r="R1374" s="158"/>
      <c r="S1374" s="158"/>
      <c r="T1374" s="158"/>
      <c r="U1374" s="158"/>
      <c r="V1374" s="158"/>
      <c r="W1374" s="158"/>
      <c r="X1374" s="158"/>
      <c r="Y1374" s="158"/>
      <c r="Z1374" s="158"/>
      <c r="AA1374" s="158"/>
      <c r="AB1374" s="158"/>
      <c r="AC1374" s="158"/>
      <c r="AD1374" s="158"/>
      <c r="AE1374" s="158"/>
      <c r="AF1374" s="158"/>
      <c r="AG1374" s="158"/>
      <c r="AH1374" s="158"/>
    </row>
    <row r="1375" spans="1:35" x14ac:dyDescent="0.25">
      <c r="A1375">
        <f t="shared" si="63"/>
        <v>1373</v>
      </c>
      <c r="B1375" s="149"/>
      <c r="C1375">
        <f t="shared" si="65"/>
        <v>0</v>
      </c>
      <c r="E1375">
        <f t="shared" si="64"/>
        <v>1372</v>
      </c>
      <c r="F1375" s="159"/>
      <c r="G1375" s="160"/>
      <c r="H1375" s="161"/>
      <c r="I1375" s="161"/>
      <c r="J1375" s="161"/>
      <c r="K1375" s="161"/>
      <c r="L1375" s="161"/>
      <c r="M1375" s="161"/>
      <c r="N1375" s="161"/>
      <c r="O1375" s="161"/>
      <c r="P1375" s="161"/>
      <c r="Q1375" s="161"/>
      <c r="R1375" s="161"/>
      <c r="S1375" s="161"/>
      <c r="T1375" s="161"/>
      <c r="U1375" s="161"/>
      <c r="V1375" s="161"/>
      <c r="W1375" s="161"/>
      <c r="X1375" s="161"/>
      <c r="Y1375" s="161"/>
      <c r="Z1375" s="161"/>
      <c r="AA1375" s="161"/>
      <c r="AB1375" s="161"/>
      <c r="AC1375" s="161"/>
      <c r="AD1375" s="161"/>
      <c r="AE1375" s="161"/>
      <c r="AF1375" s="161"/>
      <c r="AG1375" s="161"/>
      <c r="AH1375" s="161"/>
    </row>
    <row r="1376" spans="1:35" x14ac:dyDescent="0.25">
      <c r="A1376">
        <f t="shared" si="63"/>
        <v>1374</v>
      </c>
      <c r="B1376" s="135"/>
      <c r="C1376">
        <f t="shared" si="65"/>
        <v>0</v>
      </c>
      <c r="E1376" s="134">
        <f t="shared" si="64"/>
        <v>1373</v>
      </c>
      <c r="F1376" s="153"/>
      <c r="G1376" s="154"/>
      <c r="H1376" s="155"/>
      <c r="I1376" s="155"/>
      <c r="J1376" s="155"/>
      <c r="K1376" s="155"/>
      <c r="L1376" s="155"/>
      <c r="M1376" s="155"/>
      <c r="N1376" s="155"/>
      <c r="O1376" s="155"/>
      <c r="P1376" s="155"/>
      <c r="Q1376" s="155"/>
      <c r="R1376" s="155"/>
      <c r="S1376" s="155"/>
      <c r="T1376" s="155"/>
      <c r="U1376" s="155"/>
      <c r="V1376" s="155"/>
      <c r="W1376" s="155"/>
      <c r="X1376" s="155"/>
      <c r="Y1376" s="155"/>
      <c r="Z1376" s="155"/>
      <c r="AA1376" s="155"/>
      <c r="AB1376" s="155"/>
      <c r="AC1376" s="155"/>
      <c r="AD1376" s="155"/>
      <c r="AE1376" s="155"/>
      <c r="AF1376" s="155"/>
      <c r="AG1376" s="155"/>
      <c r="AH1376" s="155"/>
    </row>
    <row r="1377" spans="1:35" x14ac:dyDescent="0.25">
      <c r="A1377">
        <f t="shared" si="63"/>
        <v>1375</v>
      </c>
      <c r="B1377" s="139"/>
      <c r="C1377">
        <f t="shared" si="65"/>
        <v>0</v>
      </c>
      <c r="E1377">
        <f t="shared" si="64"/>
        <v>1374</v>
      </c>
      <c r="F1377" s="156"/>
      <c r="G1377" s="157"/>
      <c r="H1377" s="158"/>
      <c r="I1377" s="158"/>
      <c r="J1377" s="158"/>
      <c r="K1377" s="158"/>
      <c r="L1377" s="158"/>
      <c r="M1377" s="158"/>
      <c r="N1377" s="158"/>
      <c r="O1377" s="158"/>
      <c r="P1377" s="158"/>
      <c r="Q1377" s="158"/>
      <c r="R1377" s="158"/>
      <c r="S1377" s="158"/>
      <c r="T1377" s="158"/>
      <c r="U1377" s="158"/>
      <c r="V1377" s="158"/>
      <c r="W1377" s="158"/>
      <c r="X1377" s="158"/>
      <c r="Y1377" s="158"/>
      <c r="Z1377" s="158"/>
      <c r="AA1377" s="158"/>
      <c r="AB1377" s="158"/>
      <c r="AC1377" s="158"/>
      <c r="AD1377" s="158"/>
      <c r="AE1377" s="158"/>
      <c r="AF1377" s="158"/>
      <c r="AG1377" s="158"/>
      <c r="AH1377" s="158"/>
    </row>
    <row r="1378" spans="1:35" x14ac:dyDescent="0.25">
      <c r="A1378">
        <f t="shared" si="63"/>
        <v>1376</v>
      </c>
      <c r="B1378" s="143"/>
      <c r="C1378">
        <f t="shared" si="65"/>
        <v>0</v>
      </c>
      <c r="E1378">
        <f t="shared" si="64"/>
        <v>1375</v>
      </c>
      <c r="F1378" s="156"/>
      <c r="G1378" s="157"/>
      <c r="H1378" s="158"/>
      <c r="I1378" s="158"/>
      <c r="J1378" s="158"/>
      <c r="K1378" s="158"/>
      <c r="L1378" s="158"/>
      <c r="M1378" s="158"/>
      <c r="N1378" s="158"/>
      <c r="O1378" s="158"/>
      <c r="P1378" s="158"/>
      <c r="Q1378" s="158"/>
      <c r="R1378" s="158"/>
      <c r="S1378" s="158"/>
      <c r="T1378" s="158"/>
      <c r="U1378" s="158"/>
      <c r="V1378" s="158"/>
      <c r="W1378" s="158"/>
      <c r="X1378" s="158"/>
      <c r="Y1378" s="158"/>
      <c r="Z1378" s="158"/>
      <c r="AA1378" s="158"/>
      <c r="AB1378" s="158"/>
      <c r="AC1378" s="158"/>
      <c r="AD1378" s="158"/>
      <c r="AE1378" s="158"/>
      <c r="AF1378" s="158"/>
      <c r="AG1378" s="158"/>
      <c r="AH1378" s="158"/>
    </row>
    <row r="1379" spans="1:35" x14ac:dyDescent="0.25">
      <c r="A1379">
        <f t="shared" si="63"/>
        <v>1377</v>
      </c>
      <c r="B1379" s="144"/>
      <c r="C1379">
        <f t="shared" si="65"/>
        <v>0</v>
      </c>
      <c r="E1379">
        <f t="shared" si="64"/>
        <v>1376</v>
      </c>
      <c r="F1379" s="156"/>
      <c r="G1379" s="157"/>
      <c r="H1379" s="158"/>
      <c r="I1379" s="158"/>
      <c r="J1379" s="158"/>
      <c r="K1379" s="158"/>
      <c r="L1379" s="158"/>
      <c r="M1379" s="158"/>
      <c r="N1379" s="158"/>
      <c r="O1379" s="158"/>
      <c r="P1379" s="158"/>
      <c r="Q1379" s="158"/>
      <c r="R1379" s="158"/>
      <c r="S1379" s="158"/>
      <c r="T1379" s="158"/>
      <c r="U1379" s="158"/>
      <c r="V1379" s="158"/>
      <c r="W1379" s="158"/>
      <c r="X1379" s="158"/>
      <c r="Y1379" s="158"/>
      <c r="Z1379" s="158"/>
      <c r="AA1379" s="158"/>
      <c r="AB1379" s="158"/>
      <c r="AC1379" s="158"/>
      <c r="AD1379" s="158"/>
      <c r="AE1379" s="158"/>
      <c r="AF1379" s="158"/>
      <c r="AG1379" s="158"/>
      <c r="AH1379" s="158"/>
    </row>
    <row r="1380" spans="1:35" x14ac:dyDescent="0.25">
      <c r="A1380">
        <f t="shared" si="63"/>
        <v>1378</v>
      </c>
      <c r="B1380" s="147"/>
      <c r="C1380">
        <f t="shared" si="65"/>
        <v>0</v>
      </c>
      <c r="E1380">
        <f t="shared" si="64"/>
        <v>1377</v>
      </c>
      <c r="F1380" s="156"/>
      <c r="G1380" s="157"/>
      <c r="H1380" s="158"/>
      <c r="I1380" s="158"/>
      <c r="J1380" s="158"/>
      <c r="K1380" s="158"/>
      <c r="L1380" s="158"/>
      <c r="M1380" s="158"/>
      <c r="N1380" s="158"/>
      <c r="O1380" s="158"/>
      <c r="P1380" s="158"/>
      <c r="Q1380" s="158"/>
      <c r="R1380" s="158"/>
      <c r="S1380" s="158"/>
      <c r="T1380" s="158"/>
      <c r="U1380" s="158"/>
      <c r="V1380" s="158"/>
      <c r="W1380" s="158"/>
      <c r="X1380" s="158"/>
      <c r="Y1380" s="158"/>
      <c r="Z1380" s="158"/>
      <c r="AA1380" s="158"/>
      <c r="AB1380" s="158"/>
      <c r="AC1380" s="158"/>
      <c r="AD1380" s="158"/>
      <c r="AE1380" s="158"/>
      <c r="AF1380" s="158"/>
      <c r="AG1380" s="158"/>
      <c r="AH1380" s="158"/>
    </row>
    <row r="1381" spans="1:35" x14ac:dyDescent="0.25">
      <c r="A1381">
        <f t="shared" si="63"/>
        <v>1379</v>
      </c>
      <c r="B1381" s="148"/>
      <c r="C1381">
        <f t="shared" si="65"/>
        <v>0</v>
      </c>
      <c r="E1381">
        <f t="shared" si="64"/>
        <v>1378</v>
      </c>
      <c r="F1381" s="156"/>
      <c r="G1381" s="157"/>
      <c r="H1381" s="158"/>
      <c r="I1381" s="158"/>
      <c r="J1381" s="158"/>
      <c r="K1381" s="158"/>
      <c r="L1381" s="158"/>
      <c r="M1381" s="158"/>
      <c r="N1381" s="158"/>
      <c r="O1381" s="158"/>
      <c r="P1381" s="158"/>
      <c r="Q1381" s="158"/>
      <c r="R1381" s="158"/>
      <c r="S1381" s="158"/>
      <c r="T1381" s="158"/>
      <c r="U1381" s="158"/>
      <c r="V1381" s="158"/>
      <c r="W1381" s="158"/>
      <c r="X1381" s="158"/>
      <c r="Y1381" s="158"/>
      <c r="Z1381" s="158"/>
      <c r="AA1381" s="158"/>
      <c r="AB1381" s="158"/>
      <c r="AC1381" s="158"/>
      <c r="AD1381" s="158"/>
      <c r="AE1381" s="158"/>
      <c r="AF1381" s="158"/>
      <c r="AG1381" s="158"/>
      <c r="AH1381" s="158"/>
    </row>
    <row r="1382" spans="1:35" x14ac:dyDescent="0.25">
      <c r="A1382">
        <f t="shared" si="63"/>
        <v>1380</v>
      </c>
      <c r="B1382" s="149"/>
      <c r="C1382">
        <f t="shared" si="65"/>
        <v>0</v>
      </c>
      <c r="E1382">
        <f t="shared" si="64"/>
        <v>1379</v>
      </c>
      <c r="F1382" s="159"/>
      <c r="G1382" s="160"/>
      <c r="H1382" s="161"/>
      <c r="I1382" s="161"/>
      <c r="J1382" s="161"/>
      <c r="K1382" s="161"/>
      <c r="L1382" s="161"/>
      <c r="M1382" s="161"/>
      <c r="N1382" s="161"/>
      <c r="O1382" s="161"/>
      <c r="P1382" s="161"/>
      <c r="Q1382" s="161"/>
      <c r="R1382" s="161"/>
      <c r="S1382" s="161"/>
      <c r="T1382" s="161"/>
      <c r="U1382" s="161"/>
      <c r="V1382" s="161"/>
      <c r="W1382" s="161"/>
      <c r="X1382" s="161"/>
      <c r="Y1382" s="161"/>
      <c r="Z1382" s="161"/>
      <c r="AA1382" s="161"/>
      <c r="AB1382" s="161"/>
      <c r="AC1382" s="161"/>
      <c r="AD1382" s="161"/>
      <c r="AE1382" s="161"/>
      <c r="AF1382" s="161"/>
      <c r="AG1382" s="161"/>
      <c r="AH1382" s="161"/>
    </row>
    <row r="1383" spans="1:35" s="134" customFormat="1" x14ac:dyDescent="0.25">
      <c r="A1383">
        <f t="shared" si="63"/>
        <v>1381</v>
      </c>
      <c r="B1383" s="135"/>
      <c r="C1383">
        <f t="shared" si="65"/>
        <v>0</v>
      </c>
      <c r="E1383" s="134">
        <f t="shared" si="64"/>
        <v>1380</v>
      </c>
      <c r="F1383" s="136"/>
      <c r="G1383" s="137"/>
      <c r="H1383" s="138"/>
      <c r="I1383" s="138"/>
      <c r="J1383" s="138"/>
      <c r="K1383" s="138"/>
      <c r="L1383" s="138"/>
      <c r="M1383" s="138"/>
      <c r="N1383" s="138"/>
      <c r="O1383" s="138"/>
      <c r="P1383" s="138"/>
      <c r="Q1383" s="138"/>
      <c r="R1383" s="138"/>
      <c r="S1383" s="138"/>
      <c r="T1383" s="138"/>
      <c r="U1383" s="138"/>
      <c r="V1383" s="138"/>
      <c r="W1383" s="138"/>
      <c r="X1383" s="138"/>
      <c r="Y1383" s="138"/>
      <c r="Z1383" s="138"/>
      <c r="AA1383" s="138"/>
      <c r="AB1383" s="138"/>
      <c r="AC1383" s="138"/>
      <c r="AD1383" s="138"/>
      <c r="AE1383" s="138"/>
      <c r="AF1383" s="138"/>
      <c r="AG1383" s="138"/>
      <c r="AH1383" s="138"/>
      <c r="AI1383" s="3"/>
    </row>
    <row r="1384" spans="1:35" x14ac:dyDescent="0.25">
      <c r="A1384">
        <f t="shared" si="63"/>
        <v>1382</v>
      </c>
      <c r="B1384" s="139"/>
      <c r="C1384">
        <f t="shared" si="65"/>
        <v>0</v>
      </c>
      <c r="E1384">
        <f t="shared" si="64"/>
        <v>1381</v>
      </c>
      <c r="F1384" s="140"/>
      <c r="G1384" s="141"/>
      <c r="H1384" s="142"/>
      <c r="I1384" s="142"/>
      <c r="J1384" s="142"/>
      <c r="K1384" s="142"/>
      <c r="L1384" s="142"/>
      <c r="M1384" s="142"/>
      <c r="N1384" s="142"/>
      <c r="O1384" s="142"/>
      <c r="P1384" s="142"/>
      <c r="Q1384" s="142"/>
      <c r="R1384" s="142"/>
      <c r="S1384" s="142"/>
      <c r="T1384" s="142"/>
      <c r="U1384" s="142"/>
      <c r="V1384" s="142"/>
      <c r="W1384" s="142"/>
      <c r="X1384" s="142"/>
      <c r="Y1384" s="142"/>
      <c r="Z1384" s="142"/>
      <c r="AA1384" s="142"/>
      <c r="AB1384" s="142"/>
      <c r="AC1384" s="142"/>
      <c r="AD1384" s="142"/>
      <c r="AE1384" s="142"/>
      <c r="AF1384" s="142"/>
      <c r="AG1384" s="142"/>
      <c r="AH1384" s="142"/>
    </row>
    <row r="1385" spans="1:35" x14ac:dyDescent="0.25">
      <c r="A1385">
        <f t="shared" si="63"/>
        <v>1383</v>
      </c>
      <c r="B1385" s="143"/>
      <c r="C1385">
        <f t="shared" si="65"/>
        <v>0</v>
      </c>
      <c r="E1385">
        <f t="shared" si="64"/>
        <v>1382</v>
      </c>
      <c r="F1385" s="140"/>
      <c r="G1385" s="141"/>
      <c r="H1385" s="142"/>
      <c r="I1385" s="142"/>
      <c r="J1385" s="142"/>
      <c r="K1385" s="142"/>
      <c r="L1385" s="142"/>
      <c r="M1385" s="142"/>
      <c r="N1385" s="142"/>
      <c r="O1385" s="142"/>
      <c r="P1385" s="142"/>
      <c r="Q1385" s="142"/>
      <c r="R1385" s="142"/>
      <c r="S1385" s="142"/>
      <c r="T1385" s="142"/>
      <c r="U1385" s="142"/>
      <c r="V1385" s="142"/>
      <c r="W1385" s="142"/>
      <c r="X1385" s="142"/>
      <c r="Y1385" s="142"/>
      <c r="Z1385" s="142"/>
      <c r="AA1385" s="142"/>
      <c r="AB1385" s="142"/>
      <c r="AC1385" s="142"/>
      <c r="AD1385" s="142"/>
      <c r="AE1385" s="142"/>
      <c r="AF1385" s="142"/>
      <c r="AG1385" s="142"/>
      <c r="AH1385" s="142"/>
    </row>
    <row r="1386" spans="1:35" x14ac:dyDescent="0.25">
      <c r="A1386">
        <f t="shared" si="63"/>
        <v>1384</v>
      </c>
      <c r="B1386" s="144"/>
      <c r="C1386">
        <f t="shared" si="65"/>
        <v>0</v>
      </c>
      <c r="E1386">
        <f t="shared" si="64"/>
        <v>1383</v>
      </c>
      <c r="F1386" s="140"/>
      <c r="G1386" s="141"/>
      <c r="H1386" s="142"/>
      <c r="I1386" s="142"/>
      <c r="J1386" s="142"/>
      <c r="K1386" s="142"/>
      <c r="L1386" s="142"/>
      <c r="M1386" s="142"/>
      <c r="N1386" s="142"/>
      <c r="O1386" s="142"/>
      <c r="P1386" s="142"/>
      <c r="Q1386" s="142"/>
      <c r="R1386" s="142"/>
      <c r="S1386" s="142"/>
      <c r="T1386" s="142"/>
      <c r="U1386" s="142"/>
      <c r="V1386" s="142"/>
      <c r="W1386" s="142"/>
      <c r="X1386" s="142"/>
      <c r="Y1386" s="142"/>
      <c r="Z1386" s="142"/>
      <c r="AA1386" s="142"/>
      <c r="AB1386" s="142"/>
      <c r="AC1386" s="142"/>
      <c r="AD1386" s="142"/>
      <c r="AE1386" s="142"/>
      <c r="AF1386" s="142"/>
      <c r="AG1386" s="142"/>
      <c r="AH1386" s="142"/>
    </row>
    <row r="1387" spans="1:35" x14ac:dyDescent="0.25">
      <c r="A1387">
        <f t="shared" si="63"/>
        <v>1385</v>
      </c>
      <c r="B1387" s="147"/>
      <c r="C1387">
        <f t="shared" si="65"/>
        <v>0</v>
      </c>
      <c r="E1387">
        <f t="shared" si="64"/>
        <v>1384</v>
      </c>
      <c r="F1387" s="140"/>
      <c r="G1387" s="141"/>
      <c r="H1387" s="142"/>
      <c r="I1387" s="142"/>
      <c r="J1387" s="142"/>
      <c r="K1387" s="142"/>
      <c r="L1387" s="142"/>
      <c r="M1387" s="142"/>
      <c r="N1387" s="142"/>
      <c r="O1387" s="142"/>
      <c r="P1387" s="142"/>
      <c r="Q1387" s="142"/>
      <c r="R1387" s="142"/>
      <c r="S1387" s="142"/>
      <c r="T1387" s="142"/>
      <c r="U1387" s="142"/>
      <c r="V1387" s="142"/>
      <c r="W1387" s="142"/>
      <c r="X1387" s="142"/>
      <c r="Y1387" s="142"/>
      <c r="Z1387" s="142"/>
      <c r="AA1387" s="142"/>
      <c r="AB1387" s="142"/>
      <c r="AC1387" s="142"/>
      <c r="AD1387" s="142"/>
      <c r="AE1387" s="142"/>
      <c r="AF1387" s="142"/>
      <c r="AG1387" s="142"/>
      <c r="AH1387" s="142"/>
    </row>
    <row r="1388" spans="1:35" x14ac:dyDescent="0.25">
      <c r="A1388">
        <f t="shared" si="63"/>
        <v>1386</v>
      </c>
      <c r="B1388" s="148"/>
      <c r="C1388">
        <f t="shared" si="65"/>
        <v>0</v>
      </c>
      <c r="E1388">
        <f t="shared" si="64"/>
        <v>1385</v>
      </c>
      <c r="F1388" s="140"/>
      <c r="G1388" s="141"/>
      <c r="H1388" s="142"/>
      <c r="I1388" s="142"/>
      <c r="J1388" s="142"/>
      <c r="K1388" s="142"/>
      <c r="L1388" s="142"/>
      <c r="M1388" s="142"/>
      <c r="N1388" s="142"/>
      <c r="O1388" s="142"/>
      <c r="P1388" s="142"/>
      <c r="Q1388" s="142"/>
      <c r="R1388" s="142"/>
      <c r="S1388" s="142"/>
      <c r="T1388" s="142"/>
      <c r="U1388" s="142"/>
      <c r="V1388" s="142"/>
      <c r="W1388" s="142"/>
      <c r="X1388" s="142"/>
      <c r="Y1388" s="142"/>
      <c r="Z1388" s="142"/>
      <c r="AA1388" s="142"/>
      <c r="AB1388" s="142"/>
      <c r="AC1388" s="142"/>
      <c r="AD1388" s="142"/>
      <c r="AE1388" s="142"/>
      <c r="AF1388" s="142"/>
      <c r="AG1388" s="142"/>
      <c r="AH1388" s="142"/>
    </row>
    <row r="1389" spans="1:35" x14ac:dyDescent="0.25">
      <c r="A1389">
        <f t="shared" si="63"/>
        <v>1387</v>
      </c>
      <c r="B1389" s="149"/>
      <c r="C1389">
        <f t="shared" si="65"/>
        <v>0</v>
      </c>
      <c r="E1389">
        <f t="shared" si="64"/>
        <v>1386</v>
      </c>
      <c r="F1389" s="150"/>
      <c r="G1389" s="151"/>
      <c r="H1389" s="152"/>
      <c r="I1389" s="152"/>
      <c r="J1389" s="152"/>
      <c r="K1389" s="152"/>
      <c r="L1389" s="152"/>
      <c r="M1389" s="152"/>
      <c r="N1389" s="152"/>
      <c r="O1389" s="152"/>
      <c r="P1389" s="152"/>
      <c r="Q1389" s="152"/>
      <c r="R1389" s="152"/>
      <c r="S1389" s="152"/>
      <c r="T1389" s="152"/>
      <c r="U1389" s="152"/>
      <c r="V1389" s="152"/>
      <c r="W1389" s="152"/>
      <c r="X1389" s="152"/>
      <c r="Y1389" s="152"/>
      <c r="Z1389" s="152"/>
      <c r="AA1389" s="152"/>
      <c r="AB1389" s="152"/>
      <c r="AC1389" s="152"/>
      <c r="AD1389" s="152"/>
      <c r="AE1389" s="152"/>
      <c r="AF1389" s="152"/>
      <c r="AG1389" s="152"/>
      <c r="AH1389" s="152"/>
    </row>
    <row r="1390" spans="1:35" x14ac:dyDescent="0.25">
      <c r="A1390">
        <f t="shared" si="63"/>
        <v>1388</v>
      </c>
      <c r="B1390" s="135"/>
      <c r="C1390">
        <f t="shared" si="65"/>
        <v>0</v>
      </c>
      <c r="E1390" s="134">
        <f t="shared" si="64"/>
        <v>1387</v>
      </c>
      <c r="F1390" s="153"/>
      <c r="G1390" s="154"/>
      <c r="H1390" s="155"/>
      <c r="I1390" s="155"/>
      <c r="J1390" s="155"/>
      <c r="K1390" s="155"/>
      <c r="L1390" s="155"/>
      <c r="M1390" s="155"/>
      <c r="N1390" s="155"/>
      <c r="O1390" s="155"/>
      <c r="P1390" s="155"/>
      <c r="Q1390" s="155"/>
      <c r="R1390" s="155"/>
      <c r="S1390" s="155"/>
      <c r="T1390" s="155"/>
      <c r="U1390" s="155"/>
      <c r="V1390" s="155"/>
      <c r="W1390" s="155"/>
      <c r="X1390" s="155"/>
      <c r="Y1390" s="155"/>
      <c r="Z1390" s="155"/>
      <c r="AA1390" s="155"/>
      <c r="AB1390" s="155"/>
      <c r="AC1390" s="155"/>
      <c r="AD1390" s="155"/>
      <c r="AE1390" s="155"/>
      <c r="AF1390" s="155"/>
      <c r="AG1390" s="155"/>
      <c r="AH1390" s="155"/>
    </row>
    <row r="1391" spans="1:35" x14ac:dyDescent="0.25">
      <c r="A1391">
        <f t="shared" si="63"/>
        <v>1389</v>
      </c>
      <c r="B1391" s="139"/>
      <c r="C1391">
        <f t="shared" si="65"/>
        <v>0</v>
      </c>
      <c r="E1391">
        <f t="shared" si="64"/>
        <v>1388</v>
      </c>
      <c r="F1391" s="156"/>
      <c r="G1391" s="157"/>
      <c r="H1391" s="158"/>
      <c r="I1391" s="158"/>
      <c r="J1391" s="158"/>
      <c r="K1391" s="158"/>
      <c r="L1391" s="158"/>
      <c r="M1391" s="158"/>
      <c r="N1391" s="158"/>
      <c r="O1391" s="158"/>
      <c r="P1391" s="158"/>
      <c r="Q1391" s="158"/>
      <c r="R1391" s="158"/>
      <c r="S1391" s="158"/>
      <c r="T1391" s="158"/>
      <c r="U1391" s="158"/>
      <c r="V1391" s="158"/>
      <c r="W1391" s="158"/>
      <c r="X1391" s="158"/>
      <c r="Y1391" s="158"/>
      <c r="Z1391" s="158"/>
      <c r="AA1391" s="158"/>
      <c r="AB1391" s="158"/>
      <c r="AC1391" s="158"/>
      <c r="AD1391" s="158"/>
      <c r="AE1391" s="158"/>
      <c r="AF1391" s="158"/>
      <c r="AG1391" s="158"/>
      <c r="AH1391" s="158"/>
    </row>
    <row r="1392" spans="1:35" x14ac:dyDescent="0.25">
      <c r="A1392">
        <f t="shared" si="63"/>
        <v>1390</v>
      </c>
      <c r="B1392" s="143"/>
      <c r="C1392">
        <f t="shared" si="65"/>
        <v>0</v>
      </c>
      <c r="E1392">
        <f t="shared" si="64"/>
        <v>1389</v>
      </c>
      <c r="F1392" s="156"/>
      <c r="G1392" s="157"/>
      <c r="H1392" s="158"/>
      <c r="I1392" s="158"/>
      <c r="J1392" s="158"/>
      <c r="K1392" s="158"/>
      <c r="L1392" s="158"/>
      <c r="M1392" s="158"/>
      <c r="N1392" s="158"/>
      <c r="O1392" s="158"/>
      <c r="P1392" s="158"/>
      <c r="Q1392" s="158"/>
      <c r="R1392" s="158"/>
      <c r="S1392" s="158"/>
      <c r="T1392" s="158"/>
      <c r="U1392" s="158"/>
      <c r="V1392" s="158"/>
      <c r="W1392" s="158"/>
      <c r="X1392" s="158"/>
      <c r="Y1392" s="158"/>
      <c r="Z1392" s="158"/>
      <c r="AA1392" s="158"/>
      <c r="AB1392" s="158"/>
      <c r="AC1392" s="158"/>
      <c r="AD1392" s="158"/>
      <c r="AE1392" s="158"/>
      <c r="AF1392" s="158"/>
      <c r="AG1392" s="158"/>
      <c r="AH1392" s="158"/>
    </row>
    <row r="1393" spans="1:35" x14ac:dyDescent="0.25">
      <c r="A1393">
        <f t="shared" si="63"/>
        <v>1391</v>
      </c>
      <c r="B1393" s="144"/>
      <c r="C1393">
        <f t="shared" si="65"/>
        <v>0</v>
      </c>
      <c r="E1393">
        <f t="shared" si="64"/>
        <v>1390</v>
      </c>
      <c r="F1393" s="156"/>
      <c r="G1393" s="157"/>
      <c r="H1393" s="158"/>
      <c r="I1393" s="158"/>
      <c r="J1393" s="158"/>
      <c r="K1393" s="158"/>
      <c r="L1393" s="158"/>
      <c r="M1393" s="158"/>
      <c r="N1393" s="158"/>
      <c r="O1393" s="158"/>
      <c r="P1393" s="158"/>
      <c r="Q1393" s="158"/>
      <c r="R1393" s="158"/>
      <c r="S1393" s="158"/>
      <c r="T1393" s="158"/>
      <c r="U1393" s="158"/>
      <c r="V1393" s="158"/>
      <c r="W1393" s="158"/>
      <c r="X1393" s="158"/>
      <c r="Y1393" s="158"/>
      <c r="Z1393" s="158"/>
      <c r="AA1393" s="158"/>
      <c r="AB1393" s="158"/>
      <c r="AC1393" s="158"/>
      <c r="AD1393" s="158"/>
      <c r="AE1393" s="158"/>
      <c r="AF1393" s="158"/>
      <c r="AG1393" s="158"/>
      <c r="AH1393" s="158"/>
    </row>
    <row r="1394" spans="1:35" x14ac:dyDescent="0.25">
      <c r="A1394">
        <f t="shared" si="63"/>
        <v>1392</v>
      </c>
      <c r="B1394" s="147"/>
      <c r="C1394">
        <f t="shared" si="65"/>
        <v>0</v>
      </c>
      <c r="E1394">
        <f t="shared" si="64"/>
        <v>1391</v>
      </c>
      <c r="F1394" s="156"/>
      <c r="G1394" s="157"/>
      <c r="H1394" s="158"/>
      <c r="I1394" s="158"/>
      <c r="J1394" s="158"/>
      <c r="K1394" s="158"/>
      <c r="L1394" s="158"/>
      <c r="M1394" s="158"/>
      <c r="N1394" s="158"/>
      <c r="O1394" s="158"/>
      <c r="P1394" s="158"/>
      <c r="Q1394" s="158"/>
      <c r="R1394" s="158"/>
      <c r="S1394" s="158"/>
      <c r="T1394" s="158"/>
      <c r="U1394" s="158"/>
      <c r="V1394" s="158"/>
      <c r="W1394" s="158"/>
      <c r="X1394" s="158"/>
      <c r="Y1394" s="158"/>
      <c r="Z1394" s="158"/>
      <c r="AA1394" s="158"/>
      <c r="AB1394" s="158"/>
      <c r="AC1394" s="158"/>
      <c r="AD1394" s="158"/>
      <c r="AE1394" s="158"/>
      <c r="AF1394" s="158"/>
      <c r="AG1394" s="158"/>
      <c r="AH1394" s="158"/>
    </row>
    <row r="1395" spans="1:35" x14ac:dyDescent="0.25">
      <c r="A1395">
        <f t="shared" si="63"/>
        <v>1393</v>
      </c>
      <c r="B1395" s="148"/>
      <c r="C1395">
        <f t="shared" si="65"/>
        <v>0</v>
      </c>
      <c r="E1395">
        <f t="shared" si="64"/>
        <v>1392</v>
      </c>
      <c r="F1395" s="156"/>
      <c r="G1395" s="157"/>
      <c r="H1395" s="158"/>
      <c r="I1395" s="158"/>
      <c r="J1395" s="158"/>
      <c r="K1395" s="158"/>
      <c r="L1395" s="158"/>
      <c r="M1395" s="158"/>
      <c r="N1395" s="158"/>
      <c r="O1395" s="158"/>
      <c r="P1395" s="158"/>
      <c r="Q1395" s="158"/>
      <c r="R1395" s="158"/>
      <c r="S1395" s="158"/>
      <c r="T1395" s="158"/>
      <c r="U1395" s="158"/>
      <c r="V1395" s="158"/>
      <c r="W1395" s="158"/>
      <c r="X1395" s="158"/>
      <c r="Y1395" s="158"/>
      <c r="Z1395" s="158"/>
      <c r="AA1395" s="158"/>
      <c r="AB1395" s="158"/>
      <c r="AC1395" s="158"/>
      <c r="AD1395" s="158"/>
      <c r="AE1395" s="158"/>
      <c r="AF1395" s="158"/>
      <c r="AG1395" s="158"/>
      <c r="AH1395" s="158"/>
    </row>
    <row r="1396" spans="1:35" x14ac:dyDescent="0.25">
      <c r="A1396">
        <f t="shared" si="63"/>
        <v>1394</v>
      </c>
      <c r="B1396" s="149"/>
      <c r="C1396">
        <f t="shared" si="65"/>
        <v>0</v>
      </c>
      <c r="E1396">
        <f t="shared" si="64"/>
        <v>1393</v>
      </c>
      <c r="F1396" s="159"/>
      <c r="G1396" s="160"/>
      <c r="H1396" s="161"/>
      <c r="I1396" s="161"/>
      <c r="J1396" s="161"/>
      <c r="K1396" s="161"/>
      <c r="L1396" s="161"/>
      <c r="M1396" s="161"/>
      <c r="N1396" s="161"/>
      <c r="O1396" s="161"/>
      <c r="P1396" s="161"/>
      <c r="Q1396" s="161"/>
      <c r="R1396" s="161"/>
      <c r="S1396" s="161"/>
      <c r="T1396" s="161"/>
      <c r="U1396" s="161"/>
      <c r="V1396" s="161"/>
      <c r="W1396" s="161"/>
      <c r="X1396" s="161"/>
      <c r="Y1396" s="161"/>
      <c r="Z1396" s="161"/>
      <c r="AA1396" s="161"/>
      <c r="AB1396" s="161"/>
      <c r="AC1396" s="161"/>
      <c r="AD1396" s="161"/>
      <c r="AE1396" s="161"/>
      <c r="AF1396" s="161"/>
      <c r="AG1396" s="161"/>
      <c r="AH1396" s="161"/>
    </row>
    <row r="1397" spans="1:35" x14ac:dyDescent="0.25">
      <c r="A1397">
        <f t="shared" si="63"/>
        <v>1395</v>
      </c>
      <c r="B1397" s="135"/>
      <c r="C1397">
        <f t="shared" si="65"/>
        <v>0</v>
      </c>
      <c r="E1397" s="134">
        <f t="shared" si="64"/>
        <v>1394</v>
      </c>
      <c r="F1397" s="153"/>
      <c r="G1397" s="154"/>
      <c r="H1397" s="155"/>
      <c r="I1397" s="155"/>
      <c r="J1397" s="155"/>
      <c r="K1397" s="155"/>
      <c r="L1397" s="155"/>
      <c r="M1397" s="155"/>
      <c r="N1397" s="155"/>
      <c r="O1397" s="155"/>
      <c r="P1397" s="155"/>
      <c r="Q1397" s="155"/>
      <c r="R1397" s="155"/>
      <c r="S1397" s="155"/>
      <c r="T1397" s="155"/>
      <c r="U1397" s="155"/>
      <c r="V1397" s="155"/>
      <c r="W1397" s="155"/>
      <c r="X1397" s="155"/>
      <c r="Y1397" s="155"/>
      <c r="Z1397" s="155"/>
      <c r="AA1397" s="155"/>
      <c r="AB1397" s="155"/>
      <c r="AC1397" s="155"/>
      <c r="AD1397" s="155"/>
      <c r="AE1397" s="155"/>
      <c r="AF1397" s="155"/>
      <c r="AG1397" s="155"/>
      <c r="AH1397" s="155"/>
    </row>
    <row r="1398" spans="1:35" x14ac:dyDescent="0.25">
      <c r="A1398">
        <f t="shared" si="63"/>
        <v>1396</v>
      </c>
      <c r="B1398" s="139"/>
      <c r="C1398">
        <f t="shared" si="65"/>
        <v>0</v>
      </c>
      <c r="E1398">
        <f t="shared" si="64"/>
        <v>1395</v>
      </c>
      <c r="F1398" s="156"/>
      <c r="G1398" s="157"/>
      <c r="H1398" s="158"/>
      <c r="I1398" s="158"/>
      <c r="J1398" s="158"/>
      <c r="K1398" s="158"/>
      <c r="L1398" s="158"/>
      <c r="M1398" s="158"/>
      <c r="N1398" s="158"/>
      <c r="O1398" s="158"/>
      <c r="P1398" s="158"/>
      <c r="Q1398" s="158"/>
      <c r="R1398" s="158"/>
      <c r="S1398" s="158"/>
      <c r="T1398" s="158"/>
      <c r="U1398" s="158"/>
      <c r="V1398" s="158"/>
      <c r="W1398" s="158"/>
      <c r="X1398" s="158"/>
      <c r="Y1398" s="158"/>
      <c r="Z1398" s="158"/>
      <c r="AA1398" s="158"/>
      <c r="AB1398" s="158"/>
      <c r="AC1398" s="158"/>
      <c r="AD1398" s="158"/>
      <c r="AE1398" s="158"/>
      <c r="AF1398" s="158"/>
      <c r="AG1398" s="158"/>
      <c r="AH1398" s="158"/>
    </row>
    <row r="1399" spans="1:35" x14ac:dyDescent="0.25">
      <c r="A1399">
        <f t="shared" si="63"/>
        <v>1397</v>
      </c>
      <c r="B1399" s="143"/>
      <c r="C1399">
        <f t="shared" si="65"/>
        <v>0</v>
      </c>
      <c r="E1399">
        <f t="shared" si="64"/>
        <v>1396</v>
      </c>
      <c r="F1399" s="156"/>
      <c r="G1399" s="157"/>
      <c r="H1399" s="158"/>
      <c r="I1399" s="158"/>
      <c r="J1399" s="158"/>
      <c r="K1399" s="158"/>
      <c r="L1399" s="158"/>
      <c r="M1399" s="158"/>
      <c r="N1399" s="158"/>
      <c r="O1399" s="158"/>
      <c r="P1399" s="158"/>
      <c r="Q1399" s="158"/>
      <c r="R1399" s="158"/>
      <c r="S1399" s="158"/>
      <c r="T1399" s="158"/>
      <c r="U1399" s="158"/>
      <c r="V1399" s="158"/>
      <c r="W1399" s="158"/>
      <c r="X1399" s="158"/>
      <c r="Y1399" s="158"/>
      <c r="Z1399" s="158"/>
      <c r="AA1399" s="158"/>
      <c r="AB1399" s="158"/>
      <c r="AC1399" s="158"/>
      <c r="AD1399" s="158"/>
      <c r="AE1399" s="158"/>
      <c r="AF1399" s="158"/>
      <c r="AG1399" s="158"/>
      <c r="AH1399" s="158"/>
    </row>
    <row r="1400" spans="1:35" x14ac:dyDescent="0.25">
      <c r="A1400">
        <f t="shared" si="63"/>
        <v>1398</v>
      </c>
      <c r="B1400" s="144"/>
      <c r="C1400">
        <f t="shared" si="65"/>
        <v>0</v>
      </c>
      <c r="E1400">
        <f t="shared" si="64"/>
        <v>1397</v>
      </c>
      <c r="F1400" s="156"/>
      <c r="G1400" s="157"/>
      <c r="H1400" s="158"/>
      <c r="I1400" s="158"/>
      <c r="J1400" s="158"/>
      <c r="K1400" s="158"/>
      <c r="L1400" s="158"/>
      <c r="M1400" s="158"/>
      <c r="N1400" s="158"/>
      <c r="O1400" s="158"/>
      <c r="P1400" s="158"/>
      <c r="Q1400" s="158"/>
      <c r="R1400" s="158"/>
      <c r="S1400" s="158"/>
      <c r="T1400" s="158"/>
      <c r="U1400" s="158"/>
      <c r="V1400" s="158"/>
      <c r="W1400" s="158"/>
      <c r="X1400" s="158"/>
      <c r="Y1400" s="158"/>
      <c r="Z1400" s="158"/>
      <c r="AA1400" s="158"/>
      <c r="AB1400" s="158"/>
      <c r="AC1400" s="158"/>
      <c r="AD1400" s="158"/>
      <c r="AE1400" s="158"/>
      <c r="AF1400" s="158"/>
      <c r="AG1400" s="158"/>
      <c r="AH1400" s="158"/>
    </row>
    <row r="1401" spans="1:35" x14ac:dyDescent="0.25">
      <c r="A1401">
        <f t="shared" si="63"/>
        <v>1399</v>
      </c>
      <c r="B1401" s="147"/>
      <c r="C1401">
        <f t="shared" si="65"/>
        <v>0</v>
      </c>
      <c r="E1401">
        <f t="shared" si="64"/>
        <v>1398</v>
      </c>
      <c r="F1401" s="156"/>
      <c r="G1401" s="157"/>
      <c r="H1401" s="158"/>
      <c r="I1401" s="158"/>
      <c r="J1401" s="158"/>
      <c r="K1401" s="158"/>
      <c r="L1401" s="158"/>
      <c r="M1401" s="158"/>
      <c r="N1401" s="158"/>
      <c r="O1401" s="158"/>
      <c r="P1401" s="158"/>
      <c r="Q1401" s="158"/>
      <c r="R1401" s="158"/>
      <c r="S1401" s="158"/>
      <c r="T1401" s="158"/>
      <c r="U1401" s="158"/>
      <c r="V1401" s="158"/>
      <c r="W1401" s="158"/>
      <c r="X1401" s="158"/>
      <c r="Y1401" s="158"/>
      <c r="Z1401" s="158"/>
      <c r="AA1401" s="158"/>
      <c r="AB1401" s="158"/>
      <c r="AC1401" s="158"/>
      <c r="AD1401" s="158"/>
      <c r="AE1401" s="158"/>
      <c r="AF1401" s="158"/>
      <c r="AG1401" s="158"/>
      <c r="AH1401" s="158"/>
    </row>
    <row r="1402" spans="1:35" x14ac:dyDescent="0.25">
      <c r="A1402">
        <f t="shared" si="63"/>
        <v>1400</v>
      </c>
      <c r="B1402" s="148"/>
      <c r="C1402">
        <f t="shared" si="65"/>
        <v>0</v>
      </c>
      <c r="E1402">
        <f t="shared" si="64"/>
        <v>1399</v>
      </c>
      <c r="F1402" s="156"/>
      <c r="G1402" s="157"/>
      <c r="H1402" s="158"/>
      <c r="I1402" s="158"/>
      <c r="J1402" s="158"/>
      <c r="K1402" s="158"/>
      <c r="L1402" s="158"/>
      <c r="M1402" s="158"/>
      <c r="N1402" s="158"/>
      <c r="O1402" s="158"/>
      <c r="P1402" s="158"/>
      <c r="Q1402" s="158"/>
      <c r="R1402" s="158"/>
      <c r="S1402" s="158"/>
      <c r="T1402" s="158"/>
      <c r="U1402" s="158"/>
      <c r="V1402" s="158"/>
      <c r="W1402" s="158"/>
      <c r="X1402" s="158"/>
      <c r="Y1402" s="158"/>
      <c r="Z1402" s="158"/>
      <c r="AA1402" s="158"/>
      <c r="AB1402" s="158"/>
      <c r="AC1402" s="158"/>
      <c r="AD1402" s="158"/>
      <c r="AE1402" s="158"/>
      <c r="AF1402" s="158"/>
      <c r="AG1402" s="158"/>
      <c r="AH1402" s="158"/>
    </row>
    <row r="1403" spans="1:35" x14ac:dyDescent="0.25">
      <c r="A1403">
        <f t="shared" si="63"/>
        <v>1401</v>
      </c>
      <c r="B1403" s="149"/>
      <c r="C1403">
        <f t="shared" si="65"/>
        <v>0</v>
      </c>
      <c r="E1403">
        <f t="shared" si="64"/>
        <v>1400</v>
      </c>
      <c r="F1403" s="159"/>
      <c r="G1403" s="160"/>
      <c r="H1403" s="161"/>
      <c r="I1403" s="161"/>
      <c r="J1403" s="161"/>
      <c r="K1403" s="161"/>
      <c r="L1403" s="161"/>
      <c r="M1403" s="161"/>
      <c r="N1403" s="161"/>
      <c r="O1403" s="161"/>
      <c r="P1403" s="161"/>
      <c r="Q1403" s="161"/>
      <c r="R1403" s="161"/>
      <c r="S1403" s="161"/>
      <c r="T1403" s="161"/>
      <c r="U1403" s="161"/>
      <c r="V1403" s="161"/>
      <c r="W1403" s="161"/>
      <c r="X1403" s="161"/>
      <c r="Y1403" s="161"/>
      <c r="Z1403" s="161"/>
      <c r="AA1403" s="161"/>
      <c r="AB1403" s="161"/>
      <c r="AC1403" s="161"/>
      <c r="AD1403" s="161"/>
      <c r="AE1403" s="161"/>
      <c r="AF1403" s="161"/>
      <c r="AG1403" s="161"/>
      <c r="AH1403" s="161"/>
    </row>
    <row r="1404" spans="1:35" s="134" customFormat="1" x14ac:dyDescent="0.25">
      <c r="A1404">
        <f t="shared" si="63"/>
        <v>1402</v>
      </c>
      <c r="B1404" s="135"/>
      <c r="C1404">
        <f t="shared" si="65"/>
        <v>0</v>
      </c>
      <c r="E1404" s="134">
        <f t="shared" si="64"/>
        <v>1401</v>
      </c>
      <c r="F1404" s="136"/>
      <c r="G1404" s="137"/>
      <c r="H1404" s="138"/>
      <c r="I1404" s="138"/>
      <c r="J1404" s="138"/>
      <c r="K1404" s="138"/>
      <c r="L1404" s="138"/>
      <c r="M1404" s="138"/>
      <c r="N1404" s="138"/>
      <c r="O1404" s="138"/>
      <c r="P1404" s="138"/>
      <c r="Q1404" s="138"/>
      <c r="R1404" s="138"/>
      <c r="S1404" s="138"/>
      <c r="T1404" s="138"/>
      <c r="U1404" s="138"/>
      <c r="V1404" s="138"/>
      <c r="W1404" s="138"/>
      <c r="X1404" s="138"/>
      <c r="Y1404" s="138"/>
      <c r="Z1404" s="138"/>
      <c r="AA1404" s="138"/>
      <c r="AB1404" s="138"/>
      <c r="AC1404" s="138"/>
      <c r="AD1404" s="138"/>
      <c r="AE1404" s="138"/>
      <c r="AF1404" s="138"/>
      <c r="AG1404" s="138"/>
      <c r="AH1404" s="138"/>
      <c r="AI1404" s="3"/>
    </row>
    <row r="1405" spans="1:35" x14ac:dyDescent="0.25">
      <c r="A1405">
        <f t="shared" si="63"/>
        <v>1403</v>
      </c>
      <c r="B1405" s="139"/>
      <c r="C1405">
        <f t="shared" si="65"/>
        <v>0</v>
      </c>
      <c r="E1405">
        <f t="shared" si="64"/>
        <v>1402</v>
      </c>
      <c r="F1405" s="140"/>
      <c r="G1405" s="141"/>
      <c r="H1405" s="142"/>
      <c r="I1405" s="142"/>
      <c r="J1405" s="142"/>
      <c r="K1405" s="142"/>
      <c r="L1405" s="142"/>
      <c r="M1405" s="142"/>
      <c r="N1405" s="142"/>
      <c r="O1405" s="142"/>
      <c r="P1405" s="142"/>
      <c r="Q1405" s="142"/>
      <c r="R1405" s="142"/>
      <c r="S1405" s="142"/>
      <c r="T1405" s="142"/>
      <c r="U1405" s="142"/>
      <c r="V1405" s="142"/>
      <c r="W1405" s="142"/>
      <c r="X1405" s="142"/>
      <c r="Y1405" s="142"/>
      <c r="Z1405" s="142"/>
      <c r="AA1405" s="142"/>
      <c r="AB1405" s="142"/>
      <c r="AC1405" s="142"/>
      <c r="AD1405" s="142"/>
      <c r="AE1405" s="142"/>
      <c r="AF1405" s="142"/>
      <c r="AG1405" s="142"/>
      <c r="AH1405" s="142"/>
    </row>
    <row r="1406" spans="1:35" x14ac:dyDescent="0.25">
      <c r="A1406">
        <f t="shared" si="63"/>
        <v>1404</v>
      </c>
      <c r="B1406" s="143"/>
      <c r="C1406">
        <f t="shared" si="65"/>
        <v>0</v>
      </c>
      <c r="E1406">
        <f t="shared" si="64"/>
        <v>1403</v>
      </c>
      <c r="F1406" s="140"/>
      <c r="G1406" s="141"/>
      <c r="H1406" s="142"/>
      <c r="I1406" s="142"/>
      <c r="J1406" s="142"/>
      <c r="K1406" s="142"/>
      <c r="L1406" s="142"/>
      <c r="M1406" s="142"/>
      <c r="N1406" s="142"/>
      <c r="O1406" s="142"/>
      <c r="P1406" s="142"/>
      <c r="Q1406" s="142"/>
      <c r="R1406" s="142"/>
      <c r="S1406" s="142"/>
      <c r="T1406" s="142"/>
      <c r="U1406" s="142"/>
      <c r="V1406" s="142"/>
      <c r="W1406" s="142"/>
      <c r="X1406" s="142"/>
      <c r="Y1406" s="142"/>
      <c r="Z1406" s="142"/>
      <c r="AA1406" s="142"/>
      <c r="AB1406" s="142"/>
      <c r="AC1406" s="142"/>
      <c r="AD1406" s="142"/>
      <c r="AE1406" s="142"/>
      <c r="AF1406" s="142"/>
      <c r="AG1406" s="142"/>
      <c r="AH1406" s="142"/>
    </row>
    <row r="1407" spans="1:35" x14ac:dyDescent="0.25">
      <c r="A1407">
        <f t="shared" si="63"/>
        <v>1405</v>
      </c>
      <c r="B1407" s="144"/>
      <c r="C1407">
        <f t="shared" si="65"/>
        <v>0</v>
      </c>
      <c r="E1407">
        <f t="shared" si="64"/>
        <v>1404</v>
      </c>
      <c r="F1407" s="140"/>
      <c r="G1407" s="141"/>
      <c r="H1407" s="142"/>
      <c r="I1407" s="142"/>
      <c r="J1407" s="142"/>
      <c r="K1407" s="142"/>
      <c r="L1407" s="142"/>
      <c r="M1407" s="142"/>
      <c r="N1407" s="142"/>
      <c r="O1407" s="142"/>
      <c r="P1407" s="142"/>
      <c r="Q1407" s="142"/>
      <c r="R1407" s="142"/>
      <c r="S1407" s="142"/>
      <c r="T1407" s="142"/>
      <c r="U1407" s="142"/>
      <c r="V1407" s="142"/>
      <c r="W1407" s="142"/>
      <c r="X1407" s="142"/>
      <c r="Y1407" s="142"/>
      <c r="Z1407" s="142"/>
      <c r="AA1407" s="142"/>
      <c r="AB1407" s="142"/>
      <c r="AC1407" s="142"/>
      <c r="AD1407" s="142"/>
      <c r="AE1407" s="142"/>
      <c r="AF1407" s="142"/>
      <c r="AG1407" s="142"/>
      <c r="AH1407" s="142"/>
    </row>
    <row r="1408" spans="1:35" x14ac:dyDescent="0.25">
      <c r="A1408">
        <f t="shared" si="63"/>
        <v>1406</v>
      </c>
      <c r="B1408" s="147"/>
      <c r="C1408">
        <f t="shared" si="65"/>
        <v>0</v>
      </c>
      <c r="E1408">
        <f t="shared" si="64"/>
        <v>1405</v>
      </c>
      <c r="F1408" s="140"/>
      <c r="G1408" s="141"/>
      <c r="H1408" s="142"/>
      <c r="I1408" s="142"/>
      <c r="J1408" s="142"/>
      <c r="K1408" s="142"/>
      <c r="L1408" s="142"/>
      <c r="M1408" s="142"/>
      <c r="N1408" s="142"/>
      <c r="O1408" s="142"/>
      <c r="P1408" s="142"/>
      <c r="Q1408" s="142"/>
      <c r="R1408" s="142"/>
      <c r="S1408" s="142"/>
      <c r="T1408" s="142"/>
      <c r="U1408" s="142"/>
      <c r="V1408" s="142"/>
      <c r="W1408" s="142"/>
      <c r="X1408" s="142"/>
      <c r="Y1408" s="142"/>
      <c r="Z1408" s="142"/>
      <c r="AA1408" s="142"/>
      <c r="AB1408" s="142"/>
      <c r="AC1408" s="142"/>
      <c r="AD1408" s="142"/>
      <c r="AE1408" s="142"/>
      <c r="AF1408" s="142"/>
      <c r="AG1408" s="142"/>
      <c r="AH1408" s="142"/>
    </row>
    <row r="1409" spans="1:34" x14ac:dyDescent="0.25">
      <c r="A1409">
        <f t="shared" si="63"/>
        <v>1407</v>
      </c>
      <c r="B1409" s="148"/>
      <c r="C1409">
        <f t="shared" si="65"/>
        <v>0</v>
      </c>
      <c r="E1409">
        <f t="shared" si="64"/>
        <v>1406</v>
      </c>
      <c r="F1409" s="140"/>
      <c r="G1409" s="141"/>
      <c r="H1409" s="142"/>
      <c r="I1409" s="142"/>
      <c r="J1409" s="142"/>
      <c r="K1409" s="142"/>
      <c r="L1409" s="142"/>
      <c r="M1409" s="142"/>
      <c r="N1409" s="142"/>
      <c r="O1409" s="142"/>
      <c r="P1409" s="142"/>
      <c r="Q1409" s="142"/>
      <c r="R1409" s="142"/>
      <c r="S1409" s="142"/>
      <c r="T1409" s="142"/>
      <c r="U1409" s="142"/>
      <c r="V1409" s="142"/>
      <c r="W1409" s="142"/>
      <c r="X1409" s="142"/>
      <c r="Y1409" s="142"/>
      <c r="Z1409" s="142"/>
      <c r="AA1409" s="142"/>
      <c r="AB1409" s="142"/>
      <c r="AC1409" s="142"/>
      <c r="AD1409" s="142"/>
      <c r="AE1409" s="142"/>
      <c r="AF1409" s="142"/>
      <c r="AG1409" s="142"/>
      <c r="AH1409" s="142"/>
    </row>
    <row r="1410" spans="1:34" x14ac:dyDescent="0.25">
      <c r="A1410">
        <f t="shared" si="63"/>
        <v>1408</v>
      </c>
      <c r="B1410" s="149"/>
      <c r="C1410">
        <f t="shared" si="65"/>
        <v>0</v>
      </c>
      <c r="E1410">
        <f t="shared" si="64"/>
        <v>1407</v>
      </c>
      <c r="F1410" s="150"/>
      <c r="G1410" s="151"/>
      <c r="H1410" s="152"/>
      <c r="I1410" s="152"/>
      <c r="J1410" s="152"/>
      <c r="K1410" s="152"/>
      <c r="L1410" s="152"/>
      <c r="M1410" s="152"/>
      <c r="N1410" s="152"/>
      <c r="O1410" s="152"/>
      <c r="P1410" s="152"/>
      <c r="Q1410" s="152"/>
      <c r="R1410" s="152"/>
      <c r="S1410" s="152"/>
      <c r="T1410" s="152"/>
      <c r="U1410" s="152"/>
      <c r="V1410" s="152"/>
      <c r="W1410" s="152"/>
      <c r="X1410" s="152"/>
      <c r="Y1410" s="152"/>
      <c r="Z1410" s="152"/>
      <c r="AA1410" s="152"/>
      <c r="AB1410" s="152"/>
      <c r="AC1410" s="152"/>
      <c r="AD1410" s="152"/>
      <c r="AE1410" s="152"/>
      <c r="AF1410" s="152"/>
      <c r="AG1410" s="152"/>
      <c r="AH1410" s="152"/>
    </row>
    <row r="1411" spans="1:34" x14ac:dyDescent="0.25">
      <c r="A1411">
        <f t="shared" si="63"/>
        <v>1409</v>
      </c>
      <c r="B1411" s="135"/>
      <c r="C1411">
        <f t="shared" si="65"/>
        <v>0</v>
      </c>
      <c r="E1411" s="134">
        <f t="shared" si="64"/>
        <v>1408</v>
      </c>
      <c r="F1411" s="153"/>
      <c r="G1411" s="154"/>
      <c r="H1411" s="155"/>
      <c r="I1411" s="155"/>
      <c r="J1411" s="155"/>
      <c r="K1411" s="155"/>
      <c r="L1411" s="155"/>
      <c r="M1411" s="155"/>
      <c r="N1411" s="155"/>
      <c r="O1411" s="155"/>
      <c r="P1411" s="155"/>
      <c r="Q1411" s="155"/>
      <c r="R1411" s="155"/>
      <c r="S1411" s="155"/>
      <c r="T1411" s="155"/>
      <c r="U1411" s="155"/>
      <c r="V1411" s="155"/>
      <c r="W1411" s="155"/>
      <c r="X1411" s="155"/>
      <c r="Y1411" s="155"/>
      <c r="Z1411" s="155"/>
      <c r="AA1411" s="155"/>
      <c r="AB1411" s="155"/>
      <c r="AC1411" s="155"/>
      <c r="AD1411" s="155"/>
      <c r="AE1411" s="155"/>
      <c r="AF1411" s="155"/>
      <c r="AG1411" s="155"/>
      <c r="AH1411" s="155"/>
    </row>
    <row r="1412" spans="1:34" x14ac:dyDescent="0.25">
      <c r="A1412">
        <f t="shared" si="63"/>
        <v>1410</v>
      </c>
      <c r="B1412" s="139"/>
      <c r="C1412">
        <f t="shared" si="65"/>
        <v>0</v>
      </c>
      <c r="E1412">
        <f t="shared" si="64"/>
        <v>1409</v>
      </c>
      <c r="F1412" s="156"/>
      <c r="G1412" s="157"/>
      <c r="H1412" s="158"/>
      <c r="I1412" s="158"/>
      <c r="J1412" s="158"/>
      <c r="K1412" s="158"/>
      <c r="L1412" s="158"/>
      <c r="M1412" s="158"/>
      <c r="N1412" s="158"/>
      <c r="O1412" s="158"/>
      <c r="P1412" s="158"/>
      <c r="Q1412" s="158"/>
      <c r="R1412" s="158"/>
      <c r="S1412" s="158"/>
      <c r="T1412" s="158"/>
      <c r="U1412" s="158"/>
      <c r="V1412" s="158"/>
      <c r="W1412" s="158"/>
      <c r="X1412" s="158"/>
      <c r="Y1412" s="158"/>
      <c r="Z1412" s="158"/>
      <c r="AA1412" s="158"/>
      <c r="AB1412" s="158"/>
      <c r="AC1412" s="158"/>
      <c r="AD1412" s="158"/>
      <c r="AE1412" s="158"/>
      <c r="AF1412" s="158"/>
      <c r="AG1412" s="158"/>
      <c r="AH1412" s="158"/>
    </row>
    <row r="1413" spans="1:34" x14ac:dyDescent="0.25">
      <c r="A1413">
        <f t="shared" ref="A1413:A1476" si="66">+A1412+1</f>
        <v>1411</v>
      </c>
      <c r="B1413" s="143"/>
      <c r="C1413">
        <f t="shared" si="65"/>
        <v>0</v>
      </c>
      <c r="E1413">
        <f t="shared" si="64"/>
        <v>1410</v>
      </c>
      <c r="F1413" s="156"/>
      <c r="G1413" s="157"/>
      <c r="H1413" s="158"/>
      <c r="I1413" s="158"/>
      <c r="J1413" s="158"/>
      <c r="K1413" s="158"/>
      <c r="L1413" s="158"/>
      <c r="M1413" s="158"/>
      <c r="N1413" s="158"/>
      <c r="O1413" s="158"/>
      <c r="P1413" s="158"/>
      <c r="Q1413" s="158"/>
      <c r="R1413" s="158"/>
      <c r="S1413" s="158"/>
      <c r="T1413" s="158"/>
      <c r="U1413" s="158"/>
      <c r="V1413" s="158"/>
      <c r="W1413" s="158"/>
      <c r="X1413" s="158"/>
      <c r="Y1413" s="158"/>
      <c r="Z1413" s="158"/>
      <c r="AA1413" s="158"/>
      <c r="AB1413" s="158"/>
      <c r="AC1413" s="158"/>
      <c r="AD1413" s="158"/>
      <c r="AE1413" s="158"/>
      <c r="AF1413" s="158"/>
      <c r="AG1413" s="158"/>
      <c r="AH1413" s="158"/>
    </row>
    <row r="1414" spans="1:34" x14ac:dyDescent="0.25">
      <c r="A1414">
        <f t="shared" si="66"/>
        <v>1412</v>
      </c>
      <c r="B1414" s="144"/>
      <c r="C1414">
        <f t="shared" si="65"/>
        <v>0</v>
      </c>
      <c r="E1414">
        <f t="shared" ref="E1414:E1477" si="67">+E1413+1</f>
        <v>1411</v>
      </c>
      <c r="F1414" s="156"/>
      <c r="G1414" s="157"/>
      <c r="H1414" s="158"/>
      <c r="I1414" s="158"/>
      <c r="J1414" s="158"/>
      <c r="K1414" s="158"/>
      <c r="L1414" s="158"/>
      <c r="M1414" s="158"/>
      <c r="N1414" s="158"/>
      <c r="O1414" s="158"/>
      <c r="P1414" s="158"/>
      <c r="Q1414" s="158"/>
      <c r="R1414" s="158"/>
      <c r="S1414" s="158"/>
      <c r="T1414" s="158"/>
      <c r="U1414" s="158"/>
      <c r="V1414" s="158"/>
      <c r="W1414" s="158"/>
      <c r="X1414" s="158"/>
      <c r="Y1414" s="158"/>
      <c r="Z1414" s="158"/>
      <c r="AA1414" s="158"/>
      <c r="AB1414" s="158"/>
      <c r="AC1414" s="158"/>
      <c r="AD1414" s="158"/>
      <c r="AE1414" s="158"/>
      <c r="AF1414" s="158"/>
      <c r="AG1414" s="158"/>
      <c r="AH1414" s="158"/>
    </row>
    <row r="1415" spans="1:34" x14ac:dyDescent="0.25">
      <c r="A1415">
        <f t="shared" si="66"/>
        <v>1413</v>
      </c>
      <c r="B1415" s="147"/>
      <c r="C1415">
        <f t="shared" ref="C1415:C1478" si="68">+B1415</f>
        <v>0</v>
      </c>
      <c r="E1415">
        <f t="shared" si="67"/>
        <v>1412</v>
      </c>
      <c r="F1415" s="156"/>
      <c r="G1415" s="157"/>
      <c r="H1415" s="158"/>
      <c r="I1415" s="158"/>
      <c r="J1415" s="158"/>
      <c r="K1415" s="158"/>
      <c r="L1415" s="158"/>
      <c r="M1415" s="158"/>
      <c r="N1415" s="158"/>
      <c r="O1415" s="158"/>
      <c r="P1415" s="158"/>
      <c r="Q1415" s="158"/>
      <c r="R1415" s="158"/>
      <c r="S1415" s="158"/>
      <c r="T1415" s="158"/>
      <c r="U1415" s="158"/>
      <c r="V1415" s="158"/>
      <c r="W1415" s="158"/>
      <c r="X1415" s="158"/>
      <c r="Y1415" s="158"/>
      <c r="Z1415" s="158"/>
      <c r="AA1415" s="158"/>
      <c r="AB1415" s="158"/>
      <c r="AC1415" s="158"/>
      <c r="AD1415" s="158"/>
      <c r="AE1415" s="158"/>
      <c r="AF1415" s="158"/>
      <c r="AG1415" s="158"/>
      <c r="AH1415" s="158"/>
    </row>
    <row r="1416" spans="1:34" x14ac:dyDescent="0.25">
      <c r="A1416">
        <f t="shared" si="66"/>
        <v>1414</v>
      </c>
      <c r="B1416" s="148"/>
      <c r="C1416">
        <f t="shared" si="68"/>
        <v>0</v>
      </c>
      <c r="E1416">
        <f t="shared" si="67"/>
        <v>1413</v>
      </c>
      <c r="F1416" s="156"/>
      <c r="G1416" s="157"/>
      <c r="H1416" s="158"/>
      <c r="I1416" s="158"/>
      <c r="J1416" s="158"/>
      <c r="K1416" s="158"/>
      <c r="L1416" s="158"/>
      <c r="M1416" s="158"/>
      <c r="N1416" s="158"/>
      <c r="O1416" s="158"/>
      <c r="P1416" s="158"/>
      <c r="Q1416" s="158"/>
      <c r="R1416" s="158"/>
      <c r="S1416" s="158"/>
      <c r="T1416" s="158"/>
      <c r="U1416" s="158"/>
      <c r="V1416" s="158"/>
      <c r="W1416" s="158"/>
      <c r="X1416" s="158"/>
      <c r="Y1416" s="158"/>
      <c r="Z1416" s="158"/>
      <c r="AA1416" s="158"/>
      <c r="AB1416" s="158"/>
      <c r="AC1416" s="158"/>
      <c r="AD1416" s="158"/>
      <c r="AE1416" s="158"/>
      <c r="AF1416" s="158"/>
      <c r="AG1416" s="158"/>
      <c r="AH1416" s="158"/>
    </row>
    <row r="1417" spans="1:34" x14ac:dyDescent="0.25">
      <c r="A1417">
        <f t="shared" si="66"/>
        <v>1415</v>
      </c>
      <c r="B1417" s="149"/>
      <c r="C1417">
        <f t="shared" si="68"/>
        <v>0</v>
      </c>
      <c r="E1417">
        <f t="shared" si="67"/>
        <v>1414</v>
      </c>
      <c r="F1417" s="159"/>
      <c r="G1417" s="160"/>
      <c r="H1417" s="161"/>
      <c r="I1417" s="161"/>
      <c r="J1417" s="161"/>
      <c r="K1417" s="161"/>
      <c r="L1417" s="161"/>
      <c r="M1417" s="161"/>
      <c r="N1417" s="161"/>
      <c r="O1417" s="161"/>
      <c r="P1417" s="161"/>
      <c r="Q1417" s="161"/>
      <c r="R1417" s="161"/>
      <c r="S1417" s="161"/>
      <c r="T1417" s="161"/>
      <c r="U1417" s="161"/>
      <c r="V1417" s="161"/>
      <c r="W1417" s="161"/>
      <c r="X1417" s="161"/>
      <c r="Y1417" s="161"/>
      <c r="Z1417" s="161"/>
      <c r="AA1417" s="161"/>
      <c r="AB1417" s="161"/>
      <c r="AC1417" s="161"/>
      <c r="AD1417" s="161"/>
      <c r="AE1417" s="161"/>
      <c r="AF1417" s="161"/>
      <c r="AG1417" s="161"/>
      <c r="AH1417" s="161"/>
    </row>
    <row r="1418" spans="1:34" x14ac:dyDescent="0.25">
      <c r="A1418">
        <f t="shared" si="66"/>
        <v>1416</v>
      </c>
      <c r="B1418" s="135"/>
      <c r="C1418">
        <f t="shared" si="68"/>
        <v>0</v>
      </c>
      <c r="E1418" s="134">
        <f t="shared" si="67"/>
        <v>1415</v>
      </c>
      <c r="F1418" s="153"/>
      <c r="G1418" s="154"/>
      <c r="H1418" s="155"/>
      <c r="I1418" s="155"/>
      <c r="J1418" s="155"/>
      <c r="K1418" s="155"/>
      <c r="L1418" s="155"/>
      <c r="M1418" s="155"/>
      <c r="N1418" s="155"/>
      <c r="O1418" s="155"/>
      <c r="P1418" s="155"/>
      <c r="Q1418" s="155"/>
      <c r="R1418" s="155"/>
      <c r="S1418" s="155"/>
      <c r="T1418" s="155"/>
      <c r="U1418" s="155"/>
      <c r="V1418" s="155"/>
      <c r="W1418" s="155"/>
      <c r="X1418" s="155"/>
      <c r="Y1418" s="155"/>
      <c r="Z1418" s="155"/>
      <c r="AA1418" s="155"/>
      <c r="AB1418" s="155"/>
      <c r="AC1418" s="155"/>
      <c r="AD1418" s="155"/>
      <c r="AE1418" s="155"/>
      <c r="AF1418" s="155"/>
      <c r="AG1418" s="155"/>
      <c r="AH1418" s="155"/>
    </row>
    <row r="1419" spans="1:34" x14ac:dyDescent="0.25">
      <c r="A1419">
        <f t="shared" si="66"/>
        <v>1417</v>
      </c>
      <c r="B1419" s="139"/>
      <c r="C1419">
        <f t="shared" si="68"/>
        <v>0</v>
      </c>
      <c r="E1419">
        <f t="shared" si="67"/>
        <v>1416</v>
      </c>
      <c r="F1419" s="156"/>
      <c r="G1419" s="157"/>
      <c r="H1419" s="158"/>
      <c r="I1419" s="158"/>
      <c r="J1419" s="158"/>
      <c r="K1419" s="158"/>
      <c r="L1419" s="158"/>
      <c r="M1419" s="158"/>
      <c r="N1419" s="158"/>
      <c r="O1419" s="158"/>
      <c r="P1419" s="158"/>
      <c r="Q1419" s="158"/>
      <c r="R1419" s="158"/>
      <c r="S1419" s="158"/>
      <c r="T1419" s="158"/>
      <c r="U1419" s="158"/>
      <c r="V1419" s="158"/>
      <c r="W1419" s="158"/>
      <c r="X1419" s="158"/>
      <c r="Y1419" s="158"/>
      <c r="Z1419" s="158"/>
      <c r="AA1419" s="158"/>
      <c r="AB1419" s="158"/>
      <c r="AC1419" s="158"/>
      <c r="AD1419" s="158"/>
      <c r="AE1419" s="158"/>
      <c r="AF1419" s="158"/>
      <c r="AG1419" s="158"/>
      <c r="AH1419" s="158"/>
    </row>
    <row r="1420" spans="1:34" x14ac:dyDescent="0.25">
      <c r="A1420">
        <f t="shared" si="66"/>
        <v>1418</v>
      </c>
      <c r="B1420" s="143"/>
      <c r="C1420">
        <f t="shared" si="68"/>
        <v>0</v>
      </c>
      <c r="E1420">
        <f t="shared" si="67"/>
        <v>1417</v>
      </c>
      <c r="F1420" s="156"/>
      <c r="G1420" s="157"/>
      <c r="H1420" s="158"/>
      <c r="I1420" s="158"/>
      <c r="J1420" s="158"/>
      <c r="K1420" s="158"/>
      <c r="L1420" s="158"/>
      <c r="M1420" s="158"/>
      <c r="N1420" s="158"/>
      <c r="O1420" s="158"/>
      <c r="P1420" s="158"/>
      <c r="Q1420" s="158"/>
      <c r="R1420" s="158"/>
      <c r="S1420" s="158"/>
      <c r="T1420" s="158"/>
      <c r="U1420" s="158"/>
      <c r="V1420" s="158"/>
      <c r="W1420" s="158"/>
      <c r="X1420" s="158"/>
      <c r="Y1420" s="158"/>
      <c r="Z1420" s="158"/>
      <c r="AA1420" s="158"/>
      <c r="AB1420" s="158"/>
      <c r="AC1420" s="158"/>
      <c r="AD1420" s="158"/>
      <c r="AE1420" s="158"/>
      <c r="AF1420" s="158"/>
      <c r="AG1420" s="158"/>
      <c r="AH1420" s="158"/>
    </row>
    <row r="1421" spans="1:34" x14ac:dyDescent="0.25">
      <c r="A1421">
        <f t="shared" si="66"/>
        <v>1419</v>
      </c>
      <c r="B1421" s="144"/>
      <c r="C1421">
        <f t="shared" si="68"/>
        <v>0</v>
      </c>
      <c r="E1421">
        <f t="shared" si="67"/>
        <v>1418</v>
      </c>
      <c r="F1421" s="156"/>
      <c r="G1421" s="157"/>
      <c r="H1421" s="158"/>
      <c r="I1421" s="158"/>
      <c r="J1421" s="158"/>
      <c r="K1421" s="158"/>
      <c r="L1421" s="158"/>
      <c r="M1421" s="158"/>
      <c r="N1421" s="158"/>
      <c r="O1421" s="158"/>
      <c r="P1421" s="158"/>
      <c r="Q1421" s="158"/>
      <c r="R1421" s="158"/>
      <c r="S1421" s="158"/>
      <c r="T1421" s="158"/>
      <c r="U1421" s="158"/>
      <c r="V1421" s="158"/>
      <c r="W1421" s="158"/>
      <c r="X1421" s="158"/>
      <c r="Y1421" s="158"/>
      <c r="Z1421" s="158"/>
      <c r="AA1421" s="158"/>
      <c r="AB1421" s="158"/>
      <c r="AC1421" s="158"/>
      <c r="AD1421" s="158"/>
      <c r="AE1421" s="158"/>
      <c r="AF1421" s="158"/>
      <c r="AG1421" s="158"/>
      <c r="AH1421" s="158"/>
    </row>
    <row r="1422" spans="1:34" x14ac:dyDescent="0.25">
      <c r="A1422">
        <f t="shared" si="66"/>
        <v>1420</v>
      </c>
      <c r="B1422" s="147"/>
      <c r="C1422">
        <f t="shared" si="68"/>
        <v>0</v>
      </c>
      <c r="E1422">
        <f t="shared" si="67"/>
        <v>1419</v>
      </c>
      <c r="F1422" s="156"/>
      <c r="G1422" s="157"/>
      <c r="H1422" s="158"/>
      <c r="I1422" s="158"/>
      <c r="J1422" s="158"/>
      <c r="K1422" s="158"/>
      <c r="L1422" s="158"/>
      <c r="M1422" s="158"/>
      <c r="N1422" s="158"/>
      <c r="O1422" s="158"/>
      <c r="P1422" s="158"/>
      <c r="Q1422" s="158"/>
      <c r="R1422" s="158"/>
      <c r="S1422" s="158"/>
      <c r="T1422" s="158"/>
      <c r="U1422" s="158"/>
      <c r="V1422" s="158"/>
      <c r="W1422" s="158"/>
      <c r="X1422" s="158"/>
      <c r="Y1422" s="158"/>
      <c r="Z1422" s="158"/>
      <c r="AA1422" s="158"/>
      <c r="AB1422" s="158"/>
      <c r="AC1422" s="158"/>
      <c r="AD1422" s="158"/>
      <c r="AE1422" s="158"/>
      <c r="AF1422" s="158"/>
      <c r="AG1422" s="158"/>
      <c r="AH1422" s="158"/>
    </row>
    <row r="1423" spans="1:34" x14ac:dyDescent="0.25">
      <c r="A1423">
        <f t="shared" si="66"/>
        <v>1421</v>
      </c>
      <c r="B1423" s="148"/>
      <c r="C1423">
        <f t="shared" si="68"/>
        <v>0</v>
      </c>
      <c r="E1423">
        <f t="shared" si="67"/>
        <v>1420</v>
      </c>
      <c r="F1423" s="156"/>
      <c r="G1423" s="157"/>
      <c r="H1423" s="158"/>
      <c r="I1423" s="158"/>
      <c r="J1423" s="158"/>
      <c r="K1423" s="158"/>
      <c r="L1423" s="158"/>
      <c r="M1423" s="158"/>
      <c r="N1423" s="158"/>
      <c r="O1423" s="158"/>
      <c r="P1423" s="158"/>
      <c r="Q1423" s="158"/>
      <c r="R1423" s="158"/>
      <c r="S1423" s="158"/>
      <c r="T1423" s="158"/>
      <c r="U1423" s="158"/>
      <c r="V1423" s="158"/>
      <c r="W1423" s="158"/>
      <c r="X1423" s="158"/>
      <c r="Y1423" s="158"/>
      <c r="Z1423" s="158"/>
      <c r="AA1423" s="158"/>
      <c r="AB1423" s="158"/>
      <c r="AC1423" s="158"/>
      <c r="AD1423" s="158"/>
      <c r="AE1423" s="158"/>
      <c r="AF1423" s="158"/>
      <c r="AG1423" s="158"/>
      <c r="AH1423" s="158"/>
    </row>
    <row r="1424" spans="1:34" x14ac:dyDescent="0.25">
      <c r="A1424">
        <f t="shared" si="66"/>
        <v>1422</v>
      </c>
      <c r="B1424" s="149"/>
      <c r="C1424">
        <f t="shared" si="68"/>
        <v>0</v>
      </c>
      <c r="E1424">
        <f t="shared" si="67"/>
        <v>1421</v>
      </c>
      <c r="F1424" s="159"/>
      <c r="G1424" s="160"/>
      <c r="H1424" s="161"/>
      <c r="I1424" s="161"/>
      <c r="J1424" s="161"/>
      <c r="K1424" s="161"/>
      <c r="L1424" s="161"/>
      <c r="M1424" s="161"/>
      <c r="N1424" s="161"/>
      <c r="O1424" s="161"/>
      <c r="P1424" s="161"/>
      <c r="Q1424" s="161"/>
      <c r="R1424" s="161"/>
      <c r="S1424" s="161"/>
      <c r="T1424" s="161"/>
      <c r="U1424" s="161"/>
      <c r="V1424" s="161"/>
      <c r="W1424" s="161"/>
      <c r="X1424" s="161"/>
      <c r="Y1424" s="161"/>
      <c r="Z1424" s="161"/>
      <c r="AA1424" s="161"/>
      <c r="AB1424" s="161"/>
      <c r="AC1424" s="161"/>
      <c r="AD1424" s="161"/>
      <c r="AE1424" s="161"/>
      <c r="AF1424" s="161"/>
      <c r="AG1424" s="161"/>
      <c r="AH1424" s="161"/>
    </row>
    <row r="1425" spans="1:35" s="134" customFormat="1" x14ac:dyDescent="0.25">
      <c r="A1425">
        <f t="shared" si="66"/>
        <v>1423</v>
      </c>
      <c r="B1425" s="135"/>
      <c r="C1425">
        <f t="shared" si="68"/>
        <v>0</v>
      </c>
      <c r="E1425" s="134">
        <f t="shared" si="67"/>
        <v>1422</v>
      </c>
      <c r="F1425" s="136"/>
      <c r="G1425" s="137"/>
      <c r="H1425" s="138"/>
      <c r="I1425" s="138"/>
      <c r="J1425" s="138"/>
      <c r="K1425" s="138"/>
      <c r="L1425" s="138"/>
      <c r="M1425" s="138"/>
      <c r="N1425" s="138"/>
      <c r="O1425" s="138"/>
      <c r="P1425" s="138"/>
      <c r="Q1425" s="138"/>
      <c r="R1425" s="138"/>
      <c r="S1425" s="138"/>
      <c r="T1425" s="138"/>
      <c r="U1425" s="138"/>
      <c r="V1425" s="138"/>
      <c r="W1425" s="138"/>
      <c r="X1425" s="138"/>
      <c r="Y1425" s="138"/>
      <c r="Z1425" s="138"/>
      <c r="AA1425" s="138"/>
      <c r="AB1425" s="138"/>
      <c r="AC1425" s="138"/>
      <c r="AD1425" s="138"/>
      <c r="AE1425" s="138"/>
      <c r="AF1425" s="138"/>
      <c r="AG1425" s="138"/>
      <c r="AH1425" s="138"/>
      <c r="AI1425" s="3"/>
    </row>
    <row r="1426" spans="1:35" x14ac:dyDescent="0.25">
      <c r="A1426">
        <f t="shared" si="66"/>
        <v>1424</v>
      </c>
      <c r="B1426" s="139"/>
      <c r="C1426">
        <f t="shared" si="68"/>
        <v>0</v>
      </c>
      <c r="E1426">
        <f t="shared" si="67"/>
        <v>1423</v>
      </c>
      <c r="F1426" s="140"/>
      <c r="G1426" s="141"/>
      <c r="H1426" s="142"/>
      <c r="I1426" s="142"/>
      <c r="J1426" s="142"/>
      <c r="K1426" s="142"/>
      <c r="L1426" s="142"/>
      <c r="M1426" s="142"/>
      <c r="N1426" s="142"/>
      <c r="O1426" s="142"/>
      <c r="P1426" s="142"/>
      <c r="Q1426" s="142"/>
      <c r="R1426" s="142"/>
      <c r="S1426" s="142"/>
      <c r="T1426" s="142"/>
      <c r="U1426" s="142"/>
      <c r="V1426" s="142"/>
      <c r="W1426" s="142"/>
      <c r="X1426" s="142"/>
      <c r="Y1426" s="142"/>
      <c r="Z1426" s="142"/>
      <c r="AA1426" s="142"/>
      <c r="AB1426" s="142"/>
      <c r="AC1426" s="142"/>
      <c r="AD1426" s="142"/>
      <c r="AE1426" s="142"/>
      <c r="AF1426" s="142"/>
      <c r="AG1426" s="142"/>
      <c r="AH1426" s="142"/>
    </row>
    <row r="1427" spans="1:35" x14ac:dyDescent="0.25">
      <c r="A1427">
        <f t="shared" si="66"/>
        <v>1425</v>
      </c>
      <c r="B1427" s="143"/>
      <c r="C1427">
        <f t="shared" si="68"/>
        <v>0</v>
      </c>
      <c r="E1427">
        <f t="shared" si="67"/>
        <v>1424</v>
      </c>
      <c r="F1427" s="140"/>
      <c r="G1427" s="141"/>
      <c r="H1427" s="142"/>
      <c r="I1427" s="142"/>
      <c r="J1427" s="142"/>
      <c r="K1427" s="142"/>
      <c r="L1427" s="142"/>
      <c r="M1427" s="142"/>
      <c r="N1427" s="142"/>
      <c r="O1427" s="142"/>
      <c r="P1427" s="142"/>
      <c r="Q1427" s="142"/>
      <c r="R1427" s="142"/>
      <c r="S1427" s="142"/>
      <c r="T1427" s="142"/>
      <c r="U1427" s="142"/>
      <c r="V1427" s="142"/>
      <c r="W1427" s="142"/>
      <c r="X1427" s="142"/>
      <c r="Y1427" s="142"/>
      <c r="Z1427" s="142"/>
      <c r="AA1427" s="142"/>
      <c r="AB1427" s="142"/>
      <c r="AC1427" s="142"/>
      <c r="AD1427" s="142"/>
      <c r="AE1427" s="142"/>
      <c r="AF1427" s="142"/>
      <c r="AG1427" s="142"/>
      <c r="AH1427" s="142"/>
    </row>
    <row r="1428" spans="1:35" x14ac:dyDescent="0.25">
      <c r="A1428">
        <f t="shared" si="66"/>
        <v>1426</v>
      </c>
      <c r="B1428" s="144"/>
      <c r="C1428">
        <f t="shared" si="68"/>
        <v>0</v>
      </c>
      <c r="E1428">
        <f t="shared" si="67"/>
        <v>1425</v>
      </c>
      <c r="F1428" s="140"/>
      <c r="G1428" s="141"/>
      <c r="H1428" s="142"/>
      <c r="I1428" s="142"/>
      <c r="J1428" s="142"/>
      <c r="K1428" s="142"/>
      <c r="L1428" s="142"/>
      <c r="M1428" s="142"/>
      <c r="N1428" s="142"/>
      <c r="O1428" s="142"/>
      <c r="P1428" s="142"/>
      <c r="Q1428" s="142"/>
      <c r="R1428" s="142"/>
      <c r="S1428" s="142"/>
      <c r="T1428" s="142"/>
      <c r="U1428" s="142"/>
      <c r="V1428" s="142"/>
      <c r="W1428" s="142"/>
      <c r="X1428" s="142"/>
      <c r="Y1428" s="142"/>
      <c r="Z1428" s="142"/>
      <c r="AA1428" s="142"/>
      <c r="AB1428" s="142"/>
      <c r="AC1428" s="142"/>
      <c r="AD1428" s="142"/>
      <c r="AE1428" s="142"/>
      <c r="AF1428" s="142"/>
      <c r="AG1428" s="142"/>
      <c r="AH1428" s="142"/>
    </row>
    <row r="1429" spans="1:35" x14ac:dyDescent="0.25">
      <c r="A1429">
        <f t="shared" si="66"/>
        <v>1427</v>
      </c>
      <c r="B1429" s="147"/>
      <c r="C1429">
        <f t="shared" si="68"/>
        <v>0</v>
      </c>
      <c r="E1429">
        <f t="shared" si="67"/>
        <v>1426</v>
      </c>
      <c r="F1429" s="140"/>
      <c r="G1429" s="141"/>
      <c r="H1429" s="142"/>
      <c r="I1429" s="142"/>
      <c r="J1429" s="142"/>
      <c r="K1429" s="142"/>
      <c r="L1429" s="142"/>
      <c r="M1429" s="142"/>
      <c r="N1429" s="142"/>
      <c r="O1429" s="142"/>
      <c r="P1429" s="142"/>
      <c r="Q1429" s="142"/>
      <c r="R1429" s="142"/>
      <c r="S1429" s="142"/>
      <c r="T1429" s="142"/>
      <c r="U1429" s="142"/>
      <c r="V1429" s="142"/>
      <c r="W1429" s="142"/>
      <c r="X1429" s="142"/>
      <c r="Y1429" s="142"/>
      <c r="Z1429" s="142"/>
      <c r="AA1429" s="142"/>
      <c r="AB1429" s="142"/>
      <c r="AC1429" s="142"/>
      <c r="AD1429" s="142"/>
      <c r="AE1429" s="142"/>
      <c r="AF1429" s="142"/>
      <c r="AG1429" s="142"/>
      <c r="AH1429" s="142"/>
    </row>
    <row r="1430" spans="1:35" x14ac:dyDescent="0.25">
      <c r="A1430">
        <f t="shared" si="66"/>
        <v>1428</v>
      </c>
      <c r="B1430" s="148"/>
      <c r="C1430">
        <f t="shared" si="68"/>
        <v>0</v>
      </c>
      <c r="E1430">
        <f t="shared" si="67"/>
        <v>1427</v>
      </c>
      <c r="F1430" s="140"/>
      <c r="G1430" s="141"/>
      <c r="H1430" s="142"/>
      <c r="I1430" s="142"/>
      <c r="J1430" s="142"/>
      <c r="K1430" s="142"/>
      <c r="L1430" s="142"/>
      <c r="M1430" s="142"/>
      <c r="N1430" s="142"/>
      <c r="O1430" s="142"/>
      <c r="P1430" s="142"/>
      <c r="Q1430" s="142"/>
      <c r="R1430" s="142"/>
      <c r="S1430" s="142"/>
      <c r="T1430" s="142"/>
      <c r="U1430" s="142"/>
      <c r="V1430" s="142"/>
      <c r="W1430" s="142"/>
      <c r="X1430" s="142"/>
      <c r="Y1430" s="142"/>
      <c r="Z1430" s="142"/>
      <c r="AA1430" s="142"/>
      <c r="AB1430" s="142"/>
      <c r="AC1430" s="142"/>
      <c r="AD1430" s="142"/>
      <c r="AE1430" s="142"/>
      <c r="AF1430" s="142"/>
      <c r="AG1430" s="142"/>
      <c r="AH1430" s="142"/>
    </row>
    <row r="1431" spans="1:35" x14ac:dyDescent="0.25">
      <c r="A1431">
        <f t="shared" si="66"/>
        <v>1429</v>
      </c>
      <c r="B1431" s="149"/>
      <c r="C1431">
        <f t="shared" si="68"/>
        <v>0</v>
      </c>
      <c r="E1431">
        <f t="shared" si="67"/>
        <v>1428</v>
      </c>
      <c r="F1431" s="150"/>
      <c r="G1431" s="151"/>
      <c r="H1431" s="152"/>
      <c r="I1431" s="152"/>
      <c r="J1431" s="152"/>
      <c r="K1431" s="152"/>
      <c r="L1431" s="152"/>
      <c r="M1431" s="152"/>
      <c r="N1431" s="152"/>
      <c r="O1431" s="152"/>
      <c r="P1431" s="152"/>
      <c r="Q1431" s="152"/>
      <c r="R1431" s="152"/>
      <c r="S1431" s="152"/>
      <c r="T1431" s="152"/>
      <c r="U1431" s="152"/>
      <c r="V1431" s="152"/>
      <c r="W1431" s="152"/>
      <c r="X1431" s="152"/>
      <c r="Y1431" s="152"/>
      <c r="Z1431" s="152"/>
      <c r="AA1431" s="152"/>
      <c r="AB1431" s="152"/>
      <c r="AC1431" s="152"/>
      <c r="AD1431" s="152"/>
      <c r="AE1431" s="152"/>
      <c r="AF1431" s="152"/>
      <c r="AG1431" s="152"/>
      <c r="AH1431" s="152"/>
    </row>
    <row r="1432" spans="1:35" x14ac:dyDescent="0.25">
      <c r="A1432">
        <f t="shared" si="66"/>
        <v>1430</v>
      </c>
      <c r="B1432" s="135"/>
      <c r="C1432">
        <f t="shared" si="68"/>
        <v>0</v>
      </c>
      <c r="E1432" s="134">
        <f t="shared" si="67"/>
        <v>1429</v>
      </c>
      <c r="F1432" s="153"/>
      <c r="G1432" s="154"/>
      <c r="H1432" s="155"/>
      <c r="I1432" s="155"/>
      <c r="J1432" s="155"/>
      <c r="K1432" s="155"/>
      <c r="L1432" s="155"/>
      <c r="M1432" s="155"/>
      <c r="N1432" s="155"/>
      <c r="O1432" s="155"/>
      <c r="P1432" s="155"/>
      <c r="Q1432" s="155"/>
      <c r="R1432" s="155"/>
      <c r="S1432" s="155"/>
      <c r="T1432" s="155"/>
      <c r="U1432" s="155"/>
      <c r="V1432" s="155"/>
      <c r="W1432" s="155"/>
      <c r="X1432" s="155"/>
      <c r="Y1432" s="155"/>
      <c r="Z1432" s="155"/>
      <c r="AA1432" s="155"/>
      <c r="AB1432" s="155"/>
      <c r="AC1432" s="155"/>
      <c r="AD1432" s="155"/>
      <c r="AE1432" s="155"/>
      <c r="AF1432" s="155"/>
      <c r="AG1432" s="155"/>
      <c r="AH1432" s="155"/>
    </row>
    <row r="1433" spans="1:35" x14ac:dyDescent="0.25">
      <c r="A1433">
        <f t="shared" si="66"/>
        <v>1431</v>
      </c>
      <c r="B1433" s="139"/>
      <c r="C1433">
        <f t="shared" si="68"/>
        <v>0</v>
      </c>
      <c r="E1433">
        <f t="shared" si="67"/>
        <v>1430</v>
      </c>
      <c r="F1433" s="156"/>
      <c r="G1433" s="157"/>
      <c r="H1433" s="158"/>
      <c r="I1433" s="158"/>
      <c r="J1433" s="158"/>
      <c r="K1433" s="158"/>
      <c r="L1433" s="158"/>
      <c r="M1433" s="158"/>
      <c r="N1433" s="158"/>
      <c r="O1433" s="158"/>
      <c r="P1433" s="158"/>
      <c r="Q1433" s="158"/>
      <c r="R1433" s="158"/>
      <c r="S1433" s="158"/>
      <c r="T1433" s="158"/>
      <c r="U1433" s="158"/>
      <c r="V1433" s="158"/>
      <c r="W1433" s="158"/>
      <c r="X1433" s="158"/>
      <c r="Y1433" s="158"/>
      <c r="Z1433" s="158"/>
      <c r="AA1433" s="158"/>
      <c r="AB1433" s="158"/>
      <c r="AC1433" s="158"/>
      <c r="AD1433" s="158"/>
      <c r="AE1433" s="158"/>
      <c r="AF1433" s="158"/>
      <c r="AG1433" s="158"/>
      <c r="AH1433" s="158"/>
    </row>
    <row r="1434" spans="1:35" x14ac:dyDescent="0.25">
      <c r="A1434">
        <f t="shared" si="66"/>
        <v>1432</v>
      </c>
      <c r="B1434" s="143"/>
      <c r="C1434">
        <f t="shared" si="68"/>
        <v>0</v>
      </c>
      <c r="E1434">
        <f t="shared" si="67"/>
        <v>1431</v>
      </c>
      <c r="F1434" s="156"/>
      <c r="G1434" s="157"/>
      <c r="H1434" s="158"/>
      <c r="I1434" s="158"/>
      <c r="J1434" s="158"/>
      <c r="K1434" s="158"/>
      <c r="L1434" s="158"/>
      <c r="M1434" s="158"/>
      <c r="N1434" s="158"/>
      <c r="O1434" s="158"/>
      <c r="P1434" s="158"/>
      <c r="Q1434" s="158"/>
      <c r="R1434" s="158"/>
      <c r="S1434" s="158"/>
      <c r="T1434" s="158"/>
      <c r="U1434" s="158"/>
      <c r="V1434" s="158"/>
      <c r="W1434" s="158"/>
      <c r="X1434" s="158"/>
      <c r="Y1434" s="158"/>
      <c r="Z1434" s="158"/>
      <c r="AA1434" s="158"/>
      <c r="AB1434" s="158"/>
      <c r="AC1434" s="158"/>
      <c r="AD1434" s="158"/>
      <c r="AE1434" s="158"/>
      <c r="AF1434" s="158"/>
      <c r="AG1434" s="158"/>
      <c r="AH1434" s="158"/>
    </row>
    <row r="1435" spans="1:35" x14ac:dyDescent="0.25">
      <c r="A1435">
        <f t="shared" si="66"/>
        <v>1433</v>
      </c>
      <c r="B1435" s="144"/>
      <c r="C1435">
        <f t="shared" si="68"/>
        <v>0</v>
      </c>
      <c r="E1435">
        <f t="shared" si="67"/>
        <v>1432</v>
      </c>
      <c r="F1435" s="156"/>
      <c r="G1435" s="157"/>
      <c r="H1435" s="158"/>
      <c r="I1435" s="158"/>
      <c r="J1435" s="158"/>
      <c r="K1435" s="158"/>
      <c r="L1435" s="158"/>
      <c r="M1435" s="158"/>
      <c r="N1435" s="158"/>
      <c r="O1435" s="158"/>
      <c r="P1435" s="158"/>
      <c r="Q1435" s="158"/>
      <c r="R1435" s="158"/>
      <c r="S1435" s="158"/>
      <c r="T1435" s="158"/>
      <c r="U1435" s="158"/>
      <c r="V1435" s="158"/>
      <c r="W1435" s="158"/>
      <c r="X1435" s="158"/>
      <c r="Y1435" s="158"/>
      <c r="Z1435" s="158"/>
      <c r="AA1435" s="158"/>
      <c r="AB1435" s="158"/>
      <c r="AC1435" s="158"/>
      <c r="AD1435" s="158"/>
      <c r="AE1435" s="158"/>
      <c r="AF1435" s="158"/>
      <c r="AG1435" s="158"/>
      <c r="AH1435" s="158"/>
    </row>
    <row r="1436" spans="1:35" x14ac:dyDescent="0.25">
      <c r="A1436">
        <f t="shared" si="66"/>
        <v>1434</v>
      </c>
      <c r="B1436" s="147"/>
      <c r="C1436">
        <f t="shared" si="68"/>
        <v>0</v>
      </c>
      <c r="E1436">
        <f t="shared" si="67"/>
        <v>1433</v>
      </c>
      <c r="F1436" s="156"/>
      <c r="G1436" s="157"/>
      <c r="H1436" s="158"/>
      <c r="I1436" s="158"/>
      <c r="J1436" s="158"/>
      <c r="K1436" s="158"/>
      <c r="L1436" s="158"/>
      <c r="M1436" s="158"/>
      <c r="N1436" s="158"/>
      <c r="O1436" s="158"/>
      <c r="P1436" s="158"/>
      <c r="Q1436" s="158"/>
      <c r="R1436" s="158"/>
      <c r="S1436" s="158"/>
      <c r="T1436" s="158"/>
      <c r="U1436" s="158"/>
      <c r="V1436" s="158"/>
      <c r="W1436" s="158"/>
      <c r="X1436" s="158"/>
      <c r="Y1436" s="158"/>
      <c r="Z1436" s="158"/>
      <c r="AA1436" s="158"/>
      <c r="AB1436" s="158"/>
      <c r="AC1436" s="158"/>
      <c r="AD1436" s="158"/>
      <c r="AE1436" s="158"/>
      <c r="AF1436" s="158"/>
      <c r="AG1436" s="158"/>
      <c r="AH1436" s="158"/>
    </row>
    <row r="1437" spans="1:35" x14ac:dyDescent="0.25">
      <c r="A1437">
        <f t="shared" si="66"/>
        <v>1435</v>
      </c>
      <c r="B1437" s="148"/>
      <c r="C1437">
        <f t="shared" si="68"/>
        <v>0</v>
      </c>
      <c r="E1437">
        <f t="shared" si="67"/>
        <v>1434</v>
      </c>
      <c r="F1437" s="156"/>
      <c r="G1437" s="157"/>
      <c r="H1437" s="158"/>
      <c r="I1437" s="158"/>
      <c r="J1437" s="158"/>
      <c r="K1437" s="158"/>
      <c r="L1437" s="158"/>
      <c r="M1437" s="158"/>
      <c r="N1437" s="158"/>
      <c r="O1437" s="158"/>
      <c r="P1437" s="158"/>
      <c r="Q1437" s="158"/>
      <c r="R1437" s="158"/>
      <c r="S1437" s="158"/>
      <c r="T1437" s="158"/>
      <c r="U1437" s="158"/>
      <c r="V1437" s="158"/>
      <c r="W1437" s="158"/>
      <c r="X1437" s="158"/>
      <c r="Y1437" s="158"/>
      <c r="Z1437" s="158"/>
      <c r="AA1437" s="158"/>
      <c r="AB1437" s="158"/>
      <c r="AC1437" s="158"/>
      <c r="AD1437" s="158"/>
      <c r="AE1437" s="158"/>
      <c r="AF1437" s="158"/>
      <c r="AG1437" s="158"/>
      <c r="AH1437" s="158"/>
    </row>
    <row r="1438" spans="1:35" x14ac:dyDescent="0.25">
      <c r="A1438">
        <f t="shared" si="66"/>
        <v>1436</v>
      </c>
      <c r="B1438" s="149"/>
      <c r="C1438">
        <f t="shared" si="68"/>
        <v>0</v>
      </c>
      <c r="E1438">
        <f t="shared" si="67"/>
        <v>1435</v>
      </c>
      <c r="F1438" s="159"/>
      <c r="G1438" s="160"/>
      <c r="H1438" s="161"/>
      <c r="I1438" s="161"/>
      <c r="J1438" s="161"/>
      <c r="K1438" s="161"/>
      <c r="L1438" s="161"/>
      <c r="M1438" s="161"/>
      <c r="N1438" s="161"/>
      <c r="O1438" s="161"/>
      <c r="P1438" s="161"/>
      <c r="Q1438" s="161"/>
      <c r="R1438" s="161"/>
      <c r="S1438" s="161"/>
      <c r="T1438" s="161"/>
      <c r="U1438" s="161"/>
      <c r="V1438" s="161"/>
      <c r="W1438" s="161"/>
      <c r="X1438" s="161"/>
      <c r="Y1438" s="161"/>
      <c r="Z1438" s="161"/>
      <c r="AA1438" s="161"/>
      <c r="AB1438" s="161"/>
      <c r="AC1438" s="161"/>
      <c r="AD1438" s="161"/>
      <c r="AE1438" s="161"/>
      <c r="AF1438" s="161"/>
      <c r="AG1438" s="161"/>
      <c r="AH1438" s="161"/>
    </row>
    <row r="1439" spans="1:35" x14ac:dyDescent="0.25">
      <c r="A1439">
        <f t="shared" si="66"/>
        <v>1437</v>
      </c>
      <c r="B1439" s="135"/>
      <c r="C1439">
        <f t="shared" si="68"/>
        <v>0</v>
      </c>
      <c r="E1439" s="134">
        <f t="shared" si="67"/>
        <v>1436</v>
      </c>
      <c r="F1439" s="153"/>
      <c r="G1439" s="154"/>
      <c r="H1439" s="155"/>
      <c r="I1439" s="155"/>
      <c r="J1439" s="155"/>
      <c r="K1439" s="155"/>
      <c r="L1439" s="155"/>
      <c r="M1439" s="155"/>
      <c r="N1439" s="155"/>
      <c r="O1439" s="155"/>
      <c r="P1439" s="155"/>
      <c r="Q1439" s="155"/>
      <c r="R1439" s="155"/>
      <c r="S1439" s="155"/>
      <c r="T1439" s="155"/>
      <c r="U1439" s="155"/>
      <c r="V1439" s="155"/>
      <c r="W1439" s="155"/>
      <c r="X1439" s="155"/>
      <c r="Y1439" s="155"/>
      <c r="Z1439" s="155"/>
      <c r="AA1439" s="155"/>
      <c r="AB1439" s="155"/>
      <c r="AC1439" s="155"/>
      <c r="AD1439" s="155"/>
      <c r="AE1439" s="155"/>
      <c r="AF1439" s="155"/>
      <c r="AG1439" s="155"/>
      <c r="AH1439" s="155"/>
    </row>
    <row r="1440" spans="1:35" x14ac:dyDescent="0.25">
      <c r="A1440">
        <f t="shared" si="66"/>
        <v>1438</v>
      </c>
      <c r="B1440" s="139"/>
      <c r="C1440">
        <f t="shared" si="68"/>
        <v>0</v>
      </c>
      <c r="E1440">
        <f t="shared" si="67"/>
        <v>1437</v>
      </c>
      <c r="F1440" s="156"/>
      <c r="G1440" s="157"/>
      <c r="H1440" s="158"/>
      <c r="I1440" s="158"/>
      <c r="J1440" s="158"/>
      <c r="K1440" s="158"/>
      <c r="L1440" s="158"/>
      <c r="M1440" s="158"/>
      <c r="N1440" s="158"/>
      <c r="O1440" s="158"/>
      <c r="P1440" s="158"/>
      <c r="Q1440" s="158"/>
      <c r="R1440" s="158"/>
      <c r="S1440" s="158"/>
      <c r="T1440" s="158"/>
      <c r="U1440" s="158"/>
      <c r="V1440" s="158"/>
      <c r="W1440" s="158"/>
      <c r="X1440" s="158"/>
      <c r="Y1440" s="158"/>
      <c r="Z1440" s="158"/>
      <c r="AA1440" s="158"/>
      <c r="AB1440" s="158"/>
      <c r="AC1440" s="158"/>
      <c r="AD1440" s="158"/>
      <c r="AE1440" s="158"/>
      <c r="AF1440" s="158"/>
      <c r="AG1440" s="158"/>
      <c r="AH1440" s="158"/>
    </row>
    <row r="1441" spans="1:35" x14ac:dyDescent="0.25">
      <c r="A1441">
        <f t="shared" si="66"/>
        <v>1439</v>
      </c>
      <c r="B1441" s="143"/>
      <c r="C1441">
        <f t="shared" si="68"/>
        <v>0</v>
      </c>
      <c r="E1441">
        <f t="shared" si="67"/>
        <v>1438</v>
      </c>
      <c r="F1441" s="156"/>
      <c r="G1441" s="157"/>
      <c r="H1441" s="158"/>
      <c r="I1441" s="158"/>
      <c r="J1441" s="158"/>
      <c r="K1441" s="158"/>
      <c r="L1441" s="158"/>
      <c r="M1441" s="158"/>
      <c r="N1441" s="158"/>
      <c r="O1441" s="158"/>
      <c r="P1441" s="158"/>
      <c r="Q1441" s="158"/>
      <c r="R1441" s="158"/>
      <c r="S1441" s="158"/>
      <c r="T1441" s="158"/>
      <c r="U1441" s="158"/>
      <c r="V1441" s="158"/>
      <c r="W1441" s="158"/>
      <c r="X1441" s="158"/>
      <c r="Y1441" s="158"/>
      <c r="Z1441" s="158"/>
      <c r="AA1441" s="158"/>
      <c r="AB1441" s="158"/>
      <c r="AC1441" s="158"/>
      <c r="AD1441" s="158"/>
      <c r="AE1441" s="158"/>
      <c r="AF1441" s="158"/>
      <c r="AG1441" s="158"/>
      <c r="AH1441" s="158"/>
    </row>
    <row r="1442" spans="1:35" x14ac:dyDescent="0.25">
      <c r="A1442">
        <f t="shared" si="66"/>
        <v>1440</v>
      </c>
      <c r="B1442" s="144"/>
      <c r="C1442">
        <f t="shared" si="68"/>
        <v>0</v>
      </c>
      <c r="E1442">
        <f t="shared" si="67"/>
        <v>1439</v>
      </c>
      <c r="F1442" s="156"/>
      <c r="G1442" s="157"/>
      <c r="H1442" s="158"/>
      <c r="I1442" s="158"/>
      <c r="J1442" s="158"/>
      <c r="K1442" s="158"/>
      <c r="L1442" s="158"/>
      <c r="M1442" s="158"/>
      <c r="N1442" s="158"/>
      <c r="O1442" s="158"/>
      <c r="P1442" s="158"/>
      <c r="Q1442" s="158"/>
      <c r="R1442" s="158"/>
      <c r="S1442" s="158"/>
      <c r="T1442" s="158"/>
      <c r="U1442" s="158"/>
      <c r="V1442" s="158"/>
      <c r="W1442" s="158"/>
      <c r="X1442" s="158"/>
      <c r="Y1442" s="158"/>
      <c r="Z1442" s="158"/>
      <c r="AA1442" s="158"/>
      <c r="AB1442" s="158"/>
      <c r="AC1442" s="158"/>
      <c r="AD1442" s="158"/>
      <c r="AE1442" s="158"/>
      <c r="AF1442" s="158"/>
      <c r="AG1442" s="158"/>
      <c r="AH1442" s="158"/>
    </row>
    <row r="1443" spans="1:35" x14ac:dyDescent="0.25">
      <c r="A1443">
        <f t="shared" si="66"/>
        <v>1441</v>
      </c>
      <c r="B1443" s="147"/>
      <c r="C1443">
        <f t="shared" si="68"/>
        <v>0</v>
      </c>
      <c r="E1443">
        <f t="shared" si="67"/>
        <v>1440</v>
      </c>
      <c r="F1443" s="156"/>
      <c r="G1443" s="157"/>
      <c r="H1443" s="158"/>
      <c r="I1443" s="158"/>
      <c r="J1443" s="158"/>
      <c r="K1443" s="158"/>
      <c r="L1443" s="158"/>
      <c r="M1443" s="158"/>
      <c r="N1443" s="158"/>
      <c r="O1443" s="158"/>
      <c r="P1443" s="158"/>
      <c r="Q1443" s="158"/>
      <c r="R1443" s="158"/>
      <c r="S1443" s="158"/>
      <c r="T1443" s="158"/>
      <c r="U1443" s="158"/>
      <c r="V1443" s="158"/>
      <c r="W1443" s="158"/>
      <c r="X1443" s="158"/>
      <c r="Y1443" s="158"/>
      <c r="Z1443" s="158"/>
      <c r="AA1443" s="158"/>
      <c r="AB1443" s="158"/>
      <c r="AC1443" s="158"/>
      <c r="AD1443" s="158"/>
      <c r="AE1443" s="158"/>
      <c r="AF1443" s="158"/>
      <c r="AG1443" s="158"/>
      <c r="AH1443" s="158"/>
    </row>
    <row r="1444" spans="1:35" x14ac:dyDescent="0.25">
      <c r="A1444">
        <f t="shared" si="66"/>
        <v>1442</v>
      </c>
      <c r="B1444" s="148"/>
      <c r="C1444">
        <f t="shared" si="68"/>
        <v>0</v>
      </c>
      <c r="E1444">
        <f t="shared" si="67"/>
        <v>1441</v>
      </c>
      <c r="F1444" s="156"/>
      <c r="G1444" s="157"/>
      <c r="H1444" s="158"/>
      <c r="I1444" s="158"/>
      <c r="J1444" s="158"/>
      <c r="K1444" s="158"/>
      <c r="L1444" s="158"/>
      <c r="M1444" s="158"/>
      <c r="N1444" s="158"/>
      <c r="O1444" s="158"/>
      <c r="P1444" s="158"/>
      <c r="Q1444" s="158"/>
      <c r="R1444" s="158"/>
      <c r="S1444" s="158"/>
      <c r="T1444" s="158"/>
      <c r="U1444" s="158"/>
      <c r="V1444" s="158"/>
      <c r="W1444" s="158"/>
      <c r="X1444" s="158"/>
      <c r="Y1444" s="158"/>
      <c r="Z1444" s="158"/>
      <c r="AA1444" s="158"/>
      <c r="AB1444" s="158"/>
      <c r="AC1444" s="158"/>
      <c r="AD1444" s="158"/>
      <c r="AE1444" s="158"/>
      <c r="AF1444" s="158"/>
      <c r="AG1444" s="158"/>
      <c r="AH1444" s="158"/>
    </row>
    <row r="1445" spans="1:35" x14ac:dyDescent="0.25">
      <c r="A1445">
        <f t="shared" si="66"/>
        <v>1443</v>
      </c>
      <c r="B1445" s="149"/>
      <c r="C1445">
        <f t="shared" si="68"/>
        <v>0</v>
      </c>
      <c r="E1445">
        <f t="shared" si="67"/>
        <v>1442</v>
      </c>
      <c r="F1445" s="159"/>
      <c r="G1445" s="160"/>
      <c r="H1445" s="161"/>
      <c r="I1445" s="161"/>
      <c r="J1445" s="161"/>
      <c r="K1445" s="161"/>
      <c r="L1445" s="161"/>
      <c r="M1445" s="161"/>
      <c r="N1445" s="161"/>
      <c r="O1445" s="161"/>
      <c r="P1445" s="161"/>
      <c r="Q1445" s="161"/>
      <c r="R1445" s="161"/>
      <c r="S1445" s="161"/>
      <c r="T1445" s="161"/>
      <c r="U1445" s="161"/>
      <c r="V1445" s="161"/>
      <c r="W1445" s="161"/>
      <c r="X1445" s="161"/>
      <c r="Y1445" s="161"/>
      <c r="Z1445" s="161"/>
      <c r="AA1445" s="161"/>
      <c r="AB1445" s="161"/>
      <c r="AC1445" s="161"/>
      <c r="AD1445" s="161"/>
      <c r="AE1445" s="161"/>
      <c r="AF1445" s="161"/>
      <c r="AG1445" s="161"/>
      <c r="AH1445" s="161"/>
    </row>
    <row r="1446" spans="1:35" s="134" customFormat="1" x14ac:dyDescent="0.25">
      <c r="A1446">
        <f t="shared" si="66"/>
        <v>1444</v>
      </c>
      <c r="B1446" s="135"/>
      <c r="C1446">
        <f t="shared" si="68"/>
        <v>0</v>
      </c>
      <c r="E1446" s="134">
        <f t="shared" si="67"/>
        <v>1443</v>
      </c>
      <c r="F1446" s="136"/>
      <c r="G1446" s="137"/>
      <c r="H1446" s="138"/>
      <c r="I1446" s="138"/>
      <c r="J1446" s="138"/>
      <c r="K1446" s="138"/>
      <c r="L1446" s="138"/>
      <c r="M1446" s="138"/>
      <c r="N1446" s="138"/>
      <c r="O1446" s="138"/>
      <c r="P1446" s="138"/>
      <c r="Q1446" s="138"/>
      <c r="R1446" s="138"/>
      <c r="S1446" s="138"/>
      <c r="T1446" s="138"/>
      <c r="U1446" s="138"/>
      <c r="V1446" s="138"/>
      <c r="W1446" s="138"/>
      <c r="X1446" s="138"/>
      <c r="Y1446" s="138"/>
      <c r="Z1446" s="138"/>
      <c r="AA1446" s="138"/>
      <c r="AB1446" s="138"/>
      <c r="AC1446" s="138"/>
      <c r="AD1446" s="138"/>
      <c r="AE1446" s="138"/>
      <c r="AF1446" s="138"/>
      <c r="AG1446" s="138"/>
      <c r="AH1446" s="138"/>
      <c r="AI1446" s="3"/>
    </row>
    <row r="1447" spans="1:35" x14ac:dyDescent="0.25">
      <c r="A1447">
        <f t="shared" si="66"/>
        <v>1445</v>
      </c>
      <c r="B1447" s="139"/>
      <c r="C1447">
        <f t="shared" si="68"/>
        <v>0</v>
      </c>
      <c r="E1447">
        <f t="shared" si="67"/>
        <v>1444</v>
      </c>
      <c r="F1447" s="140"/>
      <c r="G1447" s="141"/>
      <c r="H1447" s="142"/>
      <c r="I1447" s="142"/>
      <c r="J1447" s="142"/>
      <c r="K1447" s="142"/>
      <c r="L1447" s="142"/>
      <c r="M1447" s="142"/>
      <c r="N1447" s="142"/>
      <c r="O1447" s="142"/>
      <c r="P1447" s="142"/>
      <c r="Q1447" s="142"/>
      <c r="R1447" s="142"/>
      <c r="S1447" s="142"/>
      <c r="T1447" s="142"/>
      <c r="U1447" s="142"/>
      <c r="V1447" s="142"/>
      <c r="W1447" s="142"/>
      <c r="X1447" s="142"/>
      <c r="Y1447" s="142"/>
      <c r="Z1447" s="142"/>
      <c r="AA1447" s="142"/>
      <c r="AB1447" s="142"/>
      <c r="AC1447" s="142"/>
      <c r="AD1447" s="142"/>
      <c r="AE1447" s="142"/>
      <c r="AF1447" s="142"/>
      <c r="AG1447" s="142"/>
      <c r="AH1447" s="142"/>
    </row>
    <row r="1448" spans="1:35" x14ac:dyDescent="0.25">
      <c r="A1448">
        <f t="shared" si="66"/>
        <v>1446</v>
      </c>
      <c r="B1448" s="143"/>
      <c r="C1448">
        <f t="shared" si="68"/>
        <v>0</v>
      </c>
      <c r="E1448">
        <f t="shared" si="67"/>
        <v>1445</v>
      </c>
      <c r="F1448" s="140"/>
      <c r="G1448" s="141"/>
      <c r="H1448" s="142"/>
      <c r="I1448" s="142"/>
      <c r="J1448" s="142"/>
      <c r="K1448" s="142"/>
      <c r="L1448" s="142"/>
      <c r="M1448" s="142"/>
      <c r="N1448" s="142"/>
      <c r="O1448" s="142"/>
      <c r="P1448" s="142"/>
      <c r="Q1448" s="142"/>
      <c r="R1448" s="142"/>
      <c r="S1448" s="142"/>
      <c r="T1448" s="142"/>
      <c r="U1448" s="142"/>
      <c r="V1448" s="142"/>
      <c r="W1448" s="142"/>
      <c r="X1448" s="142"/>
      <c r="Y1448" s="142"/>
      <c r="Z1448" s="142"/>
      <c r="AA1448" s="142"/>
      <c r="AB1448" s="142"/>
      <c r="AC1448" s="142"/>
      <c r="AD1448" s="142"/>
      <c r="AE1448" s="142"/>
      <c r="AF1448" s="142"/>
      <c r="AG1448" s="142"/>
      <c r="AH1448" s="142"/>
    </row>
    <row r="1449" spans="1:35" x14ac:dyDescent="0.25">
      <c r="A1449">
        <f t="shared" si="66"/>
        <v>1447</v>
      </c>
      <c r="B1449" s="144"/>
      <c r="C1449">
        <f t="shared" si="68"/>
        <v>0</v>
      </c>
      <c r="E1449">
        <f t="shared" si="67"/>
        <v>1446</v>
      </c>
      <c r="F1449" s="140"/>
      <c r="G1449" s="141"/>
      <c r="H1449" s="142"/>
      <c r="I1449" s="142"/>
      <c r="J1449" s="142"/>
      <c r="K1449" s="142"/>
      <c r="L1449" s="142"/>
      <c r="M1449" s="142"/>
      <c r="N1449" s="142"/>
      <c r="O1449" s="142"/>
      <c r="P1449" s="142"/>
      <c r="Q1449" s="142"/>
      <c r="R1449" s="142"/>
      <c r="S1449" s="142"/>
      <c r="T1449" s="142"/>
      <c r="U1449" s="142"/>
      <c r="V1449" s="142"/>
      <c r="W1449" s="142"/>
      <c r="X1449" s="142"/>
      <c r="Y1449" s="142"/>
      <c r="Z1449" s="142"/>
      <c r="AA1449" s="142"/>
      <c r="AB1449" s="142"/>
      <c r="AC1449" s="142"/>
      <c r="AD1449" s="142"/>
      <c r="AE1449" s="142"/>
      <c r="AF1449" s="142"/>
      <c r="AG1449" s="142"/>
      <c r="AH1449" s="142"/>
    </row>
    <row r="1450" spans="1:35" x14ac:dyDescent="0.25">
      <c r="A1450">
        <f t="shared" si="66"/>
        <v>1448</v>
      </c>
      <c r="B1450" s="147"/>
      <c r="C1450">
        <f t="shared" si="68"/>
        <v>0</v>
      </c>
      <c r="E1450">
        <f t="shared" si="67"/>
        <v>1447</v>
      </c>
      <c r="F1450" s="140"/>
      <c r="G1450" s="141"/>
      <c r="H1450" s="142"/>
      <c r="I1450" s="142"/>
      <c r="J1450" s="142"/>
      <c r="K1450" s="142"/>
      <c r="L1450" s="142"/>
      <c r="M1450" s="142"/>
      <c r="N1450" s="142"/>
      <c r="O1450" s="142"/>
      <c r="P1450" s="142"/>
      <c r="Q1450" s="142"/>
      <c r="R1450" s="142"/>
      <c r="S1450" s="142"/>
      <c r="T1450" s="142"/>
      <c r="U1450" s="142"/>
      <c r="V1450" s="142"/>
      <c r="W1450" s="142"/>
      <c r="X1450" s="142"/>
      <c r="Y1450" s="142"/>
      <c r="Z1450" s="142"/>
      <c r="AA1450" s="142"/>
      <c r="AB1450" s="142"/>
      <c r="AC1450" s="142"/>
      <c r="AD1450" s="142"/>
      <c r="AE1450" s="142"/>
      <c r="AF1450" s="142"/>
      <c r="AG1450" s="142"/>
      <c r="AH1450" s="142"/>
    </row>
    <row r="1451" spans="1:35" x14ac:dyDescent="0.25">
      <c r="A1451">
        <f t="shared" si="66"/>
        <v>1449</v>
      </c>
      <c r="B1451" s="148"/>
      <c r="C1451">
        <f t="shared" si="68"/>
        <v>0</v>
      </c>
      <c r="E1451">
        <f t="shared" si="67"/>
        <v>1448</v>
      </c>
      <c r="F1451" s="140"/>
      <c r="G1451" s="141"/>
      <c r="H1451" s="142"/>
      <c r="I1451" s="142"/>
      <c r="J1451" s="142"/>
      <c r="K1451" s="142"/>
      <c r="L1451" s="142"/>
      <c r="M1451" s="142"/>
      <c r="N1451" s="142"/>
      <c r="O1451" s="142"/>
      <c r="P1451" s="142"/>
      <c r="Q1451" s="142"/>
      <c r="R1451" s="142"/>
      <c r="S1451" s="142"/>
      <c r="T1451" s="142"/>
      <c r="U1451" s="142"/>
      <c r="V1451" s="142"/>
      <c r="W1451" s="142"/>
      <c r="X1451" s="142"/>
      <c r="Y1451" s="142"/>
      <c r="Z1451" s="142"/>
      <c r="AA1451" s="142"/>
      <c r="AB1451" s="142"/>
      <c r="AC1451" s="142"/>
      <c r="AD1451" s="142"/>
      <c r="AE1451" s="142"/>
      <c r="AF1451" s="142"/>
      <c r="AG1451" s="142"/>
      <c r="AH1451" s="142"/>
    </row>
    <row r="1452" spans="1:35" x14ac:dyDescent="0.25">
      <c r="A1452">
        <f t="shared" si="66"/>
        <v>1450</v>
      </c>
      <c r="B1452" s="149"/>
      <c r="C1452">
        <f t="shared" si="68"/>
        <v>0</v>
      </c>
      <c r="E1452">
        <f t="shared" si="67"/>
        <v>1449</v>
      </c>
      <c r="F1452" s="150"/>
      <c r="G1452" s="151"/>
      <c r="H1452" s="152"/>
      <c r="I1452" s="152"/>
      <c r="J1452" s="152"/>
      <c r="K1452" s="152"/>
      <c r="L1452" s="152"/>
      <c r="M1452" s="152"/>
      <c r="N1452" s="152"/>
      <c r="O1452" s="152"/>
      <c r="P1452" s="152"/>
      <c r="Q1452" s="152"/>
      <c r="R1452" s="152"/>
      <c r="S1452" s="152"/>
      <c r="T1452" s="152"/>
      <c r="U1452" s="152"/>
      <c r="V1452" s="152"/>
      <c r="W1452" s="152"/>
      <c r="X1452" s="152"/>
      <c r="Y1452" s="152"/>
      <c r="Z1452" s="152"/>
      <c r="AA1452" s="152"/>
      <c r="AB1452" s="152"/>
      <c r="AC1452" s="152"/>
      <c r="AD1452" s="152"/>
      <c r="AE1452" s="152"/>
      <c r="AF1452" s="152"/>
      <c r="AG1452" s="152"/>
      <c r="AH1452" s="152"/>
    </row>
    <row r="1453" spans="1:35" x14ac:dyDescent="0.25">
      <c r="A1453">
        <f t="shared" si="66"/>
        <v>1451</v>
      </c>
      <c r="B1453" s="135"/>
      <c r="C1453">
        <f t="shared" si="68"/>
        <v>0</v>
      </c>
      <c r="E1453" s="134">
        <f t="shared" si="67"/>
        <v>1450</v>
      </c>
      <c r="F1453" s="153"/>
      <c r="G1453" s="154"/>
      <c r="H1453" s="155"/>
      <c r="I1453" s="155"/>
      <c r="J1453" s="155"/>
      <c r="K1453" s="155"/>
      <c r="L1453" s="155"/>
      <c r="M1453" s="155"/>
      <c r="N1453" s="155"/>
      <c r="O1453" s="155"/>
      <c r="P1453" s="155"/>
      <c r="Q1453" s="155"/>
      <c r="R1453" s="155"/>
      <c r="S1453" s="155"/>
      <c r="T1453" s="155"/>
      <c r="U1453" s="155"/>
      <c r="V1453" s="155"/>
      <c r="W1453" s="155"/>
      <c r="X1453" s="155"/>
      <c r="Y1453" s="155"/>
      <c r="Z1453" s="155"/>
      <c r="AA1453" s="155"/>
      <c r="AB1453" s="155"/>
      <c r="AC1453" s="155"/>
      <c r="AD1453" s="155"/>
      <c r="AE1453" s="155"/>
      <c r="AF1453" s="155"/>
      <c r="AG1453" s="155"/>
      <c r="AH1453" s="155"/>
    </row>
    <row r="1454" spans="1:35" x14ac:dyDescent="0.25">
      <c r="A1454">
        <f t="shared" si="66"/>
        <v>1452</v>
      </c>
      <c r="B1454" s="139"/>
      <c r="C1454">
        <f t="shared" si="68"/>
        <v>0</v>
      </c>
      <c r="E1454">
        <f t="shared" si="67"/>
        <v>1451</v>
      </c>
      <c r="F1454" s="156"/>
      <c r="G1454" s="157"/>
      <c r="H1454" s="158"/>
      <c r="I1454" s="158"/>
      <c r="J1454" s="158"/>
      <c r="K1454" s="158"/>
      <c r="L1454" s="158"/>
      <c r="M1454" s="158"/>
      <c r="N1454" s="158"/>
      <c r="O1454" s="158"/>
      <c r="P1454" s="158"/>
      <c r="Q1454" s="158"/>
      <c r="R1454" s="158"/>
      <c r="S1454" s="158"/>
      <c r="T1454" s="158"/>
      <c r="U1454" s="158"/>
      <c r="V1454" s="158"/>
      <c r="W1454" s="158"/>
      <c r="X1454" s="158"/>
      <c r="Y1454" s="158"/>
      <c r="Z1454" s="158"/>
      <c r="AA1454" s="158"/>
      <c r="AB1454" s="158"/>
      <c r="AC1454" s="158"/>
      <c r="AD1454" s="158"/>
      <c r="AE1454" s="158"/>
      <c r="AF1454" s="158"/>
      <c r="AG1454" s="158"/>
      <c r="AH1454" s="158"/>
    </row>
    <row r="1455" spans="1:35" x14ac:dyDescent="0.25">
      <c r="A1455">
        <f t="shared" si="66"/>
        <v>1453</v>
      </c>
      <c r="B1455" s="143"/>
      <c r="C1455">
        <f t="shared" si="68"/>
        <v>0</v>
      </c>
      <c r="E1455">
        <f t="shared" si="67"/>
        <v>1452</v>
      </c>
      <c r="F1455" s="156"/>
      <c r="G1455" s="157"/>
      <c r="H1455" s="158"/>
      <c r="I1455" s="158"/>
      <c r="J1455" s="158"/>
      <c r="K1455" s="158"/>
      <c r="L1455" s="158"/>
      <c r="M1455" s="158"/>
      <c r="N1455" s="158"/>
      <c r="O1455" s="158"/>
      <c r="P1455" s="158"/>
      <c r="Q1455" s="158"/>
      <c r="R1455" s="158"/>
      <c r="S1455" s="158"/>
      <c r="T1455" s="158"/>
      <c r="U1455" s="158"/>
      <c r="V1455" s="158"/>
      <c r="W1455" s="158"/>
      <c r="X1455" s="158"/>
      <c r="Y1455" s="158"/>
      <c r="Z1455" s="158"/>
      <c r="AA1455" s="158"/>
      <c r="AB1455" s="158"/>
      <c r="AC1455" s="158"/>
      <c r="AD1455" s="158"/>
      <c r="AE1455" s="158"/>
      <c r="AF1455" s="158"/>
      <c r="AG1455" s="158"/>
      <c r="AH1455" s="158"/>
    </row>
    <row r="1456" spans="1:35" x14ac:dyDescent="0.25">
      <c r="A1456">
        <f t="shared" si="66"/>
        <v>1454</v>
      </c>
      <c r="B1456" s="144"/>
      <c r="C1456">
        <f t="shared" si="68"/>
        <v>0</v>
      </c>
      <c r="E1456">
        <f t="shared" si="67"/>
        <v>1453</v>
      </c>
      <c r="F1456" s="156"/>
      <c r="G1456" s="157"/>
      <c r="H1456" s="158"/>
      <c r="I1456" s="158"/>
      <c r="J1456" s="158"/>
      <c r="K1456" s="158"/>
      <c r="L1456" s="158"/>
      <c r="M1456" s="158"/>
      <c r="N1456" s="158"/>
      <c r="O1456" s="158"/>
      <c r="P1456" s="158"/>
      <c r="Q1456" s="158"/>
      <c r="R1456" s="158"/>
      <c r="S1456" s="158"/>
      <c r="T1456" s="158"/>
      <c r="U1456" s="158"/>
      <c r="V1456" s="158"/>
      <c r="W1456" s="158"/>
      <c r="X1456" s="158"/>
      <c r="Y1456" s="158"/>
      <c r="Z1456" s="158"/>
      <c r="AA1456" s="158"/>
      <c r="AB1456" s="158"/>
      <c r="AC1456" s="158"/>
      <c r="AD1456" s="158"/>
      <c r="AE1456" s="158"/>
      <c r="AF1456" s="158"/>
      <c r="AG1456" s="158"/>
      <c r="AH1456" s="158"/>
    </row>
    <row r="1457" spans="1:35" x14ac:dyDescent="0.25">
      <c r="A1457">
        <f t="shared" si="66"/>
        <v>1455</v>
      </c>
      <c r="B1457" s="147"/>
      <c r="C1457">
        <f t="shared" si="68"/>
        <v>0</v>
      </c>
      <c r="E1457">
        <f t="shared" si="67"/>
        <v>1454</v>
      </c>
      <c r="F1457" s="156"/>
      <c r="G1457" s="157"/>
      <c r="H1457" s="158"/>
      <c r="I1457" s="158"/>
      <c r="J1457" s="158"/>
      <c r="K1457" s="158"/>
      <c r="L1457" s="158"/>
      <c r="M1457" s="158"/>
      <c r="N1457" s="158"/>
      <c r="O1457" s="158"/>
      <c r="P1457" s="158"/>
      <c r="Q1457" s="158"/>
      <c r="R1457" s="158"/>
      <c r="S1457" s="158"/>
      <c r="T1457" s="158"/>
      <c r="U1457" s="158"/>
      <c r="V1457" s="158"/>
      <c r="W1457" s="158"/>
      <c r="X1457" s="158"/>
      <c r="Y1457" s="158"/>
      <c r="Z1457" s="158"/>
      <c r="AA1457" s="158"/>
      <c r="AB1457" s="158"/>
      <c r="AC1457" s="158"/>
      <c r="AD1457" s="158"/>
      <c r="AE1457" s="158"/>
      <c r="AF1457" s="158"/>
      <c r="AG1457" s="158"/>
      <c r="AH1457" s="158"/>
    </row>
    <row r="1458" spans="1:35" x14ac:dyDescent="0.25">
      <c r="A1458">
        <f t="shared" si="66"/>
        <v>1456</v>
      </c>
      <c r="B1458" s="148"/>
      <c r="C1458">
        <f t="shared" si="68"/>
        <v>0</v>
      </c>
      <c r="E1458">
        <f t="shared" si="67"/>
        <v>1455</v>
      </c>
      <c r="F1458" s="156"/>
      <c r="G1458" s="157"/>
      <c r="H1458" s="158"/>
      <c r="I1458" s="158"/>
      <c r="J1458" s="158"/>
      <c r="K1458" s="158"/>
      <c r="L1458" s="158"/>
      <c r="M1458" s="158"/>
      <c r="N1458" s="158"/>
      <c r="O1458" s="158"/>
      <c r="P1458" s="158"/>
      <c r="Q1458" s="158"/>
      <c r="R1458" s="158"/>
      <c r="S1458" s="158"/>
      <c r="T1458" s="158"/>
      <c r="U1458" s="158"/>
      <c r="V1458" s="158"/>
      <c r="W1458" s="158"/>
      <c r="X1458" s="158"/>
      <c r="Y1458" s="158"/>
      <c r="Z1458" s="158"/>
      <c r="AA1458" s="158"/>
      <c r="AB1458" s="158"/>
      <c r="AC1458" s="158"/>
      <c r="AD1458" s="158"/>
      <c r="AE1458" s="158"/>
      <c r="AF1458" s="158"/>
      <c r="AG1458" s="158"/>
      <c r="AH1458" s="158"/>
    </row>
    <row r="1459" spans="1:35" x14ac:dyDescent="0.25">
      <c r="A1459">
        <f t="shared" si="66"/>
        <v>1457</v>
      </c>
      <c r="B1459" s="149"/>
      <c r="C1459">
        <f t="shared" si="68"/>
        <v>0</v>
      </c>
      <c r="E1459">
        <f t="shared" si="67"/>
        <v>1456</v>
      </c>
      <c r="F1459" s="159"/>
      <c r="G1459" s="160"/>
      <c r="H1459" s="161"/>
      <c r="I1459" s="161"/>
      <c r="J1459" s="161"/>
      <c r="K1459" s="161"/>
      <c r="L1459" s="161"/>
      <c r="M1459" s="161"/>
      <c r="N1459" s="161"/>
      <c r="O1459" s="161"/>
      <c r="P1459" s="161"/>
      <c r="Q1459" s="161"/>
      <c r="R1459" s="161"/>
      <c r="S1459" s="161"/>
      <c r="T1459" s="161"/>
      <c r="U1459" s="161"/>
      <c r="V1459" s="161"/>
      <c r="W1459" s="161"/>
      <c r="X1459" s="161"/>
      <c r="Y1459" s="161"/>
      <c r="Z1459" s="161"/>
      <c r="AA1459" s="161"/>
      <c r="AB1459" s="161"/>
      <c r="AC1459" s="161"/>
      <c r="AD1459" s="161"/>
      <c r="AE1459" s="161"/>
      <c r="AF1459" s="161"/>
      <c r="AG1459" s="161"/>
      <c r="AH1459" s="161"/>
    </row>
    <row r="1460" spans="1:35" x14ac:dyDescent="0.25">
      <c r="A1460">
        <f t="shared" si="66"/>
        <v>1458</v>
      </c>
      <c r="B1460" s="135"/>
      <c r="C1460">
        <f t="shared" si="68"/>
        <v>0</v>
      </c>
      <c r="E1460" s="134">
        <f t="shared" si="67"/>
        <v>1457</v>
      </c>
      <c r="F1460" s="153"/>
      <c r="G1460" s="154"/>
      <c r="H1460" s="155"/>
      <c r="I1460" s="155"/>
      <c r="J1460" s="155"/>
      <c r="K1460" s="155"/>
      <c r="L1460" s="155"/>
      <c r="M1460" s="155"/>
      <c r="N1460" s="155"/>
      <c r="O1460" s="155"/>
      <c r="P1460" s="155"/>
      <c r="Q1460" s="155"/>
      <c r="R1460" s="155"/>
      <c r="S1460" s="155"/>
      <c r="T1460" s="155"/>
      <c r="U1460" s="155"/>
      <c r="V1460" s="155"/>
      <c r="W1460" s="155"/>
      <c r="X1460" s="155"/>
      <c r="Y1460" s="155"/>
      <c r="Z1460" s="155"/>
      <c r="AA1460" s="155"/>
      <c r="AB1460" s="155"/>
      <c r="AC1460" s="155"/>
      <c r="AD1460" s="155"/>
      <c r="AE1460" s="155"/>
      <c r="AF1460" s="155"/>
      <c r="AG1460" s="155"/>
      <c r="AH1460" s="155"/>
    </row>
    <row r="1461" spans="1:35" x14ac:dyDescent="0.25">
      <c r="A1461">
        <f t="shared" si="66"/>
        <v>1459</v>
      </c>
      <c r="B1461" s="139"/>
      <c r="C1461">
        <f t="shared" si="68"/>
        <v>0</v>
      </c>
      <c r="E1461">
        <f t="shared" si="67"/>
        <v>1458</v>
      </c>
      <c r="F1461" s="156"/>
      <c r="G1461" s="157"/>
      <c r="H1461" s="158"/>
      <c r="I1461" s="158"/>
      <c r="J1461" s="158"/>
      <c r="K1461" s="158"/>
      <c r="L1461" s="158"/>
      <c r="M1461" s="158"/>
      <c r="N1461" s="158"/>
      <c r="O1461" s="158"/>
      <c r="P1461" s="158"/>
      <c r="Q1461" s="158"/>
      <c r="R1461" s="158"/>
      <c r="S1461" s="158"/>
      <c r="T1461" s="158"/>
      <c r="U1461" s="158"/>
      <c r="V1461" s="158"/>
      <c r="W1461" s="158"/>
      <c r="X1461" s="158"/>
      <c r="Y1461" s="158"/>
      <c r="Z1461" s="158"/>
      <c r="AA1461" s="158"/>
      <c r="AB1461" s="158"/>
      <c r="AC1461" s="158"/>
      <c r="AD1461" s="158"/>
      <c r="AE1461" s="158"/>
      <c r="AF1461" s="158"/>
      <c r="AG1461" s="158"/>
      <c r="AH1461" s="158"/>
    </row>
    <row r="1462" spans="1:35" x14ac:dyDescent="0.25">
      <c r="A1462">
        <f t="shared" si="66"/>
        <v>1460</v>
      </c>
      <c r="B1462" s="143"/>
      <c r="C1462">
        <f t="shared" si="68"/>
        <v>0</v>
      </c>
      <c r="E1462">
        <f t="shared" si="67"/>
        <v>1459</v>
      </c>
      <c r="F1462" s="156"/>
      <c r="G1462" s="157"/>
      <c r="H1462" s="158"/>
      <c r="I1462" s="158"/>
      <c r="J1462" s="158"/>
      <c r="K1462" s="158"/>
      <c r="L1462" s="158"/>
      <c r="M1462" s="158"/>
      <c r="N1462" s="158"/>
      <c r="O1462" s="158"/>
      <c r="P1462" s="158"/>
      <c r="Q1462" s="158"/>
      <c r="R1462" s="158"/>
      <c r="S1462" s="158"/>
      <c r="T1462" s="158"/>
      <c r="U1462" s="158"/>
      <c r="V1462" s="158"/>
      <c r="W1462" s="158"/>
      <c r="X1462" s="158"/>
      <c r="Y1462" s="158"/>
      <c r="Z1462" s="158"/>
      <c r="AA1462" s="158"/>
      <c r="AB1462" s="158"/>
      <c r="AC1462" s="158"/>
      <c r="AD1462" s="158"/>
      <c r="AE1462" s="158"/>
      <c r="AF1462" s="158"/>
      <c r="AG1462" s="158"/>
      <c r="AH1462" s="158"/>
    </row>
    <row r="1463" spans="1:35" x14ac:dyDescent="0.25">
      <c r="A1463">
        <f t="shared" si="66"/>
        <v>1461</v>
      </c>
      <c r="B1463" s="144"/>
      <c r="C1463">
        <f t="shared" si="68"/>
        <v>0</v>
      </c>
      <c r="E1463">
        <f t="shared" si="67"/>
        <v>1460</v>
      </c>
      <c r="F1463" s="156"/>
      <c r="G1463" s="157"/>
      <c r="H1463" s="158"/>
      <c r="I1463" s="158"/>
      <c r="J1463" s="158"/>
      <c r="K1463" s="158"/>
      <c r="L1463" s="158"/>
      <c r="M1463" s="158"/>
      <c r="N1463" s="158"/>
      <c r="O1463" s="158"/>
      <c r="P1463" s="158"/>
      <c r="Q1463" s="158"/>
      <c r="R1463" s="158"/>
      <c r="S1463" s="158"/>
      <c r="T1463" s="158"/>
      <c r="U1463" s="158"/>
      <c r="V1463" s="158"/>
      <c r="W1463" s="158"/>
      <c r="X1463" s="158"/>
      <c r="Y1463" s="158"/>
      <c r="Z1463" s="158"/>
      <c r="AA1463" s="158"/>
      <c r="AB1463" s="158"/>
      <c r="AC1463" s="158"/>
      <c r="AD1463" s="158"/>
      <c r="AE1463" s="158"/>
      <c r="AF1463" s="158"/>
      <c r="AG1463" s="158"/>
      <c r="AH1463" s="158"/>
    </row>
    <row r="1464" spans="1:35" x14ac:dyDescent="0.25">
      <c r="A1464">
        <f t="shared" si="66"/>
        <v>1462</v>
      </c>
      <c r="B1464" s="147"/>
      <c r="C1464">
        <f t="shared" si="68"/>
        <v>0</v>
      </c>
      <c r="E1464">
        <f t="shared" si="67"/>
        <v>1461</v>
      </c>
      <c r="F1464" s="156"/>
      <c r="G1464" s="157"/>
      <c r="H1464" s="158"/>
      <c r="I1464" s="158"/>
      <c r="J1464" s="158"/>
      <c r="K1464" s="158"/>
      <c r="L1464" s="158"/>
      <c r="M1464" s="158"/>
      <c r="N1464" s="158"/>
      <c r="O1464" s="158"/>
      <c r="P1464" s="158"/>
      <c r="Q1464" s="158"/>
      <c r="R1464" s="158"/>
      <c r="S1464" s="158"/>
      <c r="T1464" s="158"/>
      <c r="U1464" s="158"/>
      <c r="V1464" s="158"/>
      <c r="W1464" s="158"/>
      <c r="X1464" s="158"/>
      <c r="Y1464" s="158"/>
      <c r="Z1464" s="158"/>
      <c r="AA1464" s="158"/>
      <c r="AB1464" s="158"/>
      <c r="AC1464" s="158"/>
      <c r="AD1464" s="158"/>
      <c r="AE1464" s="158"/>
      <c r="AF1464" s="158"/>
      <c r="AG1464" s="158"/>
      <c r="AH1464" s="158"/>
    </row>
    <row r="1465" spans="1:35" x14ac:dyDescent="0.25">
      <c r="A1465">
        <f t="shared" si="66"/>
        <v>1463</v>
      </c>
      <c r="B1465" s="148"/>
      <c r="C1465">
        <f t="shared" si="68"/>
        <v>0</v>
      </c>
      <c r="E1465">
        <f t="shared" si="67"/>
        <v>1462</v>
      </c>
      <c r="F1465" s="156"/>
      <c r="G1465" s="157"/>
      <c r="H1465" s="158"/>
      <c r="I1465" s="158"/>
      <c r="J1465" s="158"/>
      <c r="K1465" s="158"/>
      <c r="L1465" s="158"/>
      <c r="M1465" s="158"/>
      <c r="N1465" s="158"/>
      <c r="O1465" s="158"/>
      <c r="P1465" s="158"/>
      <c r="Q1465" s="158"/>
      <c r="R1465" s="158"/>
      <c r="S1465" s="158"/>
      <c r="T1465" s="158"/>
      <c r="U1465" s="158"/>
      <c r="V1465" s="158"/>
      <c r="W1465" s="158"/>
      <c r="X1465" s="158"/>
      <c r="Y1465" s="158"/>
      <c r="Z1465" s="158"/>
      <c r="AA1465" s="158"/>
      <c r="AB1465" s="158"/>
      <c r="AC1465" s="158"/>
      <c r="AD1465" s="158"/>
      <c r="AE1465" s="158"/>
      <c r="AF1465" s="158"/>
      <c r="AG1465" s="158"/>
      <c r="AH1465" s="158"/>
    </row>
    <row r="1466" spans="1:35" x14ac:dyDescent="0.25">
      <c r="A1466">
        <f t="shared" si="66"/>
        <v>1464</v>
      </c>
      <c r="B1466" s="149"/>
      <c r="C1466">
        <f t="shared" si="68"/>
        <v>0</v>
      </c>
      <c r="E1466">
        <f t="shared" si="67"/>
        <v>1463</v>
      </c>
      <c r="F1466" s="159"/>
      <c r="G1466" s="160"/>
      <c r="H1466" s="161"/>
      <c r="I1466" s="161"/>
      <c r="J1466" s="161"/>
      <c r="K1466" s="161"/>
      <c r="L1466" s="161"/>
      <c r="M1466" s="161"/>
      <c r="N1466" s="161"/>
      <c r="O1466" s="161"/>
      <c r="P1466" s="161"/>
      <c r="Q1466" s="161"/>
      <c r="R1466" s="161"/>
      <c r="S1466" s="161"/>
      <c r="T1466" s="161"/>
      <c r="U1466" s="161"/>
      <c r="V1466" s="161"/>
      <c r="W1466" s="161"/>
      <c r="X1466" s="161"/>
      <c r="Y1466" s="161"/>
      <c r="Z1466" s="161"/>
      <c r="AA1466" s="161"/>
      <c r="AB1466" s="161"/>
      <c r="AC1466" s="161"/>
      <c r="AD1466" s="161"/>
      <c r="AE1466" s="161"/>
      <c r="AF1466" s="161"/>
      <c r="AG1466" s="161"/>
      <c r="AH1466" s="161"/>
    </row>
    <row r="1467" spans="1:35" s="134" customFormat="1" x14ac:dyDescent="0.25">
      <c r="A1467">
        <f t="shared" si="66"/>
        <v>1465</v>
      </c>
      <c r="B1467" s="135"/>
      <c r="C1467">
        <f t="shared" si="68"/>
        <v>0</v>
      </c>
      <c r="E1467" s="134">
        <f t="shared" si="67"/>
        <v>1464</v>
      </c>
      <c r="F1467" s="136"/>
      <c r="G1467" s="137"/>
      <c r="H1467" s="138"/>
      <c r="I1467" s="138"/>
      <c r="J1467" s="138"/>
      <c r="K1467" s="138"/>
      <c r="L1467" s="138"/>
      <c r="M1467" s="138"/>
      <c r="N1467" s="138"/>
      <c r="O1467" s="138"/>
      <c r="P1467" s="138"/>
      <c r="Q1467" s="138"/>
      <c r="R1467" s="138"/>
      <c r="S1467" s="138"/>
      <c r="T1467" s="138"/>
      <c r="U1467" s="138"/>
      <c r="V1467" s="138"/>
      <c r="W1467" s="138"/>
      <c r="X1467" s="138"/>
      <c r="Y1467" s="138"/>
      <c r="Z1467" s="138"/>
      <c r="AA1467" s="138"/>
      <c r="AB1467" s="138"/>
      <c r="AC1467" s="138"/>
      <c r="AD1467" s="138"/>
      <c r="AE1467" s="138"/>
      <c r="AF1467" s="138"/>
      <c r="AG1467" s="138"/>
      <c r="AH1467" s="138"/>
      <c r="AI1467" s="3"/>
    </row>
    <row r="1468" spans="1:35" x14ac:dyDescent="0.25">
      <c r="A1468">
        <f t="shared" si="66"/>
        <v>1466</v>
      </c>
      <c r="B1468" s="139"/>
      <c r="C1468">
        <f t="shared" si="68"/>
        <v>0</v>
      </c>
      <c r="E1468">
        <f t="shared" si="67"/>
        <v>1465</v>
      </c>
      <c r="F1468" s="140"/>
      <c r="G1468" s="141"/>
      <c r="H1468" s="142"/>
      <c r="I1468" s="142"/>
      <c r="J1468" s="142"/>
      <c r="K1468" s="142"/>
      <c r="L1468" s="142"/>
      <c r="M1468" s="142"/>
      <c r="N1468" s="142"/>
      <c r="O1468" s="142"/>
      <c r="P1468" s="142"/>
      <c r="Q1468" s="142"/>
      <c r="R1468" s="142"/>
      <c r="S1468" s="142"/>
      <c r="T1468" s="142"/>
      <c r="U1468" s="142"/>
      <c r="V1468" s="142"/>
      <c r="W1468" s="142"/>
      <c r="X1468" s="142"/>
      <c r="Y1468" s="142"/>
      <c r="Z1468" s="142"/>
      <c r="AA1468" s="142"/>
      <c r="AB1468" s="142"/>
      <c r="AC1468" s="142"/>
      <c r="AD1468" s="142"/>
      <c r="AE1468" s="142"/>
      <c r="AF1468" s="142"/>
      <c r="AG1468" s="142"/>
      <c r="AH1468" s="142"/>
    </row>
    <row r="1469" spans="1:35" x14ac:dyDescent="0.25">
      <c r="A1469">
        <f t="shared" si="66"/>
        <v>1467</v>
      </c>
      <c r="B1469" s="143"/>
      <c r="C1469">
        <f t="shared" si="68"/>
        <v>0</v>
      </c>
      <c r="E1469">
        <f t="shared" si="67"/>
        <v>1466</v>
      </c>
      <c r="F1469" s="140"/>
      <c r="G1469" s="141"/>
      <c r="H1469" s="142"/>
      <c r="I1469" s="142"/>
      <c r="J1469" s="142"/>
      <c r="K1469" s="142"/>
      <c r="L1469" s="142"/>
      <c r="M1469" s="142"/>
      <c r="N1469" s="142"/>
      <c r="O1469" s="142"/>
      <c r="P1469" s="142"/>
      <c r="Q1469" s="142"/>
      <c r="R1469" s="142"/>
      <c r="S1469" s="142"/>
      <c r="T1469" s="142"/>
      <c r="U1469" s="142"/>
      <c r="V1469" s="142"/>
      <c r="W1469" s="142"/>
      <c r="X1469" s="142"/>
      <c r="Y1469" s="142"/>
      <c r="Z1469" s="142"/>
      <c r="AA1469" s="142"/>
      <c r="AB1469" s="142"/>
      <c r="AC1469" s="142"/>
      <c r="AD1469" s="142"/>
      <c r="AE1469" s="142"/>
      <c r="AF1469" s="142"/>
      <c r="AG1469" s="142"/>
      <c r="AH1469" s="142"/>
    </row>
    <row r="1470" spans="1:35" x14ac:dyDescent="0.25">
      <c r="A1470">
        <f t="shared" si="66"/>
        <v>1468</v>
      </c>
      <c r="B1470" s="144"/>
      <c r="C1470">
        <f t="shared" si="68"/>
        <v>0</v>
      </c>
      <c r="E1470">
        <f t="shared" si="67"/>
        <v>1467</v>
      </c>
      <c r="F1470" s="140"/>
      <c r="G1470" s="141"/>
      <c r="H1470" s="142"/>
      <c r="I1470" s="142"/>
      <c r="J1470" s="142"/>
      <c r="K1470" s="142"/>
      <c r="L1470" s="142"/>
      <c r="M1470" s="142"/>
      <c r="N1470" s="142"/>
      <c r="O1470" s="142"/>
      <c r="P1470" s="142"/>
      <c r="Q1470" s="142"/>
      <c r="R1470" s="142"/>
      <c r="S1470" s="142"/>
      <c r="T1470" s="142"/>
      <c r="U1470" s="142"/>
      <c r="V1470" s="142"/>
      <c r="W1470" s="142"/>
      <c r="X1470" s="142"/>
      <c r="Y1470" s="142"/>
      <c r="Z1470" s="142"/>
      <c r="AA1470" s="142"/>
      <c r="AB1470" s="142"/>
      <c r="AC1470" s="142"/>
      <c r="AD1470" s="142"/>
      <c r="AE1470" s="142"/>
      <c r="AF1470" s="142"/>
      <c r="AG1470" s="142"/>
      <c r="AH1470" s="142"/>
    </row>
    <row r="1471" spans="1:35" x14ac:dyDescent="0.25">
      <c r="A1471">
        <f t="shared" si="66"/>
        <v>1469</v>
      </c>
      <c r="B1471" s="147"/>
      <c r="C1471">
        <f t="shared" si="68"/>
        <v>0</v>
      </c>
      <c r="E1471">
        <f t="shared" si="67"/>
        <v>1468</v>
      </c>
      <c r="F1471" s="140"/>
      <c r="G1471" s="141"/>
      <c r="H1471" s="142"/>
      <c r="I1471" s="142"/>
      <c r="J1471" s="142"/>
      <c r="K1471" s="142"/>
      <c r="L1471" s="142"/>
      <c r="M1471" s="142"/>
      <c r="N1471" s="142"/>
      <c r="O1471" s="142"/>
      <c r="P1471" s="142"/>
      <c r="Q1471" s="142"/>
      <c r="R1471" s="142"/>
      <c r="S1471" s="142"/>
      <c r="T1471" s="142"/>
      <c r="U1471" s="142"/>
      <c r="V1471" s="142"/>
      <c r="W1471" s="142"/>
      <c r="X1471" s="142"/>
      <c r="Y1471" s="142"/>
      <c r="Z1471" s="142"/>
      <c r="AA1471" s="142"/>
      <c r="AB1471" s="142"/>
      <c r="AC1471" s="142"/>
      <c r="AD1471" s="142"/>
      <c r="AE1471" s="142"/>
      <c r="AF1471" s="142"/>
      <c r="AG1471" s="142"/>
      <c r="AH1471" s="142"/>
    </row>
    <row r="1472" spans="1:35" x14ac:dyDescent="0.25">
      <c r="A1472">
        <f t="shared" si="66"/>
        <v>1470</v>
      </c>
      <c r="B1472" s="148"/>
      <c r="C1472">
        <f t="shared" si="68"/>
        <v>0</v>
      </c>
      <c r="E1472">
        <f t="shared" si="67"/>
        <v>1469</v>
      </c>
      <c r="F1472" s="140"/>
      <c r="G1472" s="141"/>
      <c r="H1472" s="142"/>
      <c r="I1472" s="142"/>
      <c r="J1472" s="142"/>
      <c r="K1472" s="142"/>
      <c r="L1472" s="142"/>
      <c r="M1472" s="142"/>
      <c r="N1472" s="142"/>
      <c r="O1472" s="142"/>
      <c r="P1472" s="142"/>
      <c r="Q1472" s="142"/>
      <c r="R1472" s="142"/>
      <c r="S1472" s="142"/>
      <c r="T1472" s="142"/>
      <c r="U1472" s="142"/>
      <c r="V1472" s="142"/>
      <c r="W1472" s="142"/>
      <c r="X1472" s="142"/>
      <c r="Y1472" s="142"/>
      <c r="Z1472" s="142"/>
      <c r="AA1472" s="142"/>
      <c r="AB1472" s="142"/>
      <c r="AC1472" s="142"/>
      <c r="AD1472" s="142"/>
      <c r="AE1472" s="142"/>
      <c r="AF1472" s="142"/>
      <c r="AG1472" s="142"/>
      <c r="AH1472" s="142"/>
    </row>
    <row r="1473" spans="1:35" x14ac:dyDescent="0.25">
      <c r="A1473">
        <f t="shared" si="66"/>
        <v>1471</v>
      </c>
      <c r="B1473" s="149"/>
      <c r="C1473">
        <f t="shared" si="68"/>
        <v>0</v>
      </c>
      <c r="E1473">
        <f t="shared" si="67"/>
        <v>1470</v>
      </c>
      <c r="F1473" s="150"/>
      <c r="G1473" s="151"/>
      <c r="H1473" s="152"/>
      <c r="I1473" s="152"/>
      <c r="J1473" s="152"/>
      <c r="K1473" s="152"/>
      <c r="L1473" s="152"/>
      <c r="M1473" s="152"/>
      <c r="N1473" s="152"/>
      <c r="O1473" s="152"/>
      <c r="P1473" s="152"/>
      <c r="Q1473" s="152"/>
      <c r="R1473" s="152"/>
      <c r="S1473" s="152"/>
      <c r="T1473" s="152"/>
      <c r="U1473" s="152"/>
      <c r="V1473" s="152"/>
      <c r="W1473" s="152"/>
      <c r="X1473" s="152"/>
      <c r="Y1473" s="152"/>
      <c r="Z1473" s="152"/>
      <c r="AA1473" s="152"/>
      <c r="AB1473" s="152"/>
      <c r="AC1473" s="152"/>
      <c r="AD1473" s="152"/>
      <c r="AE1473" s="152"/>
      <c r="AF1473" s="152"/>
      <c r="AG1473" s="152"/>
      <c r="AH1473" s="152"/>
    </row>
    <row r="1474" spans="1:35" x14ac:dyDescent="0.25">
      <c r="A1474">
        <f t="shared" si="66"/>
        <v>1472</v>
      </c>
      <c r="B1474" s="135"/>
      <c r="C1474">
        <f t="shared" si="68"/>
        <v>0</v>
      </c>
      <c r="E1474" s="134">
        <f t="shared" si="67"/>
        <v>1471</v>
      </c>
      <c r="F1474" s="153"/>
      <c r="G1474" s="154"/>
      <c r="H1474" s="155"/>
      <c r="I1474" s="155"/>
      <c r="J1474" s="155"/>
      <c r="K1474" s="155"/>
      <c r="L1474" s="155"/>
      <c r="M1474" s="155"/>
      <c r="N1474" s="155"/>
      <c r="O1474" s="155"/>
      <c r="P1474" s="155"/>
      <c r="Q1474" s="155"/>
      <c r="R1474" s="155"/>
      <c r="S1474" s="155"/>
      <c r="T1474" s="155"/>
      <c r="U1474" s="155"/>
      <c r="V1474" s="155"/>
      <c r="W1474" s="155"/>
      <c r="X1474" s="155"/>
      <c r="Y1474" s="155"/>
      <c r="Z1474" s="155"/>
      <c r="AA1474" s="155"/>
      <c r="AB1474" s="155"/>
      <c r="AC1474" s="155"/>
      <c r="AD1474" s="155"/>
      <c r="AE1474" s="155"/>
      <c r="AF1474" s="155"/>
      <c r="AG1474" s="155"/>
      <c r="AH1474" s="155"/>
    </row>
    <row r="1475" spans="1:35" x14ac:dyDescent="0.25">
      <c r="A1475">
        <f t="shared" si="66"/>
        <v>1473</v>
      </c>
      <c r="B1475" s="139"/>
      <c r="C1475">
        <f t="shared" si="68"/>
        <v>0</v>
      </c>
      <c r="E1475">
        <f t="shared" si="67"/>
        <v>1472</v>
      </c>
      <c r="F1475" s="156"/>
      <c r="G1475" s="157"/>
      <c r="H1475" s="158"/>
      <c r="I1475" s="158"/>
      <c r="J1475" s="158"/>
      <c r="K1475" s="158"/>
      <c r="L1475" s="158"/>
      <c r="M1475" s="158"/>
      <c r="N1475" s="158"/>
      <c r="O1475" s="158"/>
      <c r="P1475" s="158"/>
      <c r="Q1475" s="158"/>
      <c r="R1475" s="158"/>
      <c r="S1475" s="158"/>
      <c r="T1475" s="158"/>
      <c r="U1475" s="158"/>
      <c r="V1475" s="158"/>
      <c r="W1475" s="158"/>
      <c r="X1475" s="158"/>
      <c r="Y1475" s="158"/>
      <c r="Z1475" s="158"/>
      <c r="AA1475" s="158"/>
      <c r="AB1475" s="158"/>
      <c r="AC1475" s="158"/>
      <c r="AD1475" s="158"/>
      <c r="AE1475" s="158"/>
      <c r="AF1475" s="158"/>
      <c r="AG1475" s="158"/>
      <c r="AH1475" s="158"/>
    </row>
    <row r="1476" spans="1:35" x14ac:dyDescent="0.25">
      <c r="A1476">
        <f t="shared" si="66"/>
        <v>1474</v>
      </c>
      <c r="B1476" s="143"/>
      <c r="C1476">
        <f t="shared" si="68"/>
        <v>0</v>
      </c>
      <c r="E1476">
        <f t="shared" si="67"/>
        <v>1473</v>
      </c>
      <c r="F1476" s="156"/>
      <c r="G1476" s="157"/>
      <c r="H1476" s="158"/>
      <c r="I1476" s="158"/>
      <c r="J1476" s="158"/>
      <c r="K1476" s="158"/>
      <c r="L1476" s="158"/>
      <c r="M1476" s="158"/>
      <c r="N1476" s="158"/>
      <c r="O1476" s="158"/>
      <c r="P1476" s="158"/>
      <c r="Q1476" s="158"/>
      <c r="R1476" s="158"/>
      <c r="S1476" s="158"/>
      <c r="T1476" s="158"/>
      <c r="U1476" s="158"/>
      <c r="V1476" s="158"/>
      <c r="W1476" s="158"/>
      <c r="X1476" s="158"/>
      <c r="Y1476" s="158"/>
      <c r="Z1476" s="158"/>
      <c r="AA1476" s="158"/>
      <c r="AB1476" s="158"/>
      <c r="AC1476" s="158"/>
      <c r="AD1476" s="158"/>
      <c r="AE1476" s="158"/>
      <c r="AF1476" s="158"/>
      <c r="AG1476" s="158"/>
      <c r="AH1476" s="158"/>
    </row>
    <row r="1477" spans="1:35" x14ac:dyDescent="0.25">
      <c r="A1477">
        <f t="shared" ref="A1477:A1498" si="69">+A1476+1</f>
        <v>1475</v>
      </c>
      <c r="B1477" s="144"/>
      <c r="C1477">
        <f t="shared" si="68"/>
        <v>0</v>
      </c>
      <c r="E1477">
        <f t="shared" si="67"/>
        <v>1474</v>
      </c>
      <c r="F1477" s="156"/>
      <c r="G1477" s="157"/>
      <c r="H1477" s="158"/>
      <c r="I1477" s="158"/>
      <c r="J1477" s="158"/>
      <c r="K1477" s="158"/>
      <c r="L1477" s="158"/>
      <c r="M1477" s="158"/>
      <c r="N1477" s="158"/>
      <c r="O1477" s="158"/>
      <c r="P1477" s="158"/>
      <c r="Q1477" s="158"/>
      <c r="R1477" s="158"/>
      <c r="S1477" s="158"/>
      <c r="T1477" s="158"/>
      <c r="U1477" s="158"/>
      <c r="V1477" s="158"/>
      <c r="W1477" s="158"/>
      <c r="X1477" s="158"/>
      <c r="Y1477" s="158"/>
      <c r="Z1477" s="158"/>
      <c r="AA1477" s="158"/>
      <c r="AB1477" s="158"/>
      <c r="AC1477" s="158"/>
      <c r="AD1477" s="158"/>
      <c r="AE1477" s="158"/>
      <c r="AF1477" s="158"/>
      <c r="AG1477" s="158"/>
      <c r="AH1477" s="158"/>
    </row>
    <row r="1478" spans="1:35" x14ac:dyDescent="0.25">
      <c r="A1478">
        <f t="shared" si="69"/>
        <v>1476</v>
      </c>
      <c r="B1478" s="147"/>
      <c r="C1478">
        <f t="shared" si="68"/>
        <v>0</v>
      </c>
      <c r="E1478">
        <f t="shared" ref="E1478:E1500" si="70">+E1477+1</f>
        <v>1475</v>
      </c>
      <c r="F1478" s="156"/>
      <c r="G1478" s="157"/>
      <c r="H1478" s="158"/>
      <c r="I1478" s="158"/>
      <c r="J1478" s="158"/>
      <c r="K1478" s="158"/>
      <c r="L1478" s="158"/>
      <c r="M1478" s="158"/>
      <c r="N1478" s="158"/>
      <c r="O1478" s="158"/>
      <c r="P1478" s="158"/>
      <c r="Q1478" s="158"/>
      <c r="R1478" s="158"/>
      <c r="S1478" s="158"/>
      <c r="T1478" s="158"/>
      <c r="U1478" s="158"/>
      <c r="V1478" s="158"/>
      <c r="W1478" s="158"/>
      <c r="X1478" s="158"/>
      <c r="Y1478" s="158"/>
      <c r="Z1478" s="158"/>
      <c r="AA1478" s="158"/>
      <c r="AB1478" s="158"/>
      <c r="AC1478" s="158"/>
      <c r="AD1478" s="158"/>
      <c r="AE1478" s="158"/>
      <c r="AF1478" s="158"/>
      <c r="AG1478" s="158"/>
      <c r="AH1478" s="158"/>
    </row>
    <row r="1479" spans="1:35" x14ac:dyDescent="0.25">
      <c r="A1479">
        <f t="shared" si="69"/>
        <v>1477</v>
      </c>
      <c r="B1479" s="148"/>
      <c r="C1479">
        <f t="shared" ref="C1479:C1499" si="71">+B1479</f>
        <v>0</v>
      </c>
      <c r="E1479">
        <f t="shared" si="70"/>
        <v>1476</v>
      </c>
      <c r="F1479" s="156"/>
      <c r="G1479" s="157"/>
      <c r="H1479" s="158"/>
      <c r="I1479" s="158"/>
      <c r="J1479" s="158"/>
      <c r="K1479" s="158"/>
      <c r="L1479" s="158"/>
      <c r="M1479" s="158"/>
      <c r="N1479" s="158"/>
      <c r="O1479" s="158"/>
      <c r="P1479" s="158"/>
      <c r="Q1479" s="158"/>
      <c r="R1479" s="158"/>
      <c r="S1479" s="158"/>
      <c r="T1479" s="158"/>
      <c r="U1479" s="158"/>
      <c r="V1479" s="158"/>
      <c r="W1479" s="158"/>
      <c r="X1479" s="158"/>
      <c r="Y1479" s="158"/>
      <c r="Z1479" s="158"/>
      <c r="AA1479" s="158"/>
      <c r="AB1479" s="158"/>
      <c r="AC1479" s="158"/>
      <c r="AD1479" s="158"/>
      <c r="AE1479" s="158"/>
      <c r="AF1479" s="158"/>
      <c r="AG1479" s="158"/>
      <c r="AH1479" s="158"/>
    </row>
    <row r="1480" spans="1:35" x14ac:dyDescent="0.25">
      <c r="A1480">
        <f t="shared" si="69"/>
        <v>1478</v>
      </c>
      <c r="B1480" s="149"/>
      <c r="C1480">
        <f t="shared" si="71"/>
        <v>0</v>
      </c>
      <c r="E1480">
        <f t="shared" si="70"/>
        <v>1477</v>
      </c>
      <c r="F1480" s="159"/>
      <c r="G1480" s="160"/>
      <c r="H1480" s="161"/>
      <c r="I1480" s="161"/>
      <c r="J1480" s="161"/>
      <c r="K1480" s="161"/>
      <c r="L1480" s="161"/>
      <c r="M1480" s="161"/>
      <c r="N1480" s="161"/>
      <c r="O1480" s="161"/>
      <c r="P1480" s="161"/>
      <c r="Q1480" s="161"/>
      <c r="R1480" s="161"/>
      <c r="S1480" s="161"/>
      <c r="T1480" s="161"/>
      <c r="U1480" s="161"/>
      <c r="V1480" s="161"/>
      <c r="W1480" s="161"/>
      <c r="X1480" s="161"/>
      <c r="Y1480" s="161"/>
      <c r="Z1480" s="161"/>
      <c r="AA1480" s="161"/>
      <c r="AB1480" s="161"/>
      <c r="AC1480" s="161"/>
      <c r="AD1480" s="161"/>
      <c r="AE1480" s="161"/>
      <c r="AF1480" s="161"/>
      <c r="AG1480" s="161"/>
      <c r="AH1480" s="161"/>
    </row>
    <row r="1481" spans="1:35" x14ac:dyDescent="0.25">
      <c r="A1481">
        <f t="shared" si="69"/>
        <v>1479</v>
      </c>
      <c r="B1481" s="135"/>
      <c r="C1481">
        <f t="shared" si="71"/>
        <v>0</v>
      </c>
      <c r="E1481" s="134">
        <f t="shared" si="70"/>
        <v>1478</v>
      </c>
      <c r="F1481" s="153"/>
      <c r="G1481" s="154"/>
      <c r="H1481" s="155"/>
      <c r="I1481" s="155"/>
      <c r="J1481" s="155"/>
      <c r="K1481" s="155"/>
      <c r="L1481" s="155"/>
      <c r="M1481" s="155"/>
      <c r="N1481" s="155"/>
      <c r="O1481" s="155"/>
      <c r="P1481" s="155"/>
      <c r="Q1481" s="155"/>
      <c r="R1481" s="155"/>
      <c r="S1481" s="155"/>
      <c r="T1481" s="155"/>
      <c r="U1481" s="155"/>
      <c r="V1481" s="155"/>
      <c r="W1481" s="155"/>
      <c r="X1481" s="155"/>
      <c r="Y1481" s="155"/>
      <c r="Z1481" s="155"/>
      <c r="AA1481" s="155"/>
      <c r="AB1481" s="155"/>
      <c r="AC1481" s="155"/>
      <c r="AD1481" s="155"/>
      <c r="AE1481" s="155"/>
      <c r="AF1481" s="155"/>
      <c r="AG1481" s="155"/>
      <c r="AH1481" s="155"/>
    </row>
    <row r="1482" spans="1:35" x14ac:dyDescent="0.25">
      <c r="A1482">
        <f t="shared" si="69"/>
        <v>1480</v>
      </c>
      <c r="B1482" s="139"/>
      <c r="C1482">
        <f t="shared" si="71"/>
        <v>0</v>
      </c>
      <c r="E1482">
        <f t="shared" si="70"/>
        <v>1479</v>
      </c>
      <c r="F1482" s="156"/>
      <c r="G1482" s="157"/>
      <c r="H1482" s="158"/>
      <c r="I1482" s="158"/>
      <c r="J1482" s="158"/>
      <c r="K1482" s="158"/>
      <c r="L1482" s="158"/>
      <c r="M1482" s="158"/>
      <c r="N1482" s="158"/>
      <c r="O1482" s="158"/>
      <c r="P1482" s="158"/>
      <c r="Q1482" s="158"/>
      <c r="R1482" s="158"/>
      <c r="S1482" s="158"/>
      <c r="T1482" s="158"/>
      <c r="U1482" s="158"/>
      <c r="V1482" s="158"/>
      <c r="W1482" s="158"/>
      <c r="X1482" s="158"/>
      <c r="Y1482" s="158"/>
      <c r="Z1482" s="158"/>
      <c r="AA1482" s="158"/>
      <c r="AB1482" s="158"/>
      <c r="AC1482" s="158"/>
      <c r="AD1482" s="158"/>
      <c r="AE1482" s="158"/>
      <c r="AF1482" s="158"/>
      <c r="AG1482" s="158"/>
      <c r="AH1482" s="158"/>
    </row>
    <row r="1483" spans="1:35" x14ac:dyDescent="0.25">
      <c r="A1483">
        <f t="shared" si="69"/>
        <v>1481</v>
      </c>
      <c r="B1483" s="143"/>
      <c r="C1483">
        <f t="shared" si="71"/>
        <v>0</v>
      </c>
      <c r="E1483">
        <f t="shared" si="70"/>
        <v>1480</v>
      </c>
      <c r="F1483" s="156"/>
      <c r="G1483" s="157"/>
      <c r="H1483" s="158"/>
      <c r="I1483" s="158"/>
      <c r="J1483" s="158"/>
      <c r="K1483" s="158"/>
      <c r="L1483" s="158"/>
      <c r="M1483" s="158"/>
      <c r="N1483" s="158"/>
      <c r="O1483" s="158"/>
      <c r="P1483" s="158"/>
      <c r="Q1483" s="158"/>
      <c r="R1483" s="158"/>
      <c r="S1483" s="158"/>
      <c r="T1483" s="158"/>
      <c r="U1483" s="158"/>
      <c r="V1483" s="158"/>
      <c r="W1483" s="158"/>
      <c r="X1483" s="158"/>
      <c r="Y1483" s="158"/>
      <c r="Z1483" s="158"/>
      <c r="AA1483" s="158"/>
      <c r="AB1483" s="158"/>
      <c r="AC1483" s="158"/>
      <c r="AD1483" s="158"/>
      <c r="AE1483" s="158"/>
      <c r="AF1483" s="158"/>
      <c r="AG1483" s="158"/>
      <c r="AH1483" s="158"/>
    </row>
    <row r="1484" spans="1:35" x14ac:dyDescent="0.25">
      <c r="A1484">
        <f t="shared" si="69"/>
        <v>1482</v>
      </c>
      <c r="B1484" s="144"/>
      <c r="C1484">
        <f t="shared" si="71"/>
        <v>0</v>
      </c>
      <c r="E1484">
        <f t="shared" si="70"/>
        <v>1481</v>
      </c>
      <c r="F1484" s="156"/>
      <c r="G1484" s="157"/>
      <c r="H1484" s="158"/>
      <c r="I1484" s="158"/>
      <c r="J1484" s="158"/>
      <c r="K1484" s="158"/>
      <c r="L1484" s="158"/>
      <c r="M1484" s="158"/>
      <c r="N1484" s="158"/>
      <c r="O1484" s="158"/>
      <c r="P1484" s="158"/>
      <c r="Q1484" s="158"/>
      <c r="R1484" s="158"/>
      <c r="S1484" s="158"/>
      <c r="T1484" s="158"/>
      <c r="U1484" s="158"/>
      <c r="V1484" s="158"/>
      <c r="W1484" s="158"/>
      <c r="X1484" s="158"/>
      <c r="Y1484" s="158"/>
      <c r="Z1484" s="158"/>
      <c r="AA1484" s="158"/>
      <c r="AB1484" s="158"/>
      <c r="AC1484" s="158"/>
      <c r="AD1484" s="158"/>
      <c r="AE1484" s="158"/>
      <c r="AF1484" s="158"/>
      <c r="AG1484" s="158"/>
      <c r="AH1484" s="158"/>
    </row>
    <row r="1485" spans="1:35" x14ac:dyDescent="0.25">
      <c r="A1485">
        <f t="shared" si="69"/>
        <v>1483</v>
      </c>
      <c r="B1485" s="147"/>
      <c r="C1485">
        <f t="shared" si="71"/>
        <v>0</v>
      </c>
      <c r="E1485">
        <f t="shared" si="70"/>
        <v>1482</v>
      </c>
      <c r="F1485" s="156"/>
      <c r="G1485" s="157"/>
      <c r="H1485" s="158"/>
      <c r="I1485" s="158"/>
      <c r="J1485" s="158"/>
      <c r="K1485" s="158"/>
      <c r="L1485" s="158"/>
      <c r="M1485" s="158"/>
      <c r="N1485" s="158"/>
      <c r="O1485" s="158"/>
      <c r="P1485" s="158"/>
      <c r="Q1485" s="158"/>
      <c r="R1485" s="158"/>
      <c r="S1485" s="158"/>
      <c r="T1485" s="158"/>
      <c r="U1485" s="158"/>
      <c r="V1485" s="158"/>
      <c r="W1485" s="158"/>
      <c r="X1485" s="158"/>
      <c r="Y1485" s="158"/>
      <c r="Z1485" s="158"/>
      <c r="AA1485" s="158"/>
      <c r="AB1485" s="158"/>
      <c r="AC1485" s="158"/>
      <c r="AD1485" s="158"/>
      <c r="AE1485" s="158"/>
      <c r="AF1485" s="158"/>
      <c r="AG1485" s="158"/>
      <c r="AH1485" s="158"/>
    </row>
    <row r="1486" spans="1:35" x14ac:dyDescent="0.25">
      <c r="A1486">
        <f t="shared" si="69"/>
        <v>1484</v>
      </c>
      <c r="B1486" s="148"/>
      <c r="C1486">
        <f t="shared" si="71"/>
        <v>0</v>
      </c>
      <c r="E1486">
        <f t="shared" si="70"/>
        <v>1483</v>
      </c>
      <c r="F1486" s="156"/>
      <c r="G1486" s="157"/>
      <c r="H1486" s="158"/>
      <c r="I1486" s="158"/>
      <c r="J1486" s="158"/>
      <c r="K1486" s="158"/>
      <c r="L1486" s="158"/>
      <c r="M1486" s="158"/>
      <c r="N1486" s="158"/>
      <c r="O1486" s="158"/>
      <c r="P1486" s="158"/>
      <c r="Q1486" s="158"/>
      <c r="R1486" s="158"/>
      <c r="S1486" s="158"/>
      <c r="T1486" s="158"/>
      <c r="U1486" s="158"/>
      <c r="V1486" s="158"/>
      <c r="W1486" s="158"/>
      <c r="X1486" s="158"/>
      <c r="Y1486" s="158"/>
      <c r="Z1486" s="158"/>
      <c r="AA1486" s="158"/>
      <c r="AB1486" s="158"/>
      <c r="AC1486" s="158"/>
      <c r="AD1486" s="158"/>
      <c r="AE1486" s="158"/>
      <c r="AF1486" s="158"/>
      <c r="AG1486" s="158"/>
      <c r="AH1486" s="158"/>
    </row>
    <row r="1487" spans="1:35" x14ac:dyDescent="0.25">
      <c r="A1487">
        <f t="shared" si="69"/>
        <v>1485</v>
      </c>
      <c r="B1487" s="149"/>
      <c r="C1487">
        <f t="shared" si="71"/>
        <v>0</v>
      </c>
      <c r="E1487">
        <f t="shared" si="70"/>
        <v>1484</v>
      </c>
      <c r="F1487" s="159"/>
      <c r="G1487" s="160"/>
      <c r="H1487" s="161"/>
      <c r="I1487" s="161"/>
      <c r="J1487" s="161"/>
      <c r="K1487" s="161"/>
      <c r="L1487" s="161"/>
      <c r="M1487" s="161"/>
      <c r="N1487" s="161"/>
      <c r="O1487" s="161"/>
      <c r="P1487" s="161"/>
      <c r="Q1487" s="161"/>
      <c r="R1487" s="161"/>
      <c r="S1487" s="161"/>
      <c r="T1487" s="161"/>
      <c r="U1487" s="161"/>
      <c r="V1487" s="161"/>
      <c r="W1487" s="161"/>
      <c r="X1487" s="161"/>
      <c r="Y1487" s="161"/>
      <c r="Z1487" s="161"/>
      <c r="AA1487" s="161"/>
      <c r="AB1487" s="161"/>
      <c r="AC1487" s="161"/>
      <c r="AD1487" s="161"/>
      <c r="AE1487" s="161"/>
      <c r="AF1487" s="161"/>
      <c r="AG1487" s="161"/>
      <c r="AH1487" s="161"/>
    </row>
    <row r="1488" spans="1:35" s="134" customFormat="1" x14ac:dyDescent="0.25">
      <c r="A1488">
        <f t="shared" si="69"/>
        <v>1486</v>
      </c>
      <c r="B1488" s="135"/>
      <c r="C1488">
        <f t="shared" si="71"/>
        <v>0</v>
      </c>
      <c r="E1488" s="134">
        <f t="shared" si="70"/>
        <v>1485</v>
      </c>
      <c r="F1488" s="136"/>
      <c r="G1488" s="137"/>
      <c r="H1488" s="138"/>
      <c r="I1488" s="138"/>
      <c r="J1488" s="138"/>
      <c r="K1488" s="138"/>
      <c r="L1488" s="138"/>
      <c r="M1488" s="138"/>
      <c r="N1488" s="138"/>
      <c r="O1488" s="138"/>
      <c r="P1488" s="138"/>
      <c r="Q1488" s="138"/>
      <c r="R1488" s="138"/>
      <c r="S1488" s="138"/>
      <c r="T1488" s="138"/>
      <c r="U1488" s="138"/>
      <c r="V1488" s="138"/>
      <c r="W1488" s="138"/>
      <c r="X1488" s="138"/>
      <c r="Y1488" s="138"/>
      <c r="Z1488" s="138"/>
      <c r="AA1488" s="138"/>
      <c r="AB1488" s="138"/>
      <c r="AC1488" s="138"/>
      <c r="AD1488" s="138"/>
      <c r="AE1488" s="138"/>
      <c r="AF1488" s="138"/>
      <c r="AG1488" s="138"/>
      <c r="AH1488" s="138"/>
      <c r="AI1488" s="3"/>
    </row>
    <row r="1489" spans="1:34" x14ac:dyDescent="0.25">
      <c r="A1489">
        <f t="shared" si="69"/>
        <v>1487</v>
      </c>
      <c r="B1489" s="139"/>
      <c r="C1489">
        <f t="shared" si="71"/>
        <v>0</v>
      </c>
      <c r="E1489">
        <f t="shared" si="70"/>
        <v>1486</v>
      </c>
      <c r="F1489" s="140"/>
      <c r="G1489" s="141"/>
      <c r="H1489" s="142"/>
      <c r="I1489" s="142"/>
      <c r="J1489" s="142"/>
      <c r="K1489" s="142"/>
      <c r="L1489" s="142"/>
      <c r="M1489" s="142"/>
      <c r="N1489" s="142"/>
      <c r="O1489" s="142"/>
      <c r="P1489" s="142"/>
      <c r="Q1489" s="142"/>
      <c r="R1489" s="142"/>
      <c r="S1489" s="142"/>
      <c r="T1489" s="142"/>
      <c r="U1489" s="142"/>
      <c r="V1489" s="142"/>
      <c r="W1489" s="142"/>
      <c r="X1489" s="142"/>
      <c r="Y1489" s="142"/>
      <c r="Z1489" s="142"/>
      <c r="AA1489" s="142"/>
      <c r="AB1489" s="142"/>
      <c r="AC1489" s="142"/>
      <c r="AD1489" s="142"/>
      <c r="AE1489" s="142"/>
      <c r="AF1489" s="142"/>
      <c r="AG1489" s="142"/>
      <c r="AH1489" s="142"/>
    </row>
    <row r="1490" spans="1:34" x14ac:dyDescent="0.25">
      <c r="A1490">
        <f t="shared" si="69"/>
        <v>1488</v>
      </c>
      <c r="B1490" s="143"/>
      <c r="C1490">
        <f t="shared" si="71"/>
        <v>0</v>
      </c>
      <c r="E1490">
        <f t="shared" si="70"/>
        <v>1487</v>
      </c>
      <c r="F1490" s="140"/>
      <c r="G1490" s="141"/>
      <c r="H1490" s="142"/>
      <c r="I1490" s="142"/>
      <c r="J1490" s="142"/>
      <c r="K1490" s="142"/>
      <c r="L1490" s="142"/>
      <c r="M1490" s="142"/>
      <c r="N1490" s="142"/>
      <c r="O1490" s="142"/>
      <c r="P1490" s="142"/>
      <c r="Q1490" s="142"/>
      <c r="R1490" s="142"/>
      <c r="S1490" s="142"/>
      <c r="T1490" s="142"/>
      <c r="U1490" s="142"/>
      <c r="V1490" s="142"/>
      <c r="W1490" s="142"/>
      <c r="X1490" s="142"/>
      <c r="Y1490" s="142"/>
      <c r="Z1490" s="142"/>
      <c r="AA1490" s="142"/>
      <c r="AB1490" s="142"/>
      <c r="AC1490" s="142"/>
      <c r="AD1490" s="142"/>
      <c r="AE1490" s="142"/>
      <c r="AF1490" s="142"/>
      <c r="AG1490" s="142"/>
      <c r="AH1490" s="142"/>
    </row>
    <row r="1491" spans="1:34" x14ac:dyDescent="0.25">
      <c r="A1491">
        <f t="shared" si="69"/>
        <v>1489</v>
      </c>
      <c r="B1491" s="144"/>
      <c r="C1491">
        <f t="shared" si="71"/>
        <v>0</v>
      </c>
      <c r="E1491">
        <f t="shared" si="70"/>
        <v>1488</v>
      </c>
      <c r="F1491" s="140"/>
      <c r="G1491" s="141"/>
      <c r="H1491" s="142"/>
      <c r="I1491" s="142"/>
      <c r="J1491" s="142"/>
      <c r="K1491" s="142"/>
      <c r="L1491" s="142"/>
      <c r="M1491" s="142"/>
      <c r="N1491" s="142"/>
      <c r="O1491" s="142"/>
      <c r="P1491" s="142"/>
      <c r="Q1491" s="142"/>
      <c r="R1491" s="142"/>
      <c r="S1491" s="142"/>
      <c r="T1491" s="142"/>
      <c r="U1491" s="142"/>
      <c r="V1491" s="142"/>
      <c r="W1491" s="142"/>
      <c r="X1491" s="142"/>
      <c r="Y1491" s="142"/>
      <c r="Z1491" s="142"/>
      <c r="AA1491" s="142"/>
      <c r="AB1491" s="142"/>
      <c r="AC1491" s="142"/>
      <c r="AD1491" s="142"/>
      <c r="AE1491" s="142"/>
      <c r="AF1491" s="142"/>
      <c r="AG1491" s="142"/>
      <c r="AH1491" s="142"/>
    </row>
    <row r="1492" spans="1:34" x14ac:dyDescent="0.25">
      <c r="A1492">
        <f t="shared" si="69"/>
        <v>1490</v>
      </c>
      <c r="B1492" s="147"/>
      <c r="C1492">
        <f t="shared" si="71"/>
        <v>0</v>
      </c>
      <c r="E1492">
        <f t="shared" si="70"/>
        <v>1489</v>
      </c>
      <c r="F1492" s="140"/>
      <c r="G1492" s="141"/>
      <c r="H1492" s="142"/>
      <c r="I1492" s="142"/>
      <c r="J1492" s="142"/>
      <c r="K1492" s="142"/>
      <c r="L1492" s="142"/>
      <c r="M1492" s="142"/>
      <c r="N1492" s="142"/>
      <c r="O1492" s="142"/>
      <c r="P1492" s="142"/>
      <c r="Q1492" s="142"/>
      <c r="R1492" s="142"/>
      <c r="S1492" s="142"/>
      <c r="T1492" s="142"/>
      <c r="U1492" s="142"/>
      <c r="V1492" s="142"/>
      <c r="W1492" s="142"/>
      <c r="X1492" s="142"/>
      <c r="Y1492" s="142"/>
      <c r="Z1492" s="142"/>
      <c r="AA1492" s="142"/>
      <c r="AB1492" s="142"/>
      <c r="AC1492" s="142"/>
      <c r="AD1492" s="142"/>
      <c r="AE1492" s="142"/>
      <c r="AF1492" s="142"/>
      <c r="AG1492" s="142"/>
      <c r="AH1492" s="142"/>
    </row>
    <row r="1493" spans="1:34" x14ac:dyDescent="0.25">
      <c r="A1493">
        <f t="shared" si="69"/>
        <v>1491</v>
      </c>
      <c r="B1493" s="148"/>
      <c r="C1493">
        <f t="shared" si="71"/>
        <v>0</v>
      </c>
      <c r="E1493">
        <f t="shared" si="70"/>
        <v>1490</v>
      </c>
      <c r="F1493" s="140"/>
      <c r="G1493" s="141"/>
      <c r="H1493" s="142"/>
      <c r="I1493" s="142"/>
      <c r="J1493" s="142"/>
      <c r="K1493" s="142"/>
      <c r="L1493" s="142"/>
      <c r="M1493" s="142"/>
      <c r="N1493" s="142"/>
      <c r="O1493" s="142"/>
      <c r="P1493" s="142"/>
      <c r="Q1493" s="142"/>
      <c r="R1493" s="142"/>
      <c r="S1493" s="142"/>
      <c r="T1493" s="142"/>
      <c r="U1493" s="142"/>
      <c r="V1493" s="142"/>
      <c r="W1493" s="142"/>
      <c r="X1493" s="142"/>
      <c r="Y1493" s="142"/>
      <c r="Z1493" s="142"/>
      <c r="AA1493" s="142"/>
      <c r="AB1493" s="142"/>
      <c r="AC1493" s="142"/>
      <c r="AD1493" s="142"/>
      <c r="AE1493" s="142"/>
      <c r="AF1493" s="142"/>
      <c r="AG1493" s="142"/>
      <c r="AH1493" s="142"/>
    </row>
    <row r="1494" spans="1:34" x14ac:dyDescent="0.25">
      <c r="A1494">
        <f t="shared" si="69"/>
        <v>1492</v>
      </c>
      <c r="B1494" s="149"/>
      <c r="C1494">
        <f t="shared" si="71"/>
        <v>0</v>
      </c>
      <c r="E1494">
        <f t="shared" si="70"/>
        <v>1491</v>
      </c>
      <c r="F1494" s="150"/>
      <c r="G1494" s="151"/>
      <c r="H1494" s="152"/>
      <c r="I1494" s="152"/>
      <c r="J1494" s="152"/>
      <c r="K1494" s="152"/>
      <c r="L1494" s="152"/>
      <c r="M1494" s="152"/>
      <c r="N1494" s="152"/>
      <c r="O1494" s="152"/>
      <c r="P1494" s="152"/>
      <c r="Q1494" s="152"/>
      <c r="R1494" s="152"/>
      <c r="S1494" s="152"/>
      <c r="T1494" s="152"/>
      <c r="U1494" s="152"/>
      <c r="V1494" s="152"/>
      <c r="W1494" s="152"/>
      <c r="X1494" s="152"/>
      <c r="Y1494" s="152"/>
      <c r="Z1494" s="152"/>
      <c r="AA1494" s="152"/>
      <c r="AB1494" s="152"/>
      <c r="AC1494" s="152"/>
      <c r="AD1494" s="152"/>
      <c r="AE1494" s="152"/>
      <c r="AF1494" s="152"/>
      <c r="AG1494" s="152"/>
      <c r="AH1494" s="152"/>
    </row>
    <row r="1495" spans="1:34" x14ac:dyDescent="0.25">
      <c r="A1495">
        <f t="shared" si="69"/>
        <v>1493</v>
      </c>
      <c r="B1495" s="135"/>
      <c r="C1495">
        <f t="shared" si="71"/>
        <v>0</v>
      </c>
      <c r="E1495" s="134">
        <f t="shared" si="70"/>
        <v>1492</v>
      </c>
      <c r="F1495" s="153"/>
      <c r="G1495" s="154"/>
      <c r="H1495" s="155"/>
      <c r="I1495" s="155"/>
      <c r="J1495" s="155"/>
      <c r="K1495" s="155"/>
      <c r="L1495" s="155"/>
      <c r="M1495" s="155"/>
      <c r="N1495" s="155"/>
      <c r="O1495" s="155"/>
      <c r="P1495" s="155"/>
      <c r="Q1495" s="155"/>
      <c r="R1495" s="155"/>
      <c r="S1495" s="155"/>
      <c r="T1495" s="155"/>
      <c r="U1495" s="155"/>
      <c r="V1495" s="155"/>
      <c r="W1495" s="155"/>
      <c r="X1495" s="155"/>
      <c r="Y1495" s="155"/>
      <c r="Z1495" s="155"/>
      <c r="AA1495" s="155"/>
      <c r="AB1495" s="155"/>
      <c r="AC1495" s="155"/>
      <c r="AD1495" s="155"/>
      <c r="AE1495" s="155"/>
      <c r="AF1495" s="155"/>
      <c r="AG1495" s="155"/>
      <c r="AH1495" s="155"/>
    </row>
    <row r="1496" spans="1:34" x14ac:dyDescent="0.25">
      <c r="A1496">
        <f t="shared" si="69"/>
        <v>1494</v>
      </c>
      <c r="B1496" s="139"/>
      <c r="C1496">
        <f t="shared" si="71"/>
        <v>0</v>
      </c>
      <c r="E1496">
        <f t="shared" si="70"/>
        <v>1493</v>
      </c>
      <c r="F1496" s="156"/>
      <c r="G1496" s="157"/>
      <c r="H1496" s="158"/>
      <c r="I1496" s="158"/>
      <c r="J1496" s="158"/>
      <c r="K1496" s="158"/>
      <c r="L1496" s="158"/>
      <c r="M1496" s="158"/>
      <c r="N1496" s="158"/>
      <c r="O1496" s="158"/>
      <c r="P1496" s="158"/>
      <c r="Q1496" s="158"/>
      <c r="R1496" s="158"/>
      <c r="S1496" s="158"/>
      <c r="T1496" s="158"/>
      <c r="U1496" s="158"/>
      <c r="V1496" s="158"/>
      <c r="W1496" s="158"/>
      <c r="X1496" s="158"/>
      <c r="Y1496" s="158"/>
      <c r="Z1496" s="158"/>
      <c r="AA1496" s="158"/>
      <c r="AB1496" s="158"/>
      <c r="AC1496" s="158"/>
      <c r="AD1496" s="158"/>
      <c r="AE1496" s="158"/>
      <c r="AF1496" s="158"/>
      <c r="AG1496" s="158"/>
      <c r="AH1496" s="158"/>
    </row>
    <row r="1497" spans="1:34" x14ac:dyDescent="0.25">
      <c r="A1497">
        <f t="shared" si="69"/>
        <v>1495</v>
      </c>
      <c r="B1497" s="143"/>
      <c r="C1497">
        <f t="shared" si="71"/>
        <v>0</v>
      </c>
      <c r="E1497">
        <f t="shared" si="70"/>
        <v>1494</v>
      </c>
      <c r="F1497" s="156"/>
      <c r="G1497" s="157"/>
      <c r="H1497" s="158"/>
      <c r="I1497" s="158"/>
      <c r="J1497" s="158"/>
      <c r="K1497" s="158"/>
      <c r="L1497" s="158"/>
      <c r="M1497" s="158"/>
      <c r="N1497" s="158"/>
      <c r="O1497" s="158"/>
      <c r="P1497" s="158"/>
      <c r="Q1497" s="158"/>
      <c r="R1497" s="158"/>
      <c r="S1497" s="158"/>
      <c r="T1497" s="158"/>
      <c r="U1497" s="158"/>
      <c r="V1497" s="158"/>
      <c r="W1497" s="158"/>
      <c r="X1497" s="158"/>
      <c r="Y1497" s="158"/>
      <c r="Z1497" s="158"/>
      <c r="AA1497" s="158"/>
      <c r="AB1497" s="158"/>
      <c r="AC1497" s="158"/>
      <c r="AD1497" s="158"/>
      <c r="AE1497" s="158"/>
      <c r="AF1497" s="158"/>
      <c r="AG1497" s="158"/>
      <c r="AH1497" s="158"/>
    </row>
    <row r="1498" spans="1:34" x14ac:dyDescent="0.25">
      <c r="A1498">
        <f t="shared" si="69"/>
        <v>1496</v>
      </c>
      <c r="B1498" s="144"/>
      <c r="C1498">
        <f t="shared" si="71"/>
        <v>0</v>
      </c>
      <c r="E1498">
        <f t="shared" si="70"/>
        <v>1495</v>
      </c>
      <c r="F1498" s="156"/>
      <c r="G1498" s="157"/>
      <c r="H1498" s="158"/>
      <c r="I1498" s="158"/>
      <c r="J1498" s="158"/>
      <c r="K1498" s="158"/>
      <c r="L1498" s="158"/>
      <c r="M1498" s="158"/>
      <c r="N1498" s="158"/>
      <c r="O1498" s="158"/>
      <c r="P1498" s="158"/>
      <c r="Q1498" s="158"/>
      <c r="R1498" s="158"/>
      <c r="S1498" s="158"/>
      <c r="T1498" s="158"/>
      <c r="U1498" s="158"/>
      <c r="V1498" s="158"/>
      <c r="W1498" s="158"/>
      <c r="X1498" s="158"/>
      <c r="Y1498" s="158"/>
      <c r="Z1498" s="158"/>
      <c r="AA1498" s="158"/>
      <c r="AB1498" s="158"/>
      <c r="AC1498" s="158"/>
      <c r="AD1498" s="158"/>
      <c r="AE1498" s="158"/>
      <c r="AF1498" s="158"/>
      <c r="AG1498" s="158"/>
      <c r="AH1498" s="158"/>
    </row>
    <row r="1499" spans="1:34" x14ac:dyDescent="0.25">
      <c r="B1499" s="147"/>
      <c r="C1499">
        <f t="shared" si="71"/>
        <v>0</v>
      </c>
      <c r="E1499">
        <f t="shared" si="70"/>
        <v>1496</v>
      </c>
      <c r="F1499" s="156"/>
      <c r="G1499" s="157"/>
      <c r="H1499" s="158"/>
      <c r="I1499" s="158"/>
      <c r="J1499" s="158"/>
      <c r="K1499" s="158"/>
      <c r="L1499" s="158"/>
      <c r="M1499" s="158"/>
      <c r="N1499" s="158"/>
      <c r="O1499" s="158"/>
      <c r="P1499" s="158"/>
      <c r="Q1499" s="158"/>
      <c r="R1499" s="158"/>
      <c r="S1499" s="158"/>
      <c r="T1499" s="158"/>
      <c r="U1499" s="158"/>
      <c r="V1499" s="158"/>
      <c r="W1499" s="158"/>
      <c r="X1499" s="158"/>
      <c r="Y1499" s="158"/>
      <c r="Z1499" s="158"/>
      <c r="AA1499" s="158"/>
      <c r="AB1499" s="158"/>
      <c r="AC1499" s="158"/>
      <c r="AD1499" s="158"/>
      <c r="AE1499" s="158"/>
      <c r="AF1499" s="158"/>
      <c r="AG1499" s="158"/>
      <c r="AH1499" s="158"/>
    </row>
    <row r="1500" spans="1:34" x14ac:dyDescent="0.25">
      <c r="B1500" s="148"/>
      <c r="E1500">
        <f t="shared" si="70"/>
        <v>1497</v>
      </c>
      <c r="F1500" s="156"/>
      <c r="G1500" s="157"/>
      <c r="H1500" s="158"/>
      <c r="I1500" s="158"/>
      <c r="J1500" s="158"/>
      <c r="K1500" s="158"/>
      <c r="L1500" s="158"/>
      <c r="M1500" s="158"/>
      <c r="N1500" s="158"/>
      <c r="O1500" s="158"/>
      <c r="P1500" s="158"/>
      <c r="Q1500" s="158"/>
      <c r="R1500" s="158"/>
      <c r="S1500" s="158"/>
      <c r="T1500" s="158"/>
      <c r="U1500" s="158"/>
      <c r="V1500" s="158"/>
      <c r="W1500" s="158"/>
      <c r="X1500" s="158"/>
      <c r="Y1500" s="158"/>
      <c r="Z1500" s="158"/>
      <c r="AA1500" s="158"/>
      <c r="AB1500" s="158"/>
      <c r="AC1500" s="158"/>
      <c r="AD1500" s="158"/>
      <c r="AE1500" s="158"/>
      <c r="AF1500" s="158"/>
      <c r="AG1500" s="158"/>
      <c r="AH1500" s="158"/>
    </row>
    <row r="1501" spans="1:34" x14ac:dyDescent="0.25">
      <c r="B1501" s="148"/>
      <c r="F1501" s="156"/>
    </row>
    <row r="1502" spans="1:34" x14ac:dyDescent="0.25">
      <c r="B1502" s="148"/>
      <c r="F1502" s="156"/>
    </row>
    <row r="1503" spans="1:34" x14ac:dyDescent="0.25">
      <c r="B1503" s="148"/>
      <c r="F1503" s="156"/>
    </row>
    <row r="1504" spans="1:34" x14ac:dyDescent="0.25">
      <c r="B1504" s="148"/>
      <c r="F1504" s="156"/>
    </row>
    <row r="1505" spans="2:6" x14ac:dyDescent="0.25">
      <c r="B1505" s="148"/>
      <c r="F1505" s="156"/>
    </row>
    <row r="1506" spans="2:6" x14ac:dyDescent="0.25">
      <c r="B1506" s="148"/>
      <c r="F1506" s="156"/>
    </row>
    <row r="1507" spans="2:6" x14ac:dyDescent="0.25">
      <c r="B1507" s="148"/>
      <c r="F1507" s="156"/>
    </row>
    <row r="1508" spans="2:6" x14ac:dyDescent="0.25">
      <c r="B1508" s="148"/>
      <c r="F1508" s="156"/>
    </row>
    <row r="1509" spans="2:6" x14ac:dyDescent="0.25">
      <c r="B1509" s="148"/>
      <c r="F1509" s="156"/>
    </row>
    <row r="1510" spans="2:6" x14ac:dyDescent="0.25">
      <c r="B1510" s="148"/>
      <c r="F1510" s="156"/>
    </row>
    <row r="1511" spans="2:6" x14ac:dyDescent="0.25">
      <c r="B1511" s="148"/>
      <c r="F1511" s="156"/>
    </row>
    <row r="1512" spans="2:6" x14ac:dyDescent="0.25">
      <c r="B1512" s="148"/>
      <c r="F1512" s="156"/>
    </row>
    <row r="1513" spans="2:6" x14ac:dyDescent="0.25">
      <c r="B1513" s="148"/>
      <c r="F1513" s="156"/>
    </row>
    <row r="1514" spans="2:6" x14ac:dyDescent="0.25">
      <c r="B1514" s="148"/>
      <c r="F1514" s="156"/>
    </row>
    <row r="1515" spans="2:6" x14ac:dyDescent="0.25">
      <c r="B1515" s="148"/>
      <c r="F1515" s="156"/>
    </row>
    <row r="1516" spans="2:6" x14ac:dyDescent="0.25">
      <c r="B1516" s="148"/>
      <c r="F1516" s="156"/>
    </row>
    <row r="1517" spans="2:6" x14ac:dyDescent="0.25">
      <c r="B1517" s="148"/>
      <c r="F1517" s="156"/>
    </row>
    <row r="1518" spans="2:6" x14ac:dyDescent="0.25">
      <c r="B1518" s="148"/>
      <c r="F1518" s="156"/>
    </row>
    <row r="1524" spans="1:35" x14ac:dyDescent="0.25">
      <c r="F1524" s="166" t="s">
        <v>2594</v>
      </c>
      <c r="Q1524" s="127" t="s">
        <v>2595</v>
      </c>
    </row>
    <row r="1525" spans="1:35" s="167" customFormat="1" ht="3.75" customHeight="1" x14ac:dyDescent="0.25">
      <c r="F1525" s="168"/>
      <c r="G1525" s="169"/>
      <c r="H1525" s="169"/>
      <c r="I1525" s="169"/>
      <c r="J1525" s="169"/>
      <c r="K1525" s="169"/>
      <c r="L1525" s="169"/>
      <c r="M1525" s="169"/>
      <c r="N1525" s="169"/>
      <c r="O1525" s="169"/>
      <c r="P1525" s="169"/>
      <c r="Q1525" s="169"/>
      <c r="R1525" s="169"/>
      <c r="S1525" s="169"/>
      <c r="T1525" s="169"/>
      <c r="U1525" s="169"/>
      <c r="V1525" s="169"/>
      <c r="W1525" s="169"/>
      <c r="X1525" s="169"/>
      <c r="Y1525" s="169"/>
      <c r="Z1525" s="169"/>
      <c r="AA1525" s="169"/>
      <c r="AB1525" s="169"/>
      <c r="AC1525" s="169"/>
      <c r="AD1525" s="169"/>
      <c r="AE1525" s="169"/>
      <c r="AF1525" s="169"/>
      <c r="AG1525" s="169"/>
      <c r="AH1525" s="169"/>
      <c r="AI1525" s="170"/>
    </row>
    <row r="1526" spans="1:35" s="171" customFormat="1" x14ac:dyDescent="0.25">
      <c r="B1526" s="172"/>
      <c r="E1526" s="173">
        <v>1</v>
      </c>
      <c r="F1526" s="174" t="s">
        <v>1087</v>
      </c>
      <c r="G1526" s="175"/>
      <c r="H1526" s="175"/>
      <c r="I1526" s="175" t="s">
        <v>2596</v>
      </c>
      <c r="J1526" s="175" t="s">
        <v>2597</v>
      </c>
      <c r="K1526" s="175"/>
      <c r="L1526" s="175" t="s">
        <v>2598</v>
      </c>
      <c r="M1526" s="175" t="s">
        <v>2599</v>
      </c>
      <c r="N1526" s="175" t="s">
        <v>2600</v>
      </c>
      <c r="O1526" s="175" t="s">
        <v>2601</v>
      </c>
      <c r="P1526" s="175" t="s">
        <v>2602</v>
      </c>
      <c r="Q1526" s="175"/>
      <c r="R1526" s="175" t="s">
        <v>2603</v>
      </c>
      <c r="S1526" s="175" t="s">
        <v>2604</v>
      </c>
      <c r="T1526" s="175" t="s">
        <v>2605</v>
      </c>
      <c r="U1526" s="175"/>
      <c r="V1526" s="175" t="s">
        <v>2183</v>
      </c>
      <c r="W1526" s="175" t="s">
        <v>2606</v>
      </c>
      <c r="X1526" s="175" t="s">
        <v>2607</v>
      </c>
      <c r="Y1526" s="175" t="s">
        <v>2608</v>
      </c>
      <c r="Z1526" s="175" t="s">
        <v>2609</v>
      </c>
      <c r="AA1526" s="175" t="s">
        <v>2610</v>
      </c>
      <c r="AB1526" s="175" t="s">
        <v>2611</v>
      </c>
      <c r="AC1526" s="175" t="s">
        <v>2612</v>
      </c>
      <c r="AD1526" s="175" t="s">
        <v>2613</v>
      </c>
      <c r="AE1526" s="175" t="s">
        <v>2614</v>
      </c>
      <c r="AF1526" s="175" t="s">
        <v>2615</v>
      </c>
      <c r="AG1526" s="175" t="s">
        <v>2616</v>
      </c>
      <c r="AH1526" s="175"/>
      <c r="AI1526" s="176"/>
    </row>
    <row r="1527" spans="1:35" s="177" customFormat="1" x14ac:dyDescent="0.25">
      <c r="B1527" s="178"/>
      <c r="E1527" s="177">
        <f t="shared" ref="E1527:E1532" si="72">+E1526+1</f>
        <v>2</v>
      </c>
      <c r="F1527" s="179" t="s">
        <v>1109</v>
      </c>
      <c r="G1527" s="180"/>
      <c r="H1527" s="180"/>
      <c r="I1527" s="180" t="s">
        <v>507</v>
      </c>
      <c r="J1527" s="180" t="s">
        <v>730</v>
      </c>
      <c r="K1527" s="180"/>
      <c r="L1527" s="180" t="s">
        <v>730</v>
      </c>
      <c r="M1527" s="180" t="s">
        <v>546</v>
      </c>
      <c r="N1527" s="180" t="s">
        <v>730</v>
      </c>
      <c r="O1527" s="180" t="s">
        <v>562</v>
      </c>
      <c r="P1527" s="180" t="s">
        <v>2518</v>
      </c>
      <c r="Q1527" s="180"/>
      <c r="R1527" s="180" t="s">
        <v>454</v>
      </c>
      <c r="S1527" s="180" t="s">
        <v>424</v>
      </c>
      <c r="T1527" s="180" t="s">
        <v>517</v>
      </c>
      <c r="U1527" s="180"/>
      <c r="V1527" s="180" t="s">
        <v>436</v>
      </c>
      <c r="W1527" s="180" t="s">
        <v>478</v>
      </c>
      <c r="X1527" s="180" t="s">
        <v>730</v>
      </c>
      <c r="Y1527" s="180" t="s">
        <v>428</v>
      </c>
      <c r="Z1527" s="180" t="s">
        <v>478</v>
      </c>
      <c r="AA1527" s="180" t="s">
        <v>719</v>
      </c>
      <c r="AB1527" s="180" t="s">
        <v>454</v>
      </c>
      <c r="AC1527" s="180" t="s">
        <v>2518</v>
      </c>
      <c r="AD1527" s="180" t="s">
        <v>522</v>
      </c>
      <c r="AE1527" s="180" t="s">
        <v>439</v>
      </c>
      <c r="AF1527" s="180" t="s">
        <v>473</v>
      </c>
      <c r="AG1527" s="180" t="s">
        <v>730</v>
      </c>
      <c r="AH1527" s="180"/>
      <c r="AI1527" s="181"/>
    </row>
    <row r="1528" spans="1:35" s="177" customFormat="1" x14ac:dyDescent="0.25">
      <c r="A1528" s="182"/>
      <c r="B1528" s="183"/>
      <c r="E1528" s="177">
        <f t="shared" si="72"/>
        <v>3</v>
      </c>
      <c r="F1528" s="179" t="s">
        <v>52</v>
      </c>
      <c r="G1528" s="180"/>
      <c r="H1528" s="180"/>
      <c r="I1528" s="180" t="s">
        <v>68</v>
      </c>
      <c r="J1528" s="180" t="s">
        <v>143</v>
      </c>
      <c r="K1528" s="180"/>
      <c r="L1528" s="180" t="s">
        <v>143</v>
      </c>
      <c r="M1528" s="180" t="s">
        <v>111</v>
      </c>
      <c r="N1528" s="180" t="s">
        <v>143</v>
      </c>
      <c r="O1528" s="180" t="s">
        <v>144</v>
      </c>
      <c r="P1528" s="180" t="s">
        <v>81</v>
      </c>
      <c r="Q1528" s="180"/>
      <c r="R1528" s="180" t="s">
        <v>148</v>
      </c>
      <c r="S1528" s="180" t="s">
        <v>218</v>
      </c>
      <c r="T1528" s="180" t="s">
        <v>133</v>
      </c>
      <c r="U1528" s="180"/>
      <c r="V1528" s="180" t="s">
        <v>81</v>
      </c>
      <c r="W1528" s="180" t="s">
        <v>68</v>
      </c>
      <c r="X1528" s="180" t="s">
        <v>143</v>
      </c>
      <c r="Y1528" s="180" t="s">
        <v>114</v>
      </c>
      <c r="Z1528" s="180" t="s">
        <v>68</v>
      </c>
      <c r="AA1528" s="180" t="s">
        <v>34</v>
      </c>
      <c r="AB1528" s="180" t="s">
        <v>314</v>
      </c>
      <c r="AC1528" s="180" t="s">
        <v>81</v>
      </c>
      <c r="AD1528" s="180" t="s">
        <v>2617</v>
      </c>
      <c r="AE1528" s="180" t="s">
        <v>329</v>
      </c>
      <c r="AF1528" s="180" t="s">
        <v>2229</v>
      </c>
      <c r="AG1528" s="180" t="s">
        <v>143</v>
      </c>
      <c r="AH1528" s="180"/>
      <c r="AI1528" s="181"/>
    </row>
    <row r="1529" spans="1:35" s="177" customFormat="1" x14ac:dyDescent="0.25">
      <c r="B1529" s="184"/>
      <c r="E1529" s="177">
        <f t="shared" si="72"/>
        <v>4</v>
      </c>
      <c r="F1529" s="179" t="s">
        <v>1112</v>
      </c>
      <c r="G1529" s="180"/>
      <c r="H1529" s="180"/>
      <c r="I1529" s="180" t="s">
        <v>2618</v>
      </c>
      <c r="J1529" s="180" t="s">
        <v>2592</v>
      </c>
      <c r="K1529" s="180"/>
      <c r="L1529" s="180" t="s">
        <v>2592</v>
      </c>
      <c r="M1529" s="180" t="s">
        <v>2558</v>
      </c>
      <c r="N1529" s="180" t="s">
        <v>2592</v>
      </c>
      <c r="O1529" s="180" t="s">
        <v>2558</v>
      </c>
      <c r="P1529" s="180" t="s">
        <v>2618</v>
      </c>
      <c r="Q1529" s="180"/>
      <c r="R1529" s="180" t="s">
        <v>2619</v>
      </c>
      <c r="S1529" s="180" t="s">
        <v>2620</v>
      </c>
      <c r="T1529" s="180" t="s">
        <v>1114</v>
      </c>
      <c r="U1529" s="180"/>
      <c r="V1529" s="180" t="s">
        <v>2194</v>
      </c>
      <c r="W1529" s="180" t="s">
        <v>2558</v>
      </c>
      <c r="X1529" s="180" t="s">
        <v>2592</v>
      </c>
      <c r="Y1529" s="180" t="s">
        <v>1114</v>
      </c>
      <c r="Z1529" s="180" t="s">
        <v>2076</v>
      </c>
      <c r="AA1529" s="180" t="s">
        <v>2563</v>
      </c>
      <c r="AB1529" s="180" t="s">
        <v>2619</v>
      </c>
      <c r="AC1529" s="180" t="s">
        <v>2618</v>
      </c>
      <c r="AD1529" s="180" t="s">
        <v>2194</v>
      </c>
      <c r="AE1529" s="180" t="s">
        <v>1114</v>
      </c>
      <c r="AF1529" s="180" t="s">
        <v>2194</v>
      </c>
      <c r="AG1529" s="180" t="s">
        <v>2592</v>
      </c>
      <c r="AH1529" s="180"/>
      <c r="AI1529" s="181"/>
    </row>
    <row r="1530" spans="1:35" s="177" customFormat="1" x14ac:dyDescent="0.25">
      <c r="B1530" s="185"/>
      <c r="E1530" s="177">
        <f t="shared" si="72"/>
        <v>5</v>
      </c>
      <c r="F1530" s="179" t="s">
        <v>54</v>
      </c>
      <c r="G1530" s="180"/>
      <c r="H1530" s="180"/>
      <c r="I1530" s="180" t="s">
        <v>565</v>
      </c>
      <c r="J1530" s="180" t="s">
        <v>794</v>
      </c>
      <c r="K1530" s="180"/>
      <c r="L1530" s="180" t="s">
        <v>794</v>
      </c>
      <c r="M1530" s="180" t="s">
        <v>1152</v>
      </c>
      <c r="N1530" s="180" t="s">
        <v>794</v>
      </c>
      <c r="O1530" s="180" t="s">
        <v>794</v>
      </c>
      <c r="P1530" s="180" t="s">
        <v>565</v>
      </c>
      <c r="Q1530" s="180"/>
      <c r="R1530" s="180" t="s">
        <v>921</v>
      </c>
      <c r="S1530" s="180" t="s">
        <v>575</v>
      </c>
      <c r="T1530" s="180" t="s">
        <v>1121</v>
      </c>
      <c r="U1530" s="180"/>
      <c r="V1530" s="180" t="s">
        <v>1036</v>
      </c>
      <c r="W1530" s="180" t="s">
        <v>911</v>
      </c>
      <c r="X1530" s="180" t="s">
        <v>794</v>
      </c>
      <c r="Y1530" s="180" t="s">
        <v>479</v>
      </c>
      <c r="Z1530" s="180" t="s">
        <v>828</v>
      </c>
      <c r="AA1530" s="180" t="s">
        <v>1122</v>
      </c>
      <c r="AB1530" s="180" t="s">
        <v>635</v>
      </c>
      <c r="AC1530" s="180" t="s">
        <v>565</v>
      </c>
      <c r="AD1530" s="180" t="s">
        <v>1153</v>
      </c>
      <c r="AE1530" s="180" t="s">
        <v>843</v>
      </c>
      <c r="AF1530" s="180" t="s">
        <v>1117</v>
      </c>
      <c r="AG1530" s="180" t="s">
        <v>794</v>
      </c>
      <c r="AH1530" s="180"/>
      <c r="AI1530" s="181"/>
    </row>
    <row r="1531" spans="1:35" s="177" customFormat="1" x14ac:dyDescent="0.25">
      <c r="B1531" s="186"/>
      <c r="E1531" s="177">
        <f t="shared" si="72"/>
        <v>6</v>
      </c>
      <c r="F1531" s="179" t="s">
        <v>402</v>
      </c>
      <c r="G1531" s="180"/>
      <c r="H1531" s="180"/>
      <c r="I1531" s="180" t="s">
        <v>416</v>
      </c>
      <c r="J1531" s="180" t="s">
        <v>435</v>
      </c>
      <c r="K1531" s="180"/>
      <c r="L1531" s="180" t="s">
        <v>435</v>
      </c>
      <c r="M1531" s="180" t="s">
        <v>416</v>
      </c>
      <c r="N1531" s="180" t="s">
        <v>435</v>
      </c>
      <c r="O1531" s="180" t="s">
        <v>416</v>
      </c>
      <c r="P1531" s="180" t="s">
        <v>435</v>
      </c>
      <c r="Q1531" s="180"/>
      <c r="R1531" s="180" t="s">
        <v>416</v>
      </c>
      <c r="S1531" s="180" t="s">
        <v>416</v>
      </c>
      <c r="T1531" s="180" t="s">
        <v>416</v>
      </c>
      <c r="U1531" s="180"/>
      <c r="V1531" s="180" t="s">
        <v>416</v>
      </c>
      <c r="W1531" s="180" t="s">
        <v>416</v>
      </c>
      <c r="X1531" s="180" t="s">
        <v>435</v>
      </c>
      <c r="Y1531" s="180" t="s">
        <v>416</v>
      </c>
      <c r="Z1531" s="180" t="s">
        <v>416</v>
      </c>
      <c r="AA1531" s="180" t="s">
        <v>416</v>
      </c>
      <c r="AB1531" s="180" t="s">
        <v>416</v>
      </c>
      <c r="AC1531" s="180" t="s">
        <v>435</v>
      </c>
      <c r="AD1531" s="180" t="s">
        <v>416</v>
      </c>
      <c r="AE1531" s="180" t="s">
        <v>416</v>
      </c>
      <c r="AF1531" s="180" t="s">
        <v>416</v>
      </c>
      <c r="AG1531" s="180" t="s">
        <v>435</v>
      </c>
      <c r="AH1531" s="180"/>
      <c r="AI1531" s="181"/>
    </row>
    <row r="1532" spans="1:35" s="187" customFormat="1" x14ac:dyDescent="0.25">
      <c r="B1532" s="188"/>
      <c r="E1532" s="187">
        <f t="shared" si="72"/>
        <v>7</v>
      </c>
      <c r="F1532" s="189" t="s">
        <v>403</v>
      </c>
      <c r="G1532" s="190"/>
      <c r="H1532" s="190"/>
      <c r="I1532" s="190" t="s">
        <v>417</v>
      </c>
      <c r="J1532" s="190" t="s">
        <v>417</v>
      </c>
      <c r="K1532" s="190"/>
      <c r="L1532" s="190" t="s">
        <v>417</v>
      </c>
      <c r="M1532" s="190" t="s">
        <v>417</v>
      </c>
      <c r="N1532" s="190" t="s">
        <v>417</v>
      </c>
      <c r="O1532" s="190" t="s">
        <v>417</v>
      </c>
      <c r="P1532" s="190" t="s">
        <v>417</v>
      </c>
      <c r="Q1532" s="190"/>
      <c r="R1532" s="190" t="s">
        <v>417</v>
      </c>
      <c r="S1532" s="190" t="s">
        <v>558</v>
      </c>
      <c r="T1532" s="190" t="s">
        <v>558</v>
      </c>
      <c r="U1532" s="190"/>
      <c r="V1532" s="190" t="s">
        <v>417</v>
      </c>
      <c r="W1532" s="190" t="s">
        <v>417</v>
      </c>
      <c r="X1532" s="190" t="s">
        <v>417</v>
      </c>
      <c r="Y1532" s="190" t="s">
        <v>417</v>
      </c>
      <c r="Z1532" s="190" t="s">
        <v>558</v>
      </c>
      <c r="AA1532" s="190" t="s">
        <v>417</v>
      </c>
      <c r="AB1532" s="190" t="s">
        <v>417</v>
      </c>
      <c r="AC1532" s="190" t="s">
        <v>417</v>
      </c>
      <c r="AD1532" s="190" t="s">
        <v>558</v>
      </c>
      <c r="AE1532" s="190" t="s">
        <v>558</v>
      </c>
      <c r="AF1532" s="190" t="s">
        <v>558</v>
      </c>
      <c r="AG1532" s="190" t="s">
        <v>417</v>
      </c>
      <c r="AH1532" s="190"/>
      <c r="AI1532" s="191"/>
    </row>
    <row r="1533" spans="1:35" s="171" customFormat="1" x14ac:dyDescent="0.25">
      <c r="B1533" s="172"/>
      <c r="E1533" s="173">
        <f>1+E1532</f>
        <v>8</v>
      </c>
      <c r="F1533" s="174" t="s">
        <v>1087</v>
      </c>
      <c r="G1533" s="192"/>
      <c r="H1533" s="192"/>
      <c r="I1533" s="192" t="s">
        <v>2621</v>
      </c>
      <c r="J1533" s="192"/>
      <c r="K1533" s="192"/>
      <c r="L1533" s="192" t="s">
        <v>2622</v>
      </c>
      <c r="M1533" s="192" t="s">
        <v>2623</v>
      </c>
      <c r="N1533" s="192" t="s">
        <v>2624</v>
      </c>
      <c r="O1533" s="192" t="s">
        <v>2625</v>
      </c>
      <c r="P1533" s="192" t="s">
        <v>2626</v>
      </c>
      <c r="Q1533" s="192"/>
      <c r="R1533" s="192"/>
      <c r="S1533" s="192"/>
      <c r="T1533" s="192" t="s">
        <v>2627</v>
      </c>
      <c r="U1533" s="192"/>
      <c r="V1533" s="192" t="s">
        <v>2195</v>
      </c>
      <c r="W1533" s="192" t="s">
        <v>2628</v>
      </c>
      <c r="X1533" s="192"/>
      <c r="Y1533" s="192" t="s">
        <v>2629</v>
      </c>
      <c r="Z1533" s="192" t="s">
        <v>2630</v>
      </c>
      <c r="AA1533" s="192" t="s">
        <v>2631</v>
      </c>
      <c r="AB1533" s="192" t="s">
        <v>2632</v>
      </c>
      <c r="AC1533" s="192" t="s">
        <v>2633</v>
      </c>
      <c r="AD1533" s="192"/>
      <c r="AE1533" s="192" t="s">
        <v>2634</v>
      </c>
      <c r="AF1533" s="192" t="s">
        <v>2635</v>
      </c>
      <c r="AG1533" s="192" t="s">
        <v>2636</v>
      </c>
      <c r="AH1533" s="192"/>
      <c r="AI1533" s="176"/>
    </row>
    <row r="1534" spans="1:35" s="177" customFormat="1" x14ac:dyDescent="0.25">
      <c r="A1534" s="182"/>
      <c r="B1534" s="178"/>
      <c r="E1534" s="177">
        <f t="shared" ref="E1534:E1546" si="73">+E1533+1</f>
        <v>9</v>
      </c>
      <c r="F1534" s="179" t="s">
        <v>1109</v>
      </c>
      <c r="G1534" s="180"/>
      <c r="H1534" s="180"/>
      <c r="I1534" s="180" t="s">
        <v>478</v>
      </c>
      <c r="J1534" s="180"/>
      <c r="K1534" s="180"/>
      <c r="L1534" s="180" t="s">
        <v>2119</v>
      </c>
      <c r="M1534" s="180" t="s">
        <v>422</v>
      </c>
      <c r="N1534" s="180" t="s">
        <v>2518</v>
      </c>
      <c r="O1534" s="180" t="s">
        <v>562</v>
      </c>
      <c r="P1534" s="180" t="s">
        <v>520</v>
      </c>
      <c r="Q1534" s="180"/>
      <c r="R1534" s="180"/>
      <c r="S1534" s="180"/>
      <c r="T1534" s="180" t="s">
        <v>634</v>
      </c>
      <c r="U1534" s="180"/>
      <c r="V1534" s="180" t="s">
        <v>439</v>
      </c>
      <c r="W1534" s="180" t="s">
        <v>504</v>
      </c>
      <c r="X1534" s="180"/>
      <c r="Y1534" s="180" t="s">
        <v>370</v>
      </c>
      <c r="Z1534" s="180" t="s">
        <v>504</v>
      </c>
      <c r="AA1534" s="180" t="s">
        <v>767</v>
      </c>
      <c r="AB1534" s="180" t="s">
        <v>730</v>
      </c>
      <c r="AC1534" s="180" t="s">
        <v>534</v>
      </c>
      <c r="AD1534" s="180"/>
      <c r="AE1534" s="180" t="s">
        <v>439</v>
      </c>
      <c r="AF1534" s="180" t="s">
        <v>454</v>
      </c>
      <c r="AG1534" s="180" t="s">
        <v>2518</v>
      </c>
      <c r="AH1534" s="180"/>
      <c r="AI1534" s="181"/>
    </row>
    <row r="1535" spans="1:35" s="177" customFormat="1" x14ac:dyDescent="0.25">
      <c r="B1535" s="183"/>
      <c r="E1535" s="177">
        <f t="shared" si="73"/>
        <v>10</v>
      </c>
      <c r="F1535" s="179" t="s">
        <v>52</v>
      </c>
      <c r="G1535" s="180"/>
      <c r="H1535" s="180"/>
      <c r="I1535" s="180" t="s">
        <v>68</v>
      </c>
      <c r="J1535" s="180"/>
      <c r="K1535" s="180"/>
      <c r="L1535" s="180" t="s">
        <v>36</v>
      </c>
      <c r="M1535" s="180" t="s">
        <v>148</v>
      </c>
      <c r="N1535" s="180" t="s">
        <v>81</v>
      </c>
      <c r="O1535" s="180" t="s">
        <v>144</v>
      </c>
      <c r="P1535" s="180" t="s">
        <v>148</v>
      </c>
      <c r="Q1535" s="180"/>
      <c r="R1535" s="180"/>
      <c r="S1535" s="180"/>
      <c r="T1535" s="180" t="s">
        <v>135</v>
      </c>
      <c r="U1535" s="180"/>
      <c r="V1535" s="180" t="s">
        <v>81</v>
      </c>
      <c r="W1535" s="180" t="s">
        <v>68</v>
      </c>
      <c r="X1535" s="180"/>
      <c r="Y1535" s="180" t="s">
        <v>114</v>
      </c>
      <c r="Z1535" s="180" t="s">
        <v>68</v>
      </c>
      <c r="AA1535" s="180" t="s">
        <v>34</v>
      </c>
      <c r="AB1535" s="180" t="s">
        <v>143</v>
      </c>
      <c r="AC1535" s="180" t="s">
        <v>319</v>
      </c>
      <c r="AD1535" s="180"/>
      <c r="AE1535" s="180" t="s">
        <v>329</v>
      </c>
      <c r="AF1535" s="180" t="s">
        <v>148</v>
      </c>
      <c r="AG1535" s="180" t="s">
        <v>81</v>
      </c>
      <c r="AH1535" s="180"/>
      <c r="AI1535" s="181"/>
    </row>
    <row r="1536" spans="1:35" s="177" customFormat="1" x14ac:dyDescent="0.25">
      <c r="B1536" s="184"/>
      <c r="E1536" s="177">
        <f t="shared" si="73"/>
        <v>11</v>
      </c>
      <c r="F1536" s="179" t="s">
        <v>1112</v>
      </c>
      <c r="G1536" s="180"/>
      <c r="H1536" s="180"/>
      <c r="I1536" s="180" t="s">
        <v>2618</v>
      </c>
      <c r="J1536" s="180"/>
      <c r="K1536" s="180"/>
      <c r="L1536" s="180" t="s">
        <v>2558</v>
      </c>
      <c r="M1536" s="180" t="s">
        <v>2618</v>
      </c>
      <c r="N1536" s="180" t="s">
        <v>2618</v>
      </c>
      <c r="O1536" s="180" t="s">
        <v>2558</v>
      </c>
      <c r="P1536" s="180" t="s">
        <v>1114</v>
      </c>
      <c r="Q1536" s="180"/>
      <c r="R1536" s="180"/>
      <c r="S1536" s="180"/>
      <c r="T1536" s="180" t="s">
        <v>1114</v>
      </c>
      <c r="U1536" s="180"/>
      <c r="V1536" s="180" t="s">
        <v>2194</v>
      </c>
      <c r="W1536" s="180" t="s">
        <v>2558</v>
      </c>
      <c r="X1536" s="180"/>
      <c r="Y1536" s="180" t="s">
        <v>1114</v>
      </c>
      <c r="Z1536" s="180" t="s">
        <v>2076</v>
      </c>
      <c r="AA1536" s="180" t="s">
        <v>2563</v>
      </c>
      <c r="AB1536" s="180" t="s">
        <v>2592</v>
      </c>
      <c r="AC1536" s="180" t="s">
        <v>1304</v>
      </c>
      <c r="AD1536" s="180"/>
      <c r="AE1536" s="180" t="s">
        <v>2618</v>
      </c>
      <c r="AF1536" s="180" t="s">
        <v>2637</v>
      </c>
      <c r="AG1536" s="180" t="s">
        <v>2618</v>
      </c>
      <c r="AH1536" s="180"/>
      <c r="AI1536" s="181"/>
    </row>
    <row r="1537" spans="1:35" s="177" customFormat="1" x14ac:dyDescent="0.25">
      <c r="B1537" s="185"/>
      <c r="E1537" s="177">
        <f t="shared" si="73"/>
        <v>12</v>
      </c>
      <c r="F1537" s="179" t="s">
        <v>54</v>
      </c>
      <c r="G1537" s="180"/>
      <c r="H1537" s="180"/>
      <c r="I1537" s="180" t="s">
        <v>565</v>
      </c>
      <c r="J1537" s="180"/>
      <c r="K1537" s="180"/>
      <c r="L1537" s="180" t="s">
        <v>794</v>
      </c>
      <c r="M1537" s="180" t="s">
        <v>623</v>
      </c>
      <c r="N1537" s="180" t="s">
        <v>565</v>
      </c>
      <c r="O1537" s="180" t="s">
        <v>794</v>
      </c>
      <c r="P1537" s="180" t="s">
        <v>870</v>
      </c>
      <c r="Q1537" s="180"/>
      <c r="R1537" s="180"/>
      <c r="S1537" s="180"/>
      <c r="T1537" s="180" t="s">
        <v>1121</v>
      </c>
      <c r="U1537" s="180"/>
      <c r="V1537" s="180" t="s">
        <v>1036</v>
      </c>
      <c r="W1537" s="180" t="s">
        <v>911</v>
      </c>
      <c r="X1537" s="180"/>
      <c r="Y1537" s="180" t="s">
        <v>479</v>
      </c>
      <c r="Z1537" s="180" t="s">
        <v>828</v>
      </c>
      <c r="AA1537" s="180" t="s">
        <v>1122</v>
      </c>
      <c r="AB1537" s="180" t="s">
        <v>794</v>
      </c>
      <c r="AC1537" s="180" t="s">
        <v>1473</v>
      </c>
      <c r="AD1537" s="180"/>
      <c r="AE1537" s="180" t="s">
        <v>2638</v>
      </c>
      <c r="AF1537" s="180" t="s">
        <v>1181</v>
      </c>
      <c r="AG1537" s="180" t="s">
        <v>565</v>
      </c>
      <c r="AH1537" s="180"/>
      <c r="AI1537" s="181"/>
    </row>
    <row r="1538" spans="1:35" s="177" customFormat="1" x14ac:dyDescent="0.25">
      <c r="B1538" s="186"/>
      <c r="E1538" s="177">
        <f t="shared" si="73"/>
        <v>13</v>
      </c>
      <c r="F1538" s="179" t="s">
        <v>402</v>
      </c>
      <c r="G1538" s="180"/>
      <c r="H1538" s="180"/>
      <c r="I1538" s="180" t="s">
        <v>416</v>
      </c>
      <c r="J1538" s="180"/>
      <c r="K1538" s="180"/>
      <c r="L1538" s="180" t="s">
        <v>435</v>
      </c>
      <c r="M1538" s="180" t="s">
        <v>416</v>
      </c>
      <c r="N1538" s="180" t="s">
        <v>435</v>
      </c>
      <c r="O1538" s="180" t="s">
        <v>416</v>
      </c>
      <c r="P1538" s="180" t="s">
        <v>416</v>
      </c>
      <c r="Q1538" s="180"/>
      <c r="R1538" s="180"/>
      <c r="S1538" s="180"/>
      <c r="T1538" s="180" t="s">
        <v>416</v>
      </c>
      <c r="U1538" s="180"/>
      <c r="V1538" s="180" t="s">
        <v>416</v>
      </c>
      <c r="W1538" s="180" t="s">
        <v>416</v>
      </c>
      <c r="X1538" s="180"/>
      <c r="Y1538" s="180" t="s">
        <v>416</v>
      </c>
      <c r="Z1538" s="180" t="s">
        <v>416</v>
      </c>
      <c r="AA1538" s="180" t="s">
        <v>416</v>
      </c>
      <c r="AB1538" s="180" t="s">
        <v>435</v>
      </c>
      <c r="AC1538" s="180" t="s">
        <v>416</v>
      </c>
      <c r="AD1538" s="180"/>
      <c r="AE1538" s="180" t="s">
        <v>416</v>
      </c>
      <c r="AF1538" s="180" t="s">
        <v>416</v>
      </c>
      <c r="AG1538" s="180" t="s">
        <v>435</v>
      </c>
      <c r="AH1538" s="180"/>
      <c r="AI1538" s="181"/>
    </row>
    <row r="1539" spans="1:35" s="187" customFormat="1" x14ac:dyDescent="0.25">
      <c r="A1539" s="193"/>
      <c r="B1539" s="188"/>
      <c r="E1539" s="187">
        <f t="shared" si="73"/>
        <v>14</v>
      </c>
      <c r="F1539" s="189" t="s">
        <v>403</v>
      </c>
      <c r="G1539" s="190"/>
      <c r="H1539" s="190"/>
      <c r="I1539" s="190" t="s">
        <v>417</v>
      </c>
      <c r="J1539" s="190"/>
      <c r="K1539" s="190"/>
      <c r="L1539" s="190" t="s">
        <v>417</v>
      </c>
      <c r="M1539" s="190" t="s">
        <v>417</v>
      </c>
      <c r="N1539" s="190" t="s">
        <v>417</v>
      </c>
      <c r="O1539" s="190" t="s">
        <v>417</v>
      </c>
      <c r="P1539" s="190" t="s">
        <v>417</v>
      </c>
      <c r="Q1539" s="190"/>
      <c r="R1539" s="190"/>
      <c r="S1539" s="190"/>
      <c r="T1539" s="190" t="s">
        <v>558</v>
      </c>
      <c r="U1539" s="190"/>
      <c r="V1539" s="190" t="s">
        <v>417</v>
      </c>
      <c r="W1539" s="190" t="s">
        <v>417</v>
      </c>
      <c r="X1539" s="190"/>
      <c r="Y1539" s="190" t="s">
        <v>417</v>
      </c>
      <c r="Z1539" s="190" t="s">
        <v>417</v>
      </c>
      <c r="AA1539" s="190" t="s">
        <v>558</v>
      </c>
      <c r="AB1539" s="190" t="s">
        <v>417</v>
      </c>
      <c r="AC1539" s="190" t="s">
        <v>558</v>
      </c>
      <c r="AD1539" s="190"/>
      <c r="AE1539" s="190" t="s">
        <v>558</v>
      </c>
      <c r="AF1539" s="190" t="s">
        <v>558</v>
      </c>
      <c r="AG1539" s="190" t="s">
        <v>417</v>
      </c>
      <c r="AH1539" s="190"/>
      <c r="AI1539" s="191"/>
    </row>
    <row r="1540" spans="1:35" s="171" customFormat="1" x14ac:dyDescent="0.25">
      <c r="B1540" s="172"/>
      <c r="E1540" s="173">
        <f t="shared" si="73"/>
        <v>15</v>
      </c>
      <c r="F1540" s="174" t="s">
        <v>1087</v>
      </c>
      <c r="G1540" s="192"/>
      <c r="H1540" s="192"/>
      <c r="I1540" s="192" t="s">
        <v>2639</v>
      </c>
      <c r="J1540" s="192"/>
      <c r="K1540" s="192"/>
      <c r="L1540" s="192"/>
      <c r="M1540" s="192" t="s">
        <v>2640</v>
      </c>
      <c r="N1540" s="192" t="s">
        <v>2641</v>
      </c>
      <c r="O1540" s="192" t="s">
        <v>2642</v>
      </c>
      <c r="P1540" s="192" t="s">
        <v>2643</v>
      </c>
      <c r="Q1540" s="192"/>
      <c r="R1540" s="192"/>
      <c r="S1540" s="192"/>
      <c r="T1540" s="192" t="s">
        <v>2644</v>
      </c>
      <c r="U1540" s="192"/>
      <c r="V1540" s="192" t="s">
        <v>2209</v>
      </c>
      <c r="W1540" s="192" t="s">
        <v>2645</v>
      </c>
      <c r="X1540" s="192"/>
      <c r="Y1540" s="192" t="s">
        <v>2646</v>
      </c>
      <c r="Z1540" s="192" t="s">
        <v>2647</v>
      </c>
      <c r="AA1540" s="192" t="s">
        <v>2648</v>
      </c>
      <c r="AB1540" s="192" t="s">
        <v>2649</v>
      </c>
      <c r="AC1540" s="192" t="s">
        <v>2650</v>
      </c>
      <c r="AD1540" s="192"/>
      <c r="AE1540" s="192" t="s">
        <v>2651</v>
      </c>
      <c r="AF1540" s="192" t="s">
        <v>2652</v>
      </c>
      <c r="AG1540" s="192" t="s">
        <v>2653</v>
      </c>
      <c r="AH1540" s="192"/>
      <c r="AI1540" s="176"/>
    </row>
    <row r="1541" spans="1:35" s="177" customFormat="1" x14ac:dyDescent="0.25">
      <c r="B1541" s="178"/>
      <c r="E1541" s="177">
        <f t="shared" si="73"/>
        <v>16</v>
      </c>
      <c r="F1541" s="179" t="s">
        <v>1109</v>
      </c>
      <c r="G1541" s="180"/>
      <c r="H1541" s="180"/>
      <c r="I1541" s="180" t="s">
        <v>504</v>
      </c>
      <c r="J1541" s="180"/>
      <c r="K1541" s="180"/>
      <c r="L1541" s="180"/>
      <c r="M1541" s="180" t="s">
        <v>520</v>
      </c>
      <c r="N1541" s="180" t="s">
        <v>478</v>
      </c>
      <c r="O1541" s="180" t="s">
        <v>608</v>
      </c>
      <c r="P1541" s="180" t="s">
        <v>528</v>
      </c>
      <c r="Q1541" s="180"/>
      <c r="R1541" s="180"/>
      <c r="S1541" s="180"/>
      <c r="T1541" s="180" t="s">
        <v>418</v>
      </c>
      <c r="U1541" s="180"/>
      <c r="V1541" s="180" t="s">
        <v>441</v>
      </c>
      <c r="W1541" s="180" t="s">
        <v>507</v>
      </c>
      <c r="X1541" s="180"/>
      <c r="Y1541" s="180" t="s">
        <v>431</v>
      </c>
      <c r="Z1541" s="180" t="s">
        <v>509</v>
      </c>
      <c r="AA1541" s="180" t="s">
        <v>634</v>
      </c>
      <c r="AB1541" s="180" t="s">
        <v>441</v>
      </c>
      <c r="AC1541" s="180" t="s">
        <v>422</v>
      </c>
      <c r="AD1541" s="180"/>
      <c r="AE1541" s="180" t="s">
        <v>458</v>
      </c>
      <c r="AF1541" s="180" t="s">
        <v>730</v>
      </c>
      <c r="AG1541" s="180" t="s">
        <v>1531</v>
      </c>
      <c r="AH1541" s="180"/>
      <c r="AI1541" s="181"/>
    </row>
    <row r="1542" spans="1:35" s="177" customFormat="1" x14ac:dyDescent="0.25">
      <c r="A1542" s="182"/>
      <c r="B1542" s="183"/>
      <c r="E1542" s="177">
        <f t="shared" si="73"/>
        <v>17</v>
      </c>
      <c r="F1542" s="179" t="s">
        <v>52</v>
      </c>
      <c r="G1542" s="180"/>
      <c r="H1542" s="180"/>
      <c r="I1542" s="180" t="s">
        <v>68</v>
      </c>
      <c r="J1542" s="180"/>
      <c r="K1542" s="180"/>
      <c r="L1542" s="180"/>
      <c r="M1542" s="180" t="s">
        <v>148</v>
      </c>
      <c r="N1542" s="180" t="s">
        <v>246</v>
      </c>
      <c r="O1542" s="180" t="s">
        <v>144</v>
      </c>
      <c r="P1542" s="180" t="s">
        <v>148</v>
      </c>
      <c r="Q1542" s="180"/>
      <c r="R1542" s="180"/>
      <c r="S1542" s="180"/>
      <c r="T1542" s="180" t="s">
        <v>114</v>
      </c>
      <c r="U1542" s="180"/>
      <c r="V1542" s="180" t="s">
        <v>81</v>
      </c>
      <c r="W1542" s="180" t="s">
        <v>68</v>
      </c>
      <c r="X1542" s="180"/>
      <c r="Y1542" s="180" t="s">
        <v>114</v>
      </c>
      <c r="Z1542" s="180" t="s">
        <v>68</v>
      </c>
      <c r="AA1542" s="180" t="s">
        <v>34</v>
      </c>
      <c r="AB1542" s="180" t="s">
        <v>219</v>
      </c>
      <c r="AC1542" s="180" t="s">
        <v>6</v>
      </c>
      <c r="AD1542" s="180"/>
      <c r="AE1542" s="180" t="s">
        <v>331</v>
      </c>
      <c r="AF1542" s="180" t="s">
        <v>143</v>
      </c>
      <c r="AG1542" s="180" t="s">
        <v>3</v>
      </c>
      <c r="AH1542" s="180"/>
      <c r="AI1542" s="181"/>
    </row>
    <row r="1543" spans="1:35" s="177" customFormat="1" x14ac:dyDescent="0.25">
      <c r="B1543" s="184"/>
      <c r="E1543" s="177">
        <f t="shared" si="73"/>
        <v>18</v>
      </c>
      <c r="F1543" s="179" t="s">
        <v>1112</v>
      </c>
      <c r="G1543" s="180"/>
      <c r="H1543" s="180"/>
      <c r="I1543" s="180" t="s">
        <v>2618</v>
      </c>
      <c r="J1543" s="180"/>
      <c r="K1543" s="180"/>
      <c r="L1543" s="180"/>
      <c r="M1543" s="180" t="s">
        <v>2618</v>
      </c>
      <c r="N1543" s="180" t="s">
        <v>1304</v>
      </c>
      <c r="O1543" s="180" t="s">
        <v>2558</v>
      </c>
      <c r="P1543" s="180" t="s">
        <v>1114</v>
      </c>
      <c r="Q1543" s="180"/>
      <c r="R1543" s="180"/>
      <c r="S1543" s="180"/>
      <c r="T1543" s="180" t="s">
        <v>884</v>
      </c>
      <c r="U1543" s="180"/>
      <c r="V1543" s="180" t="s">
        <v>2194</v>
      </c>
      <c r="W1543" s="180" t="s">
        <v>2558</v>
      </c>
      <c r="X1543" s="180"/>
      <c r="Y1543" s="180" t="s">
        <v>1114</v>
      </c>
      <c r="Z1543" s="180" t="s">
        <v>2076</v>
      </c>
      <c r="AA1543" s="180" t="s">
        <v>2563</v>
      </c>
      <c r="AB1543" s="180" t="s">
        <v>2569</v>
      </c>
      <c r="AC1543" s="180" t="s">
        <v>2618</v>
      </c>
      <c r="AD1543" s="180"/>
      <c r="AE1543" s="180" t="s">
        <v>2618</v>
      </c>
      <c r="AF1543" s="180" t="s">
        <v>2592</v>
      </c>
      <c r="AG1543" s="180" t="s">
        <v>2558</v>
      </c>
      <c r="AH1543" s="180"/>
      <c r="AI1543" s="181"/>
    </row>
    <row r="1544" spans="1:35" s="177" customFormat="1" x14ac:dyDescent="0.25">
      <c r="B1544" s="185"/>
      <c r="E1544" s="177">
        <f t="shared" si="73"/>
        <v>19</v>
      </c>
      <c r="F1544" s="179" t="s">
        <v>54</v>
      </c>
      <c r="G1544" s="180"/>
      <c r="H1544" s="180"/>
      <c r="I1544" s="180" t="s">
        <v>565</v>
      </c>
      <c r="J1544" s="180"/>
      <c r="K1544" s="180"/>
      <c r="L1544" s="180"/>
      <c r="M1544" s="180" t="s">
        <v>623</v>
      </c>
      <c r="N1544" s="180" t="s">
        <v>902</v>
      </c>
      <c r="O1544" s="180" t="s">
        <v>794</v>
      </c>
      <c r="P1544" s="180" t="s">
        <v>870</v>
      </c>
      <c r="Q1544" s="180"/>
      <c r="R1544" s="180"/>
      <c r="S1544" s="180"/>
      <c r="T1544" s="180" t="s">
        <v>1121</v>
      </c>
      <c r="U1544" s="180"/>
      <c r="V1544" s="180" t="s">
        <v>1036</v>
      </c>
      <c r="W1544" s="180" t="s">
        <v>911</v>
      </c>
      <c r="X1544" s="180"/>
      <c r="Y1544" s="180" t="s">
        <v>479</v>
      </c>
      <c r="Z1544" s="180" t="s">
        <v>828</v>
      </c>
      <c r="AA1544" s="180" t="s">
        <v>1122</v>
      </c>
      <c r="AB1544" s="180" t="s">
        <v>2654</v>
      </c>
      <c r="AC1544" s="180" t="s">
        <v>828</v>
      </c>
      <c r="AD1544" s="180"/>
      <c r="AE1544" s="180" t="s">
        <v>1118</v>
      </c>
      <c r="AF1544" s="180" t="s">
        <v>794</v>
      </c>
      <c r="AG1544" s="180" t="s">
        <v>565</v>
      </c>
      <c r="AH1544" s="180"/>
      <c r="AI1544" s="181"/>
    </row>
    <row r="1545" spans="1:35" s="177" customFormat="1" x14ac:dyDescent="0.25">
      <c r="B1545" s="186"/>
      <c r="E1545" s="177">
        <f t="shared" si="73"/>
        <v>20</v>
      </c>
      <c r="F1545" s="179" t="s">
        <v>402</v>
      </c>
      <c r="G1545" s="180"/>
      <c r="H1545" s="180"/>
      <c r="I1545" s="180" t="s">
        <v>416</v>
      </c>
      <c r="J1545" s="180"/>
      <c r="K1545" s="180"/>
      <c r="L1545" s="180"/>
      <c r="M1545" s="180" t="s">
        <v>416</v>
      </c>
      <c r="N1545" s="180" t="s">
        <v>416</v>
      </c>
      <c r="O1545" s="180" t="s">
        <v>416</v>
      </c>
      <c r="P1545" s="180" t="s">
        <v>416</v>
      </c>
      <c r="Q1545" s="180"/>
      <c r="R1545" s="180"/>
      <c r="S1545" s="180"/>
      <c r="T1545" s="180" t="s">
        <v>435</v>
      </c>
      <c r="U1545" s="180"/>
      <c r="V1545" s="180" t="s">
        <v>416</v>
      </c>
      <c r="W1545" s="180" t="s">
        <v>416</v>
      </c>
      <c r="X1545" s="180"/>
      <c r="Y1545" s="180" t="s">
        <v>416</v>
      </c>
      <c r="Z1545" s="180" t="s">
        <v>416</v>
      </c>
      <c r="AA1545" s="180" t="s">
        <v>416</v>
      </c>
      <c r="AB1545" s="180" t="s">
        <v>416</v>
      </c>
      <c r="AC1545" s="180" t="s">
        <v>416</v>
      </c>
      <c r="AD1545" s="180"/>
      <c r="AE1545" s="180" t="s">
        <v>416</v>
      </c>
      <c r="AF1545" s="180" t="s">
        <v>435</v>
      </c>
      <c r="AG1545" s="180" t="s">
        <v>416</v>
      </c>
      <c r="AH1545" s="180"/>
      <c r="AI1545" s="181"/>
    </row>
    <row r="1546" spans="1:35" s="187" customFormat="1" x14ac:dyDescent="0.25">
      <c r="B1546" s="188"/>
      <c r="E1546" s="187">
        <f t="shared" si="73"/>
        <v>21</v>
      </c>
      <c r="F1546" s="189" t="s">
        <v>403</v>
      </c>
      <c r="G1546" s="190"/>
      <c r="H1546" s="190"/>
      <c r="I1546" s="190" t="s">
        <v>417</v>
      </c>
      <c r="J1546" s="190"/>
      <c r="K1546" s="190"/>
      <c r="L1546" s="190"/>
      <c r="M1546" s="190" t="s">
        <v>417</v>
      </c>
      <c r="N1546" s="190" t="s">
        <v>558</v>
      </c>
      <c r="O1546" s="190" t="s">
        <v>417</v>
      </c>
      <c r="P1546" s="190" t="s">
        <v>417</v>
      </c>
      <c r="Q1546" s="190"/>
      <c r="R1546" s="190"/>
      <c r="S1546" s="190"/>
      <c r="T1546" s="190" t="s">
        <v>417</v>
      </c>
      <c r="U1546" s="190"/>
      <c r="V1546" s="190" t="s">
        <v>417</v>
      </c>
      <c r="W1546" s="190" t="s">
        <v>417</v>
      </c>
      <c r="X1546" s="190"/>
      <c r="Y1546" s="190" t="s">
        <v>417</v>
      </c>
      <c r="Z1546" s="190" t="s">
        <v>417</v>
      </c>
      <c r="AA1546" s="190" t="s">
        <v>417</v>
      </c>
      <c r="AB1546" s="190" t="s">
        <v>558</v>
      </c>
      <c r="AC1546" s="190" t="s">
        <v>417</v>
      </c>
      <c r="AD1546" s="190"/>
      <c r="AE1546" s="190" t="s">
        <v>558</v>
      </c>
      <c r="AF1546" s="190" t="s">
        <v>417</v>
      </c>
      <c r="AG1546" s="190" t="s">
        <v>558</v>
      </c>
      <c r="AH1546" s="190"/>
      <c r="AI1546" s="191"/>
    </row>
    <row r="1547" spans="1:35" s="171" customFormat="1" x14ac:dyDescent="0.25">
      <c r="B1547" s="172"/>
      <c r="E1547" s="173">
        <f>1+E1546</f>
        <v>22</v>
      </c>
      <c r="F1547" s="174" t="s">
        <v>1087</v>
      </c>
      <c r="G1547" s="192"/>
      <c r="H1547" s="192"/>
      <c r="I1547" s="192" t="s">
        <v>2655</v>
      </c>
      <c r="J1547" s="192"/>
      <c r="K1547" s="192"/>
      <c r="L1547" s="192"/>
      <c r="M1547" s="192" t="s">
        <v>2656</v>
      </c>
      <c r="N1547" s="192" t="s">
        <v>2657</v>
      </c>
      <c r="O1547" s="192" t="s">
        <v>2658</v>
      </c>
      <c r="P1547" s="192" t="s">
        <v>2659</v>
      </c>
      <c r="Q1547" s="192"/>
      <c r="R1547" s="192"/>
      <c r="S1547" s="192"/>
      <c r="T1547" s="192" t="s">
        <v>2660</v>
      </c>
      <c r="U1547" s="192"/>
      <c r="V1547" s="192" t="s">
        <v>2220</v>
      </c>
      <c r="W1547" s="192" t="s">
        <v>2661</v>
      </c>
      <c r="X1547" s="192"/>
      <c r="Y1547" s="192" t="s">
        <v>2662</v>
      </c>
      <c r="Z1547" s="192" t="s">
        <v>2663</v>
      </c>
      <c r="AA1547" s="192" t="s">
        <v>2664</v>
      </c>
      <c r="AB1547" s="192" t="s">
        <v>2665</v>
      </c>
      <c r="AC1547" s="192" t="s">
        <v>2666</v>
      </c>
      <c r="AD1547" s="192"/>
      <c r="AE1547" s="192" t="s">
        <v>2667</v>
      </c>
      <c r="AF1547" s="192" t="s">
        <v>2668</v>
      </c>
      <c r="AG1547" s="192" t="s">
        <v>2669</v>
      </c>
      <c r="AH1547" s="192"/>
      <c r="AI1547" s="176"/>
    </row>
    <row r="1548" spans="1:35" s="177" customFormat="1" x14ac:dyDescent="0.25">
      <c r="A1548" s="182"/>
      <c r="B1548" s="178"/>
      <c r="E1548" s="177">
        <f t="shared" ref="E1548:E1553" si="74">+E1547+1</f>
        <v>23</v>
      </c>
      <c r="F1548" s="179" t="s">
        <v>1109</v>
      </c>
      <c r="G1548" s="180"/>
      <c r="H1548" s="180"/>
      <c r="I1548" s="180" t="s">
        <v>509</v>
      </c>
      <c r="J1548" s="180"/>
      <c r="K1548" s="180"/>
      <c r="L1548" s="180"/>
      <c r="M1548" s="180" t="s">
        <v>454</v>
      </c>
      <c r="N1548" s="180" t="s">
        <v>504</v>
      </c>
      <c r="O1548" s="180" t="s">
        <v>608</v>
      </c>
      <c r="P1548" s="180" t="s">
        <v>462</v>
      </c>
      <c r="Q1548" s="180"/>
      <c r="R1548" s="180"/>
      <c r="S1548" s="180"/>
      <c r="T1548" s="180" t="s">
        <v>422</v>
      </c>
      <c r="U1548" s="180"/>
      <c r="V1548" s="180" t="s">
        <v>443</v>
      </c>
      <c r="W1548" s="180" t="s">
        <v>509</v>
      </c>
      <c r="X1548" s="180"/>
      <c r="Y1548" s="180" t="s">
        <v>433</v>
      </c>
      <c r="Z1548" s="180" t="s">
        <v>511</v>
      </c>
      <c r="AA1548" s="180" t="s">
        <v>370</v>
      </c>
      <c r="AB1548" s="180" t="s">
        <v>458</v>
      </c>
      <c r="AC1548" s="180" t="s">
        <v>634</v>
      </c>
      <c r="AD1548" s="180"/>
      <c r="AE1548" s="180" t="s">
        <v>441</v>
      </c>
      <c r="AF1548" s="180" t="s">
        <v>478</v>
      </c>
      <c r="AG1548" s="180" t="s">
        <v>470</v>
      </c>
      <c r="AH1548" s="180"/>
      <c r="AI1548" s="181"/>
    </row>
    <row r="1549" spans="1:35" s="177" customFormat="1" x14ac:dyDescent="0.25">
      <c r="B1549" s="183"/>
      <c r="E1549" s="177">
        <f t="shared" si="74"/>
        <v>24</v>
      </c>
      <c r="F1549" s="179" t="s">
        <v>52</v>
      </c>
      <c r="G1549" s="180"/>
      <c r="H1549" s="180"/>
      <c r="I1549" s="180" t="s">
        <v>68</v>
      </c>
      <c r="J1549" s="180"/>
      <c r="K1549" s="180"/>
      <c r="L1549" s="180"/>
      <c r="M1549" s="180" t="s">
        <v>148</v>
      </c>
      <c r="N1549" s="180" t="s">
        <v>2670</v>
      </c>
      <c r="O1549" s="180" t="s">
        <v>144</v>
      </c>
      <c r="P1549" s="180" t="s">
        <v>148</v>
      </c>
      <c r="Q1549" s="180"/>
      <c r="R1549" s="180"/>
      <c r="S1549" s="180"/>
      <c r="T1549" s="180" t="s">
        <v>114</v>
      </c>
      <c r="U1549" s="180"/>
      <c r="V1549" s="180" t="s">
        <v>81</v>
      </c>
      <c r="W1549" s="180" t="s">
        <v>68</v>
      </c>
      <c r="X1549" s="180"/>
      <c r="Y1549" s="180" t="s">
        <v>114</v>
      </c>
      <c r="Z1549" s="180" t="s">
        <v>68</v>
      </c>
      <c r="AA1549" s="180" t="s">
        <v>34</v>
      </c>
      <c r="AB1549" s="180" t="s">
        <v>219</v>
      </c>
      <c r="AC1549" s="180" t="s">
        <v>6</v>
      </c>
      <c r="AD1549" s="180"/>
      <c r="AE1549" s="180" t="s">
        <v>332</v>
      </c>
      <c r="AF1549" s="180" t="s">
        <v>68</v>
      </c>
      <c r="AG1549" s="180" t="s">
        <v>173</v>
      </c>
      <c r="AH1549" s="180"/>
      <c r="AI1549" s="181"/>
    </row>
    <row r="1550" spans="1:35" s="177" customFormat="1" x14ac:dyDescent="0.25">
      <c r="B1550" s="184"/>
      <c r="E1550" s="177">
        <f t="shared" si="74"/>
        <v>25</v>
      </c>
      <c r="F1550" s="179" t="s">
        <v>1112</v>
      </c>
      <c r="G1550" s="180"/>
      <c r="H1550" s="180"/>
      <c r="I1550" s="180" t="s">
        <v>2618</v>
      </c>
      <c r="J1550" s="180"/>
      <c r="K1550" s="180"/>
      <c r="L1550" s="180"/>
      <c r="M1550" s="180" t="s">
        <v>2671</v>
      </c>
      <c r="N1550" s="180" t="s">
        <v>2618</v>
      </c>
      <c r="O1550" s="180" t="s">
        <v>2558</v>
      </c>
      <c r="P1550" s="180" t="s">
        <v>2076</v>
      </c>
      <c r="Q1550" s="180"/>
      <c r="R1550" s="180"/>
      <c r="S1550" s="180"/>
      <c r="T1550" s="180" t="s">
        <v>884</v>
      </c>
      <c r="U1550" s="180"/>
      <c r="V1550" s="180" t="s">
        <v>2194</v>
      </c>
      <c r="W1550" s="180" t="s">
        <v>2558</v>
      </c>
      <c r="X1550" s="180"/>
      <c r="Y1550" s="180" t="s">
        <v>1114</v>
      </c>
      <c r="Z1550" s="180" t="s">
        <v>2076</v>
      </c>
      <c r="AA1550" s="180" t="s">
        <v>2563</v>
      </c>
      <c r="AB1550" s="180" t="s">
        <v>2569</v>
      </c>
      <c r="AC1550" s="180" t="s">
        <v>2618</v>
      </c>
      <c r="AD1550" s="180"/>
      <c r="AE1550" s="180" t="s">
        <v>2618</v>
      </c>
      <c r="AF1550" s="180" t="s">
        <v>2558</v>
      </c>
      <c r="AG1550" s="180" t="s">
        <v>2558</v>
      </c>
      <c r="AH1550" s="180"/>
      <c r="AI1550" s="181"/>
    </row>
    <row r="1551" spans="1:35" s="177" customFormat="1" x14ac:dyDescent="0.25">
      <c r="B1551" s="185"/>
      <c r="E1551" s="177">
        <f t="shared" si="74"/>
        <v>26</v>
      </c>
      <c r="F1551" s="179" t="s">
        <v>54</v>
      </c>
      <c r="G1551" s="180"/>
      <c r="H1551" s="180"/>
      <c r="I1551" s="180" t="s">
        <v>565</v>
      </c>
      <c r="J1551" s="180"/>
      <c r="K1551" s="180"/>
      <c r="L1551" s="180"/>
      <c r="M1551" s="180" t="s">
        <v>921</v>
      </c>
      <c r="N1551" s="180" t="s">
        <v>828</v>
      </c>
      <c r="O1551" s="180" t="s">
        <v>794</v>
      </c>
      <c r="P1551" s="180" t="s">
        <v>565</v>
      </c>
      <c r="Q1551" s="180"/>
      <c r="R1551" s="180"/>
      <c r="S1551" s="180"/>
      <c r="T1551" s="180" t="s">
        <v>1121</v>
      </c>
      <c r="U1551" s="180"/>
      <c r="V1551" s="180" t="s">
        <v>1036</v>
      </c>
      <c r="W1551" s="180" t="s">
        <v>911</v>
      </c>
      <c r="X1551" s="180"/>
      <c r="Y1551" s="180" t="s">
        <v>479</v>
      </c>
      <c r="Z1551" s="180" t="s">
        <v>828</v>
      </c>
      <c r="AA1551" s="180" t="s">
        <v>1122</v>
      </c>
      <c r="AB1551" s="180" t="s">
        <v>2654</v>
      </c>
      <c r="AC1551" s="180" t="s">
        <v>828</v>
      </c>
      <c r="AD1551" s="180"/>
      <c r="AE1551" s="180" t="s">
        <v>2672</v>
      </c>
      <c r="AF1551" s="180" t="s">
        <v>595</v>
      </c>
      <c r="AG1551" s="180" t="s">
        <v>565</v>
      </c>
      <c r="AH1551" s="180"/>
      <c r="AI1551" s="181"/>
    </row>
    <row r="1552" spans="1:35" s="177" customFormat="1" x14ac:dyDescent="0.25">
      <c r="B1552" s="186"/>
      <c r="E1552" s="177">
        <f t="shared" si="74"/>
        <v>27</v>
      </c>
      <c r="F1552" s="179" t="s">
        <v>402</v>
      </c>
      <c r="G1552" s="180"/>
      <c r="H1552" s="180"/>
      <c r="I1552" s="180" t="s">
        <v>416</v>
      </c>
      <c r="J1552" s="180"/>
      <c r="K1552" s="180"/>
      <c r="L1552" s="180"/>
      <c r="M1552" s="180" t="s">
        <v>416</v>
      </c>
      <c r="N1552" s="180" t="s">
        <v>416</v>
      </c>
      <c r="O1552" s="180" t="s">
        <v>416</v>
      </c>
      <c r="P1552" s="180" t="s">
        <v>416</v>
      </c>
      <c r="Q1552" s="180"/>
      <c r="R1552" s="180"/>
      <c r="S1552" s="180"/>
      <c r="T1552" s="180" t="s">
        <v>435</v>
      </c>
      <c r="U1552" s="180"/>
      <c r="V1552" s="180" t="s">
        <v>416</v>
      </c>
      <c r="W1552" s="180" t="s">
        <v>416</v>
      </c>
      <c r="X1552" s="180"/>
      <c r="Y1552" s="180" t="s">
        <v>416</v>
      </c>
      <c r="Z1552" s="180" t="s">
        <v>416</v>
      </c>
      <c r="AA1552" s="180" t="s">
        <v>416</v>
      </c>
      <c r="AB1552" s="180" t="s">
        <v>416</v>
      </c>
      <c r="AC1552" s="180" t="s">
        <v>416</v>
      </c>
      <c r="AD1552" s="180"/>
      <c r="AE1552" s="180" t="s">
        <v>416</v>
      </c>
      <c r="AF1552" s="180" t="s">
        <v>435</v>
      </c>
      <c r="AG1552" s="180" t="s">
        <v>416</v>
      </c>
      <c r="AH1552" s="180"/>
      <c r="AI1552" s="181"/>
    </row>
    <row r="1553" spans="1:35" s="187" customFormat="1" x14ac:dyDescent="0.25">
      <c r="A1553" s="193"/>
      <c r="B1553" s="188"/>
      <c r="E1553" s="187">
        <f t="shared" si="74"/>
        <v>28</v>
      </c>
      <c r="F1553" s="189" t="s">
        <v>403</v>
      </c>
      <c r="G1553" s="190"/>
      <c r="H1553" s="190"/>
      <c r="I1553" s="190" t="s">
        <v>417</v>
      </c>
      <c r="J1553" s="190"/>
      <c r="K1553" s="190"/>
      <c r="L1553" s="190"/>
      <c r="M1553" s="190" t="s">
        <v>558</v>
      </c>
      <c r="N1553" s="190" t="s">
        <v>558</v>
      </c>
      <c r="O1553" s="190" t="s">
        <v>417</v>
      </c>
      <c r="P1553" s="190" t="s">
        <v>417</v>
      </c>
      <c r="Q1553" s="190"/>
      <c r="R1553" s="190"/>
      <c r="S1553" s="190"/>
      <c r="T1553" s="190" t="s">
        <v>417</v>
      </c>
      <c r="U1553" s="190"/>
      <c r="V1553" s="190" t="s">
        <v>417</v>
      </c>
      <c r="W1553" s="190" t="s">
        <v>417</v>
      </c>
      <c r="X1553" s="190"/>
      <c r="Y1553" s="190" t="s">
        <v>417</v>
      </c>
      <c r="Z1553" s="190" t="s">
        <v>417</v>
      </c>
      <c r="AA1553" s="190" t="s">
        <v>417</v>
      </c>
      <c r="AB1553" s="190" t="s">
        <v>558</v>
      </c>
      <c r="AC1553" s="190" t="s">
        <v>417</v>
      </c>
      <c r="AD1553" s="190"/>
      <c r="AE1553" s="190" t="s">
        <v>558</v>
      </c>
      <c r="AF1553" s="190" t="s">
        <v>417</v>
      </c>
      <c r="AG1553" s="190" t="s">
        <v>558</v>
      </c>
      <c r="AH1553" s="190"/>
      <c r="AI1553" s="191"/>
    </row>
    <row r="1554" spans="1:35" s="171" customFormat="1" x14ac:dyDescent="0.25">
      <c r="B1554" s="172"/>
      <c r="E1554" s="173">
        <f>1+E1553</f>
        <v>29</v>
      </c>
      <c r="F1554" s="174" t="s">
        <v>1087</v>
      </c>
      <c r="G1554" s="192"/>
      <c r="H1554" s="192"/>
      <c r="I1554" s="192" t="s">
        <v>2673</v>
      </c>
      <c r="J1554" s="192"/>
      <c r="K1554" s="192"/>
      <c r="L1554" s="192"/>
      <c r="M1554" s="192" t="s">
        <v>2674</v>
      </c>
      <c r="N1554" s="192" t="s">
        <v>2675</v>
      </c>
      <c r="O1554" s="192" t="s">
        <v>2676</v>
      </c>
      <c r="P1554" s="192" t="s">
        <v>2677</v>
      </c>
      <c r="Q1554" s="192"/>
      <c r="R1554" s="192"/>
      <c r="S1554" s="192"/>
      <c r="T1554" s="192" t="s">
        <v>2678</v>
      </c>
      <c r="U1554" s="192"/>
      <c r="V1554" s="192" t="s">
        <v>2231</v>
      </c>
      <c r="W1554" s="192" t="s">
        <v>2679</v>
      </c>
      <c r="X1554" s="192"/>
      <c r="Y1554" s="192" t="s">
        <v>2680</v>
      </c>
      <c r="Z1554" s="192" t="s">
        <v>2681</v>
      </c>
      <c r="AA1554" s="192" t="s">
        <v>2682</v>
      </c>
      <c r="AB1554" s="192"/>
      <c r="AC1554" s="192"/>
      <c r="AD1554" s="192"/>
      <c r="AE1554" s="192" t="s">
        <v>2683</v>
      </c>
      <c r="AF1554" s="192" t="s">
        <v>2684</v>
      </c>
      <c r="AG1554" s="192" t="s">
        <v>2685</v>
      </c>
      <c r="AH1554" s="192"/>
      <c r="AI1554" s="176"/>
    </row>
    <row r="1555" spans="1:35" s="177" customFormat="1" x14ac:dyDescent="0.25">
      <c r="B1555" s="178"/>
      <c r="E1555" s="177">
        <f t="shared" ref="E1555:E1567" si="75">+E1554+1</f>
        <v>30</v>
      </c>
      <c r="F1555" s="179" t="s">
        <v>1109</v>
      </c>
      <c r="G1555" s="180"/>
      <c r="H1555" s="180"/>
      <c r="I1555" s="180" t="s">
        <v>511</v>
      </c>
      <c r="J1555" s="180"/>
      <c r="K1555" s="180"/>
      <c r="L1555" s="180"/>
      <c r="M1555" s="180" t="s">
        <v>478</v>
      </c>
      <c r="N1555" s="180" t="s">
        <v>484</v>
      </c>
      <c r="O1555" s="180" t="s">
        <v>522</v>
      </c>
      <c r="P1555" s="180" t="s">
        <v>439</v>
      </c>
      <c r="Q1555" s="180"/>
      <c r="R1555" s="180"/>
      <c r="S1555" s="180"/>
      <c r="T1555" s="180" t="s">
        <v>424</v>
      </c>
      <c r="U1555" s="180"/>
      <c r="V1555" s="180" t="s">
        <v>445</v>
      </c>
      <c r="W1555" s="180" t="s">
        <v>511</v>
      </c>
      <c r="X1555" s="180"/>
      <c r="Y1555" s="180" t="s">
        <v>418</v>
      </c>
      <c r="Z1555" s="180" t="s">
        <v>513</v>
      </c>
      <c r="AA1555" s="180" t="s">
        <v>719</v>
      </c>
      <c r="AB1555" s="180"/>
      <c r="AC1555" s="180"/>
      <c r="AD1555" s="180"/>
      <c r="AE1555" s="180" t="s">
        <v>719</v>
      </c>
      <c r="AF1555" s="180" t="s">
        <v>504</v>
      </c>
      <c r="AG1555" s="180" t="s">
        <v>634</v>
      </c>
      <c r="AH1555" s="180"/>
      <c r="AI1555" s="181"/>
    </row>
    <row r="1556" spans="1:35" s="177" customFormat="1" x14ac:dyDescent="0.25">
      <c r="A1556" s="182"/>
      <c r="B1556" s="183"/>
      <c r="E1556" s="177">
        <f t="shared" si="75"/>
        <v>31</v>
      </c>
      <c r="F1556" s="179" t="s">
        <v>52</v>
      </c>
      <c r="G1556" s="180"/>
      <c r="H1556" s="180"/>
      <c r="I1556" s="180" t="s">
        <v>68</v>
      </c>
      <c r="J1556" s="180"/>
      <c r="K1556" s="180"/>
      <c r="L1556" s="180"/>
      <c r="M1556" s="180" t="s">
        <v>68</v>
      </c>
      <c r="N1556" s="180" t="s">
        <v>11</v>
      </c>
      <c r="O1556" s="180" t="s">
        <v>144</v>
      </c>
      <c r="P1556" s="180" t="s">
        <v>2686</v>
      </c>
      <c r="Q1556" s="180"/>
      <c r="R1556" s="180"/>
      <c r="S1556" s="180"/>
      <c r="T1556" s="180" t="s">
        <v>114</v>
      </c>
      <c r="U1556" s="180"/>
      <c r="V1556" s="180" t="s">
        <v>81</v>
      </c>
      <c r="W1556" s="180" t="s">
        <v>68</v>
      </c>
      <c r="X1556" s="180"/>
      <c r="Y1556" s="180" t="s">
        <v>114</v>
      </c>
      <c r="Z1556" s="180" t="s">
        <v>68</v>
      </c>
      <c r="AA1556" s="180" t="s">
        <v>307</v>
      </c>
      <c r="AB1556" s="180"/>
      <c r="AC1556" s="180"/>
      <c r="AD1556" s="180"/>
      <c r="AE1556" s="180" t="s">
        <v>1302</v>
      </c>
      <c r="AF1556" s="180" t="s">
        <v>68</v>
      </c>
      <c r="AG1556" s="180" t="s">
        <v>337</v>
      </c>
      <c r="AH1556" s="180"/>
      <c r="AI1556" s="181"/>
    </row>
    <row r="1557" spans="1:35" s="177" customFormat="1" x14ac:dyDescent="0.25">
      <c r="B1557" s="184"/>
      <c r="E1557" s="177">
        <f t="shared" si="75"/>
        <v>32</v>
      </c>
      <c r="F1557" s="179" t="s">
        <v>1112</v>
      </c>
      <c r="G1557" s="180"/>
      <c r="H1557" s="180"/>
      <c r="I1557" s="180" t="s">
        <v>2618</v>
      </c>
      <c r="J1557" s="180"/>
      <c r="K1557" s="180"/>
      <c r="L1557" s="180"/>
      <c r="M1557" s="180" t="s">
        <v>2687</v>
      </c>
      <c r="N1557" s="180" t="s">
        <v>2618</v>
      </c>
      <c r="O1557" s="180" t="s">
        <v>2558</v>
      </c>
      <c r="P1557" s="180" t="s">
        <v>2688</v>
      </c>
      <c r="Q1557" s="180"/>
      <c r="R1557" s="180"/>
      <c r="S1557" s="180"/>
      <c r="T1557" s="180" t="s">
        <v>884</v>
      </c>
      <c r="U1557" s="180"/>
      <c r="V1557" s="180" t="s">
        <v>2194</v>
      </c>
      <c r="W1557" s="180" t="s">
        <v>2558</v>
      </c>
      <c r="X1557" s="180"/>
      <c r="Y1557" s="180" t="s">
        <v>1114</v>
      </c>
      <c r="Z1557" s="180" t="s">
        <v>2076</v>
      </c>
      <c r="AA1557" s="180" t="s">
        <v>2620</v>
      </c>
      <c r="AB1557" s="180"/>
      <c r="AC1557" s="180"/>
      <c r="AD1557" s="180"/>
      <c r="AE1557" s="180" t="s">
        <v>2618</v>
      </c>
      <c r="AF1557" s="180" t="s">
        <v>2558</v>
      </c>
      <c r="AG1557" s="180" t="s">
        <v>2689</v>
      </c>
      <c r="AH1557" s="180"/>
      <c r="AI1557" s="181"/>
    </row>
    <row r="1558" spans="1:35" s="177" customFormat="1" x14ac:dyDescent="0.25">
      <c r="B1558" s="185"/>
      <c r="E1558" s="177">
        <f t="shared" si="75"/>
        <v>33</v>
      </c>
      <c r="F1558" s="179" t="s">
        <v>54</v>
      </c>
      <c r="G1558" s="180"/>
      <c r="H1558" s="180"/>
      <c r="I1558" s="180" t="s">
        <v>565</v>
      </c>
      <c r="J1558" s="180"/>
      <c r="K1558" s="180"/>
      <c r="L1558" s="180"/>
      <c r="M1558" s="180" t="s">
        <v>2208</v>
      </c>
      <c r="N1558" s="180" t="s">
        <v>794</v>
      </c>
      <c r="O1558" s="180" t="s">
        <v>794</v>
      </c>
      <c r="P1558" s="180" t="s">
        <v>2690</v>
      </c>
      <c r="Q1558" s="180"/>
      <c r="R1558" s="180"/>
      <c r="S1558" s="180"/>
      <c r="T1558" s="180" t="s">
        <v>1121</v>
      </c>
      <c r="U1558" s="180"/>
      <c r="V1558" s="180" t="s">
        <v>1036</v>
      </c>
      <c r="W1558" s="180" t="s">
        <v>911</v>
      </c>
      <c r="X1558" s="180"/>
      <c r="Y1558" s="180" t="s">
        <v>479</v>
      </c>
      <c r="Z1558" s="180" t="s">
        <v>828</v>
      </c>
      <c r="AA1558" s="180" t="s">
        <v>1122</v>
      </c>
      <c r="AB1558" s="180"/>
      <c r="AC1558" s="180"/>
      <c r="AD1558" s="180"/>
      <c r="AE1558" s="180" t="s">
        <v>2691</v>
      </c>
      <c r="AF1558" s="180" t="s">
        <v>595</v>
      </c>
      <c r="AG1558" s="180" t="s">
        <v>623</v>
      </c>
      <c r="AH1558" s="180"/>
      <c r="AI1558" s="181"/>
    </row>
    <row r="1559" spans="1:35" s="177" customFormat="1" x14ac:dyDescent="0.25">
      <c r="B1559" s="186"/>
      <c r="E1559" s="177">
        <f t="shared" si="75"/>
        <v>34</v>
      </c>
      <c r="F1559" s="179" t="s">
        <v>402</v>
      </c>
      <c r="G1559" s="180"/>
      <c r="H1559" s="180"/>
      <c r="I1559" s="180" t="s">
        <v>416</v>
      </c>
      <c r="J1559" s="180"/>
      <c r="K1559" s="180"/>
      <c r="L1559" s="180"/>
      <c r="M1559" s="180" t="s">
        <v>416</v>
      </c>
      <c r="N1559" s="180" t="s">
        <v>416</v>
      </c>
      <c r="O1559" s="180" t="s">
        <v>416</v>
      </c>
      <c r="P1559" s="180" t="s">
        <v>416</v>
      </c>
      <c r="Q1559" s="180"/>
      <c r="R1559" s="180"/>
      <c r="S1559" s="180"/>
      <c r="T1559" s="180" t="s">
        <v>435</v>
      </c>
      <c r="U1559" s="180"/>
      <c r="V1559" s="180" t="s">
        <v>416</v>
      </c>
      <c r="W1559" s="180" t="s">
        <v>416</v>
      </c>
      <c r="X1559" s="180"/>
      <c r="Y1559" s="180" t="s">
        <v>416</v>
      </c>
      <c r="Z1559" s="180" t="s">
        <v>416</v>
      </c>
      <c r="AA1559" s="180" t="s">
        <v>416</v>
      </c>
      <c r="AB1559" s="180"/>
      <c r="AC1559" s="180"/>
      <c r="AD1559" s="180"/>
      <c r="AE1559" s="180" t="s">
        <v>416</v>
      </c>
      <c r="AF1559" s="180" t="s">
        <v>435</v>
      </c>
      <c r="AG1559" s="180" t="s">
        <v>416</v>
      </c>
      <c r="AH1559" s="180"/>
      <c r="AI1559" s="181"/>
    </row>
    <row r="1560" spans="1:35" s="187" customFormat="1" x14ac:dyDescent="0.25">
      <c r="B1560" s="188"/>
      <c r="E1560" s="187">
        <f t="shared" si="75"/>
        <v>35</v>
      </c>
      <c r="F1560" s="189" t="s">
        <v>403</v>
      </c>
      <c r="G1560" s="190"/>
      <c r="H1560" s="190"/>
      <c r="I1560" s="190" t="s">
        <v>417</v>
      </c>
      <c r="J1560" s="190"/>
      <c r="K1560" s="190"/>
      <c r="L1560" s="190"/>
      <c r="M1560" s="190" t="s">
        <v>417</v>
      </c>
      <c r="N1560" s="190" t="s">
        <v>558</v>
      </c>
      <c r="O1560" s="190" t="s">
        <v>417</v>
      </c>
      <c r="P1560" s="190" t="s">
        <v>558</v>
      </c>
      <c r="Q1560" s="190"/>
      <c r="R1560" s="190"/>
      <c r="S1560" s="190"/>
      <c r="T1560" s="190" t="s">
        <v>417</v>
      </c>
      <c r="U1560" s="190"/>
      <c r="V1560" s="190" t="s">
        <v>417</v>
      </c>
      <c r="W1560" s="190" t="s">
        <v>417</v>
      </c>
      <c r="X1560" s="190"/>
      <c r="Y1560" s="190" t="s">
        <v>417</v>
      </c>
      <c r="Z1560" s="190" t="s">
        <v>417</v>
      </c>
      <c r="AA1560" s="190" t="s">
        <v>558</v>
      </c>
      <c r="AB1560" s="190"/>
      <c r="AC1560" s="190"/>
      <c r="AD1560" s="190"/>
      <c r="AE1560" s="190" t="s">
        <v>558</v>
      </c>
      <c r="AF1560" s="190" t="s">
        <v>417</v>
      </c>
      <c r="AG1560" s="190" t="s">
        <v>558</v>
      </c>
      <c r="AH1560" s="190"/>
      <c r="AI1560" s="191"/>
    </row>
    <row r="1561" spans="1:35" s="171" customFormat="1" x14ac:dyDescent="0.25">
      <c r="B1561" s="172"/>
      <c r="E1561" s="173">
        <f t="shared" si="75"/>
        <v>36</v>
      </c>
      <c r="F1561" s="174" t="s">
        <v>1087</v>
      </c>
      <c r="G1561" s="192"/>
      <c r="H1561" s="192"/>
      <c r="I1561" s="192" t="s">
        <v>2692</v>
      </c>
      <c r="J1561" s="192"/>
      <c r="K1561" s="192"/>
      <c r="L1561" s="192"/>
      <c r="M1561" s="192" t="s">
        <v>2693</v>
      </c>
      <c r="N1561" s="192" t="s">
        <v>2694</v>
      </c>
      <c r="O1561" s="192" t="s">
        <v>2695</v>
      </c>
      <c r="P1561" s="192" t="s">
        <v>2696</v>
      </c>
      <c r="Q1561" s="192"/>
      <c r="R1561" s="192"/>
      <c r="S1561" s="192"/>
      <c r="T1561" s="192" t="s">
        <v>2697</v>
      </c>
      <c r="U1561" s="192"/>
      <c r="V1561" s="192" t="s">
        <v>2240</v>
      </c>
      <c r="W1561" s="192" t="s">
        <v>2698</v>
      </c>
      <c r="X1561" s="192"/>
      <c r="Y1561" s="192" t="s">
        <v>2699</v>
      </c>
      <c r="Z1561" s="192" t="s">
        <v>2700</v>
      </c>
      <c r="AA1561" s="192" t="s">
        <v>2701</v>
      </c>
      <c r="AB1561" s="192"/>
      <c r="AC1561" s="192"/>
      <c r="AD1561" s="192"/>
      <c r="AE1561" s="192" t="s">
        <v>2702</v>
      </c>
      <c r="AF1561" s="192" t="s">
        <v>2703</v>
      </c>
      <c r="AG1561" s="192"/>
      <c r="AH1561" s="192"/>
      <c r="AI1561" s="176"/>
    </row>
    <row r="1562" spans="1:35" s="177" customFormat="1" x14ac:dyDescent="0.25">
      <c r="A1562" s="182"/>
      <c r="B1562" s="178"/>
      <c r="E1562" s="177">
        <f t="shared" si="75"/>
        <v>37</v>
      </c>
      <c r="F1562" s="179" t="s">
        <v>1109</v>
      </c>
      <c r="G1562" s="180"/>
      <c r="H1562" s="180"/>
      <c r="I1562" s="180" t="s">
        <v>513</v>
      </c>
      <c r="J1562" s="180"/>
      <c r="K1562" s="180"/>
      <c r="L1562" s="180"/>
      <c r="M1562" s="180" t="s">
        <v>504</v>
      </c>
      <c r="N1562" s="180" t="s">
        <v>470</v>
      </c>
      <c r="O1562" s="180" t="s">
        <v>522</v>
      </c>
      <c r="P1562" s="180" t="s">
        <v>445</v>
      </c>
      <c r="Q1562" s="180"/>
      <c r="R1562" s="180"/>
      <c r="S1562" s="180"/>
      <c r="T1562" s="180" t="s">
        <v>428</v>
      </c>
      <c r="U1562" s="180"/>
      <c r="V1562" s="180" t="s">
        <v>448</v>
      </c>
      <c r="W1562" s="180" t="s">
        <v>513</v>
      </c>
      <c r="X1562" s="180"/>
      <c r="Y1562" s="180" t="s">
        <v>608</v>
      </c>
      <c r="Z1562" s="180" t="s">
        <v>428</v>
      </c>
      <c r="AA1562" s="180" t="s">
        <v>370</v>
      </c>
      <c r="AB1562" s="180"/>
      <c r="AC1562" s="180"/>
      <c r="AD1562" s="180"/>
      <c r="AE1562" s="180" t="s">
        <v>1176</v>
      </c>
      <c r="AF1562" s="180" t="s">
        <v>507</v>
      </c>
      <c r="AG1562" s="180"/>
      <c r="AH1562" s="180"/>
      <c r="AI1562" s="181"/>
    </row>
    <row r="1563" spans="1:35" s="177" customFormat="1" x14ac:dyDescent="0.25">
      <c r="B1563" s="183"/>
      <c r="E1563" s="177">
        <f t="shared" si="75"/>
        <v>38</v>
      </c>
      <c r="F1563" s="179" t="s">
        <v>52</v>
      </c>
      <c r="G1563" s="180"/>
      <c r="H1563" s="180"/>
      <c r="I1563" s="180" t="s">
        <v>68</v>
      </c>
      <c r="J1563" s="180"/>
      <c r="K1563" s="180"/>
      <c r="L1563" s="180"/>
      <c r="M1563" s="180" t="s">
        <v>68</v>
      </c>
      <c r="N1563" s="180" t="s">
        <v>11</v>
      </c>
      <c r="O1563" s="180" t="s">
        <v>144</v>
      </c>
      <c r="P1563" s="180" t="s">
        <v>351</v>
      </c>
      <c r="Q1563" s="180"/>
      <c r="R1563" s="180"/>
      <c r="S1563" s="180"/>
      <c r="T1563" s="180" t="s">
        <v>114</v>
      </c>
      <c r="U1563" s="180"/>
      <c r="V1563" s="180" t="s">
        <v>81</v>
      </c>
      <c r="W1563" s="180" t="s">
        <v>68</v>
      </c>
      <c r="X1563" s="180"/>
      <c r="Y1563" s="180" t="s">
        <v>2465</v>
      </c>
      <c r="Z1563" s="180" t="s">
        <v>68</v>
      </c>
      <c r="AA1563" s="180" t="s">
        <v>307</v>
      </c>
      <c r="AB1563" s="180"/>
      <c r="AC1563" s="180"/>
      <c r="AD1563" s="180"/>
      <c r="AE1563" s="180" t="s">
        <v>330</v>
      </c>
      <c r="AF1563" s="180" t="s">
        <v>68</v>
      </c>
      <c r="AG1563" s="180"/>
      <c r="AH1563" s="180"/>
      <c r="AI1563" s="181"/>
    </row>
    <row r="1564" spans="1:35" s="177" customFormat="1" x14ac:dyDescent="0.25">
      <c r="B1564" s="184"/>
      <c r="E1564" s="177">
        <f t="shared" si="75"/>
        <v>39</v>
      </c>
      <c r="F1564" s="179" t="s">
        <v>1112</v>
      </c>
      <c r="G1564" s="180"/>
      <c r="H1564" s="180"/>
      <c r="I1564" s="180" t="s">
        <v>2618</v>
      </c>
      <c r="J1564" s="180"/>
      <c r="K1564" s="180"/>
      <c r="L1564" s="180"/>
      <c r="M1564" s="180" t="s">
        <v>2687</v>
      </c>
      <c r="N1564" s="180" t="s">
        <v>2618</v>
      </c>
      <c r="O1564" s="180" t="s">
        <v>2558</v>
      </c>
      <c r="P1564" s="180" t="s">
        <v>2566</v>
      </c>
      <c r="Q1564" s="180"/>
      <c r="R1564" s="180"/>
      <c r="S1564" s="180"/>
      <c r="T1564" s="180" t="s">
        <v>884</v>
      </c>
      <c r="U1564" s="180"/>
      <c r="V1564" s="180" t="s">
        <v>2194</v>
      </c>
      <c r="W1564" s="180" t="s">
        <v>2558</v>
      </c>
      <c r="X1564" s="180"/>
      <c r="Y1564" s="180" t="s">
        <v>1114</v>
      </c>
      <c r="Z1564" s="180" t="s">
        <v>2076</v>
      </c>
      <c r="AA1564" s="180" t="s">
        <v>2620</v>
      </c>
      <c r="AB1564" s="180"/>
      <c r="AC1564" s="180"/>
      <c r="AD1564" s="180"/>
      <c r="AE1564" s="180" t="s">
        <v>2618</v>
      </c>
      <c r="AF1564" s="180" t="s">
        <v>2558</v>
      </c>
      <c r="AG1564" s="180"/>
      <c r="AH1564" s="180"/>
      <c r="AI1564" s="181"/>
    </row>
    <row r="1565" spans="1:35" s="177" customFormat="1" x14ac:dyDescent="0.25">
      <c r="B1565" s="185"/>
      <c r="E1565" s="177">
        <f t="shared" si="75"/>
        <v>40</v>
      </c>
      <c r="F1565" s="179" t="s">
        <v>54</v>
      </c>
      <c r="G1565" s="180"/>
      <c r="H1565" s="180"/>
      <c r="I1565" s="180" t="s">
        <v>565</v>
      </c>
      <c r="J1565" s="180"/>
      <c r="K1565" s="180"/>
      <c r="L1565" s="180"/>
      <c r="M1565" s="180" t="s">
        <v>2208</v>
      </c>
      <c r="N1565" s="180" t="s">
        <v>794</v>
      </c>
      <c r="O1565" s="180" t="s">
        <v>2704</v>
      </c>
      <c r="P1565" s="180" t="s">
        <v>898</v>
      </c>
      <c r="Q1565" s="180"/>
      <c r="R1565" s="180"/>
      <c r="S1565" s="180"/>
      <c r="T1565" s="180" t="s">
        <v>1121</v>
      </c>
      <c r="U1565" s="180"/>
      <c r="V1565" s="180" t="s">
        <v>1036</v>
      </c>
      <c r="W1565" s="180" t="s">
        <v>911</v>
      </c>
      <c r="X1565" s="180"/>
      <c r="Y1565" s="180" t="s">
        <v>794</v>
      </c>
      <c r="Z1565" s="180" t="s">
        <v>828</v>
      </c>
      <c r="AA1565" s="180" t="s">
        <v>1122</v>
      </c>
      <c r="AB1565" s="180"/>
      <c r="AC1565" s="180"/>
      <c r="AD1565" s="180"/>
      <c r="AE1565" s="180" t="s">
        <v>880</v>
      </c>
      <c r="AF1565" s="180" t="s">
        <v>595</v>
      </c>
      <c r="AG1565" s="180"/>
      <c r="AH1565" s="180"/>
      <c r="AI1565" s="181"/>
    </row>
    <row r="1566" spans="1:35" s="177" customFormat="1" x14ac:dyDescent="0.25">
      <c r="B1566" s="186"/>
      <c r="E1566" s="177">
        <f t="shared" si="75"/>
        <v>41</v>
      </c>
      <c r="F1566" s="179" t="s">
        <v>402</v>
      </c>
      <c r="G1566" s="180"/>
      <c r="H1566" s="180"/>
      <c r="I1566" s="180" t="s">
        <v>416</v>
      </c>
      <c r="J1566" s="180"/>
      <c r="K1566" s="180"/>
      <c r="L1566" s="180"/>
      <c r="M1566" s="180" t="s">
        <v>416</v>
      </c>
      <c r="N1566" s="180" t="s">
        <v>416</v>
      </c>
      <c r="O1566" s="180" t="s">
        <v>416</v>
      </c>
      <c r="P1566" s="180" t="s">
        <v>416</v>
      </c>
      <c r="Q1566" s="180"/>
      <c r="R1566" s="180"/>
      <c r="S1566" s="180"/>
      <c r="T1566" s="180" t="s">
        <v>435</v>
      </c>
      <c r="U1566" s="180"/>
      <c r="V1566" s="180" t="s">
        <v>416</v>
      </c>
      <c r="W1566" s="180" t="s">
        <v>416</v>
      </c>
      <c r="X1566" s="180"/>
      <c r="Y1566" s="180" t="s">
        <v>416</v>
      </c>
      <c r="Z1566" s="180" t="s">
        <v>416</v>
      </c>
      <c r="AA1566" s="180" t="s">
        <v>416</v>
      </c>
      <c r="AB1566" s="180"/>
      <c r="AC1566" s="180"/>
      <c r="AD1566" s="180"/>
      <c r="AE1566" s="180" t="s">
        <v>416</v>
      </c>
      <c r="AF1566" s="180" t="s">
        <v>435</v>
      </c>
      <c r="AG1566" s="180"/>
      <c r="AH1566" s="180"/>
      <c r="AI1566" s="181"/>
    </row>
    <row r="1567" spans="1:35" s="187" customFormat="1" x14ac:dyDescent="0.25">
      <c r="A1567" s="193"/>
      <c r="B1567" s="188"/>
      <c r="E1567" s="187">
        <f t="shared" si="75"/>
        <v>42</v>
      </c>
      <c r="F1567" s="189" t="s">
        <v>403</v>
      </c>
      <c r="G1567" s="190"/>
      <c r="H1567" s="190"/>
      <c r="I1567" s="190" t="s">
        <v>417</v>
      </c>
      <c r="J1567" s="190"/>
      <c r="K1567" s="190"/>
      <c r="L1567" s="190"/>
      <c r="M1567" s="190" t="s">
        <v>417</v>
      </c>
      <c r="N1567" s="190" t="s">
        <v>558</v>
      </c>
      <c r="O1567" s="190" t="s">
        <v>417</v>
      </c>
      <c r="P1567" s="190" t="s">
        <v>558</v>
      </c>
      <c r="Q1567" s="190"/>
      <c r="R1567" s="190"/>
      <c r="S1567" s="190"/>
      <c r="T1567" s="190" t="s">
        <v>417</v>
      </c>
      <c r="U1567" s="190"/>
      <c r="V1567" s="190" t="s">
        <v>417</v>
      </c>
      <c r="W1567" s="190" t="s">
        <v>417</v>
      </c>
      <c r="X1567" s="190"/>
      <c r="Y1567" s="190" t="s">
        <v>558</v>
      </c>
      <c r="Z1567" s="190" t="s">
        <v>417</v>
      </c>
      <c r="AA1567" s="190" t="s">
        <v>558</v>
      </c>
      <c r="AB1567" s="190"/>
      <c r="AC1567" s="190"/>
      <c r="AD1567" s="190"/>
      <c r="AE1567" s="190" t="s">
        <v>558</v>
      </c>
      <c r="AF1567" s="190" t="s">
        <v>417</v>
      </c>
      <c r="AG1567" s="190"/>
      <c r="AH1567" s="190"/>
      <c r="AI1567" s="191"/>
    </row>
    <row r="1568" spans="1:35" s="171" customFormat="1" x14ac:dyDescent="0.25">
      <c r="B1568" s="172"/>
      <c r="E1568" s="173">
        <f>1+E1567</f>
        <v>43</v>
      </c>
      <c r="F1568" s="174" t="s">
        <v>1087</v>
      </c>
      <c r="G1568" s="192"/>
      <c r="H1568" s="192"/>
      <c r="I1568" s="192" t="s">
        <v>2705</v>
      </c>
      <c r="J1568" s="192"/>
      <c r="K1568" s="192"/>
      <c r="L1568" s="192"/>
      <c r="M1568" s="192" t="s">
        <v>2706</v>
      </c>
      <c r="N1568" s="192" t="s">
        <v>2707</v>
      </c>
      <c r="O1568" s="192" t="s">
        <v>2708</v>
      </c>
      <c r="P1568" s="192" t="s">
        <v>2709</v>
      </c>
      <c r="Q1568" s="192"/>
      <c r="R1568" s="192"/>
      <c r="S1568" s="192"/>
      <c r="T1568" s="192" t="s">
        <v>2710</v>
      </c>
      <c r="U1568" s="192"/>
      <c r="V1568" s="192" t="s">
        <v>2248</v>
      </c>
      <c r="W1568" s="192" t="s">
        <v>2711</v>
      </c>
      <c r="X1568" s="192"/>
      <c r="Y1568" s="192"/>
      <c r="Z1568" s="192" t="s">
        <v>2712</v>
      </c>
      <c r="AA1568" s="192" t="s">
        <v>2713</v>
      </c>
      <c r="AB1568" s="192"/>
      <c r="AC1568" s="192"/>
      <c r="AD1568" s="192"/>
      <c r="AE1568" s="192" t="s">
        <v>2714</v>
      </c>
      <c r="AF1568" s="192" t="s">
        <v>2715</v>
      </c>
      <c r="AG1568" s="192"/>
      <c r="AH1568" s="192"/>
      <c r="AI1568" s="176"/>
    </row>
    <row r="1569" spans="1:35" s="177" customFormat="1" x14ac:dyDescent="0.25">
      <c r="B1569" s="178"/>
      <c r="E1569" s="177">
        <f t="shared" ref="E1569:E1574" si="76">+E1568+1</f>
        <v>44</v>
      </c>
      <c r="F1569" s="179" t="s">
        <v>1109</v>
      </c>
      <c r="G1569" s="180"/>
      <c r="H1569" s="180"/>
      <c r="I1569" s="180" t="s">
        <v>428</v>
      </c>
      <c r="J1569" s="180"/>
      <c r="K1569" s="180"/>
      <c r="L1569" s="180"/>
      <c r="M1569" s="180" t="s">
        <v>507</v>
      </c>
      <c r="N1569" s="180" t="s">
        <v>422</v>
      </c>
      <c r="O1569" s="180" t="s">
        <v>730</v>
      </c>
      <c r="P1569" s="180" t="s">
        <v>646</v>
      </c>
      <c r="Q1569" s="180"/>
      <c r="R1569" s="180"/>
      <c r="S1569" s="180"/>
      <c r="T1569" s="180" t="s">
        <v>370</v>
      </c>
      <c r="U1569" s="180"/>
      <c r="V1569" s="180" t="s">
        <v>451</v>
      </c>
      <c r="W1569" s="180" t="s">
        <v>428</v>
      </c>
      <c r="X1569" s="180"/>
      <c r="Y1569" s="180"/>
      <c r="Z1569" s="180" t="s">
        <v>517</v>
      </c>
      <c r="AA1569" s="180" t="s">
        <v>370</v>
      </c>
      <c r="AB1569" s="180"/>
      <c r="AC1569" s="180"/>
      <c r="AD1569" s="180"/>
      <c r="AE1569" s="180" t="s">
        <v>454</v>
      </c>
      <c r="AF1569" s="180" t="s">
        <v>509</v>
      </c>
      <c r="AG1569" s="180"/>
      <c r="AH1569" s="180"/>
      <c r="AI1569" s="181"/>
    </row>
    <row r="1570" spans="1:35" s="177" customFormat="1" x14ac:dyDescent="0.25">
      <c r="A1570" s="182"/>
      <c r="B1570" s="183"/>
      <c r="E1570" s="177">
        <f t="shared" si="76"/>
        <v>45</v>
      </c>
      <c r="F1570" s="179" t="s">
        <v>52</v>
      </c>
      <c r="G1570" s="180"/>
      <c r="H1570" s="180"/>
      <c r="I1570" s="180" t="s">
        <v>68</v>
      </c>
      <c r="J1570" s="180"/>
      <c r="K1570" s="180"/>
      <c r="L1570" s="180"/>
      <c r="M1570" s="180" t="s">
        <v>68</v>
      </c>
      <c r="N1570" s="180" t="s">
        <v>2136</v>
      </c>
      <c r="O1570" s="180" t="s">
        <v>143</v>
      </c>
      <c r="P1570" s="180" t="s">
        <v>2716</v>
      </c>
      <c r="Q1570" s="180"/>
      <c r="R1570" s="180"/>
      <c r="S1570" s="180"/>
      <c r="T1570" s="180" t="s">
        <v>114</v>
      </c>
      <c r="U1570" s="180"/>
      <c r="V1570" s="180" t="s">
        <v>81</v>
      </c>
      <c r="W1570" s="180" t="s">
        <v>68</v>
      </c>
      <c r="X1570" s="180"/>
      <c r="Y1570" s="180"/>
      <c r="Z1570" s="180" t="s">
        <v>68</v>
      </c>
      <c r="AA1570" s="180" t="s">
        <v>2717</v>
      </c>
      <c r="AB1570" s="180"/>
      <c r="AC1570" s="180"/>
      <c r="AD1570" s="180"/>
      <c r="AE1570" s="180" t="s">
        <v>333</v>
      </c>
      <c r="AF1570" s="180" t="s">
        <v>68</v>
      </c>
      <c r="AG1570" s="180"/>
      <c r="AH1570" s="180"/>
      <c r="AI1570" s="181"/>
    </row>
    <row r="1571" spans="1:35" s="177" customFormat="1" x14ac:dyDescent="0.25">
      <c r="B1571" s="184"/>
      <c r="E1571" s="177">
        <f t="shared" si="76"/>
        <v>46</v>
      </c>
      <c r="F1571" s="179" t="s">
        <v>1112</v>
      </c>
      <c r="G1571" s="180"/>
      <c r="H1571" s="180"/>
      <c r="I1571" s="180" t="s">
        <v>2618</v>
      </c>
      <c r="J1571" s="180"/>
      <c r="K1571" s="180"/>
      <c r="L1571" s="180"/>
      <c r="M1571" s="180" t="s">
        <v>2687</v>
      </c>
      <c r="N1571" s="180" t="s">
        <v>2194</v>
      </c>
      <c r="O1571" s="180" t="s">
        <v>2592</v>
      </c>
      <c r="P1571" s="180" t="s">
        <v>1114</v>
      </c>
      <c r="Q1571" s="180"/>
      <c r="R1571" s="180"/>
      <c r="S1571" s="180"/>
      <c r="T1571" s="180" t="s">
        <v>884</v>
      </c>
      <c r="U1571" s="180"/>
      <c r="V1571" s="180" t="s">
        <v>2194</v>
      </c>
      <c r="W1571" s="180" t="s">
        <v>2558</v>
      </c>
      <c r="X1571" s="180"/>
      <c r="Y1571" s="180"/>
      <c r="Z1571" s="180" t="s">
        <v>2076</v>
      </c>
      <c r="AA1571" s="180" t="s">
        <v>2563</v>
      </c>
      <c r="AB1571" s="180"/>
      <c r="AC1571" s="180"/>
      <c r="AD1571" s="180"/>
      <c r="AE1571" s="180" t="s">
        <v>2618</v>
      </c>
      <c r="AF1571" s="180" t="s">
        <v>2558</v>
      </c>
      <c r="AG1571" s="180"/>
      <c r="AH1571" s="180"/>
      <c r="AI1571" s="181"/>
    </row>
    <row r="1572" spans="1:35" s="177" customFormat="1" x14ac:dyDescent="0.25">
      <c r="B1572" s="185"/>
      <c r="E1572" s="177">
        <f t="shared" si="76"/>
        <v>47</v>
      </c>
      <c r="F1572" s="179" t="s">
        <v>54</v>
      </c>
      <c r="G1572" s="180"/>
      <c r="H1572" s="180"/>
      <c r="I1572" s="180" t="s">
        <v>565</v>
      </c>
      <c r="J1572" s="180"/>
      <c r="K1572" s="180"/>
      <c r="L1572" s="180"/>
      <c r="M1572" s="180" t="s">
        <v>2208</v>
      </c>
      <c r="N1572" s="180" t="s">
        <v>595</v>
      </c>
      <c r="O1572" s="180" t="s">
        <v>794</v>
      </c>
      <c r="P1572" s="180" t="s">
        <v>565</v>
      </c>
      <c r="Q1572" s="180"/>
      <c r="R1572" s="180"/>
      <c r="S1572" s="180"/>
      <c r="T1572" s="180" t="s">
        <v>1121</v>
      </c>
      <c r="U1572" s="180"/>
      <c r="V1572" s="180" t="s">
        <v>1036</v>
      </c>
      <c r="W1572" s="180" t="s">
        <v>911</v>
      </c>
      <c r="X1572" s="180"/>
      <c r="Y1572" s="180"/>
      <c r="Z1572" s="180" t="s">
        <v>828</v>
      </c>
      <c r="AA1572" s="180" t="s">
        <v>609</v>
      </c>
      <c r="AB1572" s="180"/>
      <c r="AC1572" s="180"/>
      <c r="AD1572" s="180"/>
      <c r="AE1572" s="180" t="s">
        <v>565</v>
      </c>
      <c r="AF1572" s="180" t="s">
        <v>595</v>
      </c>
      <c r="AG1572" s="180"/>
      <c r="AH1572" s="180"/>
      <c r="AI1572" s="181"/>
    </row>
    <row r="1573" spans="1:35" s="177" customFormat="1" x14ac:dyDescent="0.25">
      <c r="B1573" s="186"/>
      <c r="E1573" s="177">
        <f t="shared" si="76"/>
        <v>48</v>
      </c>
      <c r="F1573" s="179" t="s">
        <v>402</v>
      </c>
      <c r="G1573" s="180"/>
      <c r="H1573" s="180"/>
      <c r="I1573" s="180" t="s">
        <v>416</v>
      </c>
      <c r="J1573" s="180"/>
      <c r="K1573" s="180"/>
      <c r="L1573" s="180"/>
      <c r="M1573" s="180" t="s">
        <v>416</v>
      </c>
      <c r="N1573" s="180" t="s">
        <v>416</v>
      </c>
      <c r="O1573" s="180" t="s">
        <v>435</v>
      </c>
      <c r="P1573" s="180" t="s">
        <v>416</v>
      </c>
      <c r="Q1573" s="180"/>
      <c r="R1573" s="180"/>
      <c r="S1573" s="180"/>
      <c r="T1573" s="180" t="s">
        <v>435</v>
      </c>
      <c r="U1573" s="180"/>
      <c r="V1573" s="180" t="s">
        <v>416</v>
      </c>
      <c r="W1573" s="180" t="s">
        <v>416</v>
      </c>
      <c r="X1573" s="180"/>
      <c r="Y1573" s="180"/>
      <c r="Z1573" s="180" t="s">
        <v>416</v>
      </c>
      <c r="AA1573" s="180" t="s">
        <v>416</v>
      </c>
      <c r="AB1573" s="180"/>
      <c r="AC1573" s="180"/>
      <c r="AD1573" s="180"/>
      <c r="AE1573" s="180" t="s">
        <v>416</v>
      </c>
      <c r="AF1573" s="180" t="s">
        <v>435</v>
      </c>
      <c r="AG1573" s="180"/>
      <c r="AH1573" s="180"/>
      <c r="AI1573" s="181"/>
    </row>
    <row r="1574" spans="1:35" s="187" customFormat="1" x14ac:dyDescent="0.25">
      <c r="B1574" s="188"/>
      <c r="E1574" s="187">
        <f t="shared" si="76"/>
        <v>49</v>
      </c>
      <c r="F1574" s="189" t="s">
        <v>403</v>
      </c>
      <c r="G1574" s="190"/>
      <c r="H1574" s="190"/>
      <c r="I1574" s="190" t="s">
        <v>417</v>
      </c>
      <c r="J1574" s="190"/>
      <c r="K1574" s="190"/>
      <c r="L1574" s="190"/>
      <c r="M1574" s="190" t="s">
        <v>417</v>
      </c>
      <c r="N1574" s="190" t="s">
        <v>558</v>
      </c>
      <c r="O1574" s="190" t="s">
        <v>417</v>
      </c>
      <c r="P1574" s="190" t="s">
        <v>558</v>
      </c>
      <c r="Q1574" s="190"/>
      <c r="R1574" s="190"/>
      <c r="S1574" s="190"/>
      <c r="T1574" s="190" t="s">
        <v>417</v>
      </c>
      <c r="U1574" s="190"/>
      <c r="V1574" s="190" t="s">
        <v>417</v>
      </c>
      <c r="W1574" s="190" t="s">
        <v>417</v>
      </c>
      <c r="X1574" s="190"/>
      <c r="Y1574" s="190"/>
      <c r="Z1574" s="190" t="s">
        <v>417</v>
      </c>
      <c r="AA1574" s="190" t="s">
        <v>558</v>
      </c>
      <c r="AB1574" s="190"/>
      <c r="AC1574" s="190"/>
      <c r="AD1574" s="190"/>
      <c r="AE1574" s="190" t="s">
        <v>558</v>
      </c>
      <c r="AF1574" s="190" t="s">
        <v>417</v>
      </c>
      <c r="AG1574" s="190"/>
      <c r="AH1574" s="190"/>
      <c r="AI1574" s="191"/>
    </row>
    <row r="1575" spans="1:35" s="171" customFormat="1" x14ac:dyDescent="0.25">
      <c r="B1575" s="172"/>
      <c r="E1575" s="173">
        <f>1+E1574</f>
        <v>50</v>
      </c>
      <c r="F1575" s="174"/>
      <c r="G1575" s="192"/>
      <c r="H1575" s="192"/>
      <c r="I1575" s="192" t="s">
        <v>2718</v>
      </c>
      <c r="J1575" s="192"/>
      <c r="K1575" s="192"/>
      <c r="L1575" s="192"/>
      <c r="M1575" s="192" t="s">
        <v>2719</v>
      </c>
      <c r="O1575" s="192"/>
      <c r="P1575" s="192" t="s">
        <v>2720</v>
      </c>
      <c r="Q1575" s="192"/>
      <c r="R1575" s="192"/>
      <c r="S1575" s="192"/>
      <c r="T1575" s="192" t="s">
        <v>2721</v>
      </c>
      <c r="U1575" s="192"/>
      <c r="V1575" s="192" t="s">
        <v>2256</v>
      </c>
      <c r="W1575" s="192" t="s">
        <v>2722</v>
      </c>
      <c r="X1575" s="192"/>
      <c r="Y1575" s="192"/>
      <c r="Z1575" s="192" t="s">
        <v>2723</v>
      </c>
      <c r="AA1575" s="192" t="s">
        <v>2724</v>
      </c>
      <c r="AB1575" s="192"/>
      <c r="AC1575" s="192"/>
      <c r="AD1575" s="192"/>
      <c r="AE1575" s="192" t="s">
        <v>2725</v>
      </c>
      <c r="AF1575" s="192" t="s">
        <v>2726</v>
      </c>
      <c r="AG1575" s="192"/>
      <c r="AH1575" s="192"/>
      <c r="AI1575" s="176"/>
    </row>
    <row r="1576" spans="1:35" s="177" customFormat="1" x14ac:dyDescent="0.25">
      <c r="A1576" s="182"/>
      <c r="B1576" s="178"/>
      <c r="E1576" s="177">
        <f t="shared" ref="E1576:E1630" si="77">+E1575+1</f>
        <v>51</v>
      </c>
      <c r="F1576" s="179"/>
      <c r="G1576" s="180"/>
      <c r="H1576" s="180"/>
      <c r="I1576" s="180" t="s">
        <v>517</v>
      </c>
      <c r="J1576" s="180"/>
      <c r="K1576" s="180"/>
      <c r="L1576" s="180"/>
      <c r="M1576" s="180" t="s">
        <v>509</v>
      </c>
      <c r="O1576" s="180"/>
      <c r="P1576" s="180" t="s">
        <v>531</v>
      </c>
      <c r="Q1576" s="180"/>
      <c r="R1576" s="180"/>
      <c r="S1576" s="180"/>
      <c r="T1576" s="180" t="s">
        <v>431</v>
      </c>
      <c r="U1576" s="180"/>
      <c r="V1576" s="180" t="s">
        <v>451</v>
      </c>
      <c r="W1576" s="180" t="s">
        <v>517</v>
      </c>
      <c r="X1576" s="180"/>
      <c r="Y1576" s="180"/>
      <c r="Z1576" s="180" t="s">
        <v>2727</v>
      </c>
      <c r="AA1576" s="180" t="s">
        <v>370</v>
      </c>
      <c r="AB1576" s="180"/>
      <c r="AC1576" s="180"/>
      <c r="AD1576" s="180"/>
      <c r="AE1576" s="180" t="s">
        <v>454</v>
      </c>
      <c r="AF1576" s="180" t="s">
        <v>511</v>
      </c>
      <c r="AG1576" s="180"/>
      <c r="AH1576" s="180"/>
      <c r="AI1576" s="181"/>
    </row>
    <row r="1577" spans="1:35" s="177" customFormat="1" x14ac:dyDescent="0.25">
      <c r="B1577" s="183"/>
      <c r="E1577" s="177">
        <f t="shared" si="77"/>
        <v>52</v>
      </c>
      <c r="F1577" s="179"/>
      <c r="G1577" s="180"/>
      <c r="H1577" s="180"/>
      <c r="I1577" s="180" t="s">
        <v>68</v>
      </c>
      <c r="J1577" s="180"/>
      <c r="K1577" s="180"/>
      <c r="L1577" s="180"/>
      <c r="M1577" s="180" t="s">
        <v>68</v>
      </c>
      <c r="O1577" s="180"/>
      <c r="P1577" s="180" t="s">
        <v>207</v>
      </c>
      <c r="Q1577" s="180"/>
      <c r="R1577" s="180"/>
      <c r="S1577" s="180"/>
      <c r="T1577" s="180" t="s">
        <v>114</v>
      </c>
      <c r="U1577" s="180"/>
      <c r="V1577" s="180" t="s">
        <v>81</v>
      </c>
      <c r="W1577" s="180" t="s">
        <v>68</v>
      </c>
      <c r="X1577" s="180"/>
      <c r="Y1577" s="180"/>
      <c r="Z1577" s="180" t="s">
        <v>959</v>
      </c>
      <c r="AA1577" s="180" t="s">
        <v>2461</v>
      </c>
      <c r="AB1577" s="180"/>
      <c r="AC1577" s="180"/>
      <c r="AD1577" s="180"/>
      <c r="AE1577" s="180" t="s">
        <v>333</v>
      </c>
      <c r="AF1577" s="180" t="s">
        <v>68</v>
      </c>
      <c r="AG1577" s="180"/>
      <c r="AH1577" s="180"/>
      <c r="AI1577" s="181"/>
    </row>
    <row r="1578" spans="1:35" s="177" customFormat="1" x14ac:dyDescent="0.25">
      <c r="B1578" s="184"/>
      <c r="E1578" s="177">
        <f t="shared" si="77"/>
        <v>53</v>
      </c>
      <c r="F1578" s="179"/>
      <c r="G1578" s="180"/>
      <c r="H1578" s="180"/>
      <c r="I1578" s="180" t="s">
        <v>2618</v>
      </c>
      <c r="J1578" s="180"/>
      <c r="K1578" s="180"/>
      <c r="L1578" s="180"/>
      <c r="M1578" s="180" t="s">
        <v>2687</v>
      </c>
      <c r="O1578" s="180"/>
      <c r="P1578" s="180" t="s">
        <v>1114</v>
      </c>
      <c r="Q1578" s="180"/>
      <c r="R1578" s="180"/>
      <c r="S1578" s="180"/>
      <c r="T1578" s="180" t="s">
        <v>884</v>
      </c>
      <c r="U1578" s="180"/>
      <c r="V1578" s="180" t="s">
        <v>2194</v>
      </c>
      <c r="W1578" s="180" t="s">
        <v>2558</v>
      </c>
      <c r="X1578" s="180"/>
      <c r="Y1578" s="180"/>
      <c r="Z1578" s="180" t="s">
        <v>2688</v>
      </c>
      <c r="AA1578" s="180" t="s">
        <v>2563</v>
      </c>
      <c r="AB1578" s="180"/>
      <c r="AC1578" s="180"/>
      <c r="AD1578" s="180"/>
      <c r="AE1578" s="180" t="s">
        <v>2618</v>
      </c>
      <c r="AF1578" s="180" t="s">
        <v>2558</v>
      </c>
      <c r="AG1578" s="180"/>
      <c r="AH1578" s="180"/>
      <c r="AI1578" s="181"/>
    </row>
    <row r="1579" spans="1:35" s="177" customFormat="1" x14ac:dyDescent="0.25">
      <c r="B1579" s="185"/>
      <c r="E1579" s="177">
        <f t="shared" si="77"/>
        <v>54</v>
      </c>
      <c r="F1579" s="179"/>
      <c r="G1579" s="180"/>
      <c r="H1579" s="180"/>
      <c r="I1579" s="180" t="s">
        <v>565</v>
      </c>
      <c r="J1579" s="180"/>
      <c r="K1579" s="180"/>
      <c r="L1579" s="180"/>
      <c r="M1579" s="180" t="s">
        <v>2208</v>
      </c>
      <c r="O1579" s="180"/>
      <c r="P1579" s="180" t="s">
        <v>565</v>
      </c>
      <c r="Q1579" s="180"/>
      <c r="R1579" s="180"/>
      <c r="S1579" s="180"/>
      <c r="T1579" s="180" t="s">
        <v>1121</v>
      </c>
      <c r="U1579" s="180"/>
      <c r="V1579" s="180" t="s">
        <v>1036</v>
      </c>
      <c r="W1579" s="180" t="s">
        <v>911</v>
      </c>
      <c r="X1579" s="180"/>
      <c r="Y1579" s="180"/>
      <c r="Z1579" s="180" t="s">
        <v>928</v>
      </c>
      <c r="AA1579" s="180" t="s">
        <v>1122</v>
      </c>
      <c r="AB1579" s="180"/>
      <c r="AC1579" s="180"/>
      <c r="AD1579" s="180"/>
      <c r="AE1579" s="180" t="s">
        <v>565</v>
      </c>
      <c r="AF1579" s="180" t="s">
        <v>595</v>
      </c>
      <c r="AG1579" s="180"/>
      <c r="AH1579" s="180"/>
      <c r="AI1579" s="181"/>
    </row>
    <row r="1580" spans="1:35" s="177" customFormat="1" x14ac:dyDescent="0.25">
      <c r="B1580" s="186"/>
      <c r="E1580" s="177">
        <f t="shared" si="77"/>
        <v>55</v>
      </c>
      <c r="F1580" s="179"/>
      <c r="G1580" s="180"/>
      <c r="H1580" s="180"/>
      <c r="I1580" s="180" t="s">
        <v>416</v>
      </c>
      <c r="J1580" s="180"/>
      <c r="K1580" s="180"/>
      <c r="L1580" s="180"/>
      <c r="M1580" s="180" t="s">
        <v>416</v>
      </c>
      <c r="O1580" s="180"/>
      <c r="P1580" s="180" t="s">
        <v>416</v>
      </c>
      <c r="Q1580" s="180"/>
      <c r="R1580" s="180"/>
      <c r="S1580" s="180"/>
      <c r="T1580" s="180" t="s">
        <v>435</v>
      </c>
      <c r="U1580" s="180"/>
      <c r="V1580" s="180" t="s">
        <v>416</v>
      </c>
      <c r="W1580" s="180" t="s">
        <v>416</v>
      </c>
      <c r="X1580" s="180"/>
      <c r="Y1580" s="180"/>
      <c r="Z1580" s="180" t="s">
        <v>416</v>
      </c>
      <c r="AA1580" s="180" t="s">
        <v>416</v>
      </c>
      <c r="AB1580" s="180"/>
      <c r="AC1580" s="180"/>
      <c r="AD1580" s="180"/>
      <c r="AE1580" s="180" t="s">
        <v>416</v>
      </c>
      <c r="AF1580" s="180" t="s">
        <v>435</v>
      </c>
      <c r="AG1580" s="180"/>
      <c r="AH1580" s="180"/>
      <c r="AI1580" s="181"/>
    </row>
    <row r="1581" spans="1:35" s="187" customFormat="1" x14ac:dyDescent="0.25">
      <c r="A1581" s="193"/>
      <c r="B1581" s="188"/>
      <c r="E1581" s="187">
        <f t="shared" si="77"/>
        <v>56</v>
      </c>
      <c r="F1581" s="189"/>
      <c r="G1581" s="190"/>
      <c r="H1581" s="190"/>
      <c r="I1581" s="190" t="s">
        <v>417</v>
      </c>
      <c r="J1581" s="190"/>
      <c r="K1581" s="190"/>
      <c r="L1581" s="190"/>
      <c r="M1581" s="190" t="s">
        <v>417</v>
      </c>
      <c r="O1581" s="190"/>
      <c r="P1581" s="190" t="s">
        <v>558</v>
      </c>
      <c r="Q1581" s="190"/>
      <c r="R1581" s="190"/>
      <c r="S1581" s="190"/>
      <c r="T1581" s="190" t="s">
        <v>417</v>
      </c>
      <c r="U1581" s="190"/>
      <c r="V1581" s="190" t="s">
        <v>417</v>
      </c>
      <c r="W1581" s="190" t="s">
        <v>417</v>
      </c>
      <c r="X1581" s="190"/>
      <c r="Y1581" s="190"/>
      <c r="Z1581" s="190" t="s">
        <v>558</v>
      </c>
      <c r="AA1581" s="190" t="s">
        <v>558</v>
      </c>
      <c r="AB1581" s="190"/>
      <c r="AC1581" s="190"/>
      <c r="AD1581" s="190"/>
      <c r="AE1581" s="190" t="s">
        <v>417</v>
      </c>
      <c r="AF1581" s="190" t="s">
        <v>417</v>
      </c>
      <c r="AG1581" s="190"/>
      <c r="AH1581" s="190"/>
      <c r="AI1581" s="191"/>
    </row>
    <row r="1582" spans="1:35" s="171" customFormat="1" x14ac:dyDescent="0.25">
      <c r="B1582" s="172"/>
      <c r="E1582" s="173">
        <f t="shared" si="77"/>
        <v>57</v>
      </c>
      <c r="F1582" s="174"/>
      <c r="G1582" s="192"/>
      <c r="H1582" s="192"/>
      <c r="I1582" s="192" t="s">
        <v>2728</v>
      </c>
      <c r="J1582" s="192"/>
      <c r="K1582" s="192"/>
      <c r="L1582" s="192"/>
      <c r="M1582" s="192" t="s">
        <v>2729</v>
      </c>
      <c r="N1582" s="192"/>
      <c r="O1582" s="192"/>
      <c r="P1582" s="192" t="s">
        <v>2730</v>
      </c>
      <c r="Q1582" s="192"/>
      <c r="R1582" s="192"/>
      <c r="S1582" s="192"/>
      <c r="T1582" s="192" t="s">
        <v>2731</v>
      </c>
      <c r="U1582" s="192"/>
      <c r="V1582" s="192" t="s">
        <v>2265</v>
      </c>
      <c r="W1582" s="192" t="s">
        <v>2732</v>
      </c>
      <c r="X1582" s="192"/>
      <c r="Y1582" s="192"/>
      <c r="Z1582" s="192"/>
      <c r="AA1582" s="192" t="s">
        <v>2733</v>
      </c>
      <c r="AB1582" s="192"/>
      <c r="AC1582" s="192"/>
      <c r="AD1582" s="192"/>
      <c r="AE1582" s="192" t="s">
        <v>2734</v>
      </c>
      <c r="AF1582" s="192" t="s">
        <v>2735</v>
      </c>
      <c r="AG1582" s="192"/>
      <c r="AH1582" s="192"/>
      <c r="AI1582" s="176"/>
    </row>
    <row r="1583" spans="1:35" s="177" customFormat="1" x14ac:dyDescent="0.25">
      <c r="B1583" s="178"/>
      <c r="E1583" s="177">
        <f t="shared" si="77"/>
        <v>58</v>
      </c>
      <c r="F1583" s="179"/>
      <c r="G1583" s="180"/>
      <c r="H1583" s="180"/>
      <c r="I1583" s="180" t="s">
        <v>719</v>
      </c>
      <c r="J1583" s="180"/>
      <c r="K1583" s="180"/>
      <c r="L1583" s="180"/>
      <c r="M1583" s="180" t="s">
        <v>511</v>
      </c>
      <c r="N1583" s="180"/>
      <c r="O1583" s="180"/>
      <c r="P1583" s="180" t="s">
        <v>517</v>
      </c>
      <c r="Q1583" s="180"/>
      <c r="R1583" s="180"/>
      <c r="S1583" s="180"/>
      <c r="T1583" s="180" t="s">
        <v>433</v>
      </c>
      <c r="U1583" s="180"/>
      <c r="V1583" s="180" t="s">
        <v>454</v>
      </c>
      <c r="W1583" s="180" t="s">
        <v>478</v>
      </c>
      <c r="X1583" s="180"/>
      <c r="Y1583" s="180"/>
      <c r="Z1583" s="180"/>
      <c r="AA1583" s="180" t="s">
        <v>634</v>
      </c>
      <c r="AB1583" s="180"/>
      <c r="AC1583" s="180"/>
      <c r="AD1583" s="180"/>
      <c r="AE1583" s="180" t="s">
        <v>454</v>
      </c>
      <c r="AF1583" s="180" t="s">
        <v>513</v>
      </c>
      <c r="AG1583" s="180"/>
      <c r="AH1583" s="180"/>
      <c r="AI1583" s="181"/>
    </row>
    <row r="1584" spans="1:35" s="177" customFormat="1" x14ac:dyDescent="0.25">
      <c r="A1584" s="182"/>
      <c r="B1584" s="183"/>
      <c r="E1584" s="177">
        <f t="shared" si="77"/>
        <v>59</v>
      </c>
      <c r="F1584" s="179"/>
      <c r="G1584" s="180"/>
      <c r="H1584" s="180"/>
      <c r="I1584" s="180" t="s">
        <v>34</v>
      </c>
      <c r="J1584" s="180"/>
      <c r="K1584" s="180"/>
      <c r="L1584" s="180"/>
      <c r="M1584" s="180" t="s">
        <v>68</v>
      </c>
      <c r="N1584" s="180"/>
      <c r="O1584" s="180"/>
      <c r="P1584" s="180" t="s">
        <v>2469</v>
      </c>
      <c r="Q1584" s="180"/>
      <c r="R1584" s="180"/>
      <c r="S1584" s="180"/>
      <c r="T1584" s="180" t="s">
        <v>114</v>
      </c>
      <c r="U1584" s="180"/>
      <c r="V1584" s="180" t="s">
        <v>81</v>
      </c>
      <c r="W1584" s="180" t="s">
        <v>68</v>
      </c>
      <c r="X1584" s="180"/>
      <c r="Y1584" s="180"/>
      <c r="Z1584" s="180"/>
      <c r="AA1584" s="180" t="s">
        <v>2736</v>
      </c>
      <c r="AB1584" s="180"/>
      <c r="AC1584" s="180"/>
      <c r="AD1584" s="180"/>
      <c r="AE1584" s="180" t="s">
        <v>140</v>
      </c>
      <c r="AF1584" s="180" t="s">
        <v>68</v>
      </c>
      <c r="AG1584" s="180"/>
      <c r="AH1584" s="180"/>
      <c r="AI1584" s="181"/>
    </row>
    <row r="1585" spans="1:35" s="177" customFormat="1" x14ac:dyDescent="0.25">
      <c r="B1585" s="184"/>
      <c r="E1585" s="177">
        <f t="shared" si="77"/>
        <v>60</v>
      </c>
      <c r="F1585" s="179"/>
      <c r="G1585" s="180"/>
      <c r="H1585" s="180"/>
      <c r="I1585" s="180" t="s">
        <v>2687</v>
      </c>
      <c r="J1585" s="180"/>
      <c r="K1585" s="180"/>
      <c r="L1585" s="180"/>
      <c r="M1585" s="180" t="s">
        <v>2687</v>
      </c>
      <c r="N1585" s="180"/>
      <c r="O1585" s="180"/>
      <c r="P1585" s="180" t="s">
        <v>1114</v>
      </c>
      <c r="Q1585" s="180"/>
      <c r="R1585" s="180"/>
      <c r="S1585" s="180"/>
      <c r="T1585" s="180" t="s">
        <v>884</v>
      </c>
      <c r="U1585" s="180"/>
      <c r="V1585" s="180" t="s">
        <v>2194</v>
      </c>
      <c r="W1585" s="180" t="s">
        <v>2737</v>
      </c>
      <c r="X1585" s="180"/>
      <c r="Y1585" s="180"/>
      <c r="Z1585" s="180"/>
      <c r="AA1585" s="180" t="s">
        <v>2590</v>
      </c>
      <c r="AB1585" s="180"/>
      <c r="AC1585" s="180"/>
      <c r="AD1585" s="180"/>
      <c r="AE1585" s="180" t="s">
        <v>2571</v>
      </c>
      <c r="AF1585" s="180" t="s">
        <v>2558</v>
      </c>
      <c r="AG1585" s="180"/>
      <c r="AH1585" s="180"/>
      <c r="AI1585" s="181"/>
    </row>
    <row r="1586" spans="1:35" s="177" customFormat="1" x14ac:dyDescent="0.25">
      <c r="B1586" s="185"/>
      <c r="E1586" s="177">
        <f t="shared" si="77"/>
        <v>61</v>
      </c>
      <c r="F1586" s="179"/>
      <c r="G1586" s="180"/>
      <c r="H1586" s="180"/>
      <c r="I1586" s="180" t="s">
        <v>623</v>
      </c>
      <c r="J1586" s="180"/>
      <c r="K1586" s="180"/>
      <c r="L1586" s="180"/>
      <c r="M1586" s="180" t="s">
        <v>2208</v>
      </c>
      <c r="N1586" s="180"/>
      <c r="O1586" s="180"/>
      <c r="P1586" s="180" t="s">
        <v>627</v>
      </c>
      <c r="Q1586" s="180"/>
      <c r="R1586" s="180"/>
      <c r="S1586" s="180"/>
      <c r="T1586" s="180" t="s">
        <v>1121</v>
      </c>
      <c r="U1586" s="180"/>
      <c r="V1586" s="180" t="s">
        <v>1036</v>
      </c>
      <c r="W1586" s="180" t="s">
        <v>1353</v>
      </c>
      <c r="X1586" s="180"/>
      <c r="Y1586" s="180"/>
      <c r="Z1586" s="180"/>
      <c r="AA1586" s="180" t="s">
        <v>1122</v>
      </c>
      <c r="AB1586" s="180"/>
      <c r="AC1586" s="180"/>
      <c r="AD1586" s="180"/>
      <c r="AE1586" s="180" t="s">
        <v>2738</v>
      </c>
      <c r="AF1586" s="180" t="s">
        <v>595</v>
      </c>
      <c r="AG1586" s="180"/>
      <c r="AH1586" s="180"/>
      <c r="AI1586" s="181"/>
    </row>
    <row r="1587" spans="1:35" s="177" customFormat="1" x14ac:dyDescent="0.25">
      <c r="B1587" s="186"/>
      <c r="E1587" s="177">
        <f t="shared" si="77"/>
        <v>62</v>
      </c>
      <c r="F1587" s="179"/>
      <c r="G1587" s="180"/>
      <c r="H1587" s="180"/>
      <c r="I1587" s="180" t="s">
        <v>416</v>
      </c>
      <c r="J1587" s="180"/>
      <c r="K1587" s="180"/>
      <c r="L1587" s="180"/>
      <c r="M1587" s="180" t="s">
        <v>416</v>
      </c>
      <c r="N1587" s="180"/>
      <c r="O1587" s="180"/>
      <c r="P1587" s="180" t="s">
        <v>416</v>
      </c>
      <c r="Q1587" s="180"/>
      <c r="R1587" s="180"/>
      <c r="S1587" s="180"/>
      <c r="T1587" s="180" t="s">
        <v>435</v>
      </c>
      <c r="U1587" s="180"/>
      <c r="V1587" s="180" t="s">
        <v>416</v>
      </c>
      <c r="W1587" s="180" t="s">
        <v>416</v>
      </c>
      <c r="X1587" s="180"/>
      <c r="Y1587" s="180"/>
      <c r="Z1587" s="180"/>
      <c r="AA1587" s="180" t="s">
        <v>416</v>
      </c>
      <c r="AB1587" s="180"/>
      <c r="AC1587" s="180"/>
      <c r="AD1587" s="180"/>
      <c r="AE1587" s="180" t="s">
        <v>416</v>
      </c>
      <c r="AF1587" s="180" t="s">
        <v>435</v>
      </c>
      <c r="AG1587" s="180"/>
      <c r="AH1587" s="180"/>
      <c r="AI1587" s="181"/>
    </row>
    <row r="1588" spans="1:35" s="187" customFormat="1" x14ac:dyDescent="0.25">
      <c r="B1588" s="188"/>
      <c r="E1588" s="187">
        <f t="shared" si="77"/>
        <v>63</v>
      </c>
      <c r="F1588" s="189"/>
      <c r="G1588" s="190"/>
      <c r="H1588" s="190"/>
      <c r="I1588" s="190" t="s">
        <v>417</v>
      </c>
      <c r="J1588" s="190"/>
      <c r="K1588" s="190"/>
      <c r="L1588" s="190"/>
      <c r="M1588" s="190" t="s">
        <v>417</v>
      </c>
      <c r="N1588" s="190"/>
      <c r="O1588" s="190"/>
      <c r="P1588" s="190" t="s">
        <v>558</v>
      </c>
      <c r="Q1588" s="190"/>
      <c r="R1588" s="190"/>
      <c r="S1588" s="190"/>
      <c r="T1588" s="190" t="s">
        <v>417</v>
      </c>
      <c r="U1588" s="190"/>
      <c r="V1588" s="190" t="s">
        <v>417</v>
      </c>
      <c r="W1588" s="190" t="s">
        <v>417</v>
      </c>
      <c r="X1588" s="190"/>
      <c r="Y1588" s="190"/>
      <c r="Z1588" s="190"/>
      <c r="AA1588" s="190" t="s">
        <v>558</v>
      </c>
      <c r="AB1588" s="190"/>
      <c r="AC1588" s="190"/>
      <c r="AD1588" s="190"/>
      <c r="AE1588" s="190" t="s">
        <v>558</v>
      </c>
      <c r="AF1588" s="190" t="s">
        <v>417</v>
      </c>
      <c r="AG1588" s="190"/>
      <c r="AH1588" s="190"/>
      <c r="AI1588" s="191"/>
    </row>
    <row r="1589" spans="1:35" s="171" customFormat="1" x14ac:dyDescent="0.25">
      <c r="B1589" s="172"/>
      <c r="E1589" s="173">
        <f>1+E1588</f>
        <v>64</v>
      </c>
      <c r="F1589" s="174"/>
      <c r="G1589" s="192"/>
      <c r="H1589" s="192"/>
      <c r="I1589" s="192" t="s">
        <v>2739</v>
      </c>
      <c r="J1589" s="192"/>
      <c r="K1589" s="192"/>
      <c r="L1589" s="192"/>
      <c r="M1589" s="192" t="s">
        <v>2740</v>
      </c>
      <c r="N1589" s="192"/>
      <c r="O1589" s="192"/>
      <c r="P1589" s="192" t="s">
        <v>2741</v>
      </c>
      <c r="Q1589" s="192"/>
      <c r="R1589" s="192"/>
      <c r="S1589" s="192"/>
      <c r="T1589" s="192" t="s">
        <v>2742</v>
      </c>
      <c r="U1589" s="192"/>
      <c r="V1589" s="192" t="s">
        <v>2274</v>
      </c>
      <c r="W1589" s="192" t="s">
        <v>2743</v>
      </c>
      <c r="X1589" s="192"/>
      <c r="Y1589" s="192"/>
      <c r="Z1589" s="192"/>
      <c r="AA1589" s="192" t="s">
        <v>2744</v>
      </c>
      <c r="AB1589" s="192"/>
      <c r="AC1589" s="192"/>
      <c r="AD1589" s="192"/>
      <c r="AE1589" s="192" t="s">
        <v>2745</v>
      </c>
      <c r="AF1589" s="192" t="s">
        <v>2746</v>
      </c>
      <c r="AG1589" s="192"/>
      <c r="AH1589" s="192"/>
      <c r="AI1589" s="176"/>
    </row>
    <row r="1590" spans="1:35" s="177" customFormat="1" x14ac:dyDescent="0.25">
      <c r="A1590" s="182"/>
      <c r="B1590" s="178"/>
      <c r="E1590" s="177">
        <f t="shared" ref="E1590:E1595" si="78">+E1589+1</f>
        <v>65</v>
      </c>
      <c r="F1590" s="179"/>
      <c r="G1590" s="180"/>
      <c r="H1590" s="180"/>
      <c r="I1590" s="180" t="s">
        <v>767</v>
      </c>
      <c r="J1590" s="180"/>
      <c r="K1590" s="180"/>
      <c r="L1590" s="180"/>
      <c r="M1590" s="180" t="s">
        <v>517</v>
      </c>
      <c r="N1590" s="180"/>
      <c r="O1590" s="180"/>
      <c r="P1590" s="180" t="s">
        <v>445</v>
      </c>
      <c r="Q1590" s="180"/>
      <c r="R1590" s="180"/>
      <c r="S1590" s="180"/>
      <c r="T1590" s="180" t="s">
        <v>426</v>
      </c>
      <c r="U1590" s="180"/>
      <c r="V1590" s="180" t="s">
        <v>456</v>
      </c>
      <c r="W1590" s="180" t="s">
        <v>504</v>
      </c>
      <c r="X1590" s="180"/>
      <c r="Y1590" s="180"/>
      <c r="Z1590" s="180"/>
      <c r="AA1590" s="180" t="s">
        <v>634</v>
      </c>
      <c r="AB1590" s="180"/>
      <c r="AC1590" s="180"/>
      <c r="AD1590" s="180"/>
      <c r="AE1590" s="180" t="s">
        <v>454</v>
      </c>
      <c r="AF1590" s="180" t="s">
        <v>428</v>
      </c>
      <c r="AG1590" s="180"/>
      <c r="AH1590" s="180"/>
      <c r="AI1590" s="181"/>
    </row>
    <row r="1591" spans="1:35" s="177" customFormat="1" x14ac:dyDescent="0.25">
      <c r="B1591" s="183"/>
      <c r="E1591" s="177">
        <f t="shared" si="78"/>
        <v>66</v>
      </c>
      <c r="F1591" s="179"/>
      <c r="G1591" s="180"/>
      <c r="H1591" s="180"/>
      <c r="I1591" s="180" t="s">
        <v>34</v>
      </c>
      <c r="J1591" s="180"/>
      <c r="K1591" s="180"/>
      <c r="L1591" s="180"/>
      <c r="M1591" s="180" t="s">
        <v>68</v>
      </c>
      <c r="N1591" s="180"/>
      <c r="O1591" s="180"/>
      <c r="P1591" s="180" t="s">
        <v>351</v>
      </c>
      <c r="Q1591" s="180"/>
      <c r="R1591" s="180"/>
      <c r="S1591" s="180"/>
      <c r="T1591" s="180" t="s">
        <v>114</v>
      </c>
      <c r="U1591" s="180"/>
      <c r="V1591" s="180" t="s">
        <v>81</v>
      </c>
      <c r="W1591" s="180" t="s">
        <v>68</v>
      </c>
      <c r="X1591" s="180"/>
      <c r="Y1591" s="180"/>
      <c r="Z1591" s="180"/>
      <c r="AA1591" s="180" t="s">
        <v>2747</v>
      </c>
      <c r="AB1591" s="180"/>
      <c r="AC1591" s="180"/>
      <c r="AD1591" s="180"/>
      <c r="AE1591" s="180" t="s">
        <v>2748</v>
      </c>
      <c r="AF1591" s="180" t="s">
        <v>68</v>
      </c>
      <c r="AG1591" s="180"/>
      <c r="AH1591" s="180"/>
      <c r="AI1591" s="181"/>
    </row>
    <row r="1592" spans="1:35" s="177" customFormat="1" x14ac:dyDescent="0.25">
      <c r="B1592" s="184"/>
      <c r="E1592" s="177">
        <f t="shared" si="78"/>
        <v>67</v>
      </c>
      <c r="F1592" s="179"/>
      <c r="G1592" s="180"/>
      <c r="H1592" s="180"/>
      <c r="I1592" s="180" t="s">
        <v>2687</v>
      </c>
      <c r="J1592" s="180"/>
      <c r="K1592" s="180"/>
      <c r="L1592" s="180"/>
      <c r="M1592" s="180" t="s">
        <v>2687</v>
      </c>
      <c r="N1592" s="180"/>
      <c r="O1592" s="180"/>
      <c r="P1592" s="180" t="s">
        <v>2566</v>
      </c>
      <c r="Q1592" s="180"/>
      <c r="R1592" s="180"/>
      <c r="S1592" s="180"/>
      <c r="T1592" s="180" t="s">
        <v>884</v>
      </c>
      <c r="U1592" s="180"/>
      <c r="V1592" s="180" t="s">
        <v>2194</v>
      </c>
      <c r="W1592" s="180" t="s">
        <v>2737</v>
      </c>
      <c r="X1592" s="180"/>
      <c r="Y1592" s="180"/>
      <c r="Z1592" s="180"/>
      <c r="AA1592" s="180" t="s">
        <v>2590</v>
      </c>
      <c r="AB1592" s="180"/>
      <c r="AC1592" s="180"/>
      <c r="AD1592" s="180"/>
      <c r="AE1592" s="180" t="s">
        <v>2618</v>
      </c>
      <c r="AF1592" s="180" t="s">
        <v>2558</v>
      </c>
      <c r="AG1592" s="180"/>
      <c r="AH1592" s="180"/>
      <c r="AI1592" s="181"/>
    </row>
    <row r="1593" spans="1:35" s="177" customFormat="1" x14ac:dyDescent="0.25">
      <c r="B1593" s="185"/>
      <c r="E1593" s="177">
        <f t="shared" si="78"/>
        <v>68</v>
      </c>
      <c r="F1593" s="179"/>
      <c r="G1593" s="180"/>
      <c r="H1593" s="180"/>
      <c r="I1593" s="180" t="s">
        <v>623</v>
      </c>
      <c r="J1593" s="180"/>
      <c r="K1593" s="180"/>
      <c r="L1593" s="180"/>
      <c r="M1593" s="180" t="s">
        <v>2208</v>
      </c>
      <c r="N1593" s="180"/>
      <c r="O1593" s="180"/>
      <c r="P1593" s="180" t="s">
        <v>898</v>
      </c>
      <c r="Q1593" s="180"/>
      <c r="R1593" s="180"/>
      <c r="S1593" s="180"/>
      <c r="T1593" s="180" t="s">
        <v>1121</v>
      </c>
      <c r="U1593" s="180"/>
      <c r="V1593" s="180" t="s">
        <v>1036</v>
      </c>
      <c r="W1593" s="180" t="s">
        <v>1353</v>
      </c>
      <c r="X1593" s="180"/>
      <c r="Y1593" s="180"/>
      <c r="Z1593" s="180"/>
      <c r="AA1593" s="180" t="s">
        <v>642</v>
      </c>
      <c r="AB1593" s="180"/>
      <c r="AC1593" s="180"/>
      <c r="AD1593" s="180"/>
      <c r="AE1593" s="180" t="s">
        <v>898</v>
      </c>
      <c r="AF1593" s="180" t="s">
        <v>595</v>
      </c>
      <c r="AG1593" s="180"/>
      <c r="AH1593" s="180"/>
      <c r="AI1593" s="181"/>
    </row>
    <row r="1594" spans="1:35" s="177" customFormat="1" x14ac:dyDescent="0.25">
      <c r="B1594" s="186"/>
      <c r="E1594" s="177">
        <f t="shared" si="78"/>
        <v>69</v>
      </c>
      <c r="F1594" s="179"/>
      <c r="G1594" s="180"/>
      <c r="H1594" s="180"/>
      <c r="I1594" s="180" t="s">
        <v>416</v>
      </c>
      <c r="J1594" s="180"/>
      <c r="K1594" s="180"/>
      <c r="L1594" s="180"/>
      <c r="M1594" s="180" t="s">
        <v>416</v>
      </c>
      <c r="N1594" s="180"/>
      <c r="O1594" s="180"/>
      <c r="P1594" s="180" t="s">
        <v>416</v>
      </c>
      <c r="Q1594" s="180"/>
      <c r="R1594" s="180"/>
      <c r="S1594" s="180"/>
      <c r="T1594" s="180" t="s">
        <v>435</v>
      </c>
      <c r="U1594" s="180"/>
      <c r="V1594" s="180" t="s">
        <v>416</v>
      </c>
      <c r="W1594" s="180" t="s">
        <v>416</v>
      </c>
      <c r="X1594" s="180"/>
      <c r="Y1594" s="180"/>
      <c r="Z1594" s="180"/>
      <c r="AA1594" s="180" t="s">
        <v>416</v>
      </c>
      <c r="AB1594" s="180"/>
      <c r="AC1594" s="180"/>
      <c r="AD1594" s="180"/>
      <c r="AE1594" s="180" t="s">
        <v>416</v>
      </c>
      <c r="AF1594" s="180" t="s">
        <v>435</v>
      </c>
      <c r="AG1594" s="180"/>
      <c r="AH1594" s="180"/>
      <c r="AI1594" s="181"/>
    </row>
    <row r="1595" spans="1:35" s="187" customFormat="1" x14ac:dyDescent="0.25">
      <c r="A1595" s="193"/>
      <c r="B1595" s="188"/>
      <c r="E1595" s="187">
        <f t="shared" si="78"/>
        <v>70</v>
      </c>
      <c r="F1595" s="189"/>
      <c r="G1595" s="190"/>
      <c r="H1595" s="190"/>
      <c r="I1595" s="190" t="s">
        <v>417</v>
      </c>
      <c r="J1595" s="190"/>
      <c r="K1595" s="190"/>
      <c r="L1595" s="190"/>
      <c r="M1595" s="190" t="s">
        <v>417</v>
      </c>
      <c r="N1595" s="190"/>
      <c r="O1595" s="190"/>
      <c r="P1595" s="190" t="s">
        <v>558</v>
      </c>
      <c r="Q1595" s="190"/>
      <c r="R1595" s="190"/>
      <c r="S1595" s="190"/>
      <c r="T1595" s="190" t="s">
        <v>417</v>
      </c>
      <c r="U1595" s="190"/>
      <c r="V1595" s="190" t="s">
        <v>417</v>
      </c>
      <c r="W1595" s="190" t="s">
        <v>417</v>
      </c>
      <c r="X1595" s="190"/>
      <c r="Y1595" s="190"/>
      <c r="Z1595" s="190"/>
      <c r="AA1595" s="190" t="s">
        <v>558</v>
      </c>
      <c r="AB1595" s="190"/>
      <c r="AC1595" s="190"/>
      <c r="AD1595" s="190"/>
      <c r="AE1595" s="190" t="s">
        <v>558</v>
      </c>
      <c r="AF1595" s="190" t="s">
        <v>417</v>
      </c>
      <c r="AG1595" s="190"/>
      <c r="AH1595" s="190"/>
      <c r="AI1595" s="191"/>
    </row>
    <row r="1596" spans="1:35" s="171" customFormat="1" x14ac:dyDescent="0.25">
      <c r="B1596" s="172"/>
      <c r="E1596" s="173">
        <f>1+E1595</f>
        <v>71</v>
      </c>
      <c r="F1596" s="174"/>
      <c r="G1596" s="192"/>
      <c r="H1596" s="192"/>
      <c r="I1596" s="192" t="s">
        <v>2749</v>
      </c>
      <c r="J1596" s="192"/>
      <c r="K1596" s="192"/>
      <c r="L1596" s="192"/>
      <c r="M1596" s="192" t="s">
        <v>2750</v>
      </c>
      <c r="N1596" s="192"/>
      <c r="O1596" s="192"/>
      <c r="P1596" s="192" t="s">
        <v>2751</v>
      </c>
      <c r="Q1596" s="192"/>
      <c r="R1596" s="192"/>
      <c r="S1596" s="192"/>
      <c r="T1596" s="192" t="s">
        <v>2752</v>
      </c>
      <c r="U1596" s="192"/>
      <c r="V1596" s="192" t="s">
        <v>2282</v>
      </c>
      <c r="W1596" s="192" t="s">
        <v>2753</v>
      </c>
      <c r="X1596" s="192"/>
      <c r="Y1596" s="192"/>
      <c r="Z1596" s="192"/>
      <c r="AA1596" s="192" t="s">
        <v>2754</v>
      </c>
      <c r="AB1596" s="192"/>
      <c r="AC1596" s="192"/>
      <c r="AD1596" s="192"/>
      <c r="AE1596" s="192" t="s">
        <v>2755</v>
      </c>
      <c r="AF1596" s="192" t="s">
        <v>2756</v>
      </c>
      <c r="AG1596" s="192"/>
      <c r="AH1596" s="192"/>
      <c r="AI1596" s="176"/>
    </row>
    <row r="1597" spans="1:35" s="177" customFormat="1" x14ac:dyDescent="0.25">
      <c r="B1597" s="178"/>
      <c r="E1597" s="177">
        <f>+E1596+1</f>
        <v>72</v>
      </c>
      <c r="F1597" s="179"/>
      <c r="G1597" s="180"/>
      <c r="H1597" s="180"/>
      <c r="I1597" s="180" t="s">
        <v>549</v>
      </c>
      <c r="J1597" s="180"/>
      <c r="K1597" s="180"/>
      <c r="L1597" s="180"/>
      <c r="M1597" s="180" t="s">
        <v>513</v>
      </c>
      <c r="N1597" s="180"/>
      <c r="O1597" s="180"/>
      <c r="P1597" s="180" t="s">
        <v>370</v>
      </c>
      <c r="Q1597" s="180"/>
      <c r="R1597" s="180"/>
      <c r="S1597" s="180"/>
      <c r="T1597" s="180" t="s">
        <v>765</v>
      </c>
      <c r="U1597" s="180"/>
      <c r="V1597" s="180" t="s">
        <v>458</v>
      </c>
      <c r="W1597" s="180" t="s">
        <v>507</v>
      </c>
      <c r="X1597" s="180"/>
      <c r="Y1597" s="180"/>
      <c r="Z1597" s="180"/>
      <c r="AA1597" s="180" t="s">
        <v>634</v>
      </c>
      <c r="AB1597" s="180"/>
      <c r="AC1597" s="180"/>
      <c r="AD1597" s="180"/>
      <c r="AE1597" s="180" t="s">
        <v>454</v>
      </c>
      <c r="AF1597" s="180" t="s">
        <v>517</v>
      </c>
      <c r="AG1597" s="180"/>
      <c r="AH1597" s="180"/>
      <c r="AI1597" s="181"/>
    </row>
    <row r="1598" spans="1:35" s="177" customFormat="1" x14ac:dyDescent="0.25">
      <c r="A1598" s="182"/>
      <c r="B1598" s="183"/>
      <c r="E1598" s="177">
        <f t="shared" si="77"/>
        <v>73</v>
      </c>
      <c r="F1598" s="179"/>
      <c r="G1598" s="180"/>
      <c r="H1598" s="180"/>
      <c r="I1598" s="180" t="s">
        <v>34</v>
      </c>
      <c r="J1598" s="180"/>
      <c r="K1598" s="180"/>
      <c r="L1598" s="180"/>
      <c r="M1598" s="180" t="s">
        <v>68</v>
      </c>
      <c r="N1598" s="180"/>
      <c r="O1598" s="180"/>
      <c r="P1598" s="180" t="s">
        <v>215</v>
      </c>
      <c r="Q1598" s="180"/>
      <c r="R1598" s="180"/>
      <c r="S1598" s="180"/>
      <c r="T1598" s="180" t="s">
        <v>2757</v>
      </c>
      <c r="U1598" s="180"/>
      <c r="V1598" s="180" t="s">
        <v>81</v>
      </c>
      <c r="W1598" s="180" t="s">
        <v>68</v>
      </c>
      <c r="X1598" s="180"/>
      <c r="Y1598" s="180"/>
      <c r="Z1598" s="180"/>
      <c r="AA1598" s="180" t="s">
        <v>381</v>
      </c>
      <c r="AB1598" s="180"/>
      <c r="AC1598" s="180"/>
      <c r="AD1598" s="180"/>
      <c r="AE1598" s="180" t="s">
        <v>335</v>
      </c>
      <c r="AF1598" s="180" t="s">
        <v>68</v>
      </c>
      <c r="AG1598" s="180"/>
      <c r="AH1598" s="180"/>
      <c r="AI1598" s="181"/>
    </row>
    <row r="1599" spans="1:35" s="177" customFormat="1" x14ac:dyDescent="0.25">
      <c r="B1599" s="184"/>
      <c r="E1599" s="177">
        <f t="shared" si="77"/>
        <v>74</v>
      </c>
      <c r="F1599" s="179"/>
      <c r="G1599" s="180"/>
      <c r="H1599" s="180"/>
      <c r="I1599" s="180" t="s">
        <v>2687</v>
      </c>
      <c r="J1599" s="180"/>
      <c r="K1599" s="180"/>
      <c r="L1599" s="180"/>
      <c r="M1599" s="180" t="s">
        <v>2687</v>
      </c>
      <c r="N1599" s="180"/>
      <c r="O1599" s="180"/>
      <c r="P1599" s="180" t="s">
        <v>1114</v>
      </c>
      <c r="Q1599" s="180"/>
      <c r="R1599" s="180"/>
      <c r="S1599" s="180"/>
      <c r="T1599" s="180" t="s">
        <v>619</v>
      </c>
      <c r="U1599" s="180"/>
      <c r="V1599" s="180" t="s">
        <v>2194</v>
      </c>
      <c r="W1599" s="180" t="s">
        <v>2737</v>
      </c>
      <c r="X1599" s="180"/>
      <c r="Y1599" s="180"/>
      <c r="Z1599" s="180"/>
      <c r="AA1599" s="180" t="s">
        <v>2590</v>
      </c>
      <c r="AB1599" s="180"/>
      <c r="AC1599" s="180"/>
      <c r="AD1599" s="180"/>
      <c r="AE1599" s="180" t="s">
        <v>2618</v>
      </c>
      <c r="AF1599" s="180" t="s">
        <v>2558</v>
      </c>
      <c r="AG1599" s="180"/>
      <c r="AH1599" s="180"/>
      <c r="AI1599" s="181"/>
    </row>
    <row r="1600" spans="1:35" s="177" customFormat="1" x14ac:dyDescent="0.25">
      <c r="B1600" s="185"/>
      <c r="E1600" s="177">
        <f t="shared" si="77"/>
        <v>75</v>
      </c>
      <c r="F1600" s="179"/>
      <c r="G1600" s="180"/>
      <c r="H1600" s="180"/>
      <c r="I1600" s="180" t="s">
        <v>623</v>
      </c>
      <c r="J1600" s="180"/>
      <c r="K1600" s="180"/>
      <c r="L1600" s="180"/>
      <c r="M1600" s="180" t="s">
        <v>2208</v>
      </c>
      <c r="N1600" s="180"/>
      <c r="O1600" s="180"/>
      <c r="P1600" s="180" t="s">
        <v>2758</v>
      </c>
      <c r="Q1600" s="180"/>
      <c r="R1600" s="180"/>
      <c r="S1600" s="180"/>
      <c r="T1600" s="180" t="s">
        <v>1121</v>
      </c>
      <c r="U1600" s="180"/>
      <c r="V1600" s="180" t="s">
        <v>1036</v>
      </c>
      <c r="W1600" s="180" t="s">
        <v>1353</v>
      </c>
      <c r="X1600" s="180"/>
      <c r="Y1600" s="180"/>
      <c r="Z1600" s="180"/>
      <c r="AA1600" s="180" t="s">
        <v>1152</v>
      </c>
      <c r="AB1600" s="180"/>
      <c r="AC1600" s="180"/>
      <c r="AD1600" s="180"/>
      <c r="AE1600" s="180" t="s">
        <v>2759</v>
      </c>
      <c r="AF1600" s="180" t="s">
        <v>595</v>
      </c>
      <c r="AG1600" s="180"/>
      <c r="AH1600" s="180"/>
      <c r="AI1600" s="181"/>
    </row>
    <row r="1601" spans="1:35" s="177" customFormat="1" x14ac:dyDescent="0.25">
      <c r="B1601" s="186"/>
      <c r="E1601" s="177">
        <f t="shared" si="77"/>
        <v>76</v>
      </c>
      <c r="F1601" s="179"/>
      <c r="G1601" s="180"/>
      <c r="H1601" s="180"/>
      <c r="I1601" s="180" t="s">
        <v>416</v>
      </c>
      <c r="J1601" s="180"/>
      <c r="K1601" s="180"/>
      <c r="L1601" s="180"/>
      <c r="M1601" s="180" t="s">
        <v>416</v>
      </c>
      <c r="N1601" s="180"/>
      <c r="O1601" s="180"/>
      <c r="P1601" s="180" t="s">
        <v>416</v>
      </c>
      <c r="Q1601" s="180"/>
      <c r="R1601" s="180"/>
      <c r="S1601" s="180"/>
      <c r="T1601" s="180" t="s">
        <v>416</v>
      </c>
      <c r="U1601" s="180"/>
      <c r="V1601" s="180" t="s">
        <v>416</v>
      </c>
      <c r="W1601" s="180" t="s">
        <v>416</v>
      </c>
      <c r="X1601" s="180"/>
      <c r="Y1601" s="180"/>
      <c r="Z1601" s="180"/>
      <c r="AA1601" s="180" t="s">
        <v>416</v>
      </c>
      <c r="AB1601" s="180"/>
      <c r="AC1601" s="180"/>
      <c r="AD1601" s="180"/>
      <c r="AE1601" s="180" t="s">
        <v>416</v>
      </c>
      <c r="AF1601" s="180" t="s">
        <v>435</v>
      </c>
      <c r="AG1601" s="180"/>
      <c r="AH1601" s="180"/>
      <c r="AI1601" s="181"/>
    </row>
    <row r="1602" spans="1:35" s="187" customFormat="1" x14ac:dyDescent="0.25">
      <c r="B1602" s="188"/>
      <c r="E1602" s="187">
        <f t="shared" si="77"/>
        <v>77</v>
      </c>
      <c r="F1602" s="189"/>
      <c r="G1602" s="190"/>
      <c r="H1602" s="190"/>
      <c r="I1602" s="190" t="s">
        <v>417</v>
      </c>
      <c r="J1602" s="190"/>
      <c r="K1602" s="190"/>
      <c r="L1602" s="190"/>
      <c r="M1602" s="190" t="s">
        <v>417</v>
      </c>
      <c r="N1602" s="190"/>
      <c r="O1602" s="190"/>
      <c r="P1602" s="190" t="s">
        <v>558</v>
      </c>
      <c r="Q1602" s="190"/>
      <c r="R1602" s="190"/>
      <c r="S1602" s="190"/>
      <c r="T1602" s="190" t="s">
        <v>558</v>
      </c>
      <c r="U1602" s="190"/>
      <c r="V1602" s="190" t="s">
        <v>417</v>
      </c>
      <c r="W1602" s="190" t="s">
        <v>417</v>
      </c>
      <c r="X1602" s="190"/>
      <c r="Y1602" s="190"/>
      <c r="Z1602" s="190"/>
      <c r="AA1602" s="190" t="s">
        <v>558</v>
      </c>
      <c r="AB1602" s="190"/>
      <c r="AC1602" s="190"/>
      <c r="AD1602" s="190"/>
      <c r="AE1602" s="190" t="s">
        <v>558</v>
      </c>
      <c r="AF1602" s="190" t="s">
        <v>417</v>
      </c>
      <c r="AG1602" s="190"/>
      <c r="AH1602" s="190"/>
      <c r="AI1602" s="191"/>
    </row>
    <row r="1603" spans="1:35" s="171" customFormat="1" x14ac:dyDescent="0.25">
      <c r="B1603" s="172"/>
      <c r="E1603" s="173">
        <f t="shared" si="77"/>
        <v>78</v>
      </c>
      <c r="F1603" s="174"/>
      <c r="G1603" s="192"/>
      <c r="H1603" s="192"/>
      <c r="I1603" s="192" t="s">
        <v>2760</v>
      </c>
      <c r="J1603" s="192"/>
      <c r="K1603" s="192"/>
      <c r="L1603" s="192"/>
      <c r="M1603" s="192" t="s">
        <v>2761</v>
      </c>
      <c r="N1603" s="192"/>
      <c r="O1603" s="192"/>
      <c r="P1603" s="192" t="s">
        <v>2762</v>
      </c>
      <c r="Q1603" s="192"/>
      <c r="R1603" s="192"/>
      <c r="S1603" s="192"/>
      <c r="T1603" s="192" t="s">
        <v>2763</v>
      </c>
      <c r="U1603" s="192"/>
      <c r="V1603" s="192" t="s">
        <v>2290</v>
      </c>
      <c r="W1603" s="192" t="s">
        <v>2764</v>
      </c>
      <c r="X1603" s="192"/>
      <c r="Y1603" s="192"/>
      <c r="Z1603" s="192"/>
      <c r="AA1603" s="192" t="s">
        <v>2765</v>
      </c>
      <c r="AB1603" s="192"/>
      <c r="AC1603" s="192"/>
      <c r="AD1603" s="192"/>
      <c r="AE1603" s="192" t="s">
        <v>2766</v>
      </c>
      <c r="AF1603" s="192"/>
      <c r="AG1603" s="192"/>
      <c r="AH1603" s="192"/>
      <c r="AI1603" s="176"/>
    </row>
    <row r="1604" spans="1:35" s="177" customFormat="1" x14ac:dyDescent="0.25">
      <c r="A1604" s="182"/>
      <c r="B1604" s="178"/>
      <c r="E1604" s="177">
        <f t="shared" si="77"/>
        <v>79</v>
      </c>
      <c r="F1604" s="179"/>
      <c r="G1604" s="180"/>
      <c r="H1604" s="180"/>
      <c r="I1604" s="180" t="s">
        <v>634</v>
      </c>
      <c r="J1604" s="180"/>
      <c r="K1604" s="180"/>
      <c r="L1604" s="180"/>
      <c r="M1604" s="180" t="s">
        <v>428</v>
      </c>
      <c r="N1604" s="180"/>
      <c r="O1604" s="180"/>
      <c r="P1604" s="180" t="s">
        <v>517</v>
      </c>
      <c r="Q1604" s="180"/>
      <c r="R1604" s="180"/>
      <c r="S1604" s="180"/>
      <c r="T1604" s="180" t="s">
        <v>504</v>
      </c>
      <c r="U1604" s="180"/>
      <c r="V1604" s="180" t="s">
        <v>460</v>
      </c>
      <c r="W1604" s="180" t="s">
        <v>509</v>
      </c>
      <c r="X1604" s="180"/>
      <c r="Y1604" s="180"/>
      <c r="Z1604" s="180"/>
      <c r="AA1604" s="180" t="s">
        <v>370</v>
      </c>
      <c r="AB1604" s="180"/>
      <c r="AC1604" s="180"/>
      <c r="AD1604" s="180"/>
      <c r="AE1604" s="180" t="s">
        <v>458</v>
      </c>
      <c r="AF1604" s="180"/>
      <c r="AG1604" s="180"/>
      <c r="AH1604" s="180"/>
      <c r="AI1604" s="181"/>
    </row>
    <row r="1605" spans="1:35" s="177" customFormat="1" x14ac:dyDescent="0.25">
      <c r="B1605" s="183"/>
      <c r="E1605" s="177">
        <f t="shared" si="77"/>
        <v>80</v>
      </c>
      <c r="F1605" s="179"/>
      <c r="G1605" s="180"/>
      <c r="H1605" s="180"/>
      <c r="I1605" s="180" t="s">
        <v>34</v>
      </c>
      <c r="J1605" s="180"/>
      <c r="K1605" s="180"/>
      <c r="L1605" s="180"/>
      <c r="M1605" s="180" t="s">
        <v>68</v>
      </c>
      <c r="N1605" s="180"/>
      <c r="O1605" s="180"/>
      <c r="P1605" s="180" t="s">
        <v>2767</v>
      </c>
      <c r="Q1605" s="180"/>
      <c r="R1605" s="180"/>
      <c r="S1605" s="180"/>
      <c r="T1605" s="180" t="s">
        <v>2768</v>
      </c>
      <c r="U1605" s="180"/>
      <c r="V1605" s="180" t="s">
        <v>81</v>
      </c>
      <c r="W1605" s="180" t="s">
        <v>68</v>
      </c>
      <c r="X1605" s="180"/>
      <c r="Y1605" s="180"/>
      <c r="Z1605" s="180"/>
      <c r="AA1605" s="180" t="s">
        <v>381</v>
      </c>
      <c r="AB1605" s="180"/>
      <c r="AC1605" s="180"/>
      <c r="AD1605" s="180"/>
      <c r="AE1605" s="180" t="s">
        <v>333</v>
      </c>
      <c r="AF1605" s="180"/>
      <c r="AG1605" s="180"/>
      <c r="AH1605" s="180"/>
      <c r="AI1605" s="181"/>
    </row>
    <row r="1606" spans="1:35" s="177" customFormat="1" x14ac:dyDescent="0.25">
      <c r="B1606" s="184"/>
      <c r="E1606" s="177">
        <f t="shared" si="77"/>
        <v>81</v>
      </c>
      <c r="F1606" s="179"/>
      <c r="G1606" s="180"/>
      <c r="H1606" s="180"/>
      <c r="I1606" s="180" t="s">
        <v>2687</v>
      </c>
      <c r="J1606" s="180"/>
      <c r="K1606" s="180"/>
      <c r="L1606" s="180"/>
      <c r="M1606" s="180" t="s">
        <v>2687</v>
      </c>
      <c r="N1606" s="180"/>
      <c r="O1606" s="180"/>
      <c r="P1606" s="180" t="s">
        <v>1114</v>
      </c>
      <c r="Q1606" s="180"/>
      <c r="R1606" s="180"/>
      <c r="S1606" s="180"/>
      <c r="T1606" s="180" t="s">
        <v>884</v>
      </c>
      <c r="U1606" s="180"/>
      <c r="V1606" s="180" t="s">
        <v>2194</v>
      </c>
      <c r="W1606" s="180" t="s">
        <v>2737</v>
      </c>
      <c r="X1606" s="180"/>
      <c r="Y1606" s="180"/>
      <c r="Z1606" s="180"/>
      <c r="AA1606" s="180" t="s">
        <v>2590</v>
      </c>
      <c r="AB1606" s="180"/>
      <c r="AC1606" s="180"/>
      <c r="AD1606" s="180"/>
      <c r="AE1606" s="180" t="s">
        <v>2618</v>
      </c>
      <c r="AF1606" s="180"/>
      <c r="AG1606" s="180"/>
      <c r="AH1606" s="180"/>
      <c r="AI1606" s="181"/>
    </row>
    <row r="1607" spans="1:35" s="177" customFormat="1" x14ac:dyDescent="0.25">
      <c r="B1607" s="185"/>
      <c r="E1607" s="177">
        <f t="shared" si="77"/>
        <v>82</v>
      </c>
      <c r="F1607" s="179"/>
      <c r="G1607" s="180"/>
      <c r="H1607" s="180"/>
      <c r="I1607" s="180" t="s">
        <v>623</v>
      </c>
      <c r="J1607" s="180"/>
      <c r="K1607" s="180"/>
      <c r="L1607" s="180"/>
      <c r="M1607" s="180" t="s">
        <v>2208</v>
      </c>
      <c r="N1607" s="180"/>
      <c r="O1607" s="180"/>
      <c r="P1607" s="180" t="s">
        <v>639</v>
      </c>
      <c r="Q1607" s="180"/>
      <c r="R1607" s="180"/>
      <c r="S1607" s="180"/>
      <c r="T1607" s="180" t="s">
        <v>1121</v>
      </c>
      <c r="U1607" s="180"/>
      <c r="V1607" s="180" t="s">
        <v>1036</v>
      </c>
      <c r="W1607" s="180" t="s">
        <v>1353</v>
      </c>
      <c r="X1607" s="180"/>
      <c r="Y1607" s="180"/>
      <c r="Z1607" s="180"/>
      <c r="AA1607" s="180" t="s">
        <v>1152</v>
      </c>
      <c r="AB1607" s="180"/>
      <c r="AC1607" s="180"/>
      <c r="AD1607" s="180"/>
      <c r="AE1607" s="180" t="s">
        <v>565</v>
      </c>
      <c r="AF1607" s="180"/>
      <c r="AG1607" s="180"/>
      <c r="AH1607" s="180"/>
      <c r="AI1607" s="181"/>
    </row>
    <row r="1608" spans="1:35" s="177" customFormat="1" x14ac:dyDescent="0.25">
      <c r="B1608" s="186"/>
      <c r="E1608" s="177">
        <f t="shared" si="77"/>
        <v>83</v>
      </c>
      <c r="F1608" s="179"/>
      <c r="G1608" s="180"/>
      <c r="H1608" s="180"/>
      <c r="I1608" s="180" t="s">
        <v>416</v>
      </c>
      <c r="J1608" s="180"/>
      <c r="K1608" s="180"/>
      <c r="L1608" s="180"/>
      <c r="M1608" s="180" t="s">
        <v>416</v>
      </c>
      <c r="N1608" s="180"/>
      <c r="O1608" s="180"/>
      <c r="P1608" s="180" t="s">
        <v>416</v>
      </c>
      <c r="Q1608" s="180"/>
      <c r="R1608" s="180"/>
      <c r="S1608" s="180"/>
      <c r="T1608" s="180" t="s">
        <v>416</v>
      </c>
      <c r="U1608" s="180"/>
      <c r="V1608" s="180" t="s">
        <v>416</v>
      </c>
      <c r="W1608" s="180" t="s">
        <v>416</v>
      </c>
      <c r="X1608" s="180"/>
      <c r="Y1608" s="180"/>
      <c r="Z1608" s="180"/>
      <c r="AA1608" s="180" t="s">
        <v>416</v>
      </c>
      <c r="AB1608" s="180"/>
      <c r="AC1608" s="180"/>
      <c r="AD1608" s="180"/>
      <c r="AE1608" s="180" t="s">
        <v>416</v>
      </c>
      <c r="AF1608" s="180"/>
      <c r="AG1608" s="180"/>
      <c r="AH1608" s="180"/>
      <c r="AI1608" s="181"/>
    </row>
    <row r="1609" spans="1:35" s="187" customFormat="1" x14ac:dyDescent="0.25">
      <c r="A1609" s="193"/>
      <c r="B1609" s="188"/>
      <c r="E1609" s="187">
        <f t="shared" si="77"/>
        <v>84</v>
      </c>
      <c r="F1609" s="189"/>
      <c r="G1609" s="190"/>
      <c r="H1609" s="190"/>
      <c r="I1609" s="190" t="s">
        <v>417</v>
      </c>
      <c r="J1609" s="190"/>
      <c r="K1609" s="190"/>
      <c r="L1609" s="190"/>
      <c r="M1609" s="190" t="s">
        <v>417</v>
      </c>
      <c r="N1609" s="190"/>
      <c r="O1609" s="190"/>
      <c r="P1609" s="190" t="s">
        <v>558</v>
      </c>
      <c r="Q1609" s="190"/>
      <c r="R1609" s="190"/>
      <c r="S1609" s="190"/>
      <c r="T1609" s="190" t="s">
        <v>558</v>
      </c>
      <c r="U1609" s="190"/>
      <c r="V1609" s="190" t="s">
        <v>417</v>
      </c>
      <c r="W1609" s="190" t="s">
        <v>417</v>
      </c>
      <c r="X1609" s="190"/>
      <c r="Y1609" s="190"/>
      <c r="Z1609" s="190"/>
      <c r="AA1609" s="190" t="s">
        <v>558</v>
      </c>
      <c r="AB1609" s="190"/>
      <c r="AC1609" s="190"/>
      <c r="AD1609" s="190"/>
      <c r="AE1609" s="190" t="s">
        <v>558</v>
      </c>
      <c r="AF1609" s="190"/>
      <c r="AG1609" s="190"/>
      <c r="AH1609" s="190"/>
      <c r="AI1609" s="191"/>
    </row>
    <row r="1610" spans="1:35" s="171" customFormat="1" x14ac:dyDescent="0.25">
      <c r="B1610" s="172"/>
      <c r="E1610" s="173">
        <f>1+E1609</f>
        <v>85</v>
      </c>
      <c r="F1610" s="174"/>
      <c r="G1610" s="192"/>
      <c r="H1610" s="192"/>
      <c r="I1610" s="192" t="s">
        <v>2769</v>
      </c>
      <c r="J1610" s="192"/>
      <c r="K1610" s="192"/>
      <c r="L1610" s="192"/>
      <c r="M1610" s="192" t="s">
        <v>2770</v>
      </c>
      <c r="N1610" s="192"/>
      <c r="O1610" s="192"/>
      <c r="P1610" s="192" t="s">
        <v>2771</v>
      </c>
      <c r="Q1610" s="192"/>
      <c r="R1610" s="192"/>
      <c r="S1610" s="192"/>
      <c r="T1610" s="192" t="s">
        <v>2772</v>
      </c>
      <c r="U1610" s="192"/>
      <c r="V1610" s="192" t="s">
        <v>2298</v>
      </c>
      <c r="W1610" s="192" t="s">
        <v>2773</v>
      </c>
      <c r="X1610" s="192"/>
      <c r="Y1610" s="192"/>
      <c r="Z1610" s="192"/>
      <c r="AA1610" s="192" t="s">
        <v>2774</v>
      </c>
      <c r="AB1610" s="192"/>
      <c r="AC1610" s="192"/>
      <c r="AD1610" s="192"/>
      <c r="AE1610" s="192" t="s">
        <v>2775</v>
      </c>
      <c r="AF1610" s="192"/>
      <c r="AG1610" s="192"/>
      <c r="AH1610" s="192"/>
      <c r="AI1610" s="176"/>
    </row>
    <row r="1611" spans="1:35" s="177" customFormat="1" x14ac:dyDescent="0.25">
      <c r="B1611" s="178"/>
      <c r="E1611" s="177">
        <f t="shared" ref="E1611:E1616" si="79">+E1610+1</f>
        <v>86</v>
      </c>
      <c r="F1611" s="179"/>
      <c r="G1611" s="180"/>
      <c r="H1611" s="180"/>
      <c r="I1611" s="180" t="s">
        <v>370</v>
      </c>
      <c r="J1611" s="180"/>
      <c r="K1611" s="180"/>
      <c r="L1611" s="180"/>
      <c r="M1611" s="180" t="s">
        <v>436</v>
      </c>
      <c r="N1611" s="180"/>
      <c r="O1611" s="180"/>
      <c r="P1611" s="180" t="s">
        <v>730</v>
      </c>
      <c r="Q1611" s="180"/>
      <c r="R1611" s="180"/>
      <c r="S1611" s="180"/>
      <c r="T1611" s="180" t="s">
        <v>454</v>
      </c>
      <c r="U1611" s="180"/>
      <c r="V1611" s="180" t="s">
        <v>462</v>
      </c>
      <c r="W1611" s="180" t="s">
        <v>511</v>
      </c>
      <c r="X1611" s="180"/>
      <c r="Y1611" s="180"/>
      <c r="Z1611" s="180"/>
      <c r="AA1611" s="180" t="s">
        <v>634</v>
      </c>
      <c r="AB1611" s="180"/>
      <c r="AC1611" s="180"/>
      <c r="AD1611" s="180"/>
      <c r="AE1611" s="180" t="s">
        <v>458</v>
      </c>
      <c r="AF1611" s="180"/>
      <c r="AG1611" s="180"/>
      <c r="AH1611" s="180"/>
      <c r="AI1611" s="181"/>
    </row>
    <row r="1612" spans="1:35" s="177" customFormat="1" x14ac:dyDescent="0.25">
      <c r="A1612" s="182"/>
      <c r="B1612" s="183"/>
      <c r="E1612" s="177">
        <f t="shared" si="79"/>
        <v>87</v>
      </c>
      <c r="F1612" s="179"/>
      <c r="G1612" s="180"/>
      <c r="H1612" s="180"/>
      <c r="I1612" s="180" t="s">
        <v>34</v>
      </c>
      <c r="J1612" s="180"/>
      <c r="K1612" s="180"/>
      <c r="L1612" s="180"/>
      <c r="M1612" s="180" t="s">
        <v>81</v>
      </c>
      <c r="N1612" s="180"/>
      <c r="O1612" s="180"/>
      <c r="P1612" s="180" t="s">
        <v>143</v>
      </c>
      <c r="Q1612" s="180"/>
      <c r="R1612" s="180"/>
      <c r="S1612" s="180"/>
      <c r="T1612" s="180" t="s">
        <v>2776</v>
      </c>
      <c r="U1612" s="180"/>
      <c r="V1612" s="180" t="s">
        <v>81</v>
      </c>
      <c r="W1612" s="180" t="s">
        <v>68</v>
      </c>
      <c r="X1612" s="180"/>
      <c r="Y1612" s="180"/>
      <c r="Z1612" s="180"/>
      <c r="AA1612" s="180" t="s">
        <v>2777</v>
      </c>
      <c r="AB1612" s="180"/>
      <c r="AC1612" s="180"/>
      <c r="AD1612" s="180"/>
      <c r="AE1612" s="180" t="s">
        <v>330</v>
      </c>
      <c r="AF1612" s="180"/>
      <c r="AG1612" s="180"/>
      <c r="AH1612" s="180"/>
      <c r="AI1612" s="181"/>
    </row>
    <row r="1613" spans="1:35" s="177" customFormat="1" x14ac:dyDescent="0.25">
      <c r="B1613" s="184"/>
      <c r="E1613" s="177">
        <f t="shared" si="79"/>
        <v>88</v>
      </c>
      <c r="F1613" s="179"/>
      <c r="G1613" s="180"/>
      <c r="H1613" s="180"/>
      <c r="I1613" s="180" t="s">
        <v>2687</v>
      </c>
      <c r="J1613" s="180"/>
      <c r="K1613" s="180"/>
      <c r="L1613" s="180"/>
      <c r="M1613" s="180" t="s">
        <v>2687</v>
      </c>
      <c r="N1613" s="180"/>
      <c r="O1613" s="180"/>
      <c r="P1613" s="180" t="s">
        <v>2592</v>
      </c>
      <c r="Q1613" s="180"/>
      <c r="R1613" s="180"/>
      <c r="S1613" s="180"/>
      <c r="T1613" s="180" t="s">
        <v>884</v>
      </c>
      <c r="U1613" s="180"/>
      <c r="V1613" s="180" t="s">
        <v>2194</v>
      </c>
      <c r="W1613" s="180" t="s">
        <v>2737</v>
      </c>
      <c r="X1613" s="180"/>
      <c r="Y1613" s="180"/>
      <c r="Z1613" s="180"/>
      <c r="AA1613" s="180" t="s">
        <v>2563</v>
      </c>
      <c r="AB1613" s="180"/>
      <c r="AC1613" s="180"/>
      <c r="AD1613" s="180"/>
      <c r="AE1613" s="180" t="s">
        <v>2618</v>
      </c>
      <c r="AF1613" s="180"/>
      <c r="AG1613" s="180"/>
      <c r="AH1613" s="180"/>
      <c r="AI1613" s="181"/>
    </row>
    <row r="1614" spans="1:35" s="177" customFormat="1" x14ac:dyDescent="0.25">
      <c r="B1614" s="185"/>
      <c r="E1614" s="177">
        <f t="shared" si="79"/>
        <v>89</v>
      </c>
      <c r="F1614" s="179"/>
      <c r="G1614" s="180"/>
      <c r="H1614" s="180"/>
      <c r="I1614" s="180" t="s">
        <v>623</v>
      </c>
      <c r="J1614" s="180"/>
      <c r="K1614" s="180"/>
      <c r="L1614" s="180"/>
      <c r="M1614" s="180" t="s">
        <v>913</v>
      </c>
      <c r="N1614" s="180"/>
      <c r="O1614" s="180"/>
      <c r="P1614" s="180" t="s">
        <v>794</v>
      </c>
      <c r="Q1614" s="180"/>
      <c r="R1614" s="180"/>
      <c r="S1614" s="180"/>
      <c r="T1614" s="180" t="s">
        <v>1121</v>
      </c>
      <c r="U1614" s="180"/>
      <c r="V1614" s="180" t="s">
        <v>1036</v>
      </c>
      <c r="W1614" s="180" t="s">
        <v>1353</v>
      </c>
      <c r="X1614" s="180"/>
      <c r="Y1614" s="180"/>
      <c r="Z1614" s="180"/>
      <c r="AA1614" s="180" t="s">
        <v>843</v>
      </c>
      <c r="AB1614" s="180"/>
      <c r="AC1614" s="180"/>
      <c r="AD1614" s="180"/>
      <c r="AE1614" s="180" t="s">
        <v>880</v>
      </c>
      <c r="AF1614" s="180"/>
      <c r="AG1614" s="180"/>
      <c r="AH1614" s="180"/>
      <c r="AI1614" s="181"/>
    </row>
    <row r="1615" spans="1:35" s="177" customFormat="1" x14ac:dyDescent="0.25">
      <c r="B1615" s="186"/>
      <c r="E1615" s="177">
        <f t="shared" si="79"/>
        <v>90</v>
      </c>
      <c r="F1615" s="179"/>
      <c r="G1615" s="180"/>
      <c r="H1615" s="180"/>
      <c r="I1615" s="180" t="s">
        <v>416</v>
      </c>
      <c r="J1615" s="180"/>
      <c r="K1615" s="180"/>
      <c r="L1615" s="180"/>
      <c r="M1615" s="180" t="s">
        <v>416</v>
      </c>
      <c r="N1615" s="180"/>
      <c r="O1615" s="180"/>
      <c r="P1615" s="180" t="s">
        <v>435</v>
      </c>
      <c r="Q1615" s="180"/>
      <c r="R1615" s="180"/>
      <c r="S1615" s="180"/>
      <c r="T1615" s="180" t="s">
        <v>416</v>
      </c>
      <c r="U1615" s="180"/>
      <c r="V1615" s="180" t="s">
        <v>416</v>
      </c>
      <c r="W1615" s="180" t="s">
        <v>416</v>
      </c>
      <c r="X1615" s="180"/>
      <c r="Y1615" s="180"/>
      <c r="Z1615" s="180"/>
      <c r="AA1615" s="180" t="s">
        <v>416</v>
      </c>
      <c r="AB1615" s="180"/>
      <c r="AC1615" s="180"/>
      <c r="AD1615" s="180"/>
      <c r="AE1615" s="180" t="s">
        <v>416</v>
      </c>
      <c r="AF1615" s="180"/>
      <c r="AG1615" s="180"/>
      <c r="AH1615" s="180"/>
      <c r="AI1615" s="181"/>
    </row>
    <row r="1616" spans="1:35" s="187" customFormat="1" x14ac:dyDescent="0.25">
      <c r="B1616" s="188"/>
      <c r="E1616" s="187">
        <f t="shared" si="79"/>
        <v>91</v>
      </c>
      <c r="F1616" s="189"/>
      <c r="G1616" s="190"/>
      <c r="H1616" s="190"/>
      <c r="I1616" s="190" t="s">
        <v>417</v>
      </c>
      <c r="J1616" s="190"/>
      <c r="K1616" s="190"/>
      <c r="L1616" s="190"/>
      <c r="M1616" s="190" t="s">
        <v>417</v>
      </c>
      <c r="N1616" s="190"/>
      <c r="O1616" s="190"/>
      <c r="P1616" s="190" t="s">
        <v>417</v>
      </c>
      <c r="Q1616" s="190"/>
      <c r="R1616" s="190"/>
      <c r="S1616" s="190"/>
      <c r="T1616" s="190" t="s">
        <v>558</v>
      </c>
      <c r="U1616" s="190"/>
      <c r="V1616" s="190" t="s">
        <v>417</v>
      </c>
      <c r="W1616" s="190" t="s">
        <v>417</v>
      </c>
      <c r="X1616" s="190"/>
      <c r="Y1616" s="190"/>
      <c r="Z1616" s="190"/>
      <c r="AA1616" s="190" t="s">
        <v>558</v>
      </c>
      <c r="AB1616" s="190"/>
      <c r="AC1616" s="190"/>
      <c r="AD1616" s="190"/>
      <c r="AE1616" s="190" t="s">
        <v>558</v>
      </c>
      <c r="AF1616" s="190"/>
      <c r="AG1616" s="190"/>
      <c r="AH1616" s="190"/>
      <c r="AI1616" s="191"/>
    </row>
    <row r="1617" spans="1:35" s="171" customFormat="1" x14ac:dyDescent="0.25">
      <c r="B1617" s="172"/>
      <c r="E1617" s="173">
        <f>1+E1616</f>
        <v>92</v>
      </c>
      <c r="F1617" s="174"/>
      <c r="G1617" s="192"/>
      <c r="H1617" s="192"/>
      <c r="I1617" s="192" t="s">
        <v>2778</v>
      </c>
      <c r="J1617" s="192"/>
      <c r="K1617" s="192"/>
      <c r="L1617" s="192"/>
      <c r="M1617" s="192" t="s">
        <v>2779</v>
      </c>
      <c r="N1617" s="192"/>
      <c r="O1617" s="192"/>
      <c r="P1617" s="192"/>
      <c r="Q1617" s="192"/>
      <c r="R1617" s="192"/>
      <c r="S1617" s="192"/>
      <c r="T1617" s="192"/>
      <c r="U1617" s="192"/>
      <c r="V1617" s="192" t="s">
        <v>2305</v>
      </c>
      <c r="W1617" s="192" t="s">
        <v>2780</v>
      </c>
      <c r="X1617" s="192"/>
      <c r="Y1617" s="192"/>
      <c r="Z1617" s="192"/>
      <c r="AA1617" s="192" t="s">
        <v>2781</v>
      </c>
      <c r="AB1617" s="192"/>
      <c r="AC1617" s="192"/>
      <c r="AD1617" s="192"/>
      <c r="AE1617" s="192" t="s">
        <v>2782</v>
      </c>
      <c r="AF1617" s="192"/>
      <c r="AG1617" s="192"/>
      <c r="AH1617" s="192"/>
      <c r="AI1617" s="176"/>
    </row>
    <row r="1618" spans="1:35" s="177" customFormat="1" x14ac:dyDescent="0.25">
      <c r="A1618" s="182"/>
      <c r="B1618" s="178"/>
      <c r="E1618" s="177">
        <f>+E1617+1</f>
        <v>93</v>
      </c>
      <c r="F1618" s="179"/>
      <c r="G1618" s="180"/>
      <c r="H1618" s="180"/>
      <c r="I1618" s="180" t="s">
        <v>765</v>
      </c>
      <c r="J1618" s="180"/>
      <c r="K1618" s="180"/>
      <c r="L1618" s="180"/>
      <c r="M1618" s="180" t="s">
        <v>441</v>
      </c>
      <c r="N1618" s="180"/>
      <c r="O1618" s="180"/>
      <c r="P1618" s="180"/>
      <c r="Q1618" s="180"/>
      <c r="R1618" s="180"/>
      <c r="S1618" s="180"/>
      <c r="T1618" s="180"/>
      <c r="U1618" s="180"/>
      <c r="V1618" s="180" t="s">
        <v>464</v>
      </c>
      <c r="W1618" s="180" t="s">
        <v>513</v>
      </c>
      <c r="X1618" s="180"/>
      <c r="Y1618" s="180"/>
      <c r="Z1618" s="180"/>
      <c r="AA1618" s="180" t="s">
        <v>370</v>
      </c>
      <c r="AB1618" s="180"/>
      <c r="AC1618" s="180"/>
      <c r="AD1618" s="180"/>
      <c r="AE1618" s="180" t="s">
        <v>1531</v>
      </c>
      <c r="AF1618" s="180"/>
      <c r="AG1618" s="180"/>
      <c r="AH1618" s="180"/>
      <c r="AI1618" s="181"/>
    </row>
    <row r="1619" spans="1:35" s="177" customFormat="1" x14ac:dyDescent="0.25">
      <c r="B1619" s="183"/>
      <c r="E1619" s="177">
        <f t="shared" si="77"/>
        <v>94</v>
      </c>
      <c r="F1619" s="179"/>
      <c r="G1619" s="180"/>
      <c r="H1619" s="180"/>
      <c r="I1619" s="180" t="s">
        <v>34</v>
      </c>
      <c r="J1619" s="180"/>
      <c r="K1619" s="180"/>
      <c r="L1619" s="180"/>
      <c r="M1619" s="180" t="s">
        <v>81</v>
      </c>
      <c r="N1619" s="180"/>
      <c r="O1619" s="180"/>
      <c r="P1619" s="180"/>
      <c r="Q1619" s="180"/>
      <c r="R1619" s="180"/>
      <c r="S1619" s="180"/>
      <c r="T1619" s="180"/>
      <c r="U1619" s="180"/>
      <c r="V1619" s="180" t="s">
        <v>81</v>
      </c>
      <c r="W1619" s="180" t="s">
        <v>68</v>
      </c>
      <c r="X1619" s="180"/>
      <c r="Y1619" s="180"/>
      <c r="Z1619" s="180"/>
      <c r="AA1619" s="180" t="s">
        <v>2777</v>
      </c>
      <c r="AB1619" s="180"/>
      <c r="AC1619" s="180"/>
      <c r="AD1619" s="180"/>
      <c r="AE1619" s="180" t="s">
        <v>340</v>
      </c>
      <c r="AF1619" s="180"/>
      <c r="AG1619" s="180"/>
      <c r="AH1619" s="180"/>
      <c r="AI1619" s="181"/>
    </row>
    <row r="1620" spans="1:35" s="177" customFormat="1" x14ac:dyDescent="0.25">
      <c r="B1620" s="184"/>
      <c r="E1620" s="177">
        <f t="shared" si="77"/>
        <v>95</v>
      </c>
      <c r="F1620" s="179"/>
      <c r="G1620" s="180"/>
      <c r="H1620" s="180"/>
      <c r="I1620" s="180" t="s">
        <v>2618</v>
      </c>
      <c r="J1620" s="180"/>
      <c r="K1620" s="180"/>
      <c r="L1620" s="180"/>
      <c r="M1620" s="180" t="s">
        <v>2687</v>
      </c>
      <c r="N1620" s="180"/>
      <c r="O1620" s="180"/>
      <c r="P1620" s="180"/>
      <c r="Q1620" s="180"/>
      <c r="R1620" s="180"/>
      <c r="S1620" s="180"/>
      <c r="T1620" s="180"/>
      <c r="U1620" s="180"/>
      <c r="V1620" s="180" t="s">
        <v>2194</v>
      </c>
      <c r="W1620" s="180" t="s">
        <v>2737</v>
      </c>
      <c r="X1620" s="180"/>
      <c r="Y1620" s="180"/>
      <c r="Z1620" s="180"/>
      <c r="AA1620" s="180" t="s">
        <v>2563</v>
      </c>
      <c r="AB1620" s="180"/>
      <c r="AC1620" s="180"/>
      <c r="AD1620" s="180"/>
      <c r="AE1620" s="180" t="s">
        <v>2618</v>
      </c>
      <c r="AF1620" s="180"/>
      <c r="AG1620" s="180"/>
      <c r="AH1620" s="180"/>
      <c r="AI1620" s="181"/>
    </row>
    <row r="1621" spans="1:35" s="177" customFormat="1" x14ac:dyDescent="0.25">
      <c r="B1621" s="185"/>
      <c r="E1621" s="177">
        <f t="shared" si="77"/>
        <v>96</v>
      </c>
      <c r="F1621" s="179"/>
      <c r="G1621" s="180"/>
      <c r="H1621" s="180"/>
      <c r="I1621" s="180" t="s">
        <v>623</v>
      </c>
      <c r="J1621" s="180"/>
      <c r="K1621" s="180"/>
      <c r="L1621" s="180"/>
      <c r="M1621" s="180" t="s">
        <v>913</v>
      </c>
      <c r="N1621" s="180"/>
      <c r="O1621" s="180"/>
      <c r="P1621" s="180"/>
      <c r="Q1621" s="180"/>
      <c r="R1621" s="180"/>
      <c r="S1621" s="180"/>
      <c r="T1621" s="180"/>
      <c r="U1621" s="180"/>
      <c r="V1621" s="180" t="s">
        <v>1036</v>
      </c>
      <c r="W1621" s="180" t="s">
        <v>1353</v>
      </c>
      <c r="X1621" s="180"/>
      <c r="Y1621" s="180"/>
      <c r="Z1621" s="180"/>
      <c r="AA1621" s="180" t="s">
        <v>843</v>
      </c>
      <c r="AB1621" s="180"/>
      <c r="AC1621" s="180"/>
      <c r="AD1621" s="180"/>
      <c r="AE1621" s="180" t="s">
        <v>2783</v>
      </c>
      <c r="AF1621" s="180"/>
      <c r="AG1621" s="180"/>
      <c r="AH1621" s="180"/>
      <c r="AI1621" s="181"/>
    </row>
    <row r="1622" spans="1:35" s="177" customFormat="1" x14ac:dyDescent="0.25">
      <c r="B1622" s="186"/>
      <c r="E1622" s="177">
        <f t="shared" si="77"/>
        <v>97</v>
      </c>
      <c r="F1622" s="179"/>
      <c r="G1622" s="180"/>
      <c r="H1622" s="180"/>
      <c r="I1622" s="180" t="s">
        <v>435</v>
      </c>
      <c r="J1622" s="180"/>
      <c r="K1622" s="180"/>
      <c r="L1622" s="180"/>
      <c r="M1622" s="180" t="s">
        <v>416</v>
      </c>
      <c r="N1622" s="180"/>
      <c r="O1622" s="180"/>
      <c r="P1622" s="180"/>
      <c r="Q1622" s="180"/>
      <c r="R1622" s="180"/>
      <c r="S1622" s="180"/>
      <c r="T1622" s="180"/>
      <c r="U1622" s="180"/>
      <c r="V1622" s="180" t="s">
        <v>416</v>
      </c>
      <c r="W1622" s="180" t="s">
        <v>416</v>
      </c>
      <c r="X1622" s="180"/>
      <c r="Y1622" s="180"/>
      <c r="Z1622" s="180"/>
      <c r="AA1622" s="180" t="s">
        <v>416</v>
      </c>
      <c r="AB1622" s="180"/>
      <c r="AC1622" s="180"/>
      <c r="AD1622" s="180"/>
      <c r="AE1622" s="180" t="s">
        <v>416</v>
      </c>
      <c r="AF1622" s="180"/>
      <c r="AG1622" s="180"/>
      <c r="AH1622" s="180"/>
      <c r="AI1622" s="181"/>
    </row>
    <row r="1623" spans="1:35" s="187" customFormat="1" x14ac:dyDescent="0.25">
      <c r="A1623" s="193"/>
      <c r="B1623" s="188"/>
      <c r="E1623" s="187">
        <f t="shared" si="77"/>
        <v>98</v>
      </c>
      <c r="F1623" s="189"/>
      <c r="G1623" s="190"/>
      <c r="H1623" s="190"/>
      <c r="I1623" s="190" t="s">
        <v>417</v>
      </c>
      <c r="J1623" s="190"/>
      <c r="K1623" s="190"/>
      <c r="L1623" s="190"/>
      <c r="M1623" s="190" t="s">
        <v>417</v>
      </c>
      <c r="N1623" s="190"/>
      <c r="O1623" s="190"/>
      <c r="P1623" s="190"/>
      <c r="Q1623" s="190"/>
      <c r="R1623" s="190"/>
      <c r="S1623" s="190"/>
      <c r="T1623" s="190"/>
      <c r="U1623" s="190"/>
      <c r="V1623" s="190" t="s">
        <v>417</v>
      </c>
      <c r="W1623" s="190" t="s">
        <v>417</v>
      </c>
      <c r="X1623" s="190"/>
      <c r="Y1623" s="190"/>
      <c r="Z1623" s="190"/>
      <c r="AA1623" s="190" t="s">
        <v>558</v>
      </c>
      <c r="AB1623" s="190"/>
      <c r="AC1623" s="190"/>
      <c r="AD1623" s="190"/>
      <c r="AE1623" s="190" t="s">
        <v>417</v>
      </c>
      <c r="AF1623" s="190"/>
      <c r="AG1623" s="190"/>
      <c r="AH1623" s="190"/>
      <c r="AI1623" s="191"/>
    </row>
    <row r="1624" spans="1:35" s="171" customFormat="1" x14ac:dyDescent="0.25">
      <c r="B1624" s="172"/>
      <c r="E1624" s="173">
        <f t="shared" si="77"/>
        <v>99</v>
      </c>
      <c r="F1624" s="174"/>
      <c r="G1624" s="192"/>
      <c r="H1624" s="192"/>
      <c r="I1624" s="192" t="s">
        <v>2784</v>
      </c>
      <c r="J1624" s="192"/>
      <c r="K1624" s="192"/>
      <c r="L1624" s="192"/>
      <c r="M1624" s="192" t="s">
        <v>2785</v>
      </c>
      <c r="N1624" s="192"/>
      <c r="O1624" s="192"/>
      <c r="P1624" s="192"/>
      <c r="Q1624" s="192"/>
      <c r="R1624" s="192"/>
      <c r="S1624" s="192"/>
      <c r="T1624" s="192"/>
      <c r="U1624" s="192"/>
      <c r="V1624" s="192" t="s">
        <v>2311</v>
      </c>
      <c r="W1624" s="192" t="s">
        <v>2786</v>
      </c>
      <c r="X1624" s="192"/>
      <c r="Y1624" s="192"/>
      <c r="Z1624" s="192"/>
      <c r="AA1624" s="192" t="s">
        <v>2787</v>
      </c>
      <c r="AB1624" s="192"/>
      <c r="AC1624" s="192"/>
      <c r="AD1624" s="192"/>
      <c r="AE1624" s="192" t="s">
        <v>2788</v>
      </c>
      <c r="AF1624" s="192"/>
      <c r="AG1624" s="192"/>
      <c r="AH1624" s="192"/>
      <c r="AI1624" s="176"/>
    </row>
    <row r="1625" spans="1:35" s="177" customFormat="1" x14ac:dyDescent="0.25">
      <c r="B1625" s="178"/>
      <c r="E1625" s="177">
        <f t="shared" si="77"/>
        <v>100</v>
      </c>
      <c r="F1625" s="179"/>
      <c r="G1625" s="180"/>
      <c r="H1625" s="180"/>
      <c r="I1625" s="180" t="s">
        <v>439</v>
      </c>
      <c r="J1625" s="180"/>
      <c r="K1625" s="180"/>
      <c r="L1625" s="180"/>
      <c r="M1625" s="180" t="s">
        <v>466</v>
      </c>
      <c r="N1625" s="180"/>
      <c r="O1625" s="180"/>
      <c r="P1625" s="180"/>
      <c r="Q1625" s="180"/>
      <c r="R1625" s="180"/>
      <c r="S1625" s="180"/>
      <c r="T1625" s="180"/>
      <c r="U1625" s="180"/>
      <c r="V1625" s="180" t="s">
        <v>466</v>
      </c>
      <c r="W1625" s="180" t="s">
        <v>428</v>
      </c>
      <c r="X1625" s="180"/>
      <c r="Y1625" s="180"/>
      <c r="Z1625" s="180"/>
      <c r="AA1625" s="180" t="s">
        <v>370</v>
      </c>
      <c r="AB1625" s="180"/>
      <c r="AC1625" s="180"/>
      <c r="AD1625" s="180"/>
      <c r="AE1625" s="180" t="s">
        <v>1531</v>
      </c>
      <c r="AF1625" s="180"/>
      <c r="AG1625" s="180"/>
      <c r="AH1625" s="180"/>
      <c r="AI1625" s="181"/>
    </row>
    <row r="1626" spans="1:35" s="177" customFormat="1" x14ac:dyDescent="0.25">
      <c r="A1626" s="182"/>
      <c r="B1626" s="183"/>
      <c r="E1626" s="177">
        <f t="shared" si="77"/>
        <v>101</v>
      </c>
      <c r="F1626" s="179"/>
      <c r="G1626" s="180"/>
      <c r="H1626" s="180"/>
      <c r="I1626" s="180" t="s">
        <v>81</v>
      </c>
      <c r="J1626" s="180"/>
      <c r="K1626" s="180"/>
      <c r="L1626" s="180"/>
      <c r="M1626" s="180" t="s">
        <v>81</v>
      </c>
      <c r="N1626" s="180"/>
      <c r="O1626" s="180"/>
      <c r="P1626" s="180"/>
      <c r="Q1626" s="180"/>
      <c r="R1626" s="180"/>
      <c r="S1626" s="180"/>
      <c r="T1626" s="180"/>
      <c r="U1626" s="180"/>
      <c r="V1626" s="180" t="s">
        <v>81</v>
      </c>
      <c r="W1626" s="180" t="s">
        <v>68</v>
      </c>
      <c r="X1626" s="180"/>
      <c r="Y1626" s="180"/>
      <c r="Z1626" s="180"/>
      <c r="AA1626" s="180" t="s">
        <v>2789</v>
      </c>
      <c r="AB1626" s="180"/>
      <c r="AC1626" s="180"/>
      <c r="AD1626" s="180"/>
      <c r="AE1626" s="180" t="s">
        <v>342</v>
      </c>
      <c r="AF1626" s="180"/>
      <c r="AG1626" s="180"/>
      <c r="AH1626" s="180"/>
      <c r="AI1626" s="181"/>
    </row>
    <row r="1627" spans="1:35" s="177" customFormat="1" x14ac:dyDescent="0.25">
      <c r="B1627" s="184"/>
      <c r="E1627" s="177">
        <f t="shared" si="77"/>
        <v>102</v>
      </c>
      <c r="F1627" s="179"/>
      <c r="G1627" s="180"/>
      <c r="H1627" s="180"/>
      <c r="I1627" s="180" t="s">
        <v>2687</v>
      </c>
      <c r="J1627" s="180"/>
      <c r="K1627" s="180"/>
      <c r="L1627" s="180"/>
      <c r="M1627" s="180" t="s">
        <v>2687</v>
      </c>
      <c r="N1627" s="180"/>
      <c r="O1627" s="180"/>
      <c r="P1627" s="180"/>
      <c r="Q1627" s="180"/>
      <c r="R1627" s="180"/>
      <c r="S1627" s="180"/>
      <c r="T1627" s="180"/>
      <c r="U1627" s="180"/>
      <c r="V1627" s="180" t="s">
        <v>2194</v>
      </c>
      <c r="W1627" s="180" t="s">
        <v>2737</v>
      </c>
      <c r="X1627" s="180"/>
      <c r="Y1627" s="180"/>
      <c r="Z1627" s="180"/>
      <c r="AA1627" s="180" t="s">
        <v>2590</v>
      </c>
      <c r="AB1627" s="180"/>
      <c r="AC1627" s="180"/>
      <c r="AD1627" s="180"/>
      <c r="AE1627" s="180" t="s">
        <v>2571</v>
      </c>
      <c r="AF1627" s="180"/>
      <c r="AG1627" s="180"/>
      <c r="AH1627" s="180"/>
      <c r="AI1627" s="181"/>
    </row>
    <row r="1628" spans="1:35" s="177" customFormat="1" x14ac:dyDescent="0.25">
      <c r="B1628" s="185"/>
      <c r="E1628" s="177">
        <f t="shared" si="77"/>
        <v>103</v>
      </c>
      <c r="F1628" s="179"/>
      <c r="G1628" s="180"/>
      <c r="H1628" s="180"/>
      <c r="I1628" s="180" t="s">
        <v>565</v>
      </c>
      <c r="J1628" s="180"/>
      <c r="K1628" s="180"/>
      <c r="L1628" s="180"/>
      <c r="M1628" s="180" t="s">
        <v>913</v>
      </c>
      <c r="N1628" s="180"/>
      <c r="O1628" s="180"/>
      <c r="P1628" s="180"/>
      <c r="Q1628" s="180"/>
      <c r="R1628" s="180"/>
      <c r="S1628" s="180"/>
      <c r="T1628" s="180"/>
      <c r="U1628" s="180"/>
      <c r="V1628" s="180" t="s">
        <v>1036</v>
      </c>
      <c r="W1628" s="180" t="s">
        <v>1353</v>
      </c>
      <c r="X1628" s="180"/>
      <c r="Y1628" s="180"/>
      <c r="Z1628" s="180"/>
      <c r="AA1628" s="180" t="s">
        <v>1152</v>
      </c>
      <c r="AB1628" s="180"/>
      <c r="AC1628" s="180"/>
      <c r="AD1628" s="180"/>
      <c r="AE1628" s="180" t="s">
        <v>2783</v>
      </c>
      <c r="AF1628" s="180"/>
      <c r="AG1628" s="180"/>
      <c r="AH1628" s="180"/>
      <c r="AI1628" s="181"/>
    </row>
    <row r="1629" spans="1:35" s="177" customFormat="1" x14ac:dyDescent="0.25">
      <c r="B1629" s="186"/>
      <c r="E1629" s="177">
        <f t="shared" si="77"/>
        <v>104</v>
      </c>
      <c r="F1629" s="179"/>
      <c r="G1629" s="180"/>
      <c r="H1629" s="180"/>
      <c r="I1629" s="180" t="s">
        <v>416</v>
      </c>
      <c r="J1629" s="180"/>
      <c r="K1629" s="180"/>
      <c r="L1629" s="180"/>
      <c r="M1629" s="180" t="s">
        <v>416</v>
      </c>
      <c r="N1629" s="180"/>
      <c r="O1629" s="180"/>
      <c r="P1629" s="180"/>
      <c r="Q1629" s="180"/>
      <c r="R1629" s="180"/>
      <c r="S1629" s="180"/>
      <c r="T1629" s="180"/>
      <c r="U1629" s="180"/>
      <c r="V1629" s="180" t="s">
        <v>416</v>
      </c>
      <c r="W1629" s="180" t="s">
        <v>416</v>
      </c>
      <c r="X1629" s="180"/>
      <c r="Y1629" s="180"/>
      <c r="Z1629" s="180"/>
      <c r="AA1629" s="180" t="s">
        <v>416</v>
      </c>
      <c r="AB1629" s="180"/>
      <c r="AC1629" s="180"/>
      <c r="AD1629" s="180"/>
      <c r="AE1629" s="180" t="s">
        <v>416</v>
      </c>
      <c r="AF1629" s="180"/>
      <c r="AG1629" s="180"/>
      <c r="AH1629" s="180"/>
      <c r="AI1629" s="181"/>
    </row>
    <row r="1630" spans="1:35" s="187" customFormat="1" x14ac:dyDescent="0.25">
      <c r="B1630" s="188"/>
      <c r="E1630" s="187">
        <f t="shared" si="77"/>
        <v>105</v>
      </c>
      <c r="F1630" s="189"/>
      <c r="G1630" s="190"/>
      <c r="H1630" s="190"/>
      <c r="I1630" s="190" t="s">
        <v>417</v>
      </c>
      <c r="J1630" s="190"/>
      <c r="K1630" s="190"/>
      <c r="L1630" s="190"/>
      <c r="M1630" s="190" t="s">
        <v>417</v>
      </c>
      <c r="N1630" s="190"/>
      <c r="O1630" s="190"/>
      <c r="P1630" s="190"/>
      <c r="Q1630" s="190"/>
      <c r="R1630" s="190"/>
      <c r="S1630" s="190"/>
      <c r="T1630" s="190"/>
      <c r="U1630" s="190"/>
      <c r="V1630" s="190" t="s">
        <v>417</v>
      </c>
      <c r="W1630" s="190" t="s">
        <v>417</v>
      </c>
      <c r="X1630" s="190"/>
      <c r="Y1630" s="190"/>
      <c r="Z1630" s="190"/>
      <c r="AA1630" s="190" t="s">
        <v>558</v>
      </c>
      <c r="AB1630" s="190"/>
      <c r="AC1630" s="190"/>
      <c r="AD1630" s="190"/>
      <c r="AE1630" s="190" t="s">
        <v>558</v>
      </c>
      <c r="AF1630" s="190"/>
      <c r="AG1630" s="190"/>
      <c r="AH1630" s="190"/>
      <c r="AI1630" s="191"/>
    </row>
    <row r="1631" spans="1:35" s="171" customFormat="1" x14ac:dyDescent="0.25">
      <c r="B1631" s="172"/>
      <c r="E1631" s="173">
        <f>1+E1630</f>
        <v>106</v>
      </c>
      <c r="F1631" s="174"/>
      <c r="G1631" s="192"/>
      <c r="H1631" s="192"/>
      <c r="I1631" s="192" t="s">
        <v>2790</v>
      </c>
      <c r="J1631" s="192"/>
      <c r="K1631" s="192"/>
      <c r="L1631" s="192"/>
      <c r="M1631" s="192" t="s">
        <v>2791</v>
      </c>
      <c r="N1631" s="192"/>
      <c r="O1631" s="192"/>
      <c r="P1631" s="192"/>
      <c r="Q1631" s="192"/>
      <c r="R1631" s="192"/>
      <c r="S1631" s="192"/>
      <c r="T1631" s="192"/>
      <c r="U1631" s="192"/>
      <c r="V1631" s="192" t="s">
        <v>2515</v>
      </c>
      <c r="W1631" s="192" t="s">
        <v>2792</v>
      </c>
      <c r="X1631" s="192"/>
      <c r="Y1631" s="192"/>
      <c r="Z1631" s="192"/>
      <c r="AA1631" s="192" t="s">
        <v>2793</v>
      </c>
      <c r="AB1631" s="192"/>
      <c r="AC1631" s="192"/>
      <c r="AD1631" s="192"/>
      <c r="AE1631" s="192" t="s">
        <v>2794</v>
      </c>
      <c r="AF1631" s="192"/>
      <c r="AG1631" s="192"/>
      <c r="AH1631" s="192"/>
      <c r="AI1631" s="176"/>
    </row>
    <row r="1632" spans="1:35" s="177" customFormat="1" x14ac:dyDescent="0.25">
      <c r="A1632" s="182"/>
      <c r="B1632" s="178"/>
      <c r="E1632" s="177">
        <f t="shared" ref="E1632:E1637" si="80">+E1631+1</f>
        <v>107</v>
      </c>
      <c r="F1632" s="179"/>
      <c r="G1632" s="180"/>
      <c r="H1632" s="180"/>
      <c r="I1632" s="180" t="s">
        <v>441</v>
      </c>
      <c r="J1632" s="180"/>
      <c r="K1632" s="180"/>
      <c r="L1632" s="180"/>
      <c r="M1632" s="180" t="s">
        <v>443</v>
      </c>
      <c r="N1632" s="180"/>
      <c r="O1632" s="180"/>
      <c r="P1632" s="180"/>
      <c r="Q1632" s="180"/>
      <c r="R1632" s="180"/>
      <c r="S1632" s="180"/>
      <c r="T1632" s="180"/>
      <c r="U1632" s="180"/>
      <c r="V1632" s="180" t="s">
        <v>2518</v>
      </c>
      <c r="W1632" s="180" t="s">
        <v>517</v>
      </c>
      <c r="X1632" s="180"/>
      <c r="Y1632" s="180"/>
      <c r="Z1632" s="180"/>
      <c r="AA1632" s="180" t="s">
        <v>370</v>
      </c>
      <c r="AB1632" s="180"/>
      <c r="AC1632" s="180"/>
      <c r="AD1632" s="180"/>
      <c r="AE1632" s="180" t="s">
        <v>634</v>
      </c>
      <c r="AF1632" s="180"/>
      <c r="AG1632" s="180"/>
      <c r="AH1632" s="180"/>
      <c r="AI1632" s="181"/>
    </row>
    <row r="1633" spans="1:35" s="177" customFormat="1" x14ac:dyDescent="0.25">
      <c r="B1633" s="183"/>
      <c r="E1633" s="177">
        <f t="shared" si="80"/>
        <v>108</v>
      </c>
      <c r="F1633" s="179"/>
      <c r="G1633" s="180"/>
      <c r="H1633" s="180"/>
      <c r="I1633" s="180" t="s">
        <v>81</v>
      </c>
      <c r="J1633" s="180"/>
      <c r="K1633" s="180"/>
      <c r="L1633" s="180"/>
      <c r="M1633" s="180" t="s">
        <v>81</v>
      </c>
      <c r="N1633" s="180"/>
      <c r="O1633" s="180"/>
      <c r="P1633" s="180"/>
      <c r="Q1633" s="180"/>
      <c r="R1633" s="180"/>
      <c r="S1633" s="180"/>
      <c r="T1633" s="180"/>
      <c r="U1633" s="180"/>
      <c r="V1633" s="180" t="s">
        <v>81</v>
      </c>
      <c r="W1633" s="180" t="s">
        <v>68</v>
      </c>
      <c r="X1633" s="180"/>
      <c r="Y1633" s="180"/>
      <c r="Z1633" s="180"/>
      <c r="AA1633" s="180" t="s">
        <v>2795</v>
      </c>
      <c r="AB1633" s="180"/>
      <c r="AC1633" s="180"/>
      <c r="AD1633" s="180"/>
      <c r="AE1633" s="180" t="s">
        <v>337</v>
      </c>
      <c r="AF1633" s="180"/>
      <c r="AG1633" s="180"/>
      <c r="AH1633" s="180"/>
      <c r="AI1633" s="181"/>
    </row>
    <row r="1634" spans="1:35" s="177" customFormat="1" x14ac:dyDescent="0.25">
      <c r="B1634" s="184"/>
      <c r="E1634" s="177">
        <f t="shared" si="80"/>
        <v>109</v>
      </c>
      <c r="F1634" s="179"/>
      <c r="G1634" s="180"/>
      <c r="H1634" s="180"/>
      <c r="I1634" s="180" t="s">
        <v>2618</v>
      </c>
      <c r="J1634" s="180"/>
      <c r="K1634" s="180"/>
      <c r="L1634" s="180"/>
      <c r="M1634" s="180" t="s">
        <v>2687</v>
      </c>
      <c r="N1634" s="180"/>
      <c r="O1634" s="180"/>
      <c r="P1634" s="180"/>
      <c r="Q1634" s="180"/>
      <c r="R1634" s="180"/>
      <c r="S1634" s="180"/>
      <c r="T1634" s="180"/>
      <c r="U1634" s="180"/>
      <c r="V1634" s="180" t="s">
        <v>2076</v>
      </c>
      <c r="W1634" s="180" t="s">
        <v>2737</v>
      </c>
      <c r="X1634" s="180"/>
      <c r="Y1634" s="180"/>
      <c r="Z1634" s="180"/>
      <c r="AA1634" s="180" t="s">
        <v>2563</v>
      </c>
      <c r="AB1634" s="180"/>
      <c r="AC1634" s="180"/>
      <c r="AD1634" s="180"/>
      <c r="AE1634" s="180" t="s">
        <v>2618</v>
      </c>
      <c r="AF1634" s="180"/>
      <c r="AG1634" s="180"/>
      <c r="AH1634" s="180"/>
      <c r="AI1634" s="181"/>
    </row>
    <row r="1635" spans="1:35" s="177" customFormat="1" x14ac:dyDescent="0.25">
      <c r="B1635" s="185"/>
      <c r="E1635" s="177">
        <f t="shared" si="80"/>
        <v>110</v>
      </c>
      <c r="F1635" s="179"/>
      <c r="G1635" s="180"/>
      <c r="H1635" s="180"/>
      <c r="I1635" s="180" t="s">
        <v>565</v>
      </c>
      <c r="J1635" s="180"/>
      <c r="K1635" s="180"/>
      <c r="L1635" s="180"/>
      <c r="M1635" s="180" t="s">
        <v>913</v>
      </c>
      <c r="N1635" s="180"/>
      <c r="O1635" s="180"/>
      <c r="P1635" s="180"/>
      <c r="Q1635" s="180"/>
      <c r="R1635" s="180"/>
      <c r="S1635" s="180"/>
      <c r="T1635" s="180"/>
      <c r="U1635" s="180"/>
      <c r="V1635" s="180" t="s">
        <v>1117</v>
      </c>
      <c r="W1635" s="180" t="s">
        <v>1353</v>
      </c>
      <c r="X1635" s="180"/>
      <c r="Y1635" s="180"/>
      <c r="Z1635" s="180"/>
      <c r="AA1635" s="180" t="s">
        <v>1122</v>
      </c>
      <c r="AB1635" s="180"/>
      <c r="AC1635" s="180"/>
      <c r="AD1635" s="180"/>
      <c r="AE1635" s="180" t="s">
        <v>1689</v>
      </c>
      <c r="AF1635" s="180"/>
      <c r="AG1635" s="180"/>
      <c r="AH1635" s="180"/>
      <c r="AI1635" s="181"/>
    </row>
    <row r="1636" spans="1:35" s="177" customFormat="1" x14ac:dyDescent="0.25">
      <c r="B1636" s="186"/>
      <c r="E1636" s="177">
        <f t="shared" si="80"/>
        <v>111</v>
      </c>
      <c r="F1636" s="179"/>
      <c r="G1636" s="180"/>
      <c r="H1636" s="180"/>
      <c r="I1636" s="180" t="s">
        <v>416</v>
      </c>
      <c r="J1636" s="180"/>
      <c r="K1636" s="180"/>
      <c r="L1636" s="180"/>
      <c r="M1636" s="180" t="s">
        <v>416</v>
      </c>
      <c r="N1636" s="180"/>
      <c r="O1636" s="180"/>
      <c r="P1636" s="180"/>
      <c r="Q1636" s="180"/>
      <c r="R1636" s="180"/>
      <c r="S1636" s="180"/>
      <c r="T1636" s="180"/>
      <c r="U1636" s="180"/>
      <c r="V1636" s="180" t="s">
        <v>435</v>
      </c>
      <c r="W1636" s="180" t="s">
        <v>416</v>
      </c>
      <c r="X1636" s="180"/>
      <c r="Y1636" s="180"/>
      <c r="Z1636" s="180"/>
      <c r="AA1636" s="180" t="s">
        <v>416</v>
      </c>
      <c r="AB1636" s="180"/>
      <c r="AC1636" s="180"/>
      <c r="AD1636" s="180"/>
      <c r="AE1636" s="180" t="s">
        <v>416</v>
      </c>
      <c r="AF1636" s="180"/>
      <c r="AG1636" s="180"/>
      <c r="AH1636" s="180"/>
      <c r="AI1636" s="181"/>
    </row>
    <row r="1637" spans="1:35" s="187" customFormat="1" x14ac:dyDescent="0.25">
      <c r="A1637" s="193"/>
      <c r="B1637" s="188"/>
      <c r="E1637" s="187">
        <f t="shared" si="80"/>
        <v>112</v>
      </c>
      <c r="F1637" s="189"/>
      <c r="G1637" s="190"/>
      <c r="H1637" s="190"/>
      <c r="I1637" s="190" t="s">
        <v>417</v>
      </c>
      <c r="J1637" s="190"/>
      <c r="K1637" s="190"/>
      <c r="L1637" s="190"/>
      <c r="M1637" s="190" t="s">
        <v>417</v>
      </c>
      <c r="N1637" s="190"/>
      <c r="O1637" s="190"/>
      <c r="P1637" s="190"/>
      <c r="Q1637" s="190"/>
      <c r="R1637" s="190"/>
      <c r="S1637" s="190"/>
      <c r="T1637" s="190"/>
      <c r="U1637" s="190"/>
      <c r="V1637" s="190" t="s">
        <v>417</v>
      </c>
      <c r="W1637" s="190" t="s">
        <v>417</v>
      </c>
      <c r="X1637" s="190"/>
      <c r="Y1637" s="190"/>
      <c r="Z1637" s="190"/>
      <c r="AA1637" s="190" t="s">
        <v>558</v>
      </c>
      <c r="AB1637" s="190"/>
      <c r="AC1637" s="190"/>
      <c r="AD1637" s="190"/>
      <c r="AE1637" s="190" t="s">
        <v>417</v>
      </c>
      <c r="AF1637" s="190"/>
      <c r="AG1637" s="190"/>
      <c r="AH1637" s="190"/>
      <c r="AI1637" s="191"/>
    </row>
    <row r="1638" spans="1:35" s="171" customFormat="1" x14ac:dyDescent="0.25">
      <c r="B1638" s="172"/>
      <c r="E1638" s="173">
        <f>1+E1637</f>
        <v>113</v>
      </c>
      <c r="F1638" s="174"/>
      <c r="G1638" s="192"/>
      <c r="H1638" s="192"/>
      <c r="I1638" s="192" t="s">
        <v>2796</v>
      </c>
      <c r="J1638" s="192"/>
      <c r="K1638" s="192"/>
      <c r="L1638" s="192"/>
      <c r="M1638" s="192" t="s">
        <v>2797</v>
      </c>
      <c r="N1638" s="192"/>
      <c r="O1638" s="192"/>
      <c r="P1638" s="192"/>
      <c r="Q1638" s="192"/>
      <c r="R1638" s="192"/>
      <c r="S1638" s="192"/>
      <c r="T1638" s="192"/>
      <c r="U1638" s="192"/>
      <c r="V1638" s="192" t="s">
        <v>2343</v>
      </c>
      <c r="W1638" s="192" t="s">
        <v>2798</v>
      </c>
      <c r="X1638" s="192"/>
      <c r="Y1638" s="192"/>
      <c r="Z1638" s="192"/>
      <c r="AA1638" s="192" t="s">
        <v>2799</v>
      </c>
      <c r="AB1638" s="192"/>
      <c r="AC1638" s="192"/>
      <c r="AD1638" s="192"/>
      <c r="AE1638" s="192" t="s">
        <v>2800</v>
      </c>
      <c r="AF1638" s="192"/>
      <c r="AG1638" s="192"/>
      <c r="AH1638" s="192"/>
      <c r="AI1638" s="176"/>
    </row>
    <row r="1639" spans="1:35" s="177" customFormat="1" x14ac:dyDescent="0.25">
      <c r="B1639" s="178"/>
      <c r="E1639" s="177">
        <f t="shared" ref="E1639:E1693" si="81">+E1638+1</f>
        <v>114</v>
      </c>
      <c r="F1639" s="179"/>
      <c r="G1639" s="180"/>
      <c r="H1639" s="180"/>
      <c r="I1639" s="180" t="s">
        <v>2518</v>
      </c>
      <c r="J1639" s="180"/>
      <c r="K1639" s="180"/>
      <c r="L1639" s="180"/>
      <c r="M1639" s="180" t="s">
        <v>445</v>
      </c>
      <c r="N1639" s="180"/>
      <c r="O1639" s="180"/>
      <c r="P1639" s="180"/>
      <c r="Q1639" s="180"/>
      <c r="R1639" s="180"/>
      <c r="S1639" s="180"/>
      <c r="T1639" s="180"/>
      <c r="U1639" s="180"/>
      <c r="V1639" s="180" t="s">
        <v>486</v>
      </c>
      <c r="W1639" s="180" t="s">
        <v>468</v>
      </c>
      <c r="X1639" s="180"/>
      <c r="Y1639" s="180"/>
      <c r="Z1639" s="180"/>
      <c r="AA1639" s="180" t="s">
        <v>370</v>
      </c>
      <c r="AB1639" s="180"/>
      <c r="AC1639" s="180"/>
      <c r="AD1639" s="180"/>
      <c r="AE1639" s="180" t="s">
        <v>1531</v>
      </c>
      <c r="AF1639" s="180"/>
      <c r="AG1639" s="180"/>
      <c r="AH1639" s="180"/>
      <c r="AI1639" s="181"/>
    </row>
    <row r="1640" spans="1:35" s="177" customFormat="1" x14ac:dyDescent="0.25">
      <c r="A1640" s="182"/>
      <c r="B1640" s="183"/>
      <c r="E1640" s="177">
        <f t="shared" si="81"/>
        <v>115</v>
      </c>
      <c r="F1640" s="179"/>
      <c r="G1640" s="180"/>
      <c r="H1640" s="180"/>
      <c r="I1640" s="180" t="s">
        <v>81</v>
      </c>
      <c r="J1640" s="180"/>
      <c r="K1640" s="180"/>
      <c r="L1640" s="180"/>
      <c r="M1640" s="180" t="s">
        <v>81</v>
      </c>
      <c r="N1640" s="180"/>
      <c r="O1640" s="180"/>
      <c r="P1640" s="180"/>
      <c r="Q1640" s="180"/>
      <c r="R1640" s="180"/>
      <c r="S1640" s="180"/>
      <c r="T1640" s="180"/>
      <c r="U1640" s="180"/>
      <c r="V1640" s="180" t="s">
        <v>102</v>
      </c>
      <c r="W1640" s="180" t="s">
        <v>59</v>
      </c>
      <c r="X1640" s="180"/>
      <c r="Y1640" s="180"/>
      <c r="Z1640" s="180"/>
      <c r="AA1640" s="180" t="s">
        <v>2801</v>
      </c>
      <c r="AB1640" s="180"/>
      <c r="AC1640" s="180"/>
      <c r="AD1640" s="180"/>
      <c r="AE1640" s="180" t="s">
        <v>204</v>
      </c>
      <c r="AF1640" s="180"/>
      <c r="AG1640" s="180"/>
      <c r="AH1640" s="180"/>
      <c r="AI1640" s="181"/>
    </row>
    <row r="1641" spans="1:35" s="177" customFormat="1" x14ac:dyDescent="0.25">
      <c r="B1641" s="184"/>
      <c r="E1641" s="177">
        <f t="shared" si="81"/>
        <v>116</v>
      </c>
      <c r="F1641" s="179"/>
      <c r="G1641" s="180"/>
      <c r="H1641" s="180"/>
      <c r="I1641" s="180" t="s">
        <v>2618</v>
      </c>
      <c r="J1641" s="180"/>
      <c r="K1641" s="180"/>
      <c r="L1641" s="180"/>
      <c r="M1641" s="180" t="s">
        <v>2687</v>
      </c>
      <c r="N1641" s="180"/>
      <c r="O1641" s="180"/>
      <c r="P1641" s="180"/>
      <c r="Q1641" s="180"/>
      <c r="R1641" s="180"/>
      <c r="S1641" s="180"/>
      <c r="T1641" s="180"/>
      <c r="U1641" s="180"/>
      <c r="V1641" s="180" t="s">
        <v>2194</v>
      </c>
      <c r="W1641" s="180" t="s">
        <v>2558</v>
      </c>
      <c r="X1641" s="180"/>
      <c r="Y1641" s="180"/>
      <c r="Z1641" s="180"/>
      <c r="AA1641" s="180" t="s">
        <v>2590</v>
      </c>
      <c r="AB1641" s="180"/>
      <c r="AC1641" s="180"/>
      <c r="AD1641" s="180"/>
      <c r="AE1641" s="180" t="s">
        <v>2571</v>
      </c>
      <c r="AF1641" s="180"/>
      <c r="AG1641" s="180"/>
      <c r="AH1641" s="180"/>
      <c r="AI1641" s="181"/>
    </row>
    <row r="1642" spans="1:35" s="177" customFormat="1" x14ac:dyDescent="0.25">
      <c r="B1642" s="185"/>
      <c r="E1642" s="177">
        <f t="shared" si="81"/>
        <v>117</v>
      </c>
      <c r="F1642" s="179"/>
      <c r="G1642" s="180"/>
      <c r="H1642" s="180"/>
      <c r="I1642" s="180" t="s">
        <v>565</v>
      </c>
      <c r="J1642" s="180"/>
      <c r="K1642" s="180"/>
      <c r="L1642" s="180"/>
      <c r="M1642" s="180" t="s">
        <v>913</v>
      </c>
      <c r="N1642" s="180"/>
      <c r="O1642" s="180"/>
      <c r="P1642" s="180"/>
      <c r="Q1642" s="180"/>
      <c r="R1642" s="180"/>
      <c r="S1642" s="180"/>
      <c r="T1642" s="180"/>
      <c r="U1642" s="180"/>
      <c r="V1642" s="180" t="s">
        <v>1036</v>
      </c>
      <c r="W1642" s="180" t="s">
        <v>911</v>
      </c>
      <c r="X1642" s="180"/>
      <c r="Y1642" s="180"/>
      <c r="Z1642" s="180"/>
      <c r="AA1642" s="180" t="s">
        <v>609</v>
      </c>
      <c r="AB1642" s="180"/>
      <c r="AC1642" s="180"/>
      <c r="AD1642" s="180"/>
      <c r="AE1642" s="180" t="s">
        <v>828</v>
      </c>
      <c r="AF1642" s="180"/>
      <c r="AG1642" s="180"/>
      <c r="AH1642" s="180"/>
      <c r="AI1642" s="181"/>
    </row>
    <row r="1643" spans="1:35" s="177" customFormat="1" x14ac:dyDescent="0.25">
      <c r="B1643" s="186"/>
      <c r="E1643" s="177">
        <f t="shared" si="81"/>
        <v>118</v>
      </c>
      <c r="F1643" s="179"/>
      <c r="G1643" s="180"/>
      <c r="H1643" s="180"/>
      <c r="I1643" s="180" t="s">
        <v>416</v>
      </c>
      <c r="J1643" s="180"/>
      <c r="K1643" s="180"/>
      <c r="L1643" s="180"/>
      <c r="M1643" s="180" t="s">
        <v>416</v>
      </c>
      <c r="N1643" s="180"/>
      <c r="O1643" s="180"/>
      <c r="P1643" s="180"/>
      <c r="Q1643" s="180"/>
      <c r="R1643" s="180"/>
      <c r="S1643" s="180"/>
      <c r="T1643" s="180"/>
      <c r="U1643" s="180"/>
      <c r="V1643" s="180" t="s">
        <v>416</v>
      </c>
      <c r="W1643" s="180" t="s">
        <v>416</v>
      </c>
      <c r="X1643" s="180"/>
      <c r="Y1643" s="180"/>
      <c r="Z1643" s="180"/>
      <c r="AA1643" s="180" t="s">
        <v>416</v>
      </c>
      <c r="AB1643" s="180"/>
      <c r="AC1643" s="180"/>
      <c r="AD1643" s="180"/>
      <c r="AE1643" s="180" t="s">
        <v>416</v>
      </c>
      <c r="AF1643" s="180"/>
      <c r="AG1643" s="180"/>
      <c r="AH1643" s="180"/>
      <c r="AI1643" s="181"/>
    </row>
    <row r="1644" spans="1:35" s="187" customFormat="1" x14ac:dyDescent="0.25">
      <c r="B1644" s="188"/>
      <c r="E1644" s="187">
        <f t="shared" si="81"/>
        <v>119</v>
      </c>
      <c r="F1644" s="189"/>
      <c r="G1644" s="190"/>
      <c r="H1644" s="190"/>
      <c r="I1644" s="190" t="s">
        <v>417</v>
      </c>
      <c r="J1644" s="190"/>
      <c r="K1644" s="190"/>
      <c r="L1644" s="190"/>
      <c r="M1644" s="190" t="s">
        <v>417</v>
      </c>
      <c r="N1644" s="190"/>
      <c r="O1644" s="190"/>
      <c r="P1644" s="190"/>
      <c r="Q1644" s="190"/>
      <c r="R1644" s="190"/>
      <c r="S1644" s="190"/>
      <c r="T1644" s="190"/>
      <c r="U1644" s="190"/>
      <c r="V1644" s="190" t="s">
        <v>417</v>
      </c>
      <c r="W1644" s="190" t="s">
        <v>417</v>
      </c>
      <c r="X1644" s="190"/>
      <c r="Y1644" s="190"/>
      <c r="Z1644" s="190"/>
      <c r="AA1644" s="190" t="s">
        <v>558</v>
      </c>
      <c r="AB1644" s="190"/>
      <c r="AC1644" s="190"/>
      <c r="AD1644" s="190"/>
      <c r="AE1644" s="190" t="s">
        <v>417</v>
      </c>
      <c r="AF1644" s="190"/>
      <c r="AG1644" s="190"/>
      <c r="AH1644" s="190"/>
      <c r="AI1644" s="191"/>
    </row>
    <row r="1645" spans="1:35" s="171" customFormat="1" x14ac:dyDescent="0.25">
      <c r="B1645" s="172"/>
      <c r="E1645" s="173">
        <f t="shared" si="81"/>
        <v>120</v>
      </c>
      <c r="F1645" s="174"/>
      <c r="G1645" s="192"/>
      <c r="H1645" s="192"/>
      <c r="I1645" s="192" t="s">
        <v>2802</v>
      </c>
      <c r="J1645" s="192"/>
      <c r="K1645" s="192"/>
      <c r="L1645" s="192"/>
      <c r="M1645" s="192" t="s">
        <v>2803</v>
      </c>
      <c r="N1645" s="192"/>
      <c r="O1645" s="192"/>
      <c r="P1645" s="192"/>
      <c r="Q1645" s="192"/>
      <c r="R1645" s="192"/>
      <c r="S1645" s="192"/>
      <c r="T1645" s="192"/>
      <c r="U1645" s="192"/>
      <c r="V1645" s="192" t="s">
        <v>2350</v>
      </c>
      <c r="W1645" s="192" t="s">
        <v>2804</v>
      </c>
      <c r="X1645" s="192"/>
      <c r="Y1645" s="192"/>
      <c r="Z1645" s="192"/>
      <c r="AA1645" s="192" t="s">
        <v>2805</v>
      </c>
      <c r="AB1645" s="192"/>
      <c r="AC1645" s="192"/>
      <c r="AD1645" s="192"/>
      <c r="AE1645" s="192" t="s">
        <v>2806</v>
      </c>
      <c r="AF1645" s="192"/>
      <c r="AG1645" s="192"/>
      <c r="AH1645" s="192"/>
      <c r="AI1645" s="176"/>
    </row>
    <row r="1646" spans="1:35" s="177" customFormat="1" x14ac:dyDescent="0.25">
      <c r="A1646" s="182"/>
      <c r="B1646" s="178"/>
      <c r="E1646" s="177">
        <f t="shared" si="81"/>
        <v>121</v>
      </c>
      <c r="F1646" s="179"/>
      <c r="G1646" s="180"/>
      <c r="H1646" s="180"/>
      <c r="I1646" s="180" t="s">
        <v>445</v>
      </c>
      <c r="J1646" s="180"/>
      <c r="K1646" s="180"/>
      <c r="L1646" s="180"/>
      <c r="M1646" s="180" t="s">
        <v>448</v>
      </c>
      <c r="N1646" s="180"/>
      <c r="O1646" s="180"/>
      <c r="P1646" s="180"/>
      <c r="Q1646" s="180"/>
      <c r="R1646" s="180"/>
      <c r="S1646" s="180"/>
      <c r="T1646" s="180"/>
      <c r="U1646" s="180"/>
      <c r="V1646" s="180" t="s">
        <v>489</v>
      </c>
      <c r="W1646" s="180" t="s">
        <v>470</v>
      </c>
      <c r="X1646" s="180"/>
      <c r="Y1646" s="180"/>
      <c r="Z1646" s="180"/>
      <c r="AA1646" s="180" t="s">
        <v>719</v>
      </c>
      <c r="AB1646" s="180"/>
      <c r="AC1646" s="180"/>
      <c r="AD1646" s="180"/>
      <c r="AE1646" s="180" t="s">
        <v>507</v>
      </c>
      <c r="AF1646" s="180"/>
      <c r="AG1646" s="180"/>
      <c r="AH1646" s="180"/>
      <c r="AI1646" s="181"/>
    </row>
    <row r="1647" spans="1:35" s="177" customFormat="1" x14ac:dyDescent="0.25">
      <c r="B1647" s="183"/>
      <c r="E1647" s="177">
        <f t="shared" si="81"/>
        <v>122</v>
      </c>
      <c r="F1647" s="179"/>
      <c r="G1647" s="180"/>
      <c r="H1647" s="180"/>
      <c r="I1647" s="180" t="s">
        <v>81</v>
      </c>
      <c r="J1647" s="180"/>
      <c r="K1647" s="180"/>
      <c r="L1647" s="180"/>
      <c r="M1647" s="180" t="s">
        <v>81</v>
      </c>
      <c r="N1647" s="180"/>
      <c r="O1647" s="180"/>
      <c r="P1647" s="180"/>
      <c r="Q1647" s="180"/>
      <c r="R1647" s="180"/>
      <c r="S1647" s="180"/>
      <c r="T1647" s="180"/>
      <c r="U1647" s="180"/>
      <c r="V1647" s="180" t="s">
        <v>102</v>
      </c>
      <c r="W1647" s="180" t="s">
        <v>59</v>
      </c>
      <c r="X1647" s="180"/>
      <c r="Y1647" s="180"/>
      <c r="Z1647" s="180"/>
      <c r="AA1647" s="180" t="s">
        <v>382</v>
      </c>
      <c r="AB1647" s="180"/>
      <c r="AC1647" s="180"/>
      <c r="AD1647" s="180"/>
      <c r="AE1647" s="180" t="s">
        <v>68</v>
      </c>
      <c r="AF1647" s="180"/>
      <c r="AG1647" s="180"/>
      <c r="AH1647" s="180"/>
      <c r="AI1647" s="181"/>
    </row>
    <row r="1648" spans="1:35" s="177" customFormat="1" x14ac:dyDescent="0.25">
      <c r="B1648" s="184"/>
      <c r="E1648" s="177">
        <f t="shared" si="81"/>
        <v>123</v>
      </c>
      <c r="F1648" s="179"/>
      <c r="G1648" s="180"/>
      <c r="H1648" s="180"/>
      <c r="I1648" s="180" t="s">
        <v>2618</v>
      </c>
      <c r="J1648" s="180"/>
      <c r="K1648" s="180"/>
      <c r="L1648" s="180"/>
      <c r="M1648" s="180" t="s">
        <v>2687</v>
      </c>
      <c r="N1648" s="180"/>
      <c r="O1648" s="180"/>
      <c r="P1648" s="180"/>
      <c r="Q1648" s="180"/>
      <c r="R1648" s="180"/>
      <c r="S1648" s="180"/>
      <c r="T1648" s="180"/>
      <c r="U1648" s="180"/>
      <c r="V1648" s="180" t="s">
        <v>2194</v>
      </c>
      <c r="W1648" s="180" t="s">
        <v>2558</v>
      </c>
      <c r="X1648" s="180"/>
      <c r="Y1648" s="180"/>
      <c r="Z1648" s="180"/>
      <c r="AA1648" s="180" t="s">
        <v>2590</v>
      </c>
      <c r="AB1648" s="180"/>
      <c r="AC1648" s="180"/>
      <c r="AD1648" s="180"/>
      <c r="AE1648" s="180" t="s">
        <v>2618</v>
      </c>
      <c r="AF1648" s="180"/>
      <c r="AG1648" s="180"/>
      <c r="AH1648" s="180"/>
      <c r="AI1648" s="181"/>
    </row>
    <row r="1649" spans="1:35" s="177" customFormat="1" x14ac:dyDescent="0.25">
      <c r="B1649" s="185"/>
      <c r="E1649" s="177">
        <f t="shared" si="81"/>
        <v>124</v>
      </c>
      <c r="F1649" s="179"/>
      <c r="G1649" s="180"/>
      <c r="H1649" s="180"/>
      <c r="I1649" s="180" t="s">
        <v>565</v>
      </c>
      <c r="J1649" s="180"/>
      <c r="K1649" s="180"/>
      <c r="L1649" s="180"/>
      <c r="M1649" s="180" t="s">
        <v>913</v>
      </c>
      <c r="N1649" s="180"/>
      <c r="O1649" s="180"/>
      <c r="P1649" s="180"/>
      <c r="Q1649" s="180"/>
      <c r="R1649" s="180"/>
      <c r="S1649" s="180"/>
      <c r="T1649" s="180"/>
      <c r="U1649" s="180"/>
      <c r="V1649" s="180" t="s">
        <v>1036</v>
      </c>
      <c r="W1649" s="180" t="s">
        <v>1454</v>
      </c>
      <c r="X1649" s="180"/>
      <c r="Y1649" s="180"/>
      <c r="Z1649" s="180"/>
      <c r="AA1649" s="180" t="s">
        <v>1122</v>
      </c>
      <c r="AB1649" s="180"/>
      <c r="AC1649" s="180"/>
      <c r="AD1649" s="180"/>
      <c r="AE1649" s="180" t="s">
        <v>565</v>
      </c>
      <c r="AF1649" s="180"/>
      <c r="AG1649" s="180"/>
      <c r="AH1649" s="180"/>
      <c r="AI1649" s="181"/>
    </row>
    <row r="1650" spans="1:35" s="177" customFormat="1" x14ac:dyDescent="0.25">
      <c r="B1650" s="186"/>
      <c r="E1650" s="177">
        <f t="shared" si="81"/>
        <v>125</v>
      </c>
      <c r="F1650" s="179"/>
      <c r="G1650" s="180"/>
      <c r="H1650" s="180"/>
      <c r="I1650" s="180" t="s">
        <v>416</v>
      </c>
      <c r="J1650" s="180"/>
      <c r="K1650" s="180"/>
      <c r="L1650" s="180"/>
      <c r="M1650" s="180" t="s">
        <v>416</v>
      </c>
      <c r="N1650" s="180"/>
      <c r="O1650" s="180"/>
      <c r="P1650" s="180"/>
      <c r="Q1650" s="180"/>
      <c r="R1650" s="180"/>
      <c r="S1650" s="180"/>
      <c r="T1650" s="180"/>
      <c r="U1650" s="180"/>
      <c r="V1650" s="180" t="s">
        <v>416</v>
      </c>
      <c r="W1650" s="180" t="s">
        <v>416</v>
      </c>
      <c r="X1650" s="180"/>
      <c r="Y1650" s="180"/>
      <c r="Z1650" s="180"/>
      <c r="AA1650" s="180" t="s">
        <v>416</v>
      </c>
      <c r="AB1650" s="180"/>
      <c r="AC1650" s="180"/>
      <c r="AD1650" s="180"/>
      <c r="AE1650" s="180" t="s">
        <v>435</v>
      </c>
      <c r="AF1650" s="180"/>
      <c r="AG1650" s="180"/>
      <c r="AH1650" s="180"/>
      <c r="AI1650" s="181"/>
    </row>
    <row r="1651" spans="1:35" s="187" customFormat="1" x14ac:dyDescent="0.25">
      <c r="A1651" s="193"/>
      <c r="B1651" s="188"/>
      <c r="E1651" s="187">
        <f t="shared" si="81"/>
        <v>126</v>
      </c>
      <c r="F1651" s="189"/>
      <c r="G1651" s="190"/>
      <c r="H1651" s="190"/>
      <c r="I1651" s="190" t="s">
        <v>417</v>
      </c>
      <c r="J1651" s="190"/>
      <c r="K1651" s="190"/>
      <c r="L1651" s="190"/>
      <c r="M1651" s="190" t="s">
        <v>417</v>
      </c>
      <c r="N1651" s="190"/>
      <c r="O1651" s="190"/>
      <c r="P1651" s="190"/>
      <c r="Q1651" s="190"/>
      <c r="R1651" s="190"/>
      <c r="S1651" s="190"/>
      <c r="T1651" s="190"/>
      <c r="U1651" s="190"/>
      <c r="V1651" s="190" t="s">
        <v>417</v>
      </c>
      <c r="W1651" s="190" t="s">
        <v>417</v>
      </c>
      <c r="X1651" s="190"/>
      <c r="Y1651" s="190"/>
      <c r="Z1651" s="190"/>
      <c r="AA1651" s="190" t="s">
        <v>558</v>
      </c>
      <c r="AB1651" s="190"/>
      <c r="AC1651" s="190"/>
      <c r="AD1651" s="190"/>
      <c r="AE1651" s="190" t="s">
        <v>417</v>
      </c>
      <c r="AF1651" s="190"/>
      <c r="AG1651" s="190"/>
      <c r="AH1651" s="190"/>
      <c r="AI1651" s="191"/>
    </row>
    <row r="1652" spans="1:35" s="171" customFormat="1" x14ac:dyDescent="0.25">
      <c r="B1652" s="172"/>
      <c r="E1652" s="173">
        <f>1+E1651</f>
        <v>127</v>
      </c>
      <c r="F1652" s="174"/>
      <c r="G1652" s="192"/>
      <c r="H1652" s="192"/>
      <c r="I1652" s="192" t="s">
        <v>2807</v>
      </c>
      <c r="J1652" s="192"/>
      <c r="K1652" s="192"/>
      <c r="L1652" s="192"/>
      <c r="M1652" s="192" t="s">
        <v>2808</v>
      </c>
      <c r="N1652" s="192"/>
      <c r="O1652" s="192"/>
      <c r="P1652" s="192"/>
      <c r="Q1652" s="192"/>
      <c r="R1652" s="192"/>
      <c r="S1652" s="192"/>
      <c r="T1652" s="192"/>
      <c r="U1652" s="192"/>
      <c r="V1652" s="192" t="s">
        <v>2356</v>
      </c>
      <c r="W1652" s="192" t="s">
        <v>2809</v>
      </c>
      <c r="X1652" s="192"/>
      <c r="Y1652" s="192"/>
      <c r="Z1652" s="192"/>
      <c r="AA1652" s="192" t="s">
        <v>2810</v>
      </c>
      <c r="AB1652" s="192"/>
      <c r="AC1652" s="192"/>
      <c r="AD1652" s="192"/>
      <c r="AE1652" s="192" t="s">
        <v>2811</v>
      </c>
      <c r="AF1652" s="192"/>
      <c r="AG1652" s="192"/>
      <c r="AH1652" s="192"/>
      <c r="AI1652" s="176"/>
    </row>
    <row r="1653" spans="1:35" s="177" customFormat="1" x14ac:dyDescent="0.25">
      <c r="B1653" s="178"/>
      <c r="E1653" s="177">
        <f t="shared" ref="E1653:E1658" si="82">+E1652+1</f>
        <v>128</v>
      </c>
      <c r="F1653" s="179"/>
      <c r="G1653" s="180"/>
      <c r="H1653" s="180"/>
      <c r="I1653" s="180" t="s">
        <v>451</v>
      </c>
      <c r="J1653" s="180"/>
      <c r="K1653" s="180"/>
      <c r="L1653" s="180"/>
      <c r="M1653" s="180" t="s">
        <v>451</v>
      </c>
      <c r="N1653" s="180"/>
      <c r="O1653" s="180"/>
      <c r="P1653" s="180"/>
      <c r="Q1653" s="180"/>
      <c r="R1653" s="180"/>
      <c r="S1653" s="180"/>
      <c r="T1653" s="180"/>
      <c r="U1653" s="180"/>
      <c r="V1653" s="180" t="s">
        <v>492</v>
      </c>
      <c r="W1653" s="180" t="s">
        <v>473</v>
      </c>
      <c r="X1653" s="180"/>
      <c r="Y1653" s="180"/>
      <c r="Z1653" s="180"/>
      <c r="AA1653" s="180" t="s">
        <v>370</v>
      </c>
      <c r="AB1653" s="180"/>
      <c r="AC1653" s="180"/>
      <c r="AD1653" s="180"/>
      <c r="AE1653" s="180" t="s">
        <v>436</v>
      </c>
      <c r="AF1653" s="180"/>
      <c r="AG1653" s="180"/>
      <c r="AH1653" s="180"/>
      <c r="AI1653" s="181"/>
    </row>
    <row r="1654" spans="1:35" s="177" customFormat="1" x14ac:dyDescent="0.25">
      <c r="A1654" s="182"/>
      <c r="B1654" s="183"/>
      <c r="E1654" s="177">
        <f t="shared" si="82"/>
        <v>129</v>
      </c>
      <c r="F1654" s="179"/>
      <c r="G1654" s="180"/>
      <c r="H1654" s="180"/>
      <c r="I1654" s="180" t="s">
        <v>81</v>
      </c>
      <c r="J1654" s="180"/>
      <c r="K1654" s="180"/>
      <c r="L1654" s="180"/>
      <c r="M1654" s="180" t="s">
        <v>81</v>
      </c>
      <c r="N1654" s="180"/>
      <c r="O1654" s="180"/>
      <c r="P1654" s="180"/>
      <c r="Q1654" s="180"/>
      <c r="R1654" s="180"/>
      <c r="S1654" s="180"/>
      <c r="T1654" s="180"/>
      <c r="U1654" s="180"/>
      <c r="V1654" s="180" t="s">
        <v>102</v>
      </c>
      <c r="W1654" s="180" t="s">
        <v>59</v>
      </c>
      <c r="X1654" s="180"/>
      <c r="Y1654" s="180"/>
      <c r="Z1654" s="180"/>
      <c r="AA1654" s="180" t="s">
        <v>383</v>
      </c>
      <c r="AB1654" s="180"/>
      <c r="AC1654" s="180"/>
      <c r="AD1654" s="180"/>
      <c r="AE1654" s="180" t="s">
        <v>81</v>
      </c>
      <c r="AF1654" s="180"/>
      <c r="AG1654" s="180"/>
      <c r="AH1654" s="180"/>
      <c r="AI1654" s="181"/>
    </row>
    <row r="1655" spans="1:35" s="177" customFormat="1" x14ac:dyDescent="0.25">
      <c r="B1655" s="184"/>
      <c r="E1655" s="177">
        <f t="shared" si="82"/>
        <v>130</v>
      </c>
      <c r="F1655" s="179"/>
      <c r="G1655" s="180"/>
      <c r="H1655" s="180"/>
      <c r="I1655" s="180" t="s">
        <v>2618</v>
      </c>
      <c r="J1655" s="180"/>
      <c r="K1655" s="180"/>
      <c r="L1655" s="180"/>
      <c r="M1655" s="180" t="s">
        <v>2687</v>
      </c>
      <c r="N1655" s="180"/>
      <c r="O1655" s="180"/>
      <c r="P1655" s="180"/>
      <c r="Q1655" s="180"/>
      <c r="R1655" s="180"/>
      <c r="S1655" s="180"/>
      <c r="T1655" s="180"/>
      <c r="U1655" s="180"/>
      <c r="V1655" s="180" t="s">
        <v>2194</v>
      </c>
      <c r="W1655" s="180" t="s">
        <v>2558</v>
      </c>
      <c r="X1655" s="180"/>
      <c r="Y1655" s="180"/>
      <c r="Z1655" s="180"/>
      <c r="AA1655" s="180" t="s">
        <v>2563</v>
      </c>
      <c r="AB1655" s="180"/>
      <c r="AC1655" s="180"/>
      <c r="AD1655" s="180"/>
      <c r="AE1655" s="180" t="s">
        <v>2687</v>
      </c>
      <c r="AF1655" s="180"/>
      <c r="AG1655" s="180"/>
      <c r="AH1655" s="180"/>
      <c r="AI1655" s="181"/>
    </row>
    <row r="1656" spans="1:35" s="177" customFormat="1" x14ac:dyDescent="0.25">
      <c r="B1656" s="185"/>
      <c r="E1656" s="177">
        <f t="shared" si="82"/>
        <v>131</v>
      </c>
      <c r="F1656" s="179"/>
      <c r="G1656" s="180"/>
      <c r="H1656" s="180"/>
      <c r="I1656" s="180" t="s">
        <v>565</v>
      </c>
      <c r="J1656" s="180"/>
      <c r="K1656" s="180"/>
      <c r="L1656" s="180"/>
      <c r="M1656" s="180" t="s">
        <v>913</v>
      </c>
      <c r="N1656" s="180"/>
      <c r="O1656" s="180"/>
      <c r="P1656" s="180"/>
      <c r="Q1656" s="180"/>
      <c r="R1656" s="180"/>
      <c r="S1656" s="180"/>
      <c r="T1656" s="180"/>
      <c r="U1656" s="180"/>
      <c r="V1656" s="180" t="s">
        <v>1036</v>
      </c>
      <c r="W1656" s="180" t="s">
        <v>1454</v>
      </c>
      <c r="X1656" s="180"/>
      <c r="Y1656" s="180"/>
      <c r="Z1656" s="180"/>
      <c r="AA1656" s="180" t="s">
        <v>1122</v>
      </c>
      <c r="AB1656" s="180"/>
      <c r="AC1656" s="180"/>
      <c r="AD1656" s="180"/>
      <c r="AE1656" s="180" t="s">
        <v>565</v>
      </c>
      <c r="AF1656" s="180"/>
      <c r="AG1656" s="180"/>
      <c r="AH1656" s="180"/>
      <c r="AI1656" s="181"/>
    </row>
    <row r="1657" spans="1:35" s="177" customFormat="1" x14ac:dyDescent="0.25">
      <c r="B1657" s="186"/>
      <c r="E1657" s="177">
        <f t="shared" si="82"/>
        <v>132</v>
      </c>
      <c r="F1657" s="179"/>
      <c r="G1657" s="180"/>
      <c r="H1657" s="180"/>
      <c r="I1657" s="180" t="s">
        <v>416</v>
      </c>
      <c r="J1657" s="180"/>
      <c r="K1657" s="180"/>
      <c r="L1657" s="180"/>
      <c r="M1657" s="180" t="s">
        <v>416</v>
      </c>
      <c r="N1657" s="180"/>
      <c r="O1657" s="180"/>
      <c r="P1657" s="180"/>
      <c r="Q1657" s="180"/>
      <c r="R1657" s="180"/>
      <c r="S1657" s="180"/>
      <c r="T1657" s="180"/>
      <c r="U1657" s="180"/>
      <c r="V1657" s="180" t="s">
        <v>416</v>
      </c>
      <c r="W1657" s="180" t="s">
        <v>416</v>
      </c>
      <c r="X1657" s="180"/>
      <c r="Y1657" s="180"/>
      <c r="Z1657" s="180"/>
      <c r="AA1657" s="180" t="s">
        <v>416</v>
      </c>
      <c r="AB1657" s="180"/>
      <c r="AC1657" s="180"/>
      <c r="AD1657" s="180"/>
      <c r="AE1657" s="180" t="s">
        <v>435</v>
      </c>
      <c r="AF1657" s="180"/>
      <c r="AG1657" s="180"/>
      <c r="AH1657" s="180"/>
      <c r="AI1657" s="181"/>
    </row>
    <row r="1658" spans="1:35" s="187" customFormat="1" x14ac:dyDescent="0.25">
      <c r="B1658" s="188"/>
      <c r="E1658" s="187">
        <f t="shared" si="82"/>
        <v>133</v>
      </c>
      <c r="F1658" s="189"/>
      <c r="G1658" s="190"/>
      <c r="H1658" s="190"/>
      <c r="I1658" s="190" t="s">
        <v>417</v>
      </c>
      <c r="J1658" s="190"/>
      <c r="K1658" s="190"/>
      <c r="L1658" s="190"/>
      <c r="M1658" s="190" t="s">
        <v>417</v>
      </c>
      <c r="N1658" s="190"/>
      <c r="O1658" s="190"/>
      <c r="P1658" s="190"/>
      <c r="Q1658" s="190"/>
      <c r="R1658" s="190"/>
      <c r="S1658" s="190"/>
      <c r="T1658" s="190"/>
      <c r="U1658" s="190"/>
      <c r="V1658" s="190" t="s">
        <v>417</v>
      </c>
      <c r="W1658" s="190" t="s">
        <v>417</v>
      </c>
      <c r="X1658" s="190"/>
      <c r="Y1658" s="190"/>
      <c r="Z1658" s="190"/>
      <c r="AA1658" s="190" t="s">
        <v>558</v>
      </c>
      <c r="AB1658" s="190"/>
      <c r="AC1658" s="190"/>
      <c r="AD1658" s="190"/>
      <c r="AE1658" s="190" t="s">
        <v>417</v>
      </c>
      <c r="AF1658" s="190"/>
      <c r="AG1658" s="190"/>
      <c r="AH1658" s="190"/>
      <c r="AI1658" s="191"/>
    </row>
    <row r="1659" spans="1:35" s="171" customFormat="1" x14ac:dyDescent="0.25">
      <c r="B1659" s="172"/>
      <c r="E1659" s="173">
        <f>1+E1658</f>
        <v>134</v>
      </c>
      <c r="F1659" s="174"/>
      <c r="G1659" s="192"/>
      <c r="H1659" s="192"/>
      <c r="I1659" s="192" t="s">
        <v>2812</v>
      </c>
      <c r="J1659" s="192"/>
      <c r="K1659" s="192"/>
      <c r="L1659" s="192"/>
      <c r="M1659" s="192" t="s">
        <v>2813</v>
      </c>
      <c r="N1659" s="192"/>
      <c r="O1659" s="192"/>
      <c r="P1659" s="192"/>
      <c r="Q1659" s="192"/>
      <c r="R1659" s="192"/>
      <c r="S1659" s="192"/>
      <c r="T1659" s="192"/>
      <c r="U1659" s="192"/>
      <c r="V1659" s="192" t="s">
        <v>2363</v>
      </c>
      <c r="W1659" s="192" t="s">
        <v>2814</v>
      </c>
      <c r="X1659" s="192"/>
      <c r="Y1659" s="192"/>
      <c r="Z1659" s="192"/>
      <c r="AA1659" s="192" t="s">
        <v>2815</v>
      </c>
      <c r="AB1659" s="192"/>
      <c r="AC1659" s="192"/>
      <c r="AD1659" s="192"/>
      <c r="AE1659" s="192" t="s">
        <v>2816</v>
      </c>
      <c r="AF1659" s="192"/>
      <c r="AG1659" s="192"/>
      <c r="AH1659" s="192"/>
      <c r="AI1659" s="176"/>
    </row>
    <row r="1660" spans="1:35" s="177" customFormat="1" x14ac:dyDescent="0.25">
      <c r="A1660" s="182"/>
      <c r="B1660" s="178"/>
      <c r="E1660" s="177">
        <f>+E1659+1</f>
        <v>135</v>
      </c>
      <c r="F1660" s="179"/>
      <c r="G1660" s="180"/>
      <c r="H1660" s="180"/>
      <c r="I1660" s="180" t="s">
        <v>454</v>
      </c>
      <c r="J1660" s="180"/>
      <c r="K1660" s="180"/>
      <c r="L1660" s="180"/>
      <c r="M1660" s="180" t="s">
        <v>439</v>
      </c>
      <c r="N1660" s="180"/>
      <c r="O1660" s="180"/>
      <c r="P1660" s="180"/>
      <c r="Q1660" s="180"/>
      <c r="R1660" s="180"/>
      <c r="S1660" s="180"/>
      <c r="T1660" s="180"/>
      <c r="U1660" s="180"/>
      <c r="V1660" s="180" t="s">
        <v>495</v>
      </c>
      <c r="W1660" s="180" t="s">
        <v>475</v>
      </c>
      <c r="X1660" s="180"/>
      <c r="Y1660" s="180"/>
      <c r="Z1660" s="180"/>
      <c r="AA1660" s="180" t="s">
        <v>634</v>
      </c>
      <c r="AB1660" s="180"/>
      <c r="AC1660" s="180"/>
      <c r="AD1660" s="180"/>
      <c r="AE1660" s="180" t="s">
        <v>478</v>
      </c>
      <c r="AF1660" s="180"/>
      <c r="AG1660" s="180"/>
      <c r="AH1660" s="180"/>
      <c r="AI1660" s="181"/>
    </row>
    <row r="1661" spans="1:35" s="177" customFormat="1" x14ac:dyDescent="0.25">
      <c r="B1661" s="183"/>
      <c r="E1661" s="177">
        <f t="shared" si="81"/>
        <v>136</v>
      </c>
      <c r="F1661" s="179"/>
      <c r="G1661" s="180"/>
      <c r="H1661" s="180"/>
      <c r="I1661" s="180" t="s">
        <v>81</v>
      </c>
      <c r="J1661" s="180"/>
      <c r="K1661" s="180"/>
      <c r="L1661" s="180"/>
      <c r="M1661" s="180" t="s">
        <v>81</v>
      </c>
      <c r="N1661" s="180"/>
      <c r="O1661" s="180"/>
      <c r="P1661" s="180"/>
      <c r="Q1661" s="180"/>
      <c r="R1661" s="180"/>
      <c r="S1661" s="180"/>
      <c r="T1661" s="180"/>
      <c r="U1661" s="180"/>
      <c r="V1661" s="180" t="s">
        <v>102</v>
      </c>
      <c r="W1661" s="180" t="s">
        <v>59</v>
      </c>
      <c r="X1661" s="180"/>
      <c r="Y1661" s="180"/>
      <c r="Z1661" s="180"/>
      <c r="AA1661" s="180" t="s">
        <v>2817</v>
      </c>
      <c r="AB1661" s="180"/>
      <c r="AC1661" s="180"/>
      <c r="AD1661" s="180"/>
      <c r="AE1661" s="180" t="s">
        <v>68</v>
      </c>
      <c r="AF1661" s="180"/>
      <c r="AG1661" s="180"/>
      <c r="AH1661" s="180"/>
      <c r="AI1661" s="181"/>
    </row>
    <row r="1662" spans="1:35" s="177" customFormat="1" x14ac:dyDescent="0.25">
      <c r="B1662" s="184"/>
      <c r="E1662" s="177">
        <f t="shared" si="81"/>
        <v>137</v>
      </c>
      <c r="F1662" s="179"/>
      <c r="G1662" s="180"/>
      <c r="H1662" s="180"/>
      <c r="I1662" s="180" t="s">
        <v>2687</v>
      </c>
      <c r="J1662" s="180"/>
      <c r="K1662" s="180"/>
      <c r="L1662" s="180"/>
      <c r="M1662" s="180" t="s">
        <v>2687</v>
      </c>
      <c r="N1662" s="180"/>
      <c r="O1662" s="180"/>
      <c r="P1662" s="180"/>
      <c r="Q1662" s="180"/>
      <c r="R1662" s="180"/>
      <c r="S1662" s="180"/>
      <c r="T1662" s="180"/>
      <c r="U1662" s="180"/>
      <c r="V1662" s="180" t="s">
        <v>2194</v>
      </c>
      <c r="W1662" s="180" t="s">
        <v>2558</v>
      </c>
      <c r="X1662" s="180"/>
      <c r="Y1662" s="180"/>
      <c r="Z1662" s="180"/>
      <c r="AA1662" s="180" t="s">
        <v>2590</v>
      </c>
      <c r="AB1662" s="180"/>
      <c r="AC1662" s="180"/>
      <c r="AD1662" s="180"/>
      <c r="AE1662" s="180" t="s">
        <v>2618</v>
      </c>
      <c r="AF1662" s="180"/>
      <c r="AG1662" s="180"/>
      <c r="AH1662" s="180"/>
      <c r="AI1662" s="181"/>
    </row>
    <row r="1663" spans="1:35" s="177" customFormat="1" x14ac:dyDescent="0.25">
      <c r="B1663" s="185"/>
      <c r="E1663" s="177">
        <f t="shared" si="81"/>
        <v>138</v>
      </c>
      <c r="F1663" s="179"/>
      <c r="G1663" s="180"/>
      <c r="H1663" s="180"/>
      <c r="I1663" s="180" t="s">
        <v>565</v>
      </c>
      <c r="J1663" s="180"/>
      <c r="K1663" s="180"/>
      <c r="L1663" s="180"/>
      <c r="M1663" s="180" t="s">
        <v>913</v>
      </c>
      <c r="N1663" s="180"/>
      <c r="O1663" s="180"/>
      <c r="P1663" s="180"/>
      <c r="Q1663" s="180"/>
      <c r="R1663" s="180"/>
      <c r="S1663" s="180"/>
      <c r="T1663" s="180"/>
      <c r="U1663" s="180"/>
      <c r="V1663" s="180" t="s">
        <v>1036</v>
      </c>
      <c r="W1663" s="180" t="s">
        <v>1454</v>
      </c>
      <c r="X1663" s="180"/>
      <c r="Y1663" s="180"/>
      <c r="Z1663" s="180"/>
      <c r="AA1663" s="180" t="s">
        <v>1152</v>
      </c>
      <c r="AB1663" s="180"/>
      <c r="AC1663" s="180"/>
      <c r="AD1663" s="180"/>
      <c r="AE1663" s="180" t="s">
        <v>565</v>
      </c>
      <c r="AF1663" s="180"/>
      <c r="AG1663" s="180"/>
      <c r="AH1663" s="180"/>
      <c r="AI1663" s="181"/>
    </row>
    <row r="1664" spans="1:35" s="177" customFormat="1" x14ac:dyDescent="0.25">
      <c r="B1664" s="186"/>
      <c r="E1664" s="177">
        <f t="shared" si="81"/>
        <v>139</v>
      </c>
      <c r="F1664" s="179"/>
      <c r="G1664" s="180"/>
      <c r="H1664" s="180"/>
      <c r="I1664" s="180" t="s">
        <v>416</v>
      </c>
      <c r="J1664" s="180"/>
      <c r="K1664" s="180"/>
      <c r="L1664" s="180"/>
      <c r="M1664" s="180" t="s">
        <v>416</v>
      </c>
      <c r="N1664" s="180"/>
      <c r="O1664" s="180"/>
      <c r="P1664" s="180"/>
      <c r="Q1664" s="180"/>
      <c r="R1664" s="180"/>
      <c r="S1664" s="180"/>
      <c r="T1664" s="180"/>
      <c r="U1664" s="180"/>
      <c r="V1664" s="180" t="s">
        <v>416</v>
      </c>
      <c r="W1664" s="180" t="s">
        <v>416</v>
      </c>
      <c r="X1664" s="180"/>
      <c r="Y1664" s="180"/>
      <c r="Z1664" s="180"/>
      <c r="AA1664" s="180" t="s">
        <v>416</v>
      </c>
      <c r="AB1664" s="180"/>
      <c r="AC1664" s="180"/>
      <c r="AD1664" s="180"/>
      <c r="AE1664" s="180" t="s">
        <v>435</v>
      </c>
      <c r="AF1664" s="180"/>
      <c r="AG1664" s="180"/>
      <c r="AH1664" s="180"/>
      <c r="AI1664" s="181"/>
    </row>
    <row r="1665" spans="1:35" s="187" customFormat="1" x14ac:dyDescent="0.25">
      <c r="A1665" s="193"/>
      <c r="B1665" s="188"/>
      <c r="E1665" s="187">
        <f t="shared" si="81"/>
        <v>140</v>
      </c>
      <c r="F1665" s="189"/>
      <c r="G1665" s="190"/>
      <c r="H1665" s="190"/>
      <c r="I1665" s="190" t="s">
        <v>417</v>
      </c>
      <c r="J1665" s="190"/>
      <c r="K1665" s="190"/>
      <c r="L1665" s="190"/>
      <c r="M1665" s="190" t="s">
        <v>417</v>
      </c>
      <c r="N1665" s="190"/>
      <c r="O1665" s="190"/>
      <c r="P1665" s="190"/>
      <c r="Q1665" s="190"/>
      <c r="R1665" s="190"/>
      <c r="S1665" s="190"/>
      <c r="T1665" s="190"/>
      <c r="U1665" s="190"/>
      <c r="V1665" s="190" t="s">
        <v>417</v>
      </c>
      <c r="W1665" s="190" t="s">
        <v>417</v>
      </c>
      <c r="X1665" s="190"/>
      <c r="Y1665" s="190"/>
      <c r="Z1665" s="190"/>
      <c r="AA1665" s="190" t="s">
        <v>558</v>
      </c>
      <c r="AB1665" s="190"/>
      <c r="AC1665" s="190"/>
      <c r="AD1665" s="190"/>
      <c r="AE1665" s="190" t="s">
        <v>417</v>
      </c>
      <c r="AF1665" s="190"/>
      <c r="AG1665" s="190"/>
      <c r="AH1665" s="190"/>
      <c r="AI1665" s="191"/>
    </row>
    <row r="1666" spans="1:35" s="171" customFormat="1" x14ac:dyDescent="0.25">
      <c r="B1666" s="172"/>
      <c r="E1666" s="173">
        <f t="shared" si="81"/>
        <v>141</v>
      </c>
      <c r="F1666" s="174"/>
      <c r="G1666" s="192"/>
      <c r="H1666" s="192"/>
      <c r="I1666" s="192" t="s">
        <v>2818</v>
      </c>
      <c r="J1666" s="192"/>
      <c r="K1666" s="192"/>
      <c r="L1666" s="192"/>
      <c r="M1666" s="192" t="s">
        <v>2819</v>
      </c>
      <c r="N1666" s="192"/>
      <c r="O1666" s="192"/>
      <c r="P1666" s="192"/>
      <c r="Q1666" s="192"/>
      <c r="R1666" s="192"/>
      <c r="S1666" s="192"/>
      <c r="T1666" s="192"/>
      <c r="U1666" s="192"/>
      <c r="V1666" s="192" t="s">
        <v>2369</v>
      </c>
      <c r="W1666" s="192" t="s">
        <v>2820</v>
      </c>
      <c r="X1666" s="192"/>
      <c r="Y1666" s="192"/>
      <c r="Z1666" s="192"/>
      <c r="AA1666" s="192" t="s">
        <v>2821</v>
      </c>
      <c r="AB1666" s="192"/>
      <c r="AC1666" s="192"/>
      <c r="AD1666" s="192"/>
      <c r="AE1666" s="192" t="s">
        <v>2822</v>
      </c>
      <c r="AF1666" s="192"/>
      <c r="AG1666" s="192"/>
      <c r="AH1666" s="192"/>
      <c r="AI1666" s="176"/>
    </row>
    <row r="1667" spans="1:35" s="177" customFormat="1" x14ac:dyDescent="0.25">
      <c r="B1667" s="178"/>
      <c r="E1667" s="177">
        <f t="shared" si="81"/>
        <v>142</v>
      </c>
      <c r="F1667" s="179"/>
      <c r="G1667" s="180"/>
      <c r="H1667" s="180"/>
      <c r="I1667" s="180" t="s">
        <v>458</v>
      </c>
      <c r="J1667" s="180"/>
      <c r="K1667" s="180"/>
      <c r="L1667" s="180"/>
      <c r="M1667" s="180" t="s">
        <v>454</v>
      </c>
      <c r="N1667" s="180"/>
      <c r="O1667" s="180"/>
      <c r="P1667" s="180"/>
      <c r="Q1667" s="180"/>
      <c r="R1667" s="180"/>
      <c r="S1667" s="180"/>
      <c r="T1667" s="180"/>
      <c r="U1667" s="180"/>
      <c r="V1667" s="180" t="s">
        <v>498</v>
      </c>
      <c r="W1667" s="180" t="s">
        <v>468</v>
      </c>
      <c r="X1667" s="180"/>
      <c r="Y1667" s="180"/>
      <c r="Z1667" s="180"/>
      <c r="AA1667" s="180" t="s">
        <v>634</v>
      </c>
      <c r="AB1667" s="180"/>
      <c r="AC1667" s="180"/>
      <c r="AD1667" s="180"/>
      <c r="AE1667" s="180" t="s">
        <v>439</v>
      </c>
      <c r="AF1667" s="180"/>
      <c r="AG1667" s="180"/>
      <c r="AH1667" s="180"/>
      <c r="AI1667" s="181"/>
    </row>
    <row r="1668" spans="1:35" s="177" customFormat="1" x14ac:dyDescent="0.25">
      <c r="A1668" s="182"/>
      <c r="B1668" s="183"/>
      <c r="E1668" s="177">
        <f t="shared" si="81"/>
        <v>143</v>
      </c>
      <c r="F1668" s="179"/>
      <c r="G1668" s="180"/>
      <c r="H1668" s="180"/>
      <c r="I1668" s="180" t="s">
        <v>81</v>
      </c>
      <c r="J1668" s="180"/>
      <c r="K1668" s="180"/>
      <c r="L1668" s="180"/>
      <c r="M1668" s="180" t="s">
        <v>81</v>
      </c>
      <c r="N1668" s="180"/>
      <c r="O1668" s="180"/>
      <c r="P1668" s="180"/>
      <c r="Q1668" s="180"/>
      <c r="R1668" s="180"/>
      <c r="S1668" s="180"/>
      <c r="T1668" s="180"/>
      <c r="U1668" s="180"/>
      <c r="V1668" s="180" t="s">
        <v>102</v>
      </c>
      <c r="W1668" s="180" t="s">
        <v>59</v>
      </c>
      <c r="X1668" s="180"/>
      <c r="Y1668" s="180"/>
      <c r="Z1668" s="180"/>
      <c r="AA1668" s="180" t="s">
        <v>2823</v>
      </c>
      <c r="AB1668" s="180"/>
      <c r="AC1668" s="180"/>
      <c r="AD1668" s="180"/>
      <c r="AE1668" s="180" t="s">
        <v>81</v>
      </c>
      <c r="AF1668" s="180"/>
      <c r="AG1668" s="180"/>
      <c r="AH1668" s="180"/>
      <c r="AI1668" s="181"/>
    </row>
    <row r="1669" spans="1:35" s="177" customFormat="1" x14ac:dyDescent="0.25">
      <c r="B1669" s="184"/>
      <c r="E1669" s="177">
        <f t="shared" si="81"/>
        <v>144</v>
      </c>
      <c r="F1669" s="179"/>
      <c r="G1669" s="180"/>
      <c r="H1669" s="180"/>
      <c r="I1669" s="180" t="s">
        <v>2687</v>
      </c>
      <c r="J1669" s="180"/>
      <c r="K1669" s="180"/>
      <c r="L1669" s="180"/>
      <c r="M1669" s="180" t="s">
        <v>2687</v>
      </c>
      <c r="N1669" s="180"/>
      <c r="O1669" s="180"/>
      <c r="P1669" s="180"/>
      <c r="Q1669" s="180"/>
      <c r="R1669" s="180"/>
      <c r="S1669" s="180"/>
      <c r="T1669" s="180"/>
      <c r="U1669" s="180"/>
      <c r="V1669" s="180" t="s">
        <v>2194</v>
      </c>
      <c r="W1669" s="180" t="s">
        <v>2737</v>
      </c>
      <c r="X1669" s="180"/>
      <c r="Y1669" s="180"/>
      <c r="Z1669" s="180"/>
      <c r="AA1669" s="180" t="s">
        <v>2590</v>
      </c>
      <c r="AB1669" s="180"/>
      <c r="AC1669" s="180"/>
      <c r="AD1669" s="180"/>
      <c r="AE1669" s="180" t="s">
        <v>2687</v>
      </c>
      <c r="AF1669" s="180"/>
      <c r="AG1669" s="180"/>
      <c r="AH1669" s="180"/>
      <c r="AI1669" s="181"/>
    </row>
    <row r="1670" spans="1:35" s="177" customFormat="1" x14ac:dyDescent="0.25">
      <c r="B1670" s="185"/>
      <c r="E1670" s="177">
        <f t="shared" si="81"/>
        <v>145</v>
      </c>
      <c r="F1670" s="179"/>
      <c r="G1670" s="180"/>
      <c r="H1670" s="180"/>
      <c r="I1670" s="180" t="s">
        <v>565</v>
      </c>
      <c r="J1670" s="180"/>
      <c r="K1670" s="180"/>
      <c r="L1670" s="180"/>
      <c r="M1670" s="180" t="s">
        <v>913</v>
      </c>
      <c r="N1670" s="180"/>
      <c r="O1670" s="180"/>
      <c r="P1670" s="180"/>
      <c r="Q1670" s="180"/>
      <c r="R1670" s="180"/>
      <c r="S1670" s="180"/>
      <c r="T1670" s="180"/>
      <c r="U1670" s="180"/>
      <c r="V1670" s="180" t="s">
        <v>1036</v>
      </c>
      <c r="W1670" s="180" t="s">
        <v>1353</v>
      </c>
      <c r="X1670" s="180"/>
      <c r="Y1670" s="180"/>
      <c r="Z1670" s="180"/>
      <c r="AA1670" s="180" t="s">
        <v>843</v>
      </c>
      <c r="AB1670" s="180"/>
      <c r="AC1670" s="180"/>
      <c r="AD1670" s="180"/>
      <c r="AE1670" s="180" t="s">
        <v>565</v>
      </c>
      <c r="AF1670" s="180"/>
      <c r="AG1670" s="180"/>
      <c r="AH1670" s="180"/>
      <c r="AI1670" s="181"/>
    </row>
    <row r="1671" spans="1:35" s="177" customFormat="1" x14ac:dyDescent="0.25">
      <c r="B1671" s="186"/>
      <c r="E1671" s="177">
        <f t="shared" si="81"/>
        <v>146</v>
      </c>
      <c r="F1671" s="179"/>
      <c r="G1671" s="180"/>
      <c r="H1671" s="180"/>
      <c r="I1671" s="180" t="s">
        <v>416</v>
      </c>
      <c r="J1671" s="180"/>
      <c r="K1671" s="180"/>
      <c r="L1671" s="180"/>
      <c r="M1671" s="180" t="s">
        <v>416</v>
      </c>
      <c r="N1671" s="180"/>
      <c r="O1671" s="180"/>
      <c r="P1671" s="180"/>
      <c r="Q1671" s="180"/>
      <c r="R1671" s="180"/>
      <c r="S1671" s="180"/>
      <c r="T1671" s="180"/>
      <c r="U1671" s="180"/>
      <c r="V1671" s="180" t="s">
        <v>416</v>
      </c>
      <c r="W1671" s="180" t="s">
        <v>416</v>
      </c>
      <c r="X1671" s="180"/>
      <c r="Y1671" s="180"/>
      <c r="Z1671" s="180"/>
      <c r="AA1671" s="180" t="s">
        <v>416</v>
      </c>
      <c r="AB1671" s="180"/>
      <c r="AC1671" s="180"/>
      <c r="AD1671" s="180"/>
      <c r="AE1671" s="180" t="s">
        <v>435</v>
      </c>
      <c r="AF1671" s="180"/>
      <c r="AG1671" s="180"/>
      <c r="AH1671" s="180"/>
      <c r="AI1671" s="181"/>
    </row>
    <row r="1672" spans="1:35" s="187" customFormat="1" x14ac:dyDescent="0.25">
      <c r="B1672" s="188"/>
      <c r="E1672" s="187">
        <f t="shared" si="81"/>
        <v>147</v>
      </c>
      <c r="F1672" s="189"/>
      <c r="G1672" s="190"/>
      <c r="H1672" s="190"/>
      <c r="I1672" s="190" t="s">
        <v>417</v>
      </c>
      <c r="J1672" s="190"/>
      <c r="K1672" s="190"/>
      <c r="L1672" s="190"/>
      <c r="M1672" s="190" t="s">
        <v>417</v>
      </c>
      <c r="N1672" s="190"/>
      <c r="O1672" s="190"/>
      <c r="P1672" s="190"/>
      <c r="Q1672" s="190"/>
      <c r="R1672" s="190"/>
      <c r="S1672" s="190"/>
      <c r="T1672" s="190"/>
      <c r="U1672" s="190"/>
      <c r="V1672" s="190" t="s">
        <v>417</v>
      </c>
      <c r="W1672" s="190" t="s">
        <v>417</v>
      </c>
      <c r="X1672" s="190"/>
      <c r="Y1672" s="190"/>
      <c r="Z1672" s="190"/>
      <c r="AA1672" s="190" t="s">
        <v>558</v>
      </c>
      <c r="AB1672" s="190"/>
      <c r="AC1672" s="190"/>
      <c r="AD1672" s="190"/>
      <c r="AE1672" s="190" t="s">
        <v>417</v>
      </c>
      <c r="AF1672" s="190"/>
      <c r="AG1672" s="190"/>
      <c r="AH1672" s="190"/>
      <c r="AI1672" s="191"/>
    </row>
    <row r="1673" spans="1:35" s="171" customFormat="1" x14ac:dyDescent="0.25">
      <c r="B1673" s="172"/>
      <c r="E1673" s="173">
        <f>1+E1672</f>
        <v>148</v>
      </c>
      <c r="F1673" s="174"/>
      <c r="G1673" s="192"/>
      <c r="H1673" s="192"/>
      <c r="I1673" s="192" t="s">
        <v>2824</v>
      </c>
      <c r="J1673" s="192"/>
      <c r="K1673" s="192"/>
      <c r="L1673" s="192"/>
      <c r="M1673" s="192" t="s">
        <v>2825</v>
      </c>
      <c r="N1673" s="192"/>
      <c r="O1673" s="192"/>
      <c r="P1673" s="192"/>
      <c r="Q1673" s="192"/>
      <c r="R1673" s="192"/>
      <c r="S1673" s="192"/>
      <c r="T1673" s="192"/>
      <c r="U1673" s="192"/>
      <c r="V1673" s="192" t="s">
        <v>2318</v>
      </c>
      <c r="W1673" s="192" t="s">
        <v>2826</v>
      </c>
      <c r="X1673" s="192"/>
      <c r="Y1673" s="192"/>
      <c r="Z1673" s="192"/>
      <c r="AA1673" s="192" t="s">
        <v>2827</v>
      </c>
      <c r="AB1673" s="192"/>
      <c r="AC1673" s="192"/>
      <c r="AD1673" s="192"/>
      <c r="AE1673" s="192" t="s">
        <v>2828</v>
      </c>
      <c r="AF1673" s="192"/>
      <c r="AG1673" s="192"/>
      <c r="AH1673" s="192"/>
      <c r="AI1673" s="176"/>
    </row>
    <row r="1674" spans="1:35" s="177" customFormat="1" x14ac:dyDescent="0.25">
      <c r="A1674" s="182"/>
      <c r="B1674" s="178"/>
      <c r="E1674" s="177">
        <f t="shared" ref="E1674:E1679" si="83">+E1673+1</f>
        <v>149</v>
      </c>
      <c r="F1674" s="179"/>
      <c r="G1674" s="180"/>
      <c r="H1674" s="180"/>
      <c r="I1674" s="180" t="s">
        <v>460</v>
      </c>
      <c r="J1674" s="180"/>
      <c r="K1674" s="180"/>
      <c r="L1674" s="180"/>
      <c r="M1674" s="180" t="s">
        <v>456</v>
      </c>
      <c r="N1674" s="180"/>
      <c r="O1674" s="180"/>
      <c r="P1674" s="180"/>
      <c r="Q1674" s="180"/>
      <c r="R1674" s="180"/>
      <c r="S1674" s="180"/>
      <c r="T1674" s="180"/>
      <c r="U1674" s="180"/>
      <c r="V1674" s="180" t="s">
        <v>468</v>
      </c>
      <c r="W1674" s="180" t="s">
        <v>470</v>
      </c>
      <c r="X1674" s="180"/>
      <c r="Y1674" s="180"/>
      <c r="Z1674" s="180"/>
      <c r="AA1674" s="180" t="s">
        <v>370</v>
      </c>
      <c r="AB1674" s="180"/>
      <c r="AC1674" s="180"/>
      <c r="AD1674" s="180"/>
      <c r="AE1674" s="180" t="s">
        <v>441</v>
      </c>
      <c r="AF1674" s="180"/>
      <c r="AG1674" s="180"/>
      <c r="AH1674" s="180"/>
      <c r="AI1674" s="181"/>
    </row>
    <row r="1675" spans="1:35" s="177" customFormat="1" x14ac:dyDescent="0.25">
      <c r="B1675" s="183"/>
      <c r="E1675" s="177">
        <f t="shared" si="83"/>
        <v>150</v>
      </c>
      <c r="F1675" s="179"/>
      <c r="G1675" s="180"/>
      <c r="H1675" s="180"/>
      <c r="I1675" s="180" t="s">
        <v>81</v>
      </c>
      <c r="J1675" s="180"/>
      <c r="K1675" s="180"/>
      <c r="L1675" s="180"/>
      <c r="M1675" s="180" t="s">
        <v>81</v>
      </c>
      <c r="N1675" s="180"/>
      <c r="O1675" s="180"/>
      <c r="P1675" s="180"/>
      <c r="Q1675" s="180"/>
      <c r="R1675" s="180"/>
      <c r="S1675" s="180"/>
      <c r="T1675" s="180"/>
      <c r="U1675" s="180"/>
      <c r="V1675" s="180" t="s">
        <v>59</v>
      </c>
      <c r="W1675" s="180" t="s">
        <v>59</v>
      </c>
      <c r="X1675" s="180"/>
      <c r="Y1675" s="180"/>
      <c r="Z1675" s="180"/>
      <c r="AA1675" s="180" t="s">
        <v>2483</v>
      </c>
      <c r="AB1675" s="180"/>
      <c r="AC1675" s="180"/>
      <c r="AD1675" s="180"/>
      <c r="AE1675" s="180" t="s">
        <v>81</v>
      </c>
      <c r="AF1675" s="180"/>
      <c r="AG1675" s="180"/>
      <c r="AH1675" s="180"/>
      <c r="AI1675" s="181"/>
    </row>
    <row r="1676" spans="1:35" s="177" customFormat="1" x14ac:dyDescent="0.25">
      <c r="B1676" s="184"/>
      <c r="E1676" s="177">
        <f t="shared" si="83"/>
        <v>151</v>
      </c>
      <c r="F1676" s="179"/>
      <c r="G1676" s="180"/>
      <c r="H1676" s="180"/>
      <c r="I1676" s="180" t="s">
        <v>2687</v>
      </c>
      <c r="J1676" s="180"/>
      <c r="K1676" s="180"/>
      <c r="L1676" s="180"/>
      <c r="M1676" s="180" t="s">
        <v>2687</v>
      </c>
      <c r="N1676" s="180"/>
      <c r="O1676" s="180"/>
      <c r="P1676" s="180"/>
      <c r="Q1676" s="180"/>
      <c r="R1676" s="180"/>
      <c r="S1676" s="180"/>
      <c r="T1676" s="180"/>
      <c r="U1676" s="180"/>
      <c r="V1676" s="180" t="s">
        <v>2194</v>
      </c>
      <c r="W1676" s="180" t="s">
        <v>2737</v>
      </c>
      <c r="X1676" s="180"/>
      <c r="Y1676" s="180"/>
      <c r="Z1676" s="180"/>
      <c r="AA1676" s="180" t="s">
        <v>2590</v>
      </c>
      <c r="AB1676" s="180"/>
      <c r="AC1676" s="180"/>
      <c r="AD1676" s="180"/>
      <c r="AE1676" s="180" t="s">
        <v>2687</v>
      </c>
      <c r="AF1676" s="180"/>
      <c r="AG1676" s="180"/>
      <c r="AH1676" s="180"/>
      <c r="AI1676" s="181"/>
    </row>
    <row r="1677" spans="1:35" s="177" customFormat="1" x14ac:dyDescent="0.25">
      <c r="B1677" s="185"/>
      <c r="E1677" s="177">
        <f t="shared" si="83"/>
        <v>152</v>
      </c>
      <c r="F1677" s="179"/>
      <c r="G1677" s="180"/>
      <c r="H1677" s="180"/>
      <c r="I1677" s="180" t="s">
        <v>565</v>
      </c>
      <c r="J1677" s="180"/>
      <c r="K1677" s="180"/>
      <c r="L1677" s="180"/>
      <c r="M1677" s="180" t="s">
        <v>913</v>
      </c>
      <c r="N1677" s="180"/>
      <c r="O1677" s="180"/>
      <c r="P1677" s="180"/>
      <c r="Q1677" s="180"/>
      <c r="R1677" s="180"/>
      <c r="S1677" s="180"/>
      <c r="T1677" s="180"/>
      <c r="U1677" s="180"/>
      <c r="V1677" s="180" t="s">
        <v>1036</v>
      </c>
      <c r="W1677" s="180" t="s">
        <v>1353</v>
      </c>
      <c r="X1677" s="180"/>
      <c r="Y1677" s="180"/>
      <c r="Z1677" s="180"/>
      <c r="AA1677" s="180" t="s">
        <v>1124</v>
      </c>
      <c r="AB1677" s="180"/>
      <c r="AC1677" s="180"/>
      <c r="AD1677" s="180"/>
      <c r="AE1677" s="180" t="s">
        <v>565</v>
      </c>
      <c r="AF1677" s="180"/>
      <c r="AG1677" s="180"/>
      <c r="AH1677" s="180"/>
      <c r="AI1677" s="181"/>
    </row>
    <row r="1678" spans="1:35" s="177" customFormat="1" x14ac:dyDescent="0.25">
      <c r="B1678" s="186"/>
      <c r="E1678" s="177">
        <f t="shared" si="83"/>
        <v>153</v>
      </c>
      <c r="F1678" s="179"/>
      <c r="G1678" s="180"/>
      <c r="H1678" s="180"/>
      <c r="I1678" s="180" t="s">
        <v>416</v>
      </c>
      <c r="J1678" s="180"/>
      <c r="K1678" s="180"/>
      <c r="L1678" s="180"/>
      <c r="M1678" s="180" t="s">
        <v>416</v>
      </c>
      <c r="N1678" s="180"/>
      <c r="O1678" s="180"/>
      <c r="P1678" s="180"/>
      <c r="Q1678" s="180"/>
      <c r="R1678" s="180"/>
      <c r="S1678" s="180"/>
      <c r="T1678" s="180"/>
      <c r="U1678" s="180"/>
      <c r="V1678" s="180" t="s">
        <v>416</v>
      </c>
      <c r="W1678" s="180" t="s">
        <v>416</v>
      </c>
      <c r="X1678" s="180"/>
      <c r="Y1678" s="180"/>
      <c r="Z1678" s="180"/>
      <c r="AA1678" s="180" t="s">
        <v>416</v>
      </c>
      <c r="AB1678" s="180"/>
      <c r="AC1678" s="180"/>
      <c r="AD1678" s="180"/>
      <c r="AE1678" s="180" t="s">
        <v>435</v>
      </c>
      <c r="AF1678" s="180"/>
      <c r="AG1678" s="180"/>
      <c r="AH1678" s="180"/>
      <c r="AI1678" s="181"/>
    </row>
    <row r="1679" spans="1:35" s="187" customFormat="1" x14ac:dyDescent="0.25">
      <c r="A1679" s="193"/>
      <c r="B1679" s="188"/>
      <c r="E1679" s="187">
        <f t="shared" si="83"/>
        <v>154</v>
      </c>
      <c r="F1679" s="189"/>
      <c r="G1679" s="190"/>
      <c r="H1679" s="190"/>
      <c r="I1679" s="190" t="s">
        <v>417</v>
      </c>
      <c r="J1679" s="190"/>
      <c r="K1679" s="190"/>
      <c r="L1679" s="190"/>
      <c r="M1679" s="190" t="s">
        <v>417</v>
      </c>
      <c r="N1679" s="190"/>
      <c r="O1679" s="190"/>
      <c r="P1679" s="190"/>
      <c r="Q1679" s="190"/>
      <c r="R1679" s="190"/>
      <c r="S1679" s="190"/>
      <c r="T1679" s="190"/>
      <c r="U1679" s="190"/>
      <c r="V1679" s="190" t="s">
        <v>417</v>
      </c>
      <c r="W1679" s="190" t="s">
        <v>417</v>
      </c>
      <c r="X1679" s="190"/>
      <c r="Y1679" s="190"/>
      <c r="Z1679" s="190"/>
      <c r="AA1679" s="190" t="s">
        <v>558</v>
      </c>
      <c r="AB1679" s="190"/>
      <c r="AC1679" s="190"/>
      <c r="AD1679" s="190"/>
      <c r="AE1679" s="190" t="s">
        <v>417</v>
      </c>
      <c r="AF1679" s="190"/>
      <c r="AG1679" s="190"/>
      <c r="AH1679" s="190"/>
      <c r="AI1679" s="191"/>
    </row>
    <row r="1680" spans="1:35" s="171" customFormat="1" x14ac:dyDescent="0.25">
      <c r="B1680" s="172"/>
      <c r="E1680" s="173">
        <f>1+E1679</f>
        <v>155</v>
      </c>
      <c r="F1680" s="174"/>
      <c r="G1680" s="192"/>
      <c r="H1680" s="192"/>
      <c r="I1680" s="192" t="s">
        <v>2829</v>
      </c>
      <c r="J1680" s="192"/>
      <c r="K1680" s="192"/>
      <c r="L1680" s="192"/>
      <c r="M1680" s="192" t="s">
        <v>2830</v>
      </c>
      <c r="N1680" s="192"/>
      <c r="O1680" s="192"/>
      <c r="P1680" s="192"/>
      <c r="Q1680" s="192"/>
      <c r="R1680" s="192"/>
      <c r="S1680" s="192"/>
      <c r="T1680" s="192"/>
      <c r="U1680" s="192"/>
      <c r="V1680" s="192" t="s">
        <v>2324</v>
      </c>
      <c r="W1680" s="192" t="s">
        <v>2831</v>
      </c>
      <c r="X1680" s="192"/>
      <c r="Y1680" s="192"/>
      <c r="Z1680" s="192"/>
      <c r="AA1680" s="192" t="s">
        <v>2832</v>
      </c>
      <c r="AB1680" s="192"/>
      <c r="AC1680" s="192"/>
      <c r="AD1680" s="192"/>
      <c r="AE1680" s="192" t="s">
        <v>2833</v>
      </c>
      <c r="AF1680" s="192"/>
      <c r="AG1680" s="192"/>
      <c r="AH1680" s="192"/>
      <c r="AI1680" s="176"/>
    </row>
    <row r="1681" spans="1:35" s="177" customFormat="1" x14ac:dyDescent="0.25">
      <c r="B1681" s="178"/>
      <c r="E1681" s="177">
        <f>+E1680+1</f>
        <v>156</v>
      </c>
      <c r="F1681" s="179"/>
      <c r="G1681" s="180"/>
      <c r="H1681" s="180"/>
      <c r="I1681" s="180" t="s">
        <v>462</v>
      </c>
      <c r="J1681" s="180"/>
      <c r="K1681" s="180"/>
      <c r="L1681" s="180"/>
      <c r="M1681" s="180" t="s">
        <v>458</v>
      </c>
      <c r="N1681" s="180"/>
      <c r="O1681" s="180"/>
      <c r="P1681" s="180"/>
      <c r="Q1681" s="180"/>
      <c r="R1681" s="180"/>
      <c r="S1681" s="180"/>
      <c r="T1681" s="180"/>
      <c r="U1681" s="180"/>
      <c r="V1681" s="180" t="s">
        <v>470</v>
      </c>
      <c r="W1681" s="180" t="s">
        <v>473</v>
      </c>
      <c r="X1681" s="180"/>
      <c r="Y1681" s="180"/>
      <c r="Z1681" s="180"/>
      <c r="AA1681" s="180" t="s">
        <v>370</v>
      </c>
      <c r="AB1681" s="180"/>
      <c r="AC1681" s="180"/>
      <c r="AD1681" s="180"/>
      <c r="AE1681" s="180" t="s">
        <v>2518</v>
      </c>
      <c r="AF1681" s="180"/>
      <c r="AG1681" s="180"/>
      <c r="AH1681" s="180"/>
      <c r="AI1681" s="181"/>
    </row>
    <row r="1682" spans="1:35" s="177" customFormat="1" x14ac:dyDescent="0.25">
      <c r="A1682" s="182"/>
      <c r="B1682" s="183"/>
      <c r="E1682" s="177">
        <f t="shared" si="81"/>
        <v>157</v>
      </c>
      <c r="F1682" s="179"/>
      <c r="G1682" s="180"/>
      <c r="H1682" s="180"/>
      <c r="I1682" s="180" t="s">
        <v>81</v>
      </c>
      <c r="J1682" s="180"/>
      <c r="K1682" s="180"/>
      <c r="L1682" s="180"/>
      <c r="M1682" s="180" t="s">
        <v>81</v>
      </c>
      <c r="N1682" s="180"/>
      <c r="O1682" s="180"/>
      <c r="P1682" s="180"/>
      <c r="Q1682" s="180"/>
      <c r="R1682" s="180"/>
      <c r="S1682" s="180"/>
      <c r="T1682" s="180"/>
      <c r="U1682" s="180"/>
      <c r="V1682" s="180" t="s">
        <v>59</v>
      </c>
      <c r="W1682" s="180" t="s">
        <v>59</v>
      </c>
      <c r="X1682" s="180"/>
      <c r="Y1682" s="180"/>
      <c r="Z1682" s="180"/>
      <c r="AA1682" s="180" t="s">
        <v>1534</v>
      </c>
      <c r="AB1682" s="180"/>
      <c r="AC1682" s="180"/>
      <c r="AD1682" s="180"/>
      <c r="AE1682" s="180" t="s">
        <v>81</v>
      </c>
      <c r="AF1682" s="180"/>
      <c r="AG1682" s="180"/>
      <c r="AH1682" s="180"/>
      <c r="AI1682" s="181"/>
    </row>
    <row r="1683" spans="1:35" s="177" customFormat="1" x14ac:dyDescent="0.25">
      <c r="B1683" s="184"/>
      <c r="E1683" s="177">
        <f t="shared" si="81"/>
        <v>158</v>
      </c>
      <c r="F1683" s="179"/>
      <c r="G1683" s="180"/>
      <c r="H1683" s="180"/>
      <c r="I1683" s="180" t="s">
        <v>2618</v>
      </c>
      <c r="J1683" s="180"/>
      <c r="K1683" s="180"/>
      <c r="L1683" s="180"/>
      <c r="M1683" s="180" t="s">
        <v>2687</v>
      </c>
      <c r="N1683" s="180"/>
      <c r="O1683" s="180"/>
      <c r="P1683" s="180"/>
      <c r="Q1683" s="180"/>
      <c r="R1683" s="180"/>
      <c r="S1683" s="180"/>
      <c r="T1683" s="180"/>
      <c r="U1683" s="180"/>
      <c r="V1683" s="180" t="s">
        <v>2194</v>
      </c>
      <c r="W1683" s="180" t="s">
        <v>2737</v>
      </c>
      <c r="X1683" s="180"/>
      <c r="Y1683" s="180"/>
      <c r="Z1683" s="180"/>
      <c r="AA1683" s="180" t="s">
        <v>2620</v>
      </c>
      <c r="AB1683" s="180"/>
      <c r="AC1683" s="180"/>
      <c r="AD1683" s="180"/>
      <c r="AE1683" s="180" t="s">
        <v>2618</v>
      </c>
      <c r="AF1683" s="180"/>
      <c r="AG1683" s="180"/>
      <c r="AH1683" s="180"/>
      <c r="AI1683" s="181"/>
    </row>
    <row r="1684" spans="1:35" s="177" customFormat="1" x14ac:dyDescent="0.25">
      <c r="B1684" s="185"/>
      <c r="E1684" s="177">
        <f t="shared" si="81"/>
        <v>159</v>
      </c>
      <c r="F1684" s="179"/>
      <c r="G1684" s="180"/>
      <c r="H1684" s="180"/>
      <c r="I1684" s="180" t="s">
        <v>565</v>
      </c>
      <c r="J1684" s="180"/>
      <c r="K1684" s="180"/>
      <c r="L1684" s="180"/>
      <c r="M1684" s="180" t="s">
        <v>913</v>
      </c>
      <c r="N1684" s="180"/>
      <c r="O1684" s="180"/>
      <c r="P1684" s="180"/>
      <c r="Q1684" s="180"/>
      <c r="R1684" s="180"/>
      <c r="S1684" s="180"/>
      <c r="T1684" s="180"/>
      <c r="U1684" s="180"/>
      <c r="V1684" s="180" t="s">
        <v>1036</v>
      </c>
      <c r="W1684" s="180" t="s">
        <v>1353</v>
      </c>
      <c r="X1684" s="180"/>
      <c r="Y1684" s="180"/>
      <c r="Z1684" s="180"/>
      <c r="AA1684" s="180" t="s">
        <v>631</v>
      </c>
      <c r="AB1684" s="180"/>
      <c r="AC1684" s="180"/>
      <c r="AD1684" s="180"/>
      <c r="AE1684" s="180" t="s">
        <v>565</v>
      </c>
      <c r="AF1684" s="180"/>
      <c r="AG1684" s="180"/>
      <c r="AH1684" s="180"/>
      <c r="AI1684" s="181"/>
    </row>
    <row r="1685" spans="1:35" s="177" customFormat="1" x14ac:dyDescent="0.25">
      <c r="B1685" s="186"/>
      <c r="E1685" s="177">
        <f t="shared" si="81"/>
        <v>160</v>
      </c>
      <c r="F1685" s="179"/>
      <c r="G1685" s="180"/>
      <c r="H1685" s="180"/>
      <c r="I1685" s="180" t="s">
        <v>416</v>
      </c>
      <c r="J1685" s="180"/>
      <c r="K1685" s="180"/>
      <c r="L1685" s="180"/>
      <c r="M1685" s="180" t="s">
        <v>416</v>
      </c>
      <c r="N1685" s="180"/>
      <c r="O1685" s="180"/>
      <c r="P1685" s="180"/>
      <c r="Q1685" s="180"/>
      <c r="R1685" s="180"/>
      <c r="S1685" s="180"/>
      <c r="T1685" s="180"/>
      <c r="U1685" s="180"/>
      <c r="V1685" s="180" t="s">
        <v>416</v>
      </c>
      <c r="W1685" s="180" t="s">
        <v>416</v>
      </c>
      <c r="X1685" s="180"/>
      <c r="Y1685" s="180"/>
      <c r="Z1685" s="180"/>
      <c r="AA1685" s="180" t="s">
        <v>416</v>
      </c>
      <c r="AB1685" s="180"/>
      <c r="AC1685" s="180"/>
      <c r="AD1685" s="180"/>
      <c r="AE1685" s="180" t="s">
        <v>435</v>
      </c>
      <c r="AF1685" s="180"/>
      <c r="AG1685" s="180"/>
      <c r="AH1685" s="180"/>
      <c r="AI1685" s="181"/>
    </row>
    <row r="1686" spans="1:35" s="187" customFormat="1" x14ac:dyDescent="0.25">
      <c r="B1686" s="188"/>
      <c r="E1686" s="187">
        <f t="shared" si="81"/>
        <v>161</v>
      </c>
      <c r="F1686" s="189"/>
      <c r="G1686" s="190"/>
      <c r="H1686" s="190"/>
      <c r="I1686" s="190" t="s">
        <v>417</v>
      </c>
      <c r="J1686" s="190"/>
      <c r="K1686" s="190"/>
      <c r="L1686" s="190"/>
      <c r="M1686" s="190" t="s">
        <v>417</v>
      </c>
      <c r="N1686" s="190"/>
      <c r="O1686" s="190"/>
      <c r="P1686" s="190"/>
      <c r="Q1686" s="190"/>
      <c r="R1686" s="190"/>
      <c r="S1686" s="190"/>
      <c r="T1686" s="190"/>
      <c r="U1686" s="190"/>
      <c r="V1686" s="190" t="s">
        <v>417</v>
      </c>
      <c r="W1686" s="190" t="s">
        <v>417</v>
      </c>
      <c r="X1686" s="190"/>
      <c r="Y1686" s="190"/>
      <c r="Z1686" s="190"/>
      <c r="AA1686" s="190" t="s">
        <v>558</v>
      </c>
      <c r="AB1686" s="190"/>
      <c r="AC1686" s="190"/>
      <c r="AD1686" s="190"/>
      <c r="AE1686" s="190" t="s">
        <v>417</v>
      </c>
      <c r="AF1686" s="190"/>
      <c r="AG1686" s="190"/>
      <c r="AH1686" s="190"/>
      <c r="AI1686" s="191"/>
    </row>
    <row r="1687" spans="1:35" s="171" customFormat="1" x14ac:dyDescent="0.25">
      <c r="B1687" s="172"/>
      <c r="E1687" s="173">
        <f t="shared" si="81"/>
        <v>162</v>
      </c>
      <c r="F1687" s="174"/>
      <c r="G1687" s="192"/>
      <c r="H1687" s="192"/>
      <c r="I1687" s="192" t="s">
        <v>2834</v>
      </c>
      <c r="J1687" s="192"/>
      <c r="K1687" s="192"/>
      <c r="L1687" s="192"/>
      <c r="M1687" s="192" t="s">
        <v>2835</v>
      </c>
      <c r="N1687" s="192"/>
      <c r="O1687" s="192"/>
      <c r="P1687" s="192"/>
      <c r="Q1687" s="192"/>
      <c r="R1687" s="192"/>
      <c r="S1687" s="192"/>
      <c r="T1687" s="192"/>
      <c r="U1687" s="192"/>
      <c r="V1687" s="192" t="s">
        <v>2330</v>
      </c>
      <c r="W1687" s="192" t="s">
        <v>2836</v>
      </c>
      <c r="X1687" s="192"/>
      <c r="Y1687" s="192"/>
      <c r="Z1687" s="192"/>
      <c r="AA1687" s="192" t="s">
        <v>2837</v>
      </c>
      <c r="AB1687" s="192"/>
      <c r="AC1687" s="192"/>
      <c r="AD1687" s="192"/>
      <c r="AE1687" s="192" t="s">
        <v>2838</v>
      </c>
      <c r="AF1687" s="192"/>
      <c r="AG1687" s="192"/>
      <c r="AH1687" s="192"/>
      <c r="AI1687" s="176"/>
    </row>
    <row r="1688" spans="1:35" s="177" customFormat="1" x14ac:dyDescent="0.25">
      <c r="A1688" s="182"/>
      <c r="B1688" s="178"/>
      <c r="E1688" s="177">
        <f t="shared" si="81"/>
        <v>163</v>
      </c>
      <c r="F1688" s="179"/>
      <c r="G1688" s="180"/>
      <c r="H1688" s="180"/>
      <c r="I1688" s="180" t="s">
        <v>464</v>
      </c>
      <c r="J1688" s="180"/>
      <c r="K1688" s="180"/>
      <c r="L1688" s="180"/>
      <c r="M1688" s="180" t="s">
        <v>460</v>
      </c>
      <c r="N1688" s="180"/>
      <c r="O1688" s="180"/>
      <c r="P1688" s="180"/>
      <c r="Q1688" s="180"/>
      <c r="R1688" s="180"/>
      <c r="S1688" s="180"/>
      <c r="T1688" s="180"/>
      <c r="U1688" s="180"/>
      <c r="V1688" s="180" t="s">
        <v>473</v>
      </c>
      <c r="W1688" s="180" t="s">
        <v>475</v>
      </c>
      <c r="X1688" s="180"/>
      <c r="Y1688" s="180"/>
      <c r="Z1688" s="180"/>
      <c r="AA1688" s="180" t="s">
        <v>719</v>
      </c>
      <c r="AB1688" s="180"/>
      <c r="AC1688" s="180"/>
      <c r="AD1688" s="180"/>
      <c r="AE1688" s="180" t="s">
        <v>482</v>
      </c>
      <c r="AF1688" s="180"/>
      <c r="AG1688" s="180"/>
      <c r="AH1688" s="180"/>
      <c r="AI1688" s="181"/>
    </row>
    <row r="1689" spans="1:35" s="177" customFormat="1" x14ac:dyDescent="0.25">
      <c r="B1689" s="183"/>
      <c r="E1689" s="177">
        <f t="shared" si="81"/>
        <v>164</v>
      </c>
      <c r="F1689" s="179"/>
      <c r="G1689" s="180"/>
      <c r="H1689" s="180"/>
      <c r="I1689" s="180" t="s">
        <v>81</v>
      </c>
      <c r="J1689" s="180"/>
      <c r="K1689" s="180"/>
      <c r="L1689" s="180"/>
      <c r="M1689" s="180" t="s">
        <v>81</v>
      </c>
      <c r="N1689" s="180"/>
      <c r="O1689" s="180"/>
      <c r="P1689" s="180"/>
      <c r="Q1689" s="180"/>
      <c r="R1689" s="180"/>
      <c r="S1689" s="180"/>
      <c r="T1689" s="180"/>
      <c r="U1689" s="180"/>
      <c r="V1689" s="180" t="s">
        <v>59</v>
      </c>
      <c r="W1689" s="180" t="s">
        <v>59</v>
      </c>
      <c r="X1689" s="180"/>
      <c r="Y1689" s="180"/>
      <c r="Z1689" s="180"/>
      <c r="AA1689" s="180" t="s">
        <v>1637</v>
      </c>
      <c r="AB1689" s="180"/>
      <c r="AC1689" s="180"/>
      <c r="AD1689" s="180"/>
      <c r="AE1689" s="180" t="s">
        <v>107</v>
      </c>
      <c r="AF1689" s="180"/>
      <c r="AG1689" s="180"/>
      <c r="AH1689" s="180"/>
      <c r="AI1689" s="181"/>
    </row>
    <row r="1690" spans="1:35" s="177" customFormat="1" x14ac:dyDescent="0.25">
      <c r="B1690" s="184"/>
      <c r="E1690" s="177">
        <f t="shared" si="81"/>
        <v>165</v>
      </c>
      <c r="F1690" s="179"/>
      <c r="G1690" s="180"/>
      <c r="H1690" s="180"/>
      <c r="I1690" s="180" t="s">
        <v>2618</v>
      </c>
      <c r="J1690" s="180"/>
      <c r="K1690" s="180"/>
      <c r="L1690" s="180"/>
      <c r="M1690" s="180" t="s">
        <v>2687</v>
      </c>
      <c r="N1690" s="180"/>
      <c r="O1690" s="180"/>
      <c r="P1690" s="180"/>
      <c r="Q1690" s="180"/>
      <c r="R1690" s="180"/>
      <c r="S1690" s="180"/>
      <c r="T1690" s="180"/>
      <c r="U1690" s="180"/>
      <c r="V1690" s="180" t="s">
        <v>2194</v>
      </c>
      <c r="W1690" s="180" t="s">
        <v>2737</v>
      </c>
      <c r="X1690" s="180"/>
      <c r="Y1690" s="180"/>
      <c r="Z1690" s="180"/>
      <c r="AA1690" s="180" t="s">
        <v>2620</v>
      </c>
      <c r="AB1690" s="180"/>
      <c r="AC1690" s="180"/>
      <c r="AD1690" s="180"/>
      <c r="AE1690" s="180" t="s">
        <v>2687</v>
      </c>
      <c r="AF1690" s="180"/>
      <c r="AG1690" s="180"/>
      <c r="AH1690" s="180"/>
      <c r="AI1690" s="181"/>
    </row>
    <row r="1691" spans="1:35" s="177" customFormat="1" x14ac:dyDescent="0.25">
      <c r="B1691" s="185"/>
      <c r="E1691" s="177">
        <f t="shared" si="81"/>
        <v>166</v>
      </c>
      <c r="F1691" s="179"/>
      <c r="G1691" s="180"/>
      <c r="H1691" s="180"/>
      <c r="I1691" s="180" t="s">
        <v>565</v>
      </c>
      <c r="J1691" s="180"/>
      <c r="K1691" s="180"/>
      <c r="L1691" s="180"/>
      <c r="M1691" s="180" t="s">
        <v>913</v>
      </c>
      <c r="N1691" s="180"/>
      <c r="O1691" s="180"/>
      <c r="P1691" s="180"/>
      <c r="Q1691" s="180"/>
      <c r="R1691" s="180"/>
      <c r="S1691" s="180"/>
      <c r="T1691" s="180"/>
      <c r="U1691" s="180"/>
      <c r="V1691" s="180" t="s">
        <v>1036</v>
      </c>
      <c r="W1691" s="180" t="s">
        <v>1353</v>
      </c>
      <c r="X1691" s="180"/>
      <c r="Y1691" s="180"/>
      <c r="Z1691" s="180"/>
      <c r="AA1691" s="180" t="s">
        <v>2839</v>
      </c>
      <c r="AB1691" s="180"/>
      <c r="AC1691" s="180"/>
      <c r="AD1691" s="180"/>
      <c r="AE1691" s="180" t="s">
        <v>565</v>
      </c>
      <c r="AF1691" s="180"/>
      <c r="AG1691" s="180"/>
      <c r="AH1691" s="180"/>
      <c r="AI1691" s="181"/>
    </row>
    <row r="1692" spans="1:35" s="177" customFormat="1" x14ac:dyDescent="0.25">
      <c r="B1692" s="186"/>
      <c r="E1692" s="177">
        <f t="shared" si="81"/>
        <v>167</v>
      </c>
      <c r="F1692" s="179"/>
      <c r="G1692" s="180"/>
      <c r="H1692" s="180"/>
      <c r="I1692" s="180" t="s">
        <v>416</v>
      </c>
      <c r="J1692" s="180"/>
      <c r="K1692" s="180"/>
      <c r="L1692" s="180"/>
      <c r="M1692" s="180" t="s">
        <v>416</v>
      </c>
      <c r="N1692" s="180"/>
      <c r="O1692" s="180"/>
      <c r="P1692" s="180"/>
      <c r="Q1692" s="180"/>
      <c r="R1692" s="180"/>
      <c r="S1692" s="180"/>
      <c r="T1692" s="180"/>
      <c r="U1692" s="180"/>
      <c r="V1692" s="180" t="s">
        <v>416</v>
      </c>
      <c r="W1692" s="180" t="s">
        <v>416</v>
      </c>
      <c r="X1692" s="180"/>
      <c r="Y1692" s="180"/>
      <c r="Z1692" s="180"/>
      <c r="AA1692" s="180" t="s">
        <v>416</v>
      </c>
      <c r="AB1692" s="180"/>
      <c r="AC1692" s="180"/>
      <c r="AD1692" s="180"/>
      <c r="AE1692" s="180" t="s">
        <v>435</v>
      </c>
      <c r="AF1692" s="180"/>
      <c r="AG1692" s="180"/>
      <c r="AH1692" s="180"/>
      <c r="AI1692" s="181"/>
    </row>
    <row r="1693" spans="1:35" s="187" customFormat="1" x14ac:dyDescent="0.25">
      <c r="A1693" s="193"/>
      <c r="B1693" s="188"/>
      <c r="E1693" s="187">
        <f t="shared" si="81"/>
        <v>168</v>
      </c>
      <c r="F1693" s="189"/>
      <c r="G1693" s="190"/>
      <c r="H1693" s="190"/>
      <c r="I1693" s="190" t="s">
        <v>417</v>
      </c>
      <c r="J1693" s="190"/>
      <c r="K1693" s="190"/>
      <c r="L1693" s="190"/>
      <c r="M1693" s="190" t="s">
        <v>417</v>
      </c>
      <c r="N1693" s="190"/>
      <c r="O1693" s="190"/>
      <c r="P1693" s="190"/>
      <c r="Q1693" s="190"/>
      <c r="R1693" s="190"/>
      <c r="S1693" s="190"/>
      <c r="T1693" s="190"/>
      <c r="U1693" s="190"/>
      <c r="V1693" s="190" t="s">
        <v>417</v>
      </c>
      <c r="W1693" s="190" t="s">
        <v>417</v>
      </c>
      <c r="X1693" s="190"/>
      <c r="Y1693" s="190"/>
      <c r="Z1693" s="190"/>
      <c r="AA1693" s="190" t="s">
        <v>558</v>
      </c>
      <c r="AB1693" s="190"/>
      <c r="AC1693" s="190"/>
      <c r="AD1693" s="190"/>
      <c r="AE1693" s="190" t="s">
        <v>417</v>
      </c>
      <c r="AF1693" s="190"/>
      <c r="AG1693" s="190"/>
      <c r="AH1693" s="190"/>
      <c r="AI1693" s="191"/>
    </row>
    <row r="1694" spans="1:35" s="171" customFormat="1" x14ac:dyDescent="0.25">
      <c r="B1694" s="172"/>
      <c r="E1694" s="173">
        <f>1+E1693</f>
        <v>169</v>
      </c>
      <c r="F1694" s="174"/>
      <c r="G1694" s="192"/>
      <c r="H1694" s="192"/>
      <c r="I1694" s="192" t="s">
        <v>2840</v>
      </c>
      <c r="J1694" s="192"/>
      <c r="K1694" s="192"/>
      <c r="L1694" s="192"/>
      <c r="M1694" s="192" t="s">
        <v>2841</v>
      </c>
      <c r="N1694" s="192"/>
      <c r="O1694" s="192"/>
      <c r="P1694" s="192"/>
      <c r="Q1694" s="192"/>
      <c r="R1694" s="192"/>
      <c r="S1694" s="192"/>
      <c r="T1694" s="192"/>
      <c r="U1694" s="192"/>
      <c r="V1694" s="192" t="s">
        <v>2336</v>
      </c>
      <c r="W1694" s="192" t="s">
        <v>2842</v>
      </c>
      <c r="X1694" s="192"/>
      <c r="Y1694" s="192"/>
      <c r="Z1694" s="192"/>
      <c r="AA1694" s="192" t="s">
        <v>2843</v>
      </c>
      <c r="AB1694" s="192"/>
      <c r="AC1694" s="192"/>
      <c r="AD1694" s="192"/>
      <c r="AE1694" s="192" t="s">
        <v>2844</v>
      </c>
      <c r="AF1694" s="192"/>
      <c r="AG1694" s="192"/>
      <c r="AH1694" s="192"/>
      <c r="AI1694" s="176"/>
    </row>
    <row r="1695" spans="1:35" s="177" customFormat="1" x14ac:dyDescent="0.25">
      <c r="B1695" s="178"/>
      <c r="E1695" s="177">
        <f t="shared" ref="E1695:E1700" si="84">+E1694+1</f>
        <v>170</v>
      </c>
      <c r="F1695" s="179"/>
      <c r="G1695" s="180"/>
      <c r="H1695" s="180"/>
      <c r="I1695" s="180" t="s">
        <v>2518</v>
      </c>
      <c r="J1695" s="180"/>
      <c r="K1695" s="180"/>
      <c r="L1695" s="180"/>
      <c r="M1695" s="180" t="s">
        <v>462</v>
      </c>
      <c r="N1695" s="180"/>
      <c r="O1695" s="180"/>
      <c r="P1695" s="180"/>
      <c r="Q1695" s="180"/>
      <c r="R1695" s="180"/>
      <c r="S1695" s="180"/>
      <c r="T1695" s="180"/>
      <c r="U1695" s="180"/>
      <c r="V1695" s="180" t="s">
        <v>475</v>
      </c>
      <c r="W1695" s="180" t="s">
        <v>436</v>
      </c>
      <c r="X1695" s="180"/>
      <c r="Y1695" s="180"/>
      <c r="Z1695" s="180"/>
      <c r="AA1695" s="180" t="s">
        <v>370</v>
      </c>
      <c r="AB1695" s="180"/>
      <c r="AC1695" s="180"/>
      <c r="AD1695" s="180"/>
      <c r="AE1695" s="180" t="s">
        <v>484</v>
      </c>
      <c r="AF1695" s="180"/>
      <c r="AG1695" s="180"/>
      <c r="AH1695" s="180"/>
      <c r="AI1695" s="181"/>
    </row>
    <row r="1696" spans="1:35" s="177" customFormat="1" x14ac:dyDescent="0.25">
      <c r="A1696" s="182"/>
      <c r="B1696" s="183"/>
      <c r="E1696" s="177">
        <f t="shared" si="84"/>
        <v>171</v>
      </c>
      <c r="F1696" s="179"/>
      <c r="G1696" s="180"/>
      <c r="H1696" s="180"/>
      <c r="I1696" s="180" t="s">
        <v>81</v>
      </c>
      <c r="J1696" s="180"/>
      <c r="K1696" s="180"/>
      <c r="L1696" s="180"/>
      <c r="M1696" s="180" t="s">
        <v>81</v>
      </c>
      <c r="N1696" s="180"/>
      <c r="O1696" s="180"/>
      <c r="P1696" s="180"/>
      <c r="Q1696" s="180"/>
      <c r="R1696" s="180"/>
      <c r="S1696" s="180"/>
      <c r="T1696" s="180"/>
      <c r="U1696" s="180"/>
      <c r="V1696" s="180" t="s">
        <v>59</v>
      </c>
      <c r="W1696" s="180" t="s">
        <v>81</v>
      </c>
      <c r="X1696" s="180"/>
      <c r="Y1696" s="180"/>
      <c r="Z1696" s="180"/>
      <c r="AA1696" s="180" t="s">
        <v>290</v>
      </c>
      <c r="AB1696" s="180"/>
      <c r="AC1696" s="180"/>
      <c r="AD1696" s="180"/>
      <c r="AE1696" s="180" t="s">
        <v>107</v>
      </c>
      <c r="AF1696" s="180"/>
      <c r="AG1696" s="180"/>
      <c r="AH1696" s="180"/>
      <c r="AI1696" s="181"/>
    </row>
    <row r="1697" spans="1:35" s="177" customFormat="1" x14ac:dyDescent="0.25">
      <c r="B1697" s="184"/>
      <c r="E1697" s="177">
        <f t="shared" si="84"/>
        <v>172</v>
      </c>
      <c r="F1697" s="179"/>
      <c r="G1697" s="180"/>
      <c r="H1697" s="180"/>
      <c r="I1697" s="180" t="s">
        <v>2618</v>
      </c>
      <c r="J1697" s="180"/>
      <c r="K1697" s="180"/>
      <c r="L1697" s="180"/>
      <c r="M1697" s="180" t="s">
        <v>2687</v>
      </c>
      <c r="N1697" s="180"/>
      <c r="O1697" s="180"/>
      <c r="P1697" s="180"/>
      <c r="Q1697" s="180"/>
      <c r="R1697" s="180"/>
      <c r="S1697" s="180"/>
      <c r="T1697" s="180"/>
      <c r="U1697" s="180"/>
      <c r="V1697" s="180" t="s">
        <v>2194</v>
      </c>
      <c r="W1697" s="180" t="s">
        <v>2558</v>
      </c>
      <c r="X1697" s="180"/>
      <c r="Y1697" s="180"/>
      <c r="Z1697" s="180"/>
      <c r="AA1697" s="180" t="s">
        <v>2620</v>
      </c>
      <c r="AB1697" s="180"/>
      <c r="AC1697" s="180"/>
      <c r="AD1697" s="180"/>
      <c r="AE1697" s="180" t="s">
        <v>2687</v>
      </c>
      <c r="AF1697" s="180"/>
      <c r="AG1697" s="180"/>
      <c r="AH1697" s="180"/>
      <c r="AI1697" s="181"/>
    </row>
    <row r="1698" spans="1:35" s="177" customFormat="1" x14ac:dyDescent="0.25">
      <c r="B1698" s="185"/>
      <c r="E1698" s="177">
        <f t="shared" si="84"/>
        <v>173</v>
      </c>
      <c r="F1698" s="179"/>
      <c r="G1698" s="180"/>
      <c r="H1698" s="180"/>
      <c r="I1698" s="180" t="s">
        <v>565</v>
      </c>
      <c r="J1698" s="180"/>
      <c r="K1698" s="180"/>
      <c r="L1698" s="180"/>
      <c r="M1698" s="180" t="s">
        <v>913</v>
      </c>
      <c r="N1698" s="180"/>
      <c r="O1698" s="180"/>
      <c r="P1698" s="180"/>
      <c r="Q1698" s="180"/>
      <c r="R1698" s="180"/>
      <c r="S1698" s="180"/>
      <c r="T1698" s="180"/>
      <c r="U1698" s="180"/>
      <c r="V1698" s="180" t="s">
        <v>1036</v>
      </c>
      <c r="W1698" s="180" t="s">
        <v>911</v>
      </c>
      <c r="X1698" s="180"/>
      <c r="Y1698" s="180"/>
      <c r="Z1698" s="180"/>
      <c r="AA1698" s="180" t="s">
        <v>565</v>
      </c>
      <c r="AB1698" s="180"/>
      <c r="AC1698" s="180"/>
      <c r="AD1698" s="180"/>
      <c r="AE1698" s="180" t="s">
        <v>565</v>
      </c>
      <c r="AF1698" s="180"/>
      <c r="AG1698" s="180"/>
      <c r="AH1698" s="180"/>
      <c r="AI1698" s="181"/>
    </row>
    <row r="1699" spans="1:35" s="177" customFormat="1" x14ac:dyDescent="0.25">
      <c r="B1699" s="186"/>
      <c r="E1699" s="177">
        <f t="shared" si="84"/>
        <v>174</v>
      </c>
      <c r="F1699" s="179"/>
      <c r="G1699" s="180"/>
      <c r="H1699" s="180"/>
      <c r="I1699" s="180" t="s">
        <v>435</v>
      </c>
      <c r="J1699" s="180"/>
      <c r="K1699" s="180"/>
      <c r="L1699" s="180"/>
      <c r="M1699" s="180" t="s">
        <v>416</v>
      </c>
      <c r="N1699" s="180"/>
      <c r="O1699" s="180"/>
      <c r="P1699" s="180"/>
      <c r="Q1699" s="180"/>
      <c r="R1699" s="180"/>
      <c r="S1699" s="180"/>
      <c r="T1699" s="180"/>
      <c r="U1699" s="180"/>
      <c r="V1699" s="180" t="s">
        <v>416</v>
      </c>
      <c r="W1699" s="180" t="s">
        <v>416</v>
      </c>
      <c r="X1699" s="180"/>
      <c r="Y1699" s="180"/>
      <c r="Z1699" s="180"/>
      <c r="AA1699" s="180" t="s">
        <v>416</v>
      </c>
      <c r="AB1699" s="180"/>
      <c r="AC1699" s="180"/>
      <c r="AD1699" s="180"/>
      <c r="AE1699" s="180" t="s">
        <v>435</v>
      </c>
      <c r="AF1699" s="180"/>
      <c r="AG1699" s="180"/>
      <c r="AH1699" s="180"/>
      <c r="AI1699" s="181"/>
    </row>
    <row r="1700" spans="1:35" s="187" customFormat="1" x14ac:dyDescent="0.25">
      <c r="B1700" s="188"/>
      <c r="E1700" s="187">
        <f t="shared" si="84"/>
        <v>175</v>
      </c>
      <c r="F1700" s="189"/>
      <c r="G1700" s="190"/>
      <c r="H1700" s="190"/>
      <c r="I1700" s="190" t="s">
        <v>417</v>
      </c>
      <c r="J1700" s="190"/>
      <c r="K1700" s="190"/>
      <c r="L1700" s="190"/>
      <c r="M1700" s="190" t="s">
        <v>417</v>
      </c>
      <c r="N1700" s="190"/>
      <c r="O1700" s="190"/>
      <c r="P1700" s="190"/>
      <c r="Q1700" s="190"/>
      <c r="R1700" s="190"/>
      <c r="S1700" s="190"/>
      <c r="T1700" s="190"/>
      <c r="U1700" s="190"/>
      <c r="V1700" s="190" t="s">
        <v>417</v>
      </c>
      <c r="W1700" s="190" t="s">
        <v>417</v>
      </c>
      <c r="X1700" s="190"/>
      <c r="Y1700" s="190"/>
      <c r="Z1700" s="190"/>
      <c r="AA1700" s="190" t="s">
        <v>417</v>
      </c>
      <c r="AB1700" s="190"/>
      <c r="AC1700" s="190"/>
      <c r="AD1700" s="190"/>
      <c r="AE1700" s="190" t="s">
        <v>417</v>
      </c>
      <c r="AF1700" s="190"/>
      <c r="AG1700" s="190"/>
      <c r="AH1700" s="190"/>
      <c r="AI1700" s="191"/>
    </row>
    <row r="1701" spans="1:35" s="171" customFormat="1" x14ac:dyDescent="0.25">
      <c r="B1701" s="172"/>
      <c r="E1701" s="173">
        <f>1+E1700</f>
        <v>176</v>
      </c>
      <c r="F1701" s="174"/>
      <c r="G1701" s="192"/>
      <c r="H1701" s="192"/>
      <c r="I1701" s="192" t="s">
        <v>2845</v>
      </c>
      <c r="J1701" s="192"/>
      <c r="K1701" s="192"/>
      <c r="L1701" s="192"/>
      <c r="M1701" s="192" t="s">
        <v>2846</v>
      </c>
      <c r="N1701" s="192"/>
      <c r="O1701" s="192"/>
      <c r="P1701" s="192"/>
      <c r="Q1701" s="192"/>
      <c r="R1701" s="192"/>
      <c r="S1701" s="192"/>
      <c r="T1701" s="192"/>
      <c r="U1701" s="192"/>
      <c r="V1701" s="192" t="s">
        <v>2386</v>
      </c>
      <c r="W1701" s="192" t="s">
        <v>2847</v>
      </c>
      <c r="X1701" s="192"/>
      <c r="Y1701" s="192"/>
      <c r="Z1701" s="192"/>
      <c r="AA1701" s="192" t="s">
        <v>2848</v>
      </c>
      <c r="AB1701" s="192"/>
      <c r="AC1701" s="192"/>
      <c r="AD1701" s="192"/>
      <c r="AE1701" s="192" t="s">
        <v>2849</v>
      </c>
      <c r="AF1701" s="192"/>
      <c r="AG1701" s="192"/>
      <c r="AH1701" s="192"/>
      <c r="AI1701" s="176"/>
    </row>
    <row r="1702" spans="1:35" s="177" customFormat="1" x14ac:dyDescent="0.25">
      <c r="A1702" s="182"/>
      <c r="B1702" s="178"/>
      <c r="E1702" s="177">
        <f t="shared" ref="E1702:E1756" si="85">+E1701+1</f>
        <v>177</v>
      </c>
      <c r="F1702" s="179"/>
      <c r="G1702" s="180"/>
      <c r="H1702" s="180"/>
      <c r="I1702" s="180" t="s">
        <v>436</v>
      </c>
      <c r="J1702" s="180"/>
      <c r="K1702" s="180"/>
      <c r="L1702" s="180"/>
      <c r="M1702" s="180" t="s">
        <v>464</v>
      </c>
      <c r="N1702" s="180"/>
      <c r="O1702" s="180"/>
      <c r="P1702" s="180"/>
      <c r="Q1702" s="180"/>
      <c r="R1702" s="180"/>
      <c r="S1702" s="180"/>
      <c r="T1702" s="180"/>
      <c r="U1702" s="180"/>
      <c r="V1702" s="180" t="s">
        <v>478</v>
      </c>
      <c r="W1702" s="180" t="s">
        <v>439</v>
      </c>
      <c r="X1702" s="180"/>
      <c r="Y1702" s="180"/>
      <c r="Z1702" s="180"/>
      <c r="AA1702" s="180" t="s">
        <v>719</v>
      </c>
      <c r="AB1702" s="180"/>
      <c r="AC1702" s="180"/>
      <c r="AD1702" s="180"/>
      <c r="AE1702" s="180" t="s">
        <v>504</v>
      </c>
      <c r="AF1702" s="180"/>
      <c r="AG1702" s="180"/>
      <c r="AH1702" s="180"/>
      <c r="AI1702" s="181"/>
    </row>
    <row r="1703" spans="1:35" s="177" customFormat="1" x14ac:dyDescent="0.25">
      <c r="B1703" s="183"/>
      <c r="E1703" s="177">
        <f t="shared" si="85"/>
        <v>178</v>
      </c>
      <c r="F1703" s="179"/>
      <c r="G1703" s="180"/>
      <c r="H1703" s="180"/>
      <c r="I1703" s="180" t="s">
        <v>81</v>
      </c>
      <c r="J1703" s="180"/>
      <c r="K1703" s="180"/>
      <c r="L1703" s="180"/>
      <c r="M1703" s="180" t="s">
        <v>81</v>
      </c>
      <c r="N1703" s="180"/>
      <c r="O1703" s="180"/>
      <c r="P1703" s="180"/>
      <c r="Q1703" s="180"/>
      <c r="R1703" s="180"/>
      <c r="S1703" s="180"/>
      <c r="T1703" s="180"/>
      <c r="U1703" s="180"/>
      <c r="V1703" s="180" t="s">
        <v>68</v>
      </c>
      <c r="W1703" s="180" t="s">
        <v>81</v>
      </c>
      <c r="X1703" s="180"/>
      <c r="Y1703" s="180"/>
      <c r="Z1703" s="180"/>
      <c r="AA1703" s="180" t="s">
        <v>2060</v>
      </c>
      <c r="AB1703" s="180"/>
      <c r="AC1703" s="180"/>
      <c r="AD1703" s="180"/>
      <c r="AE1703" s="180" t="s">
        <v>68</v>
      </c>
      <c r="AF1703" s="180"/>
      <c r="AG1703" s="180"/>
      <c r="AH1703" s="180"/>
      <c r="AI1703" s="181"/>
    </row>
    <row r="1704" spans="1:35" s="177" customFormat="1" x14ac:dyDescent="0.25">
      <c r="B1704" s="184"/>
      <c r="E1704" s="177">
        <f t="shared" si="85"/>
        <v>179</v>
      </c>
      <c r="F1704" s="179"/>
      <c r="G1704" s="180"/>
      <c r="H1704" s="180"/>
      <c r="I1704" s="180" t="s">
        <v>2618</v>
      </c>
      <c r="J1704" s="180"/>
      <c r="K1704" s="180"/>
      <c r="L1704" s="180"/>
      <c r="M1704" s="180" t="s">
        <v>2687</v>
      </c>
      <c r="N1704" s="180"/>
      <c r="O1704" s="180"/>
      <c r="P1704" s="180"/>
      <c r="Q1704" s="180"/>
      <c r="R1704" s="180"/>
      <c r="S1704" s="180"/>
      <c r="T1704" s="180"/>
      <c r="U1704" s="180"/>
      <c r="V1704" s="180" t="s">
        <v>2194</v>
      </c>
      <c r="W1704" s="180" t="s">
        <v>2558</v>
      </c>
      <c r="X1704" s="180"/>
      <c r="Y1704" s="180"/>
      <c r="Z1704" s="180"/>
      <c r="AA1704" s="180" t="s">
        <v>2620</v>
      </c>
      <c r="AB1704" s="180"/>
      <c r="AC1704" s="180"/>
      <c r="AD1704" s="180"/>
      <c r="AE1704" s="180" t="s">
        <v>2618</v>
      </c>
      <c r="AF1704" s="180"/>
      <c r="AG1704" s="180"/>
      <c r="AH1704" s="180"/>
      <c r="AI1704" s="181"/>
    </row>
    <row r="1705" spans="1:35" s="177" customFormat="1" x14ac:dyDescent="0.25">
      <c r="B1705" s="185"/>
      <c r="E1705" s="177">
        <f t="shared" si="85"/>
        <v>180</v>
      </c>
      <c r="F1705" s="179"/>
      <c r="G1705" s="180"/>
      <c r="H1705" s="180"/>
      <c r="I1705" s="180" t="s">
        <v>565</v>
      </c>
      <c r="J1705" s="180"/>
      <c r="K1705" s="180"/>
      <c r="L1705" s="180"/>
      <c r="M1705" s="180" t="s">
        <v>913</v>
      </c>
      <c r="N1705" s="180"/>
      <c r="O1705" s="180"/>
      <c r="P1705" s="180"/>
      <c r="Q1705" s="180"/>
      <c r="R1705" s="180"/>
      <c r="S1705" s="180"/>
      <c r="T1705" s="180"/>
      <c r="U1705" s="180"/>
      <c r="V1705" s="180" t="s">
        <v>1036</v>
      </c>
      <c r="W1705" s="180" t="s">
        <v>911</v>
      </c>
      <c r="X1705" s="180"/>
      <c r="Y1705" s="180"/>
      <c r="Z1705" s="180"/>
      <c r="AA1705" s="180" t="s">
        <v>2850</v>
      </c>
      <c r="AB1705" s="180"/>
      <c r="AC1705" s="180"/>
      <c r="AD1705" s="180"/>
      <c r="AE1705" s="180" t="s">
        <v>565</v>
      </c>
      <c r="AF1705" s="180"/>
      <c r="AG1705" s="180"/>
      <c r="AH1705" s="180"/>
      <c r="AI1705" s="181"/>
    </row>
    <row r="1706" spans="1:35" s="177" customFormat="1" x14ac:dyDescent="0.25">
      <c r="B1706" s="186"/>
      <c r="E1706" s="177">
        <f t="shared" si="85"/>
        <v>181</v>
      </c>
      <c r="F1706" s="179"/>
      <c r="G1706" s="180"/>
      <c r="H1706" s="180"/>
      <c r="I1706" s="180" t="s">
        <v>416</v>
      </c>
      <c r="J1706" s="180"/>
      <c r="K1706" s="180"/>
      <c r="L1706" s="180"/>
      <c r="M1706" s="180" t="s">
        <v>416</v>
      </c>
      <c r="N1706" s="180"/>
      <c r="O1706" s="180"/>
      <c r="P1706" s="180"/>
      <c r="Q1706" s="180"/>
      <c r="R1706" s="180"/>
      <c r="S1706" s="180"/>
      <c r="T1706" s="180"/>
      <c r="U1706" s="180"/>
      <c r="V1706" s="180" t="s">
        <v>416</v>
      </c>
      <c r="W1706" s="180" t="s">
        <v>416</v>
      </c>
      <c r="X1706" s="180"/>
      <c r="Y1706" s="180"/>
      <c r="Z1706" s="180"/>
      <c r="AA1706" s="180" t="s">
        <v>416</v>
      </c>
      <c r="AB1706" s="180"/>
      <c r="AC1706" s="180"/>
      <c r="AD1706" s="180"/>
      <c r="AE1706" s="180" t="s">
        <v>435</v>
      </c>
      <c r="AF1706" s="180"/>
      <c r="AG1706" s="180"/>
      <c r="AH1706" s="180"/>
      <c r="AI1706" s="181"/>
    </row>
    <row r="1707" spans="1:35" s="187" customFormat="1" x14ac:dyDescent="0.25">
      <c r="A1707" s="193"/>
      <c r="B1707" s="188"/>
      <c r="E1707" s="187">
        <f t="shared" si="85"/>
        <v>182</v>
      </c>
      <c r="F1707" s="189"/>
      <c r="G1707" s="190"/>
      <c r="H1707" s="190"/>
      <c r="I1707" s="190" t="s">
        <v>417</v>
      </c>
      <c r="J1707" s="190"/>
      <c r="K1707" s="190"/>
      <c r="L1707" s="190"/>
      <c r="M1707" s="190" t="s">
        <v>417</v>
      </c>
      <c r="N1707" s="190"/>
      <c r="O1707" s="190"/>
      <c r="P1707" s="190"/>
      <c r="Q1707" s="190"/>
      <c r="R1707" s="190"/>
      <c r="S1707" s="190"/>
      <c r="T1707" s="190"/>
      <c r="U1707" s="190"/>
      <c r="V1707" s="190" t="s">
        <v>417</v>
      </c>
      <c r="W1707" s="190" t="s">
        <v>417</v>
      </c>
      <c r="X1707" s="190"/>
      <c r="Y1707" s="190"/>
      <c r="Z1707" s="190"/>
      <c r="AA1707" s="190" t="s">
        <v>558</v>
      </c>
      <c r="AB1707" s="190"/>
      <c r="AC1707" s="190"/>
      <c r="AD1707" s="190"/>
      <c r="AE1707" s="190" t="s">
        <v>417</v>
      </c>
      <c r="AF1707" s="190"/>
      <c r="AG1707" s="190"/>
      <c r="AH1707" s="190"/>
      <c r="AI1707" s="191"/>
    </row>
    <row r="1708" spans="1:35" s="171" customFormat="1" x14ac:dyDescent="0.25">
      <c r="B1708" s="172"/>
      <c r="E1708" s="173">
        <f t="shared" si="85"/>
        <v>183</v>
      </c>
      <c r="F1708" s="174"/>
      <c r="G1708" s="192"/>
      <c r="H1708" s="192"/>
      <c r="I1708" s="192" t="s">
        <v>2851</v>
      </c>
      <c r="J1708" s="192"/>
      <c r="K1708" s="192"/>
      <c r="L1708" s="192"/>
      <c r="M1708" s="192" t="s">
        <v>2852</v>
      </c>
      <c r="N1708" s="192"/>
      <c r="O1708" s="192"/>
      <c r="P1708" s="192"/>
      <c r="Q1708" s="192"/>
      <c r="R1708" s="192"/>
      <c r="S1708" s="192"/>
      <c r="T1708" s="192"/>
      <c r="U1708" s="192"/>
      <c r="V1708" s="192" t="s">
        <v>2390</v>
      </c>
      <c r="W1708" s="192" t="s">
        <v>2853</v>
      </c>
      <c r="X1708" s="192"/>
      <c r="Y1708" s="192"/>
      <c r="Z1708" s="192"/>
      <c r="AA1708" s="192" t="s">
        <v>2854</v>
      </c>
      <c r="AB1708" s="192"/>
      <c r="AC1708" s="192"/>
      <c r="AD1708" s="192"/>
      <c r="AE1708" s="192" t="s">
        <v>2855</v>
      </c>
      <c r="AF1708" s="192"/>
      <c r="AG1708" s="192"/>
      <c r="AH1708" s="192"/>
      <c r="AI1708" s="176"/>
    </row>
    <row r="1709" spans="1:35" s="177" customFormat="1" x14ac:dyDescent="0.25">
      <c r="B1709" s="178"/>
      <c r="E1709" s="177">
        <f t="shared" si="85"/>
        <v>184</v>
      </c>
      <c r="F1709" s="179"/>
      <c r="G1709" s="180"/>
      <c r="H1709" s="180"/>
      <c r="I1709" s="180" t="s">
        <v>534</v>
      </c>
      <c r="J1709" s="180"/>
      <c r="K1709" s="180"/>
      <c r="L1709" s="180"/>
      <c r="M1709" s="180" t="s">
        <v>2518</v>
      </c>
      <c r="N1709" s="180"/>
      <c r="O1709" s="180"/>
      <c r="P1709" s="180"/>
      <c r="Q1709" s="180"/>
      <c r="R1709" s="180"/>
      <c r="S1709" s="180"/>
      <c r="T1709" s="180"/>
      <c r="U1709" s="180"/>
      <c r="V1709" s="180" t="s">
        <v>504</v>
      </c>
      <c r="W1709" s="180" t="s">
        <v>441</v>
      </c>
      <c r="X1709" s="180"/>
      <c r="Y1709" s="180"/>
      <c r="Z1709" s="180"/>
      <c r="AA1709" s="180" t="s">
        <v>370</v>
      </c>
      <c r="AB1709" s="180"/>
      <c r="AC1709" s="180"/>
      <c r="AD1709" s="180"/>
      <c r="AE1709" s="180" t="s">
        <v>443</v>
      </c>
      <c r="AF1709" s="180"/>
      <c r="AG1709" s="180"/>
      <c r="AH1709" s="180"/>
      <c r="AI1709" s="181"/>
    </row>
    <row r="1710" spans="1:35" s="177" customFormat="1" x14ac:dyDescent="0.25">
      <c r="A1710" s="182"/>
      <c r="B1710" s="183"/>
      <c r="E1710" s="177">
        <f t="shared" si="85"/>
        <v>185</v>
      </c>
      <c r="F1710" s="179"/>
      <c r="G1710" s="180"/>
      <c r="H1710" s="180"/>
      <c r="I1710" s="180" t="s">
        <v>97</v>
      </c>
      <c r="J1710" s="180"/>
      <c r="K1710" s="180"/>
      <c r="L1710" s="180"/>
      <c r="M1710" s="180" t="s">
        <v>81</v>
      </c>
      <c r="N1710" s="180"/>
      <c r="O1710" s="180"/>
      <c r="P1710" s="180"/>
      <c r="Q1710" s="180"/>
      <c r="R1710" s="180"/>
      <c r="S1710" s="180"/>
      <c r="T1710" s="180"/>
      <c r="U1710" s="180"/>
      <c r="V1710" s="180" t="s">
        <v>68</v>
      </c>
      <c r="W1710" s="180" t="s">
        <v>81</v>
      </c>
      <c r="X1710" s="180"/>
      <c r="Y1710" s="180"/>
      <c r="Z1710" s="180"/>
      <c r="AA1710" s="180" t="s">
        <v>1414</v>
      </c>
      <c r="AB1710" s="180"/>
      <c r="AC1710" s="180"/>
      <c r="AD1710" s="180"/>
      <c r="AE1710" s="180" t="s">
        <v>81</v>
      </c>
      <c r="AF1710" s="180"/>
      <c r="AG1710" s="180"/>
      <c r="AH1710" s="180"/>
      <c r="AI1710" s="181"/>
    </row>
    <row r="1711" spans="1:35" s="177" customFormat="1" x14ac:dyDescent="0.25">
      <c r="B1711" s="184"/>
      <c r="E1711" s="177">
        <f t="shared" si="85"/>
        <v>186</v>
      </c>
      <c r="F1711" s="179"/>
      <c r="G1711" s="180"/>
      <c r="H1711" s="180"/>
      <c r="I1711" s="180" t="s">
        <v>2856</v>
      </c>
      <c r="J1711" s="180"/>
      <c r="K1711" s="180"/>
      <c r="L1711" s="180"/>
      <c r="M1711" s="180" t="s">
        <v>2618</v>
      </c>
      <c r="N1711" s="180"/>
      <c r="O1711" s="180"/>
      <c r="P1711" s="180"/>
      <c r="Q1711" s="180"/>
      <c r="R1711" s="180"/>
      <c r="S1711" s="180"/>
      <c r="T1711" s="180"/>
      <c r="U1711" s="180"/>
      <c r="V1711" s="180" t="s">
        <v>2194</v>
      </c>
      <c r="W1711" s="180" t="s">
        <v>2558</v>
      </c>
      <c r="X1711" s="180"/>
      <c r="Y1711" s="180"/>
      <c r="Z1711" s="180"/>
      <c r="AA1711" s="180" t="s">
        <v>2558</v>
      </c>
      <c r="AB1711" s="180"/>
      <c r="AC1711" s="180"/>
      <c r="AD1711" s="180"/>
      <c r="AE1711" s="180" t="s">
        <v>2687</v>
      </c>
      <c r="AF1711" s="180"/>
      <c r="AG1711" s="180"/>
      <c r="AH1711" s="180"/>
      <c r="AI1711" s="181"/>
    </row>
    <row r="1712" spans="1:35" s="177" customFormat="1" x14ac:dyDescent="0.25">
      <c r="B1712" s="185"/>
      <c r="E1712" s="177">
        <f t="shared" si="85"/>
        <v>187</v>
      </c>
      <c r="F1712" s="179"/>
      <c r="G1712" s="180"/>
      <c r="H1712" s="180"/>
      <c r="I1712" s="180" t="s">
        <v>1124</v>
      </c>
      <c r="J1712" s="180"/>
      <c r="K1712" s="180"/>
      <c r="L1712" s="180"/>
      <c r="M1712" s="180" t="s">
        <v>565</v>
      </c>
      <c r="N1712" s="180"/>
      <c r="O1712" s="180"/>
      <c r="P1712" s="180"/>
      <c r="Q1712" s="180"/>
      <c r="R1712" s="180"/>
      <c r="S1712" s="180"/>
      <c r="T1712" s="180"/>
      <c r="U1712" s="180"/>
      <c r="V1712" s="180" t="s">
        <v>1036</v>
      </c>
      <c r="W1712" s="180" t="s">
        <v>1454</v>
      </c>
      <c r="X1712" s="180"/>
      <c r="Y1712" s="180"/>
      <c r="Z1712" s="180"/>
      <c r="AA1712" s="180" t="s">
        <v>565</v>
      </c>
      <c r="AB1712" s="180"/>
      <c r="AC1712" s="180"/>
      <c r="AD1712" s="180"/>
      <c r="AE1712" s="180" t="s">
        <v>565</v>
      </c>
      <c r="AF1712" s="180"/>
      <c r="AG1712" s="180"/>
      <c r="AH1712" s="180"/>
      <c r="AI1712" s="181"/>
    </row>
    <row r="1713" spans="1:35" s="177" customFormat="1" x14ac:dyDescent="0.25">
      <c r="B1713" s="186"/>
      <c r="E1713" s="177">
        <f t="shared" si="85"/>
        <v>188</v>
      </c>
      <c r="F1713" s="179"/>
      <c r="G1713" s="180"/>
      <c r="H1713" s="180"/>
      <c r="I1713" s="180" t="s">
        <v>416</v>
      </c>
      <c r="J1713" s="180"/>
      <c r="K1713" s="180"/>
      <c r="L1713" s="180"/>
      <c r="M1713" s="180" t="s">
        <v>435</v>
      </c>
      <c r="N1713" s="180"/>
      <c r="O1713" s="180"/>
      <c r="P1713" s="180"/>
      <c r="Q1713" s="180"/>
      <c r="R1713" s="180"/>
      <c r="S1713" s="180"/>
      <c r="T1713" s="180"/>
      <c r="U1713" s="180"/>
      <c r="V1713" s="180" t="s">
        <v>416</v>
      </c>
      <c r="W1713" s="180" t="s">
        <v>416</v>
      </c>
      <c r="X1713" s="180"/>
      <c r="Y1713" s="180"/>
      <c r="Z1713" s="180"/>
      <c r="AA1713" s="180" t="s">
        <v>416</v>
      </c>
      <c r="AB1713" s="180"/>
      <c r="AC1713" s="180"/>
      <c r="AD1713" s="180"/>
      <c r="AE1713" s="180" t="s">
        <v>435</v>
      </c>
      <c r="AF1713" s="180"/>
      <c r="AG1713" s="180"/>
      <c r="AH1713" s="180"/>
      <c r="AI1713" s="181"/>
    </row>
    <row r="1714" spans="1:35" s="187" customFormat="1" x14ac:dyDescent="0.25">
      <c r="B1714" s="188"/>
      <c r="E1714" s="187">
        <f t="shared" si="85"/>
        <v>189</v>
      </c>
      <c r="F1714" s="189"/>
      <c r="G1714" s="190"/>
      <c r="H1714" s="190"/>
      <c r="I1714" s="190" t="s">
        <v>417</v>
      </c>
      <c r="J1714" s="190"/>
      <c r="K1714" s="190"/>
      <c r="L1714" s="190"/>
      <c r="M1714" s="190" t="s">
        <v>417</v>
      </c>
      <c r="N1714" s="190"/>
      <c r="O1714" s="190"/>
      <c r="P1714" s="190"/>
      <c r="Q1714" s="190"/>
      <c r="R1714" s="190"/>
      <c r="S1714" s="190"/>
      <c r="T1714" s="190"/>
      <c r="U1714" s="190"/>
      <c r="V1714" s="190" t="s">
        <v>417</v>
      </c>
      <c r="W1714" s="190" t="s">
        <v>417</v>
      </c>
      <c r="X1714" s="190"/>
      <c r="Y1714" s="190"/>
      <c r="Z1714" s="190"/>
      <c r="AA1714" s="190" t="s">
        <v>558</v>
      </c>
      <c r="AB1714" s="190"/>
      <c r="AC1714" s="190"/>
      <c r="AD1714" s="190"/>
      <c r="AE1714" s="190" t="s">
        <v>417</v>
      </c>
      <c r="AF1714" s="190"/>
      <c r="AG1714" s="190"/>
      <c r="AH1714" s="190"/>
      <c r="AI1714" s="191"/>
    </row>
    <row r="1715" spans="1:35" s="171" customFormat="1" x14ac:dyDescent="0.25">
      <c r="B1715" s="172"/>
      <c r="E1715" s="173">
        <f>1+E1714</f>
        <v>190</v>
      </c>
      <c r="F1715" s="174"/>
      <c r="G1715" s="192"/>
      <c r="H1715" s="192"/>
      <c r="I1715" s="192" t="s">
        <v>2857</v>
      </c>
      <c r="J1715" s="192"/>
      <c r="K1715" s="192"/>
      <c r="L1715" s="192"/>
      <c r="M1715" s="192" t="s">
        <v>2858</v>
      </c>
      <c r="N1715" s="192"/>
      <c r="O1715" s="192"/>
      <c r="P1715" s="192"/>
      <c r="Q1715" s="192"/>
      <c r="R1715" s="192"/>
      <c r="S1715" s="192"/>
      <c r="T1715" s="192"/>
      <c r="U1715" s="192"/>
      <c r="V1715" s="192" t="s">
        <v>2395</v>
      </c>
      <c r="W1715" s="192" t="s">
        <v>2859</v>
      </c>
      <c r="X1715" s="192"/>
      <c r="Y1715" s="192"/>
      <c r="Z1715" s="192"/>
      <c r="AA1715" s="192" t="s">
        <v>2860</v>
      </c>
      <c r="AB1715" s="192"/>
      <c r="AC1715" s="192"/>
      <c r="AD1715" s="192"/>
      <c r="AE1715" s="192" t="s">
        <v>2861</v>
      </c>
      <c r="AF1715" s="192"/>
      <c r="AG1715" s="192"/>
      <c r="AH1715" s="192"/>
      <c r="AI1715" s="176"/>
    </row>
    <row r="1716" spans="1:35" s="177" customFormat="1" x14ac:dyDescent="0.25">
      <c r="A1716" s="182"/>
      <c r="B1716" s="178"/>
      <c r="E1716" s="177">
        <f t="shared" ref="E1716:E1721" si="86">+E1715+1</f>
        <v>191</v>
      </c>
      <c r="F1716" s="179"/>
      <c r="G1716" s="180"/>
      <c r="H1716" s="180"/>
      <c r="I1716" s="180" t="s">
        <v>520</v>
      </c>
      <c r="J1716" s="180"/>
      <c r="K1716" s="180"/>
      <c r="L1716" s="180"/>
      <c r="M1716" s="180" t="s">
        <v>500</v>
      </c>
      <c r="N1716" s="180"/>
      <c r="O1716" s="180"/>
      <c r="P1716" s="180"/>
      <c r="Q1716" s="180"/>
      <c r="R1716" s="180"/>
      <c r="S1716" s="180"/>
      <c r="T1716" s="180"/>
      <c r="U1716" s="180"/>
      <c r="V1716" s="180" t="s">
        <v>507</v>
      </c>
      <c r="W1716" s="180" t="s">
        <v>443</v>
      </c>
      <c r="X1716" s="180"/>
      <c r="Y1716" s="180"/>
      <c r="Z1716" s="180"/>
      <c r="AA1716" s="180" t="s">
        <v>370</v>
      </c>
      <c r="AB1716" s="180"/>
      <c r="AC1716" s="180"/>
      <c r="AD1716" s="180"/>
      <c r="AE1716" s="180" t="s">
        <v>509</v>
      </c>
      <c r="AF1716" s="180"/>
      <c r="AG1716" s="180"/>
      <c r="AH1716" s="180"/>
      <c r="AI1716" s="181"/>
    </row>
    <row r="1717" spans="1:35" s="177" customFormat="1" x14ac:dyDescent="0.25">
      <c r="B1717" s="183"/>
      <c r="E1717" s="177">
        <f t="shared" si="86"/>
        <v>192</v>
      </c>
      <c r="F1717" s="179"/>
      <c r="G1717" s="180"/>
      <c r="H1717" s="180"/>
      <c r="I1717" s="180" t="s">
        <v>97</v>
      </c>
      <c r="J1717" s="180"/>
      <c r="K1717" s="180"/>
      <c r="L1717" s="180"/>
      <c r="M1717" s="180" t="s">
        <v>104</v>
      </c>
      <c r="N1717" s="180"/>
      <c r="O1717" s="180"/>
      <c r="P1717" s="180"/>
      <c r="Q1717" s="180"/>
      <c r="R1717" s="180"/>
      <c r="S1717" s="180"/>
      <c r="T1717" s="180"/>
      <c r="U1717" s="180"/>
      <c r="V1717" s="180" t="s">
        <v>68</v>
      </c>
      <c r="W1717" s="180" t="s">
        <v>81</v>
      </c>
      <c r="X1717" s="180"/>
      <c r="Y1717" s="180"/>
      <c r="Z1717" s="180"/>
      <c r="AA1717" s="180" t="s">
        <v>1491</v>
      </c>
      <c r="AB1717" s="180"/>
      <c r="AC1717" s="180"/>
      <c r="AD1717" s="180"/>
      <c r="AE1717" s="180" t="s">
        <v>68</v>
      </c>
      <c r="AF1717" s="180"/>
      <c r="AG1717" s="180"/>
      <c r="AH1717" s="180"/>
      <c r="AI1717" s="181"/>
    </row>
    <row r="1718" spans="1:35" s="177" customFormat="1" x14ac:dyDescent="0.25">
      <c r="B1718" s="184"/>
      <c r="E1718" s="177">
        <f t="shared" si="86"/>
        <v>193</v>
      </c>
      <c r="F1718" s="179"/>
      <c r="G1718" s="180"/>
      <c r="H1718" s="180"/>
      <c r="I1718" s="180" t="s">
        <v>2856</v>
      </c>
      <c r="J1718" s="180"/>
      <c r="K1718" s="180"/>
      <c r="L1718" s="180"/>
      <c r="M1718" s="180" t="s">
        <v>913</v>
      </c>
      <c r="N1718" s="180"/>
      <c r="O1718" s="180"/>
      <c r="P1718" s="180"/>
      <c r="Q1718" s="180"/>
      <c r="R1718" s="180"/>
      <c r="S1718" s="180"/>
      <c r="T1718" s="180"/>
      <c r="U1718" s="180"/>
      <c r="V1718" s="180" t="s">
        <v>2194</v>
      </c>
      <c r="W1718" s="180" t="s">
        <v>2558</v>
      </c>
      <c r="X1718" s="180"/>
      <c r="Y1718" s="180"/>
      <c r="Z1718" s="180"/>
      <c r="AA1718" s="180" t="s">
        <v>2620</v>
      </c>
      <c r="AB1718" s="180"/>
      <c r="AC1718" s="180"/>
      <c r="AD1718" s="180"/>
      <c r="AE1718" s="180" t="s">
        <v>2618</v>
      </c>
      <c r="AF1718" s="180"/>
      <c r="AG1718" s="180"/>
      <c r="AH1718" s="180"/>
      <c r="AI1718" s="181"/>
    </row>
    <row r="1719" spans="1:35" s="177" customFormat="1" x14ac:dyDescent="0.25">
      <c r="B1719" s="185"/>
      <c r="E1719" s="177">
        <f t="shared" si="86"/>
        <v>194</v>
      </c>
      <c r="F1719" s="179"/>
      <c r="G1719" s="180"/>
      <c r="H1719" s="180"/>
      <c r="I1719" s="180" t="s">
        <v>1124</v>
      </c>
      <c r="J1719" s="180"/>
      <c r="K1719" s="180"/>
      <c r="L1719" s="180"/>
      <c r="M1719" s="180" t="s">
        <v>1153</v>
      </c>
      <c r="N1719" s="180"/>
      <c r="O1719" s="180"/>
      <c r="P1719" s="180"/>
      <c r="Q1719" s="180"/>
      <c r="R1719" s="180"/>
      <c r="S1719" s="180"/>
      <c r="T1719" s="180"/>
      <c r="U1719" s="180"/>
      <c r="V1719" s="180" t="s">
        <v>1036</v>
      </c>
      <c r="W1719" s="180" t="s">
        <v>1454</v>
      </c>
      <c r="X1719" s="180"/>
      <c r="Y1719" s="180"/>
      <c r="Z1719" s="180"/>
      <c r="AA1719" s="180" t="s">
        <v>565</v>
      </c>
      <c r="AB1719" s="180"/>
      <c r="AC1719" s="180"/>
      <c r="AD1719" s="180"/>
      <c r="AE1719" s="180" t="s">
        <v>565</v>
      </c>
      <c r="AF1719" s="180"/>
      <c r="AG1719" s="180"/>
      <c r="AH1719" s="180"/>
      <c r="AI1719" s="181"/>
    </row>
    <row r="1720" spans="1:35" s="177" customFormat="1" x14ac:dyDescent="0.25">
      <c r="B1720" s="186"/>
      <c r="E1720" s="177">
        <f t="shared" si="86"/>
        <v>195</v>
      </c>
      <c r="F1720" s="179"/>
      <c r="G1720" s="180"/>
      <c r="H1720" s="180"/>
      <c r="I1720" s="180" t="s">
        <v>416</v>
      </c>
      <c r="J1720" s="180"/>
      <c r="K1720" s="180"/>
      <c r="L1720" s="180"/>
      <c r="M1720" s="180" t="s">
        <v>416</v>
      </c>
      <c r="N1720" s="180"/>
      <c r="O1720" s="180"/>
      <c r="P1720" s="180"/>
      <c r="Q1720" s="180"/>
      <c r="R1720" s="180"/>
      <c r="S1720" s="180"/>
      <c r="T1720" s="180"/>
      <c r="U1720" s="180"/>
      <c r="V1720" s="180" t="s">
        <v>416</v>
      </c>
      <c r="W1720" s="180" t="s">
        <v>416</v>
      </c>
      <c r="X1720" s="180"/>
      <c r="Y1720" s="180"/>
      <c r="Z1720" s="180"/>
      <c r="AA1720" s="180" t="s">
        <v>416</v>
      </c>
      <c r="AB1720" s="180"/>
      <c r="AC1720" s="180"/>
      <c r="AD1720" s="180"/>
      <c r="AE1720" s="180" t="s">
        <v>435</v>
      </c>
      <c r="AF1720" s="180"/>
      <c r="AG1720" s="180"/>
      <c r="AH1720" s="180"/>
      <c r="AI1720" s="181"/>
    </row>
    <row r="1721" spans="1:35" s="187" customFormat="1" x14ac:dyDescent="0.25">
      <c r="A1721" s="193"/>
      <c r="B1721" s="188"/>
      <c r="E1721" s="187">
        <f t="shared" si="86"/>
        <v>196</v>
      </c>
      <c r="F1721" s="189"/>
      <c r="G1721" s="190"/>
      <c r="H1721" s="190"/>
      <c r="I1721" s="190" t="s">
        <v>417</v>
      </c>
      <c r="J1721" s="190"/>
      <c r="K1721" s="190"/>
      <c r="L1721" s="190"/>
      <c r="M1721" s="190" t="s">
        <v>417</v>
      </c>
      <c r="N1721" s="190"/>
      <c r="O1721" s="190"/>
      <c r="P1721" s="190"/>
      <c r="Q1721" s="190"/>
      <c r="R1721" s="190"/>
      <c r="S1721" s="190"/>
      <c r="T1721" s="190"/>
      <c r="U1721" s="190"/>
      <c r="V1721" s="190" t="s">
        <v>417</v>
      </c>
      <c r="W1721" s="190" t="s">
        <v>417</v>
      </c>
      <c r="X1721" s="190"/>
      <c r="Y1721" s="190"/>
      <c r="Z1721" s="190"/>
      <c r="AA1721" s="190" t="s">
        <v>558</v>
      </c>
      <c r="AB1721" s="190"/>
      <c r="AC1721" s="190"/>
      <c r="AD1721" s="190"/>
      <c r="AE1721" s="190" t="s">
        <v>417</v>
      </c>
      <c r="AF1721" s="190"/>
      <c r="AG1721" s="190"/>
      <c r="AH1721" s="190"/>
      <c r="AI1721" s="191"/>
    </row>
    <row r="1722" spans="1:35" s="171" customFormat="1" x14ac:dyDescent="0.25">
      <c r="B1722" s="172"/>
      <c r="E1722" s="173">
        <f>1+E1721</f>
        <v>197</v>
      </c>
      <c r="F1722" s="174"/>
      <c r="G1722" s="192"/>
      <c r="H1722" s="192"/>
      <c r="I1722" s="192" t="s">
        <v>2862</v>
      </c>
      <c r="J1722" s="192"/>
      <c r="K1722" s="192"/>
      <c r="L1722" s="192"/>
      <c r="M1722" s="192" t="s">
        <v>2863</v>
      </c>
      <c r="N1722" s="192"/>
      <c r="O1722" s="192"/>
      <c r="P1722" s="192"/>
      <c r="Q1722" s="192"/>
      <c r="R1722" s="192"/>
      <c r="S1722" s="192"/>
      <c r="T1722" s="192"/>
      <c r="U1722" s="192"/>
      <c r="V1722" s="192" t="s">
        <v>2400</v>
      </c>
      <c r="W1722" s="192" t="s">
        <v>2864</v>
      </c>
      <c r="X1722" s="192"/>
      <c r="Y1722" s="192"/>
      <c r="Z1722" s="192"/>
      <c r="AA1722" s="192" t="s">
        <v>2865</v>
      </c>
      <c r="AB1722" s="192"/>
      <c r="AC1722" s="192"/>
      <c r="AD1722" s="192"/>
      <c r="AE1722" s="192" t="s">
        <v>2866</v>
      </c>
      <c r="AF1722" s="192"/>
      <c r="AG1722" s="192"/>
      <c r="AH1722" s="192"/>
      <c r="AI1722" s="176"/>
    </row>
    <row r="1723" spans="1:35" s="177" customFormat="1" x14ac:dyDescent="0.25">
      <c r="B1723" s="178"/>
      <c r="E1723" s="177">
        <f>+E1722+1</f>
        <v>198</v>
      </c>
      <c r="F1723" s="179"/>
      <c r="G1723" s="180"/>
      <c r="H1723" s="180"/>
      <c r="I1723" s="180" t="s">
        <v>522</v>
      </c>
      <c r="J1723" s="180"/>
      <c r="K1723" s="180"/>
      <c r="L1723" s="180"/>
      <c r="M1723" s="180" t="s">
        <v>549</v>
      </c>
      <c r="N1723" s="180"/>
      <c r="O1723" s="180"/>
      <c r="P1723" s="180"/>
      <c r="Q1723" s="180"/>
      <c r="R1723" s="180"/>
      <c r="S1723" s="180"/>
      <c r="T1723" s="180"/>
      <c r="U1723" s="180"/>
      <c r="V1723" s="180" t="s">
        <v>509</v>
      </c>
      <c r="W1723" s="180" t="s">
        <v>445</v>
      </c>
      <c r="X1723" s="180"/>
      <c r="Y1723" s="180"/>
      <c r="Z1723" s="180"/>
      <c r="AA1723" s="180" t="s">
        <v>370</v>
      </c>
      <c r="AB1723" s="180"/>
      <c r="AC1723" s="180"/>
      <c r="AD1723" s="180"/>
      <c r="AE1723" s="180" t="s">
        <v>511</v>
      </c>
      <c r="AF1723" s="180"/>
      <c r="AG1723" s="180"/>
      <c r="AH1723" s="180"/>
      <c r="AI1723" s="181"/>
    </row>
    <row r="1724" spans="1:35" s="177" customFormat="1" x14ac:dyDescent="0.25">
      <c r="A1724" s="182"/>
      <c r="B1724" s="183"/>
      <c r="E1724" s="177">
        <f t="shared" si="85"/>
        <v>199</v>
      </c>
      <c r="F1724" s="179"/>
      <c r="G1724" s="180"/>
      <c r="H1724" s="180"/>
      <c r="I1724" s="180" t="s">
        <v>97</v>
      </c>
      <c r="J1724" s="180"/>
      <c r="K1724" s="180"/>
      <c r="L1724" s="180"/>
      <c r="M1724" s="180" t="s">
        <v>1200</v>
      </c>
      <c r="N1724" s="180"/>
      <c r="O1724" s="180"/>
      <c r="P1724" s="180"/>
      <c r="Q1724" s="180"/>
      <c r="R1724" s="180"/>
      <c r="S1724" s="180"/>
      <c r="T1724" s="180"/>
      <c r="U1724" s="180"/>
      <c r="V1724" s="180" t="s">
        <v>68</v>
      </c>
      <c r="W1724" s="180" t="s">
        <v>81</v>
      </c>
      <c r="X1724" s="180"/>
      <c r="Y1724" s="180"/>
      <c r="Z1724" s="180"/>
      <c r="AA1724" s="180" t="s">
        <v>1511</v>
      </c>
      <c r="AB1724" s="180"/>
      <c r="AC1724" s="180"/>
      <c r="AD1724" s="180"/>
      <c r="AE1724" s="180" t="s">
        <v>68</v>
      </c>
      <c r="AF1724" s="180"/>
      <c r="AG1724" s="180"/>
      <c r="AH1724" s="180"/>
      <c r="AI1724" s="181"/>
    </row>
    <row r="1725" spans="1:35" s="177" customFormat="1" x14ac:dyDescent="0.25">
      <c r="B1725" s="184"/>
      <c r="E1725" s="177">
        <f t="shared" si="85"/>
        <v>200</v>
      </c>
      <c r="F1725" s="179"/>
      <c r="G1725" s="180"/>
      <c r="H1725" s="180"/>
      <c r="I1725" s="180" t="s">
        <v>2856</v>
      </c>
      <c r="J1725" s="180"/>
      <c r="K1725" s="180"/>
      <c r="L1725" s="180"/>
      <c r="M1725" s="180" t="s">
        <v>2563</v>
      </c>
      <c r="N1725" s="180"/>
      <c r="O1725" s="180"/>
      <c r="P1725" s="180"/>
      <c r="Q1725" s="180"/>
      <c r="R1725" s="180"/>
      <c r="S1725" s="180"/>
      <c r="T1725" s="180"/>
      <c r="U1725" s="180"/>
      <c r="V1725" s="180" t="s">
        <v>2194</v>
      </c>
      <c r="W1725" s="180" t="s">
        <v>2558</v>
      </c>
      <c r="X1725" s="180"/>
      <c r="Y1725" s="180"/>
      <c r="Z1725" s="180"/>
      <c r="AA1725" s="180" t="s">
        <v>2620</v>
      </c>
      <c r="AB1725" s="180"/>
      <c r="AC1725" s="180"/>
      <c r="AD1725" s="180"/>
      <c r="AE1725" s="180" t="s">
        <v>2867</v>
      </c>
      <c r="AF1725" s="180"/>
      <c r="AG1725" s="180"/>
      <c r="AH1725" s="180"/>
      <c r="AI1725" s="181"/>
    </row>
    <row r="1726" spans="1:35" s="177" customFormat="1" x14ac:dyDescent="0.25">
      <c r="B1726" s="185"/>
      <c r="E1726" s="177">
        <f t="shared" si="85"/>
        <v>201</v>
      </c>
      <c r="F1726" s="179"/>
      <c r="G1726" s="180"/>
      <c r="H1726" s="180"/>
      <c r="I1726" s="180" t="s">
        <v>1124</v>
      </c>
      <c r="J1726" s="180"/>
      <c r="K1726" s="180"/>
      <c r="L1726" s="180"/>
      <c r="M1726" s="180" t="s">
        <v>2868</v>
      </c>
      <c r="N1726" s="180"/>
      <c r="O1726" s="180"/>
      <c r="P1726" s="180"/>
      <c r="Q1726" s="180"/>
      <c r="R1726" s="180"/>
      <c r="S1726" s="180"/>
      <c r="T1726" s="180"/>
      <c r="U1726" s="180"/>
      <c r="V1726" s="180" t="s">
        <v>1036</v>
      </c>
      <c r="W1726" s="180" t="s">
        <v>1454</v>
      </c>
      <c r="X1726" s="180"/>
      <c r="Y1726" s="180"/>
      <c r="Z1726" s="180"/>
      <c r="AA1726" s="180" t="s">
        <v>1117</v>
      </c>
      <c r="AB1726" s="180"/>
      <c r="AC1726" s="180"/>
      <c r="AD1726" s="180"/>
      <c r="AE1726" s="180" t="s">
        <v>565</v>
      </c>
      <c r="AF1726" s="180"/>
      <c r="AG1726" s="180"/>
      <c r="AH1726" s="180"/>
      <c r="AI1726" s="181"/>
    </row>
    <row r="1727" spans="1:35" s="177" customFormat="1" x14ac:dyDescent="0.25">
      <c r="B1727" s="186"/>
      <c r="E1727" s="177">
        <f t="shared" si="85"/>
        <v>202</v>
      </c>
      <c r="F1727" s="179"/>
      <c r="G1727" s="180"/>
      <c r="H1727" s="180"/>
      <c r="I1727" s="180" t="s">
        <v>416</v>
      </c>
      <c r="J1727" s="180"/>
      <c r="K1727" s="180"/>
      <c r="L1727" s="180"/>
      <c r="M1727" s="180" t="s">
        <v>416</v>
      </c>
      <c r="N1727" s="180"/>
      <c r="O1727" s="180"/>
      <c r="P1727" s="180"/>
      <c r="Q1727" s="180"/>
      <c r="R1727" s="180"/>
      <c r="S1727" s="180"/>
      <c r="T1727" s="180"/>
      <c r="U1727" s="180"/>
      <c r="V1727" s="180" t="s">
        <v>416</v>
      </c>
      <c r="W1727" s="180" t="s">
        <v>416</v>
      </c>
      <c r="X1727" s="180"/>
      <c r="Y1727" s="180"/>
      <c r="Z1727" s="180"/>
      <c r="AA1727" s="180" t="s">
        <v>416</v>
      </c>
      <c r="AB1727" s="180"/>
      <c r="AC1727" s="180"/>
      <c r="AD1727" s="180"/>
      <c r="AE1727" s="180" t="s">
        <v>435</v>
      </c>
      <c r="AF1727" s="180"/>
      <c r="AG1727" s="180"/>
      <c r="AH1727" s="180"/>
      <c r="AI1727" s="181"/>
    </row>
    <row r="1728" spans="1:35" s="187" customFormat="1" x14ac:dyDescent="0.25">
      <c r="B1728" s="188"/>
      <c r="E1728" s="187">
        <f t="shared" si="85"/>
        <v>203</v>
      </c>
      <c r="F1728" s="189"/>
      <c r="G1728" s="190"/>
      <c r="H1728" s="190"/>
      <c r="I1728" s="190" t="s">
        <v>417</v>
      </c>
      <c r="J1728" s="190"/>
      <c r="K1728" s="190"/>
      <c r="L1728" s="190"/>
      <c r="M1728" s="190" t="s">
        <v>558</v>
      </c>
      <c r="N1728" s="190"/>
      <c r="O1728" s="190"/>
      <c r="P1728" s="190"/>
      <c r="Q1728" s="190"/>
      <c r="R1728" s="190"/>
      <c r="S1728" s="190"/>
      <c r="T1728" s="190"/>
      <c r="U1728" s="190"/>
      <c r="V1728" s="190" t="s">
        <v>417</v>
      </c>
      <c r="W1728" s="190" t="s">
        <v>417</v>
      </c>
      <c r="X1728" s="190"/>
      <c r="Y1728" s="190"/>
      <c r="Z1728" s="190"/>
      <c r="AA1728" s="190" t="s">
        <v>558</v>
      </c>
      <c r="AB1728" s="190"/>
      <c r="AC1728" s="190"/>
      <c r="AD1728" s="190"/>
      <c r="AE1728" s="190" t="s">
        <v>417</v>
      </c>
      <c r="AF1728" s="190"/>
      <c r="AG1728" s="190"/>
      <c r="AH1728" s="190"/>
      <c r="AI1728" s="191"/>
    </row>
    <row r="1729" spans="1:35" s="171" customFormat="1" x14ac:dyDescent="0.25">
      <c r="B1729" s="172"/>
      <c r="E1729" s="173">
        <f t="shared" si="85"/>
        <v>204</v>
      </c>
      <c r="F1729" s="174"/>
      <c r="G1729" s="192"/>
      <c r="H1729" s="192"/>
      <c r="I1729" s="192" t="s">
        <v>2869</v>
      </c>
      <c r="J1729" s="192"/>
      <c r="K1729" s="192"/>
      <c r="L1729" s="192"/>
      <c r="M1729" s="192" t="s">
        <v>2870</v>
      </c>
      <c r="N1729" s="192"/>
      <c r="O1729" s="192"/>
      <c r="P1729" s="192"/>
      <c r="Q1729" s="192"/>
      <c r="R1729" s="192"/>
      <c r="S1729" s="192"/>
      <c r="T1729" s="192"/>
      <c r="U1729" s="192"/>
      <c r="V1729" s="192" t="s">
        <v>2406</v>
      </c>
      <c r="W1729" s="192" t="s">
        <v>2871</v>
      </c>
      <c r="X1729" s="192"/>
      <c r="Y1729" s="192"/>
      <c r="Z1729" s="192"/>
      <c r="AA1729" s="192" t="s">
        <v>2872</v>
      </c>
      <c r="AB1729" s="192"/>
      <c r="AC1729" s="192"/>
      <c r="AD1729" s="192"/>
      <c r="AE1729" s="192" t="s">
        <v>2873</v>
      </c>
      <c r="AF1729" s="192"/>
      <c r="AG1729" s="192"/>
      <c r="AH1729" s="192"/>
      <c r="AI1729" s="176"/>
    </row>
    <row r="1730" spans="1:35" s="177" customFormat="1" x14ac:dyDescent="0.25">
      <c r="A1730" s="182"/>
      <c r="B1730" s="178"/>
      <c r="E1730" s="177">
        <f t="shared" si="85"/>
        <v>205</v>
      </c>
      <c r="F1730" s="179"/>
      <c r="G1730" s="180"/>
      <c r="H1730" s="180"/>
      <c r="I1730" s="180" t="s">
        <v>524</v>
      </c>
      <c r="J1730" s="180"/>
      <c r="K1730" s="180"/>
      <c r="L1730" s="180"/>
      <c r="M1730" s="180" t="s">
        <v>454</v>
      </c>
      <c r="N1730" s="180"/>
      <c r="O1730" s="180"/>
      <c r="P1730" s="180"/>
      <c r="Q1730" s="180"/>
      <c r="R1730" s="180"/>
      <c r="S1730" s="180"/>
      <c r="T1730" s="180"/>
      <c r="U1730" s="180"/>
      <c r="V1730" s="180" t="s">
        <v>511</v>
      </c>
      <c r="W1730" s="180" t="s">
        <v>448</v>
      </c>
      <c r="X1730" s="180"/>
      <c r="Y1730" s="180"/>
      <c r="Z1730" s="180"/>
      <c r="AA1730" s="180" t="s">
        <v>370</v>
      </c>
      <c r="AB1730" s="180"/>
      <c r="AC1730" s="180"/>
      <c r="AD1730" s="180"/>
      <c r="AE1730" s="180" t="s">
        <v>513</v>
      </c>
      <c r="AF1730" s="180"/>
      <c r="AG1730" s="180"/>
      <c r="AH1730" s="180"/>
      <c r="AI1730" s="181"/>
    </row>
    <row r="1731" spans="1:35" s="177" customFormat="1" x14ac:dyDescent="0.25">
      <c r="B1731" s="183"/>
      <c r="E1731" s="177">
        <f t="shared" si="85"/>
        <v>206</v>
      </c>
      <c r="F1731" s="179"/>
      <c r="G1731" s="180"/>
      <c r="H1731" s="180"/>
      <c r="I1731" s="180" t="s">
        <v>97</v>
      </c>
      <c r="J1731" s="180"/>
      <c r="K1731" s="180"/>
      <c r="L1731" s="180"/>
      <c r="M1731" s="180" t="s">
        <v>315</v>
      </c>
      <c r="N1731" s="180"/>
      <c r="O1731" s="180"/>
      <c r="P1731" s="180"/>
      <c r="Q1731" s="180"/>
      <c r="R1731" s="180"/>
      <c r="S1731" s="180"/>
      <c r="T1731" s="180"/>
      <c r="U1731" s="180"/>
      <c r="V1731" s="180" t="s">
        <v>68</v>
      </c>
      <c r="W1731" s="180" t="s">
        <v>81</v>
      </c>
      <c r="X1731" s="180"/>
      <c r="Y1731" s="180"/>
      <c r="Z1731" s="180"/>
      <c r="AA1731" s="180" t="s">
        <v>1570</v>
      </c>
      <c r="AB1731" s="180"/>
      <c r="AC1731" s="180"/>
      <c r="AD1731" s="180"/>
      <c r="AE1731" s="180" t="s">
        <v>68</v>
      </c>
      <c r="AF1731" s="180"/>
      <c r="AG1731" s="180"/>
      <c r="AH1731" s="180"/>
      <c r="AI1731" s="181"/>
    </row>
    <row r="1732" spans="1:35" s="177" customFormat="1" x14ac:dyDescent="0.25">
      <c r="B1732" s="184"/>
      <c r="E1732" s="177">
        <f t="shared" si="85"/>
        <v>207</v>
      </c>
      <c r="F1732" s="179"/>
      <c r="G1732" s="180"/>
      <c r="H1732" s="180"/>
      <c r="I1732" s="180" t="s">
        <v>2856</v>
      </c>
      <c r="J1732" s="180"/>
      <c r="K1732" s="180"/>
      <c r="L1732" s="180"/>
      <c r="M1732" s="180" t="s">
        <v>2618</v>
      </c>
      <c r="N1732" s="180"/>
      <c r="O1732" s="180"/>
      <c r="P1732" s="180"/>
      <c r="Q1732" s="180"/>
      <c r="R1732" s="180"/>
      <c r="S1732" s="180"/>
      <c r="T1732" s="180"/>
      <c r="U1732" s="180"/>
      <c r="V1732" s="180" t="s">
        <v>2194</v>
      </c>
      <c r="W1732" s="180" t="s">
        <v>2558</v>
      </c>
      <c r="X1732" s="180"/>
      <c r="Y1732" s="180"/>
      <c r="Z1732" s="180"/>
      <c r="AA1732" s="180" t="s">
        <v>2620</v>
      </c>
      <c r="AB1732" s="180"/>
      <c r="AC1732" s="180"/>
      <c r="AD1732" s="180"/>
      <c r="AE1732" s="180" t="s">
        <v>2618</v>
      </c>
      <c r="AF1732" s="180"/>
      <c r="AG1732" s="180"/>
      <c r="AH1732" s="180"/>
      <c r="AI1732" s="181"/>
    </row>
    <row r="1733" spans="1:35" s="177" customFormat="1" x14ac:dyDescent="0.25">
      <c r="B1733" s="185"/>
      <c r="E1733" s="177">
        <f t="shared" si="85"/>
        <v>208</v>
      </c>
      <c r="F1733" s="179"/>
      <c r="G1733" s="180"/>
      <c r="H1733" s="180"/>
      <c r="I1733" s="180" t="s">
        <v>1124</v>
      </c>
      <c r="J1733" s="180"/>
      <c r="K1733" s="180"/>
      <c r="L1733" s="180"/>
      <c r="M1733" s="180" t="s">
        <v>828</v>
      </c>
      <c r="N1733" s="180"/>
      <c r="O1733" s="180"/>
      <c r="P1733" s="180"/>
      <c r="Q1733" s="180"/>
      <c r="R1733" s="180"/>
      <c r="S1733" s="180"/>
      <c r="T1733" s="180"/>
      <c r="U1733" s="180"/>
      <c r="V1733" s="180" t="s">
        <v>1036</v>
      </c>
      <c r="W1733" s="180" t="s">
        <v>1454</v>
      </c>
      <c r="X1733" s="180"/>
      <c r="Y1733" s="180"/>
      <c r="Z1733" s="180"/>
      <c r="AA1733" s="180" t="s">
        <v>1117</v>
      </c>
      <c r="AB1733" s="180"/>
      <c r="AC1733" s="180"/>
      <c r="AD1733" s="180"/>
      <c r="AE1733" s="180" t="s">
        <v>565</v>
      </c>
      <c r="AF1733" s="180"/>
      <c r="AG1733" s="180"/>
      <c r="AH1733" s="180"/>
      <c r="AI1733" s="181"/>
    </row>
    <row r="1734" spans="1:35" s="177" customFormat="1" x14ac:dyDescent="0.25">
      <c r="B1734" s="186"/>
      <c r="E1734" s="177">
        <f t="shared" si="85"/>
        <v>209</v>
      </c>
      <c r="F1734" s="179"/>
      <c r="G1734" s="180"/>
      <c r="H1734" s="180"/>
      <c r="I1734" s="180" t="s">
        <v>416</v>
      </c>
      <c r="J1734" s="180"/>
      <c r="K1734" s="180"/>
      <c r="L1734" s="180"/>
      <c r="M1734" s="180" t="s">
        <v>416</v>
      </c>
      <c r="N1734" s="180"/>
      <c r="O1734" s="180"/>
      <c r="P1734" s="180"/>
      <c r="Q1734" s="180"/>
      <c r="R1734" s="180"/>
      <c r="S1734" s="180"/>
      <c r="T1734" s="180"/>
      <c r="U1734" s="180"/>
      <c r="V1734" s="180" t="s">
        <v>416</v>
      </c>
      <c r="W1734" s="180" t="s">
        <v>416</v>
      </c>
      <c r="X1734" s="180"/>
      <c r="Y1734" s="180"/>
      <c r="Z1734" s="180"/>
      <c r="AA1734" s="180" t="s">
        <v>416</v>
      </c>
      <c r="AB1734" s="180"/>
      <c r="AC1734" s="180"/>
      <c r="AD1734" s="180"/>
      <c r="AE1734" s="180" t="s">
        <v>435</v>
      </c>
      <c r="AF1734" s="180"/>
      <c r="AG1734" s="180"/>
      <c r="AH1734" s="180"/>
      <c r="AI1734" s="181"/>
    </row>
    <row r="1735" spans="1:35" s="187" customFormat="1" x14ac:dyDescent="0.25">
      <c r="A1735" s="193"/>
      <c r="B1735" s="188"/>
      <c r="E1735" s="187">
        <f t="shared" si="85"/>
        <v>210</v>
      </c>
      <c r="F1735" s="189"/>
      <c r="G1735" s="190"/>
      <c r="H1735" s="190"/>
      <c r="I1735" s="190" t="s">
        <v>417</v>
      </c>
      <c r="J1735" s="190"/>
      <c r="K1735" s="190"/>
      <c r="L1735" s="190"/>
      <c r="M1735" s="190" t="s">
        <v>417</v>
      </c>
      <c r="N1735" s="190"/>
      <c r="O1735" s="190"/>
      <c r="P1735" s="190"/>
      <c r="Q1735" s="190"/>
      <c r="R1735" s="190"/>
      <c r="S1735" s="190"/>
      <c r="T1735" s="190"/>
      <c r="U1735" s="190"/>
      <c r="V1735" s="190" t="s">
        <v>417</v>
      </c>
      <c r="W1735" s="190" t="s">
        <v>417</v>
      </c>
      <c r="X1735" s="190"/>
      <c r="Y1735" s="190"/>
      <c r="Z1735" s="190"/>
      <c r="AA1735" s="190" t="s">
        <v>558</v>
      </c>
      <c r="AB1735" s="190"/>
      <c r="AC1735" s="190"/>
      <c r="AD1735" s="190"/>
      <c r="AE1735" s="190" t="s">
        <v>417</v>
      </c>
      <c r="AF1735" s="190"/>
      <c r="AG1735" s="190"/>
      <c r="AH1735" s="190"/>
      <c r="AI1735" s="191"/>
    </row>
    <row r="1736" spans="1:35" s="171" customFormat="1" x14ac:dyDescent="0.25">
      <c r="B1736" s="172"/>
      <c r="E1736" s="173">
        <f>1+E1735</f>
        <v>211</v>
      </c>
      <c r="F1736" s="174"/>
      <c r="G1736" s="192"/>
      <c r="H1736" s="192"/>
      <c r="I1736" s="192" t="s">
        <v>2874</v>
      </c>
      <c r="J1736" s="192"/>
      <c r="K1736" s="192"/>
      <c r="L1736" s="192"/>
      <c r="M1736" s="192"/>
      <c r="N1736" s="192"/>
      <c r="O1736" s="192"/>
      <c r="P1736" s="192"/>
      <c r="Q1736" s="192"/>
      <c r="R1736" s="192"/>
      <c r="S1736" s="192"/>
      <c r="T1736" s="192"/>
      <c r="U1736" s="192"/>
      <c r="V1736" s="192" t="s">
        <v>2411</v>
      </c>
      <c r="W1736" s="192" t="s">
        <v>2875</v>
      </c>
      <c r="X1736" s="192"/>
      <c r="Y1736" s="192"/>
      <c r="Z1736" s="192"/>
      <c r="AA1736" s="192" t="s">
        <v>2876</v>
      </c>
      <c r="AB1736" s="192"/>
      <c r="AC1736" s="192"/>
      <c r="AD1736" s="192"/>
      <c r="AE1736" s="192" t="s">
        <v>2877</v>
      </c>
      <c r="AF1736" s="192"/>
      <c r="AG1736" s="192"/>
      <c r="AH1736" s="192"/>
      <c r="AI1736" s="176"/>
    </row>
    <row r="1737" spans="1:35" s="177" customFormat="1" x14ac:dyDescent="0.25">
      <c r="B1737" s="178"/>
      <c r="E1737" s="177">
        <f t="shared" ref="E1737:E1742" si="87">+E1736+1</f>
        <v>212</v>
      </c>
      <c r="F1737" s="179"/>
      <c r="G1737" s="180"/>
      <c r="H1737" s="180"/>
      <c r="I1737" s="180" t="s">
        <v>526</v>
      </c>
      <c r="J1737" s="180"/>
      <c r="K1737" s="180"/>
      <c r="L1737" s="180"/>
      <c r="M1737" s="180"/>
      <c r="N1737" s="180"/>
      <c r="O1737" s="180"/>
      <c r="P1737" s="180"/>
      <c r="Q1737" s="180"/>
      <c r="R1737" s="180"/>
      <c r="S1737" s="180"/>
      <c r="T1737" s="180"/>
      <c r="U1737" s="180"/>
      <c r="V1737" s="180" t="s">
        <v>513</v>
      </c>
      <c r="W1737" s="180" t="s">
        <v>451</v>
      </c>
      <c r="X1737" s="180"/>
      <c r="Y1737" s="180"/>
      <c r="Z1737" s="180"/>
      <c r="AA1737" s="180" t="s">
        <v>719</v>
      </c>
      <c r="AB1737" s="180"/>
      <c r="AC1737" s="180"/>
      <c r="AD1737" s="180"/>
      <c r="AE1737" s="180" t="s">
        <v>445</v>
      </c>
      <c r="AF1737" s="180"/>
      <c r="AG1737" s="180"/>
      <c r="AH1737" s="180"/>
      <c r="AI1737" s="181"/>
    </row>
    <row r="1738" spans="1:35" s="177" customFormat="1" x14ac:dyDescent="0.25">
      <c r="A1738" s="182"/>
      <c r="B1738" s="183"/>
      <c r="E1738" s="177">
        <f t="shared" si="87"/>
        <v>213</v>
      </c>
      <c r="F1738" s="179"/>
      <c r="G1738" s="180"/>
      <c r="H1738" s="180"/>
      <c r="I1738" s="180" t="s">
        <v>97</v>
      </c>
      <c r="J1738" s="180"/>
      <c r="K1738" s="180"/>
      <c r="L1738" s="180"/>
      <c r="M1738" s="180"/>
      <c r="N1738" s="180"/>
      <c r="O1738" s="180"/>
      <c r="P1738" s="180"/>
      <c r="Q1738" s="180"/>
      <c r="R1738" s="180"/>
      <c r="S1738" s="180"/>
      <c r="T1738" s="180"/>
      <c r="U1738" s="180"/>
      <c r="V1738" s="180" t="s">
        <v>68</v>
      </c>
      <c r="W1738" s="180" t="s">
        <v>81</v>
      </c>
      <c r="X1738" s="180"/>
      <c r="Y1738" s="180"/>
      <c r="Z1738" s="180"/>
      <c r="AA1738" s="180" t="s">
        <v>1587</v>
      </c>
      <c r="AB1738" s="180"/>
      <c r="AC1738" s="180"/>
      <c r="AD1738" s="180"/>
      <c r="AE1738" s="180" t="s">
        <v>81</v>
      </c>
      <c r="AF1738" s="180"/>
      <c r="AG1738" s="180"/>
      <c r="AH1738" s="180"/>
      <c r="AI1738" s="181"/>
    </row>
    <row r="1739" spans="1:35" s="177" customFormat="1" x14ac:dyDescent="0.25">
      <c r="B1739" s="184"/>
      <c r="E1739" s="177">
        <f t="shared" si="87"/>
        <v>214</v>
      </c>
      <c r="F1739" s="179"/>
      <c r="G1739" s="180"/>
      <c r="H1739" s="180"/>
      <c r="I1739" s="180" t="s">
        <v>2856</v>
      </c>
      <c r="J1739" s="180"/>
      <c r="K1739" s="180"/>
      <c r="L1739" s="180"/>
      <c r="M1739" s="180"/>
      <c r="N1739" s="180"/>
      <c r="O1739" s="180"/>
      <c r="P1739" s="180"/>
      <c r="Q1739" s="180"/>
      <c r="R1739" s="180"/>
      <c r="S1739" s="180"/>
      <c r="T1739" s="180"/>
      <c r="U1739" s="180"/>
      <c r="V1739" s="180" t="s">
        <v>2194</v>
      </c>
      <c r="W1739" s="180" t="s">
        <v>2558</v>
      </c>
      <c r="X1739" s="180"/>
      <c r="Y1739" s="180"/>
      <c r="Z1739" s="180"/>
      <c r="AA1739" s="180" t="s">
        <v>2620</v>
      </c>
      <c r="AB1739" s="180"/>
      <c r="AC1739" s="180"/>
      <c r="AD1739" s="180"/>
      <c r="AE1739" s="180" t="s">
        <v>2618</v>
      </c>
      <c r="AF1739" s="180"/>
      <c r="AG1739" s="180"/>
      <c r="AH1739" s="180"/>
      <c r="AI1739" s="181"/>
    </row>
    <row r="1740" spans="1:35" s="177" customFormat="1" x14ac:dyDescent="0.25">
      <c r="B1740" s="185"/>
      <c r="E1740" s="177">
        <f t="shared" si="87"/>
        <v>215</v>
      </c>
      <c r="F1740" s="179"/>
      <c r="G1740" s="180"/>
      <c r="H1740" s="180"/>
      <c r="I1740" s="180" t="s">
        <v>1124</v>
      </c>
      <c r="J1740" s="180"/>
      <c r="K1740" s="180"/>
      <c r="L1740" s="180"/>
      <c r="M1740" s="180"/>
      <c r="N1740" s="180"/>
      <c r="O1740" s="180"/>
      <c r="P1740" s="180"/>
      <c r="Q1740" s="180"/>
      <c r="R1740" s="180"/>
      <c r="S1740" s="180"/>
      <c r="T1740" s="180"/>
      <c r="U1740" s="180"/>
      <c r="V1740" s="180" t="s">
        <v>1036</v>
      </c>
      <c r="W1740" s="180" t="s">
        <v>1454</v>
      </c>
      <c r="X1740" s="180"/>
      <c r="Y1740" s="180"/>
      <c r="Z1740" s="180"/>
      <c r="AA1740" s="180" t="s">
        <v>1117</v>
      </c>
      <c r="AB1740" s="180"/>
      <c r="AC1740" s="180"/>
      <c r="AD1740" s="180"/>
      <c r="AE1740" s="180" t="s">
        <v>565</v>
      </c>
      <c r="AF1740" s="180"/>
      <c r="AG1740" s="180"/>
      <c r="AH1740" s="180"/>
      <c r="AI1740" s="181"/>
    </row>
    <row r="1741" spans="1:35" s="177" customFormat="1" x14ac:dyDescent="0.25">
      <c r="B1741" s="186"/>
      <c r="E1741" s="177">
        <f t="shared" si="87"/>
        <v>216</v>
      </c>
      <c r="F1741" s="179"/>
      <c r="G1741" s="180"/>
      <c r="H1741" s="180"/>
      <c r="I1741" s="180" t="s">
        <v>416</v>
      </c>
      <c r="J1741" s="180"/>
      <c r="K1741" s="180"/>
      <c r="L1741" s="180"/>
      <c r="M1741" s="180"/>
      <c r="N1741" s="180"/>
      <c r="O1741" s="180"/>
      <c r="P1741" s="180"/>
      <c r="Q1741" s="180"/>
      <c r="R1741" s="180"/>
      <c r="S1741" s="180"/>
      <c r="T1741" s="180"/>
      <c r="U1741" s="180"/>
      <c r="V1741" s="180" t="s">
        <v>416</v>
      </c>
      <c r="W1741" s="180" t="s">
        <v>416</v>
      </c>
      <c r="X1741" s="180"/>
      <c r="Y1741" s="180"/>
      <c r="Z1741" s="180"/>
      <c r="AA1741" s="180" t="s">
        <v>416</v>
      </c>
      <c r="AB1741" s="180"/>
      <c r="AC1741" s="180"/>
      <c r="AD1741" s="180"/>
      <c r="AE1741" s="180" t="s">
        <v>435</v>
      </c>
      <c r="AF1741" s="180"/>
      <c r="AG1741" s="180"/>
      <c r="AH1741" s="180"/>
      <c r="AI1741" s="181"/>
    </row>
    <row r="1742" spans="1:35" s="187" customFormat="1" x14ac:dyDescent="0.25">
      <c r="B1742" s="188"/>
      <c r="E1742" s="187">
        <f t="shared" si="87"/>
        <v>217</v>
      </c>
      <c r="F1742" s="189"/>
      <c r="G1742" s="190"/>
      <c r="H1742" s="190"/>
      <c r="I1742" s="190" t="s">
        <v>417</v>
      </c>
      <c r="J1742" s="190"/>
      <c r="K1742" s="190"/>
      <c r="L1742" s="190"/>
      <c r="M1742" s="190"/>
      <c r="N1742" s="190"/>
      <c r="O1742" s="190"/>
      <c r="P1742" s="190"/>
      <c r="Q1742" s="190"/>
      <c r="R1742" s="190"/>
      <c r="S1742" s="190"/>
      <c r="T1742" s="190"/>
      <c r="U1742" s="190"/>
      <c r="V1742" s="190" t="s">
        <v>417</v>
      </c>
      <c r="W1742" s="190" t="s">
        <v>417</v>
      </c>
      <c r="X1742" s="190"/>
      <c r="Y1742" s="190"/>
      <c r="Z1742" s="190"/>
      <c r="AA1742" s="190" t="s">
        <v>558</v>
      </c>
      <c r="AB1742" s="190"/>
      <c r="AC1742" s="190"/>
      <c r="AD1742" s="190"/>
      <c r="AE1742" s="190" t="s">
        <v>417</v>
      </c>
      <c r="AF1742" s="190"/>
      <c r="AG1742" s="190"/>
      <c r="AH1742" s="190"/>
      <c r="AI1742" s="191"/>
    </row>
    <row r="1743" spans="1:35" s="171" customFormat="1" x14ac:dyDescent="0.25">
      <c r="B1743" s="172"/>
      <c r="E1743" s="173">
        <f>1+E1742</f>
        <v>218</v>
      </c>
      <c r="F1743" s="174"/>
      <c r="G1743" s="192"/>
      <c r="H1743" s="192"/>
      <c r="I1743" s="192" t="s">
        <v>2878</v>
      </c>
      <c r="J1743" s="192"/>
      <c r="K1743" s="192"/>
      <c r="L1743" s="192"/>
      <c r="M1743" s="192"/>
      <c r="N1743" s="192"/>
      <c r="O1743" s="192"/>
      <c r="P1743" s="192"/>
      <c r="Q1743" s="192"/>
      <c r="R1743" s="192"/>
      <c r="S1743" s="192"/>
      <c r="T1743" s="192"/>
      <c r="U1743" s="192"/>
      <c r="V1743" s="192" t="s">
        <v>2416</v>
      </c>
      <c r="W1743" s="192" t="s">
        <v>2879</v>
      </c>
      <c r="X1743" s="192"/>
      <c r="Y1743" s="192"/>
      <c r="Z1743" s="192"/>
      <c r="AA1743" s="192" t="s">
        <v>2880</v>
      </c>
      <c r="AB1743" s="192"/>
      <c r="AC1743" s="192"/>
      <c r="AD1743" s="192"/>
      <c r="AE1743" s="192" t="s">
        <v>2881</v>
      </c>
      <c r="AF1743" s="192"/>
      <c r="AG1743" s="192"/>
      <c r="AH1743" s="192"/>
      <c r="AI1743" s="176"/>
    </row>
    <row r="1744" spans="1:35" s="177" customFormat="1" x14ac:dyDescent="0.25">
      <c r="A1744" s="182"/>
      <c r="B1744" s="178"/>
      <c r="E1744" s="177">
        <f>+E1743+1</f>
        <v>219</v>
      </c>
      <c r="F1744" s="179"/>
      <c r="G1744" s="180"/>
      <c r="H1744" s="180"/>
      <c r="I1744" s="180" t="s">
        <v>528</v>
      </c>
      <c r="J1744" s="180"/>
      <c r="K1744" s="180"/>
      <c r="L1744" s="180"/>
      <c r="M1744" s="180"/>
      <c r="N1744" s="180"/>
      <c r="O1744" s="180"/>
      <c r="P1744" s="180"/>
      <c r="Q1744" s="180"/>
      <c r="R1744" s="180"/>
      <c r="S1744" s="180"/>
      <c r="T1744" s="180"/>
      <c r="U1744" s="180"/>
      <c r="V1744" s="180" t="s">
        <v>428</v>
      </c>
      <c r="W1744" s="180" t="s">
        <v>454</v>
      </c>
      <c r="X1744" s="180"/>
      <c r="Y1744" s="180"/>
      <c r="Z1744" s="180"/>
      <c r="AA1744" s="180" t="s">
        <v>370</v>
      </c>
      <c r="AB1744" s="180"/>
      <c r="AC1744" s="180"/>
      <c r="AD1744" s="180"/>
      <c r="AE1744" s="180" t="s">
        <v>448</v>
      </c>
      <c r="AF1744" s="180"/>
      <c r="AG1744" s="180"/>
      <c r="AH1744" s="180"/>
      <c r="AI1744" s="181"/>
    </row>
    <row r="1745" spans="1:35" s="177" customFormat="1" x14ac:dyDescent="0.25">
      <c r="B1745" s="183"/>
      <c r="E1745" s="177">
        <f t="shared" si="85"/>
        <v>220</v>
      </c>
      <c r="F1745" s="179"/>
      <c r="G1745" s="180"/>
      <c r="H1745" s="180"/>
      <c r="I1745" s="180" t="s">
        <v>97</v>
      </c>
      <c r="J1745" s="180"/>
      <c r="K1745" s="180"/>
      <c r="L1745" s="180"/>
      <c r="M1745" s="180"/>
      <c r="N1745" s="180"/>
      <c r="O1745" s="180"/>
      <c r="P1745" s="180"/>
      <c r="Q1745" s="180"/>
      <c r="R1745" s="180"/>
      <c r="S1745" s="180"/>
      <c r="T1745" s="180"/>
      <c r="U1745" s="180"/>
      <c r="V1745" s="180" t="s">
        <v>68</v>
      </c>
      <c r="W1745" s="180" t="s">
        <v>81</v>
      </c>
      <c r="X1745" s="180"/>
      <c r="Y1745" s="180"/>
      <c r="Z1745" s="180"/>
      <c r="AA1745" s="180" t="s">
        <v>1620</v>
      </c>
      <c r="AB1745" s="180"/>
      <c r="AC1745" s="180"/>
      <c r="AD1745" s="180"/>
      <c r="AE1745" s="180" t="s">
        <v>81</v>
      </c>
      <c r="AF1745" s="180"/>
      <c r="AG1745" s="180"/>
      <c r="AH1745" s="180"/>
      <c r="AI1745" s="181"/>
    </row>
    <row r="1746" spans="1:35" s="177" customFormat="1" x14ac:dyDescent="0.25">
      <c r="B1746" s="184"/>
      <c r="E1746" s="177">
        <f t="shared" si="85"/>
        <v>221</v>
      </c>
      <c r="F1746" s="179"/>
      <c r="G1746" s="180"/>
      <c r="H1746" s="180"/>
      <c r="I1746" s="180" t="s">
        <v>2856</v>
      </c>
      <c r="J1746" s="180"/>
      <c r="K1746" s="180"/>
      <c r="L1746" s="180"/>
      <c r="M1746" s="180"/>
      <c r="N1746" s="180"/>
      <c r="O1746" s="180"/>
      <c r="P1746" s="180"/>
      <c r="Q1746" s="180"/>
      <c r="R1746" s="180"/>
      <c r="S1746" s="180"/>
      <c r="T1746" s="180"/>
      <c r="U1746" s="180"/>
      <c r="V1746" s="180" t="s">
        <v>2194</v>
      </c>
      <c r="W1746" s="180" t="s">
        <v>2558</v>
      </c>
      <c r="X1746" s="180"/>
      <c r="Y1746" s="180"/>
      <c r="Z1746" s="180"/>
      <c r="AA1746" s="180" t="s">
        <v>2620</v>
      </c>
      <c r="AB1746" s="180"/>
      <c r="AC1746" s="180"/>
      <c r="AD1746" s="180"/>
      <c r="AE1746" s="180" t="s">
        <v>2618</v>
      </c>
      <c r="AF1746" s="180"/>
      <c r="AG1746" s="180"/>
      <c r="AH1746" s="180"/>
      <c r="AI1746" s="181"/>
    </row>
    <row r="1747" spans="1:35" s="177" customFormat="1" x14ac:dyDescent="0.25">
      <c r="B1747" s="185"/>
      <c r="E1747" s="177">
        <f t="shared" si="85"/>
        <v>222</v>
      </c>
      <c r="F1747" s="179"/>
      <c r="G1747" s="180"/>
      <c r="H1747" s="180"/>
      <c r="I1747" s="180" t="s">
        <v>1124</v>
      </c>
      <c r="J1747" s="180"/>
      <c r="K1747" s="180"/>
      <c r="L1747" s="180"/>
      <c r="M1747" s="180"/>
      <c r="N1747" s="180"/>
      <c r="O1747" s="180"/>
      <c r="P1747" s="180"/>
      <c r="Q1747" s="180"/>
      <c r="R1747" s="180"/>
      <c r="S1747" s="180"/>
      <c r="T1747" s="180"/>
      <c r="U1747" s="180"/>
      <c r="V1747" s="180" t="s">
        <v>1036</v>
      </c>
      <c r="W1747" s="180" t="s">
        <v>1454</v>
      </c>
      <c r="X1747" s="180"/>
      <c r="Y1747" s="180"/>
      <c r="Z1747" s="180"/>
      <c r="AA1747" s="180" t="s">
        <v>1117</v>
      </c>
      <c r="AB1747" s="180"/>
      <c r="AC1747" s="180"/>
      <c r="AD1747" s="180"/>
      <c r="AE1747" s="180" t="s">
        <v>565</v>
      </c>
      <c r="AF1747" s="180"/>
      <c r="AG1747" s="180"/>
      <c r="AH1747" s="180"/>
      <c r="AI1747" s="181"/>
    </row>
    <row r="1748" spans="1:35" s="177" customFormat="1" x14ac:dyDescent="0.25">
      <c r="B1748" s="186"/>
      <c r="E1748" s="177">
        <f t="shared" si="85"/>
        <v>223</v>
      </c>
      <c r="F1748" s="179"/>
      <c r="G1748" s="180"/>
      <c r="H1748" s="180"/>
      <c r="I1748" s="180" t="s">
        <v>416</v>
      </c>
      <c r="J1748" s="180"/>
      <c r="K1748" s="180"/>
      <c r="L1748" s="180"/>
      <c r="M1748" s="180"/>
      <c r="N1748" s="180"/>
      <c r="O1748" s="180"/>
      <c r="P1748" s="180"/>
      <c r="Q1748" s="180"/>
      <c r="R1748" s="180"/>
      <c r="S1748" s="180"/>
      <c r="T1748" s="180"/>
      <c r="U1748" s="180"/>
      <c r="V1748" s="180" t="s">
        <v>416</v>
      </c>
      <c r="W1748" s="180" t="s">
        <v>416</v>
      </c>
      <c r="X1748" s="180"/>
      <c r="Y1748" s="180"/>
      <c r="Z1748" s="180"/>
      <c r="AA1748" s="180" t="s">
        <v>416</v>
      </c>
      <c r="AB1748" s="180"/>
      <c r="AC1748" s="180"/>
      <c r="AD1748" s="180"/>
      <c r="AE1748" s="180" t="s">
        <v>435</v>
      </c>
      <c r="AF1748" s="180"/>
      <c r="AG1748" s="180"/>
      <c r="AH1748" s="180"/>
      <c r="AI1748" s="181"/>
    </row>
    <row r="1749" spans="1:35" s="187" customFormat="1" x14ac:dyDescent="0.25">
      <c r="A1749" s="193"/>
      <c r="B1749" s="188"/>
      <c r="E1749" s="187">
        <f t="shared" si="85"/>
        <v>224</v>
      </c>
      <c r="F1749" s="189"/>
      <c r="G1749" s="190"/>
      <c r="H1749" s="190"/>
      <c r="I1749" s="190" t="s">
        <v>417</v>
      </c>
      <c r="J1749" s="190"/>
      <c r="K1749" s="190"/>
      <c r="L1749" s="190"/>
      <c r="M1749" s="190"/>
      <c r="N1749" s="190"/>
      <c r="O1749" s="190"/>
      <c r="P1749" s="190"/>
      <c r="Q1749" s="190"/>
      <c r="R1749" s="190"/>
      <c r="S1749" s="190"/>
      <c r="T1749" s="190"/>
      <c r="U1749" s="190"/>
      <c r="V1749" s="190" t="s">
        <v>417</v>
      </c>
      <c r="W1749" s="190" t="s">
        <v>417</v>
      </c>
      <c r="X1749" s="190"/>
      <c r="Y1749" s="190"/>
      <c r="Z1749" s="190"/>
      <c r="AA1749" s="190" t="s">
        <v>558</v>
      </c>
      <c r="AB1749" s="190"/>
      <c r="AC1749" s="190"/>
      <c r="AD1749" s="190"/>
      <c r="AE1749" s="190" t="s">
        <v>417</v>
      </c>
      <c r="AF1749" s="190"/>
      <c r="AG1749" s="190"/>
      <c r="AH1749" s="190"/>
      <c r="AI1749" s="191"/>
    </row>
    <row r="1750" spans="1:35" s="171" customFormat="1" x14ac:dyDescent="0.25">
      <c r="B1750" s="172"/>
      <c r="E1750" s="173">
        <f t="shared" si="85"/>
        <v>225</v>
      </c>
      <c r="F1750" s="174"/>
      <c r="G1750" s="192"/>
      <c r="H1750" s="192"/>
      <c r="I1750" s="192" t="s">
        <v>2882</v>
      </c>
      <c r="J1750" s="192"/>
      <c r="K1750" s="192"/>
      <c r="L1750" s="192"/>
      <c r="M1750" s="192"/>
      <c r="N1750" s="192"/>
      <c r="O1750" s="192"/>
      <c r="P1750" s="192"/>
      <c r="Q1750" s="192"/>
      <c r="R1750" s="192"/>
      <c r="S1750" s="192"/>
      <c r="T1750" s="192"/>
      <c r="U1750" s="192"/>
      <c r="V1750" s="192" t="s">
        <v>2420</v>
      </c>
      <c r="W1750" s="192" t="s">
        <v>2883</v>
      </c>
      <c r="X1750" s="192"/>
      <c r="Y1750" s="192"/>
      <c r="Z1750" s="192"/>
      <c r="AA1750" s="192" t="s">
        <v>2884</v>
      </c>
      <c r="AB1750" s="192"/>
      <c r="AC1750" s="192"/>
      <c r="AD1750" s="192"/>
      <c r="AE1750" s="192" t="s">
        <v>2885</v>
      </c>
      <c r="AF1750" s="192"/>
      <c r="AG1750" s="192"/>
      <c r="AH1750" s="192"/>
      <c r="AI1750" s="176"/>
    </row>
    <row r="1751" spans="1:35" s="177" customFormat="1" x14ac:dyDescent="0.25">
      <c r="B1751" s="178"/>
      <c r="E1751" s="177">
        <f t="shared" si="85"/>
        <v>226</v>
      </c>
      <c r="F1751" s="179"/>
      <c r="G1751" s="180"/>
      <c r="H1751" s="180"/>
      <c r="I1751" s="180" t="s">
        <v>531</v>
      </c>
      <c r="J1751" s="180"/>
      <c r="K1751" s="180"/>
      <c r="L1751" s="180"/>
      <c r="M1751" s="180"/>
      <c r="N1751" s="180"/>
      <c r="O1751" s="180"/>
      <c r="P1751" s="180"/>
      <c r="Q1751" s="180"/>
      <c r="R1751" s="180"/>
      <c r="S1751" s="180"/>
      <c r="T1751" s="180"/>
      <c r="U1751" s="180"/>
      <c r="V1751" s="180" t="s">
        <v>517</v>
      </c>
      <c r="W1751" s="180" t="s">
        <v>456</v>
      </c>
      <c r="X1751" s="180"/>
      <c r="Y1751" s="180"/>
      <c r="Z1751" s="180"/>
      <c r="AA1751" s="180" t="s">
        <v>634</v>
      </c>
      <c r="AB1751" s="180"/>
      <c r="AC1751" s="180"/>
      <c r="AD1751" s="180"/>
      <c r="AE1751" s="180" t="s">
        <v>451</v>
      </c>
      <c r="AF1751" s="180"/>
      <c r="AG1751" s="180"/>
      <c r="AH1751" s="180"/>
      <c r="AI1751" s="181"/>
    </row>
    <row r="1752" spans="1:35" s="177" customFormat="1" x14ac:dyDescent="0.25">
      <c r="A1752" s="182"/>
      <c r="B1752" s="183"/>
      <c r="E1752" s="177">
        <f t="shared" si="85"/>
        <v>227</v>
      </c>
      <c r="F1752" s="179"/>
      <c r="G1752" s="180"/>
      <c r="H1752" s="180"/>
      <c r="I1752" s="180" t="s">
        <v>97</v>
      </c>
      <c r="J1752" s="180"/>
      <c r="K1752" s="180"/>
      <c r="L1752" s="180"/>
      <c r="M1752" s="180"/>
      <c r="N1752" s="180"/>
      <c r="O1752" s="180"/>
      <c r="P1752" s="180"/>
      <c r="Q1752" s="180"/>
      <c r="R1752" s="180"/>
      <c r="S1752" s="180"/>
      <c r="T1752" s="180"/>
      <c r="U1752" s="180"/>
      <c r="V1752" s="180" t="s">
        <v>68</v>
      </c>
      <c r="W1752" s="180" t="s">
        <v>81</v>
      </c>
      <c r="X1752" s="180"/>
      <c r="Y1752" s="180"/>
      <c r="Z1752" s="180"/>
      <c r="AA1752" s="180" t="s">
        <v>355</v>
      </c>
      <c r="AB1752" s="180"/>
      <c r="AC1752" s="180"/>
      <c r="AD1752" s="180"/>
      <c r="AE1752" s="180" t="s">
        <v>81</v>
      </c>
      <c r="AF1752" s="180"/>
      <c r="AG1752" s="180"/>
      <c r="AH1752" s="180"/>
      <c r="AI1752" s="181"/>
    </row>
    <row r="1753" spans="1:35" s="177" customFormat="1" x14ac:dyDescent="0.25">
      <c r="B1753" s="184"/>
      <c r="E1753" s="177">
        <f t="shared" si="85"/>
        <v>228</v>
      </c>
      <c r="F1753" s="179"/>
      <c r="G1753" s="180"/>
      <c r="H1753" s="180"/>
      <c r="I1753" s="180" t="s">
        <v>2856</v>
      </c>
      <c r="J1753" s="180"/>
      <c r="K1753" s="180"/>
      <c r="L1753" s="180"/>
      <c r="M1753" s="180"/>
      <c r="N1753" s="180"/>
      <c r="O1753" s="180"/>
      <c r="P1753" s="180"/>
      <c r="Q1753" s="180"/>
      <c r="R1753" s="180"/>
      <c r="S1753" s="180"/>
      <c r="T1753" s="180"/>
      <c r="U1753" s="180"/>
      <c r="V1753" s="180" t="s">
        <v>2194</v>
      </c>
      <c r="W1753" s="180" t="s">
        <v>2558</v>
      </c>
      <c r="X1753" s="180"/>
      <c r="Y1753" s="180"/>
      <c r="Z1753" s="180"/>
      <c r="AA1753" s="180" t="s">
        <v>2886</v>
      </c>
      <c r="AB1753" s="180"/>
      <c r="AC1753" s="180"/>
      <c r="AD1753" s="180"/>
      <c r="AE1753" s="180" t="s">
        <v>2618</v>
      </c>
      <c r="AF1753" s="180"/>
      <c r="AG1753" s="180"/>
      <c r="AH1753" s="180"/>
      <c r="AI1753" s="181"/>
    </row>
    <row r="1754" spans="1:35" s="177" customFormat="1" x14ac:dyDescent="0.25">
      <c r="B1754" s="185"/>
      <c r="E1754" s="177">
        <f t="shared" si="85"/>
        <v>229</v>
      </c>
      <c r="F1754" s="179"/>
      <c r="G1754" s="180"/>
      <c r="H1754" s="180"/>
      <c r="I1754" s="180" t="s">
        <v>1124</v>
      </c>
      <c r="J1754" s="180"/>
      <c r="K1754" s="180"/>
      <c r="L1754" s="180"/>
      <c r="M1754" s="180"/>
      <c r="N1754" s="180"/>
      <c r="O1754" s="180"/>
      <c r="P1754" s="180"/>
      <c r="Q1754" s="180"/>
      <c r="R1754" s="180"/>
      <c r="S1754" s="180"/>
      <c r="T1754" s="180"/>
      <c r="U1754" s="180"/>
      <c r="V1754" s="180" t="s">
        <v>1036</v>
      </c>
      <c r="W1754" s="180" t="s">
        <v>1454</v>
      </c>
      <c r="X1754" s="180"/>
      <c r="Y1754" s="180"/>
      <c r="Z1754" s="180"/>
      <c r="AA1754" s="180" t="s">
        <v>2887</v>
      </c>
      <c r="AB1754" s="180"/>
      <c r="AC1754" s="180"/>
      <c r="AD1754" s="180"/>
      <c r="AE1754" s="180" t="s">
        <v>565</v>
      </c>
      <c r="AF1754" s="180"/>
      <c r="AG1754" s="180"/>
      <c r="AH1754" s="180"/>
      <c r="AI1754" s="181"/>
    </row>
    <row r="1755" spans="1:35" s="177" customFormat="1" x14ac:dyDescent="0.25">
      <c r="B1755" s="186"/>
      <c r="E1755" s="177">
        <f t="shared" si="85"/>
        <v>230</v>
      </c>
      <c r="F1755" s="179"/>
      <c r="G1755" s="180"/>
      <c r="H1755" s="180"/>
      <c r="I1755" s="180" t="s">
        <v>416</v>
      </c>
      <c r="J1755" s="180"/>
      <c r="K1755" s="180"/>
      <c r="L1755" s="180"/>
      <c r="M1755" s="180"/>
      <c r="N1755" s="180"/>
      <c r="O1755" s="180"/>
      <c r="P1755" s="180"/>
      <c r="Q1755" s="180"/>
      <c r="R1755" s="180"/>
      <c r="S1755" s="180"/>
      <c r="T1755" s="180"/>
      <c r="U1755" s="180"/>
      <c r="V1755" s="180" t="s">
        <v>416</v>
      </c>
      <c r="W1755" s="180" t="s">
        <v>416</v>
      </c>
      <c r="X1755" s="180"/>
      <c r="Y1755" s="180"/>
      <c r="Z1755" s="180"/>
      <c r="AA1755" s="180" t="s">
        <v>416</v>
      </c>
      <c r="AB1755" s="180"/>
      <c r="AC1755" s="180"/>
      <c r="AD1755" s="180"/>
      <c r="AE1755" s="180" t="s">
        <v>435</v>
      </c>
      <c r="AF1755" s="180"/>
      <c r="AG1755" s="180"/>
      <c r="AH1755" s="180"/>
      <c r="AI1755" s="181"/>
    </row>
    <row r="1756" spans="1:35" s="187" customFormat="1" x14ac:dyDescent="0.25">
      <c r="B1756" s="188"/>
      <c r="E1756" s="187">
        <f t="shared" si="85"/>
        <v>231</v>
      </c>
      <c r="F1756" s="189"/>
      <c r="G1756" s="190"/>
      <c r="H1756" s="190"/>
      <c r="I1756" s="190" t="s">
        <v>417</v>
      </c>
      <c r="J1756" s="190"/>
      <c r="K1756" s="190"/>
      <c r="L1756" s="190"/>
      <c r="M1756" s="190"/>
      <c r="N1756" s="190"/>
      <c r="O1756" s="190"/>
      <c r="P1756" s="190"/>
      <c r="Q1756" s="190"/>
      <c r="R1756" s="190"/>
      <c r="S1756" s="190"/>
      <c r="T1756" s="190"/>
      <c r="U1756" s="190"/>
      <c r="V1756" s="190" t="s">
        <v>417</v>
      </c>
      <c r="W1756" s="190" t="s">
        <v>417</v>
      </c>
      <c r="X1756" s="190"/>
      <c r="Y1756" s="190"/>
      <c r="Z1756" s="190"/>
      <c r="AA1756" s="190" t="s">
        <v>558</v>
      </c>
      <c r="AB1756" s="190"/>
      <c r="AC1756" s="190"/>
      <c r="AD1756" s="190"/>
      <c r="AE1756" s="190" t="s">
        <v>417</v>
      </c>
      <c r="AF1756" s="190"/>
      <c r="AG1756" s="190"/>
      <c r="AH1756" s="190"/>
      <c r="AI1756" s="191"/>
    </row>
    <row r="1757" spans="1:35" s="171" customFormat="1" x14ac:dyDescent="0.25">
      <c r="B1757" s="172"/>
      <c r="E1757" s="173">
        <f>1+E1756</f>
        <v>232</v>
      </c>
      <c r="F1757" s="174"/>
      <c r="G1757" s="192"/>
      <c r="H1757" s="192"/>
      <c r="I1757" s="192" t="s">
        <v>2888</v>
      </c>
      <c r="J1757" s="192"/>
      <c r="K1757" s="192"/>
      <c r="L1757" s="192"/>
      <c r="M1757" s="192"/>
      <c r="N1757" s="192"/>
      <c r="O1757" s="192"/>
      <c r="P1757" s="192"/>
      <c r="Q1757" s="192"/>
      <c r="R1757" s="192"/>
      <c r="S1757" s="192"/>
      <c r="T1757" s="192"/>
      <c r="U1757" s="192"/>
      <c r="V1757" s="192" t="s">
        <v>2424</v>
      </c>
      <c r="W1757" s="192" t="s">
        <v>2889</v>
      </c>
      <c r="X1757" s="192"/>
      <c r="Y1757" s="192"/>
      <c r="Z1757" s="192"/>
      <c r="AA1757" s="192" t="s">
        <v>2890</v>
      </c>
      <c r="AB1757" s="192"/>
      <c r="AC1757" s="192"/>
      <c r="AD1757" s="192"/>
      <c r="AE1757" s="192" t="s">
        <v>2891</v>
      </c>
      <c r="AF1757" s="192"/>
      <c r="AG1757" s="192"/>
      <c r="AH1757" s="192"/>
      <c r="AI1757" s="176"/>
    </row>
    <row r="1758" spans="1:35" s="177" customFormat="1" x14ac:dyDescent="0.25">
      <c r="A1758" s="182"/>
      <c r="B1758" s="178"/>
      <c r="E1758" s="177">
        <f t="shared" ref="E1758:E1763" si="88">+E1757+1</f>
        <v>233</v>
      </c>
      <c r="F1758" s="179"/>
      <c r="G1758" s="180"/>
      <c r="H1758" s="180"/>
      <c r="I1758" s="180" t="s">
        <v>468</v>
      </c>
      <c r="J1758" s="180"/>
      <c r="K1758" s="180"/>
      <c r="L1758" s="180"/>
      <c r="M1758" s="180"/>
      <c r="N1758" s="180"/>
      <c r="O1758" s="180"/>
      <c r="P1758" s="180"/>
      <c r="Q1758" s="180"/>
      <c r="R1758" s="180"/>
      <c r="S1758" s="180"/>
      <c r="T1758" s="180"/>
      <c r="U1758" s="180"/>
      <c r="V1758" s="180" t="s">
        <v>534</v>
      </c>
      <c r="W1758" s="180" t="s">
        <v>458</v>
      </c>
      <c r="X1758" s="180"/>
      <c r="Y1758" s="180"/>
      <c r="Z1758" s="180"/>
      <c r="AA1758" s="180" t="s">
        <v>370</v>
      </c>
      <c r="AB1758" s="180"/>
      <c r="AC1758" s="180"/>
      <c r="AD1758" s="180"/>
      <c r="AE1758" s="180" t="s">
        <v>608</v>
      </c>
      <c r="AF1758" s="180"/>
      <c r="AG1758" s="180"/>
      <c r="AH1758" s="180"/>
      <c r="AI1758" s="181"/>
    </row>
    <row r="1759" spans="1:35" s="177" customFormat="1" x14ac:dyDescent="0.25">
      <c r="B1759" s="183"/>
      <c r="E1759" s="177">
        <f t="shared" si="88"/>
        <v>234</v>
      </c>
      <c r="F1759" s="179"/>
      <c r="G1759" s="180"/>
      <c r="H1759" s="180"/>
      <c r="I1759" s="180" t="s">
        <v>59</v>
      </c>
      <c r="J1759" s="180"/>
      <c r="K1759" s="180"/>
      <c r="L1759" s="180"/>
      <c r="M1759" s="180"/>
      <c r="N1759" s="180"/>
      <c r="O1759" s="180"/>
      <c r="P1759" s="180"/>
      <c r="Q1759" s="180"/>
      <c r="R1759" s="180"/>
      <c r="S1759" s="180"/>
      <c r="T1759" s="180"/>
      <c r="U1759" s="180"/>
      <c r="V1759" s="180" t="s">
        <v>97</v>
      </c>
      <c r="W1759" s="180" t="s">
        <v>81</v>
      </c>
      <c r="X1759" s="180"/>
      <c r="Y1759" s="180"/>
      <c r="Z1759" s="180"/>
      <c r="AA1759" s="180" t="s">
        <v>1349</v>
      </c>
      <c r="AB1759" s="180"/>
      <c r="AC1759" s="180"/>
      <c r="AD1759" s="180"/>
      <c r="AE1759" s="180" t="s">
        <v>148</v>
      </c>
      <c r="AF1759" s="180"/>
      <c r="AG1759" s="180"/>
      <c r="AH1759" s="180"/>
      <c r="AI1759" s="181"/>
    </row>
    <row r="1760" spans="1:35" s="177" customFormat="1" x14ac:dyDescent="0.25">
      <c r="B1760" s="184"/>
      <c r="E1760" s="177">
        <f t="shared" si="88"/>
        <v>235</v>
      </c>
      <c r="F1760" s="179"/>
      <c r="G1760" s="180"/>
      <c r="H1760" s="180"/>
      <c r="I1760" s="180" t="s">
        <v>2618</v>
      </c>
      <c r="J1760" s="180"/>
      <c r="K1760" s="180"/>
      <c r="L1760" s="180"/>
      <c r="M1760" s="180"/>
      <c r="N1760" s="180"/>
      <c r="O1760" s="180"/>
      <c r="P1760" s="180"/>
      <c r="Q1760" s="180"/>
      <c r="R1760" s="180"/>
      <c r="S1760" s="180"/>
      <c r="T1760" s="180"/>
      <c r="U1760" s="180"/>
      <c r="V1760" s="180" t="s">
        <v>2194</v>
      </c>
      <c r="W1760" s="180" t="s">
        <v>2558</v>
      </c>
      <c r="X1760" s="180"/>
      <c r="Y1760" s="180"/>
      <c r="Z1760" s="180"/>
      <c r="AA1760" s="180" t="s">
        <v>2620</v>
      </c>
      <c r="AB1760" s="180"/>
      <c r="AC1760" s="180"/>
      <c r="AD1760" s="180"/>
      <c r="AE1760" s="180" t="s">
        <v>2687</v>
      </c>
      <c r="AF1760" s="180"/>
      <c r="AG1760" s="180"/>
      <c r="AH1760" s="180"/>
      <c r="AI1760" s="181"/>
    </row>
    <row r="1761" spans="1:35" s="177" customFormat="1" x14ac:dyDescent="0.25">
      <c r="B1761" s="185"/>
      <c r="E1761" s="177">
        <f t="shared" si="88"/>
        <v>236</v>
      </c>
      <c r="F1761" s="179"/>
      <c r="G1761" s="180"/>
      <c r="H1761" s="180"/>
      <c r="I1761" s="180" t="s">
        <v>565</v>
      </c>
      <c r="J1761" s="180"/>
      <c r="K1761" s="180"/>
      <c r="L1761" s="180"/>
      <c r="M1761" s="180"/>
      <c r="N1761" s="180"/>
      <c r="O1761" s="180"/>
      <c r="P1761" s="180"/>
      <c r="Q1761" s="180"/>
      <c r="R1761" s="180"/>
      <c r="S1761" s="180"/>
      <c r="T1761" s="180"/>
      <c r="U1761" s="180"/>
      <c r="V1761" s="180" t="s">
        <v>1036</v>
      </c>
      <c r="W1761" s="180" t="s">
        <v>1454</v>
      </c>
      <c r="X1761" s="180"/>
      <c r="Y1761" s="180"/>
      <c r="Z1761" s="180"/>
      <c r="AA1761" s="180" t="s">
        <v>1118</v>
      </c>
      <c r="AB1761" s="180"/>
      <c r="AC1761" s="180"/>
      <c r="AD1761" s="180"/>
      <c r="AE1761" s="180" t="s">
        <v>565</v>
      </c>
      <c r="AF1761" s="180"/>
      <c r="AG1761" s="180"/>
      <c r="AH1761" s="180"/>
      <c r="AI1761" s="181"/>
    </row>
    <row r="1762" spans="1:35" s="177" customFormat="1" x14ac:dyDescent="0.25">
      <c r="B1762" s="186"/>
      <c r="E1762" s="177">
        <f t="shared" si="88"/>
        <v>237</v>
      </c>
      <c r="F1762" s="179"/>
      <c r="G1762" s="180"/>
      <c r="H1762" s="180"/>
      <c r="I1762" s="180" t="s">
        <v>416</v>
      </c>
      <c r="J1762" s="180"/>
      <c r="K1762" s="180"/>
      <c r="L1762" s="180"/>
      <c r="M1762" s="180"/>
      <c r="N1762" s="180"/>
      <c r="O1762" s="180"/>
      <c r="P1762" s="180"/>
      <c r="Q1762" s="180"/>
      <c r="R1762" s="180"/>
      <c r="S1762" s="180"/>
      <c r="T1762" s="180"/>
      <c r="U1762" s="180"/>
      <c r="V1762" s="180" t="s">
        <v>416</v>
      </c>
      <c r="W1762" s="180" t="s">
        <v>416</v>
      </c>
      <c r="X1762" s="180"/>
      <c r="Y1762" s="180"/>
      <c r="Z1762" s="180"/>
      <c r="AA1762" s="180" t="s">
        <v>416</v>
      </c>
      <c r="AB1762" s="180"/>
      <c r="AC1762" s="180"/>
      <c r="AD1762" s="180"/>
      <c r="AE1762" s="180" t="s">
        <v>435</v>
      </c>
      <c r="AF1762" s="180"/>
      <c r="AG1762" s="180"/>
      <c r="AH1762" s="180"/>
      <c r="AI1762" s="181"/>
    </row>
    <row r="1763" spans="1:35" s="187" customFormat="1" x14ac:dyDescent="0.25">
      <c r="A1763" s="193"/>
      <c r="B1763" s="188"/>
      <c r="E1763" s="187">
        <f t="shared" si="88"/>
        <v>238</v>
      </c>
      <c r="F1763" s="189"/>
      <c r="G1763" s="190"/>
      <c r="H1763" s="190"/>
      <c r="I1763" s="190" t="s">
        <v>417</v>
      </c>
      <c r="J1763" s="190"/>
      <c r="K1763" s="190"/>
      <c r="L1763" s="190"/>
      <c r="M1763" s="190"/>
      <c r="N1763" s="190"/>
      <c r="O1763" s="190"/>
      <c r="P1763" s="190"/>
      <c r="Q1763" s="190"/>
      <c r="R1763" s="190"/>
      <c r="S1763" s="190"/>
      <c r="T1763" s="190"/>
      <c r="U1763" s="190"/>
      <c r="V1763" s="190" t="s">
        <v>417</v>
      </c>
      <c r="W1763" s="190" t="s">
        <v>417</v>
      </c>
      <c r="X1763" s="190"/>
      <c r="Y1763" s="190"/>
      <c r="Z1763" s="190"/>
      <c r="AA1763" s="190" t="s">
        <v>558</v>
      </c>
      <c r="AB1763" s="190"/>
      <c r="AC1763" s="190"/>
      <c r="AD1763" s="190"/>
      <c r="AE1763" s="190" t="s">
        <v>417</v>
      </c>
      <c r="AF1763" s="190"/>
      <c r="AG1763" s="190"/>
      <c r="AH1763" s="190"/>
      <c r="AI1763" s="191"/>
    </row>
    <row r="1764" spans="1:35" s="171" customFormat="1" x14ac:dyDescent="0.25">
      <c r="B1764" s="172"/>
      <c r="E1764" s="173">
        <f>1+E1763</f>
        <v>239</v>
      </c>
      <c r="F1764" s="174"/>
      <c r="G1764" s="192"/>
      <c r="H1764" s="192"/>
      <c r="I1764" s="192" t="s">
        <v>2892</v>
      </c>
      <c r="J1764" s="192"/>
      <c r="K1764" s="192"/>
      <c r="L1764" s="192"/>
      <c r="M1764" s="192"/>
      <c r="N1764" s="192"/>
      <c r="O1764" s="192"/>
      <c r="P1764" s="192"/>
      <c r="Q1764" s="192"/>
      <c r="R1764" s="192"/>
      <c r="S1764" s="192"/>
      <c r="T1764" s="192"/>
      <c r="U1764" s="192"/>
      <c r="V1764" s="192" t="s">
        <v>2427</v>
      </c>
      <c r="W1764" s="192" t="s">
        <v>2893</v>
      </c>
      <c r="X1764" s="192"/>
      <c r="Y1764" s="192"/>
      <c r="Z1764" s="192"/>
      <c r="AA1764" s="192" t="s">
        <v>2894</v>
      </c>
      <c r="AB1764" s="192"/>
      <c r="AC1764" s="192"/>
      <c r="AD1764" s="192"/>
      <c r="AE1764" s="192" t="s">
        <v>2895</v>
      </c>
      <c r="AF1764" s="192"/>
      <c r="AG1764" s="192"/>
      <c r="AH1764" s="192"/>
      <c r="AI1764" s="176"/>
    </row>
    <row r="1765" spans="1:35" s="177" customFormat="1" x14ac:dyDescent="0.25">
      <c r="B1765" s="178"/>
      <c r="E1765" s="177">
        <f t="shared" ref="E1765:E1819" si="89">+E1764+1</f>
        <v>240</v>
      </c>
      <c r="F1765" s="179"/>
      <c r="G1765" s="180"/>
      <c r="H1765" s="180"/>
      <c r="I1765" s="180" t="s">
        <v>470</v>
      </c>
      <c r="J1765" s="180"/>
      <c r="K1765" s="180"/>
      <c r="L1765" s="180"/>
      <c r="M1765" s="180"/>
      <c r="N1765" s="180"/>
      <c r="O1765" s="180"/>
      <c r="P1765" s="180"/>
      <c r="Q1765" s="180"/>
      <c r="R1765" s="180"/>
      <c r="S1765" s="180"/>
      <c r="T1765" s="180"/>
      <c r="U1765" s="180"/>
      <c r="V1765" s="180" t="s">
        <v>520</v>
      </c>
      <c r="W1765" s="180" t="s">
        <v>460</v>
      </c>
      <c r="X1765" s="180"/>
      <c r="Y1765" s="180"/>
      <c r="Z1765" s="180"/>
      <c r="AA1765" s="180" t="s">
        <v>719</v>
      </c>
      <c r="AB1765" s="180"/>
      <c r="AC1765" s="180"/>
      <c r="AD1765" s="180"/>
      <c r="AE1765" s="180" t="s">
        <v>454</v>
      </c>
      <c r="AF1765" s="180"/>
      <c r="AG1765" s="180"/>
      <c r="AH1765" s="180"/>
      <c r="AI1765" s="181"/>
    </row>
    <row r="1766" spans="1:35" s="177" customFormat="1" x14ac:dyDescent="0.25">
      <c r="A1766" s="182"/>
      <c r="B1766" s="183"/>
      <c r="E1766" s="177">
        <f t="shared" si="89"/>
        <v>241</v>
      </c>
      <c r="F1766" s="179"/>
      <c r="G1766" s="180"/>
      <c r="H1766" s="180"/>
      <c r="I1766" s="180" t="s">
        <v>59</v>
      </c>
      <c r="J1766" s="180"/>
      <c r="K1766" s="180"/>
      <c r="L1766" s="180"/>
      <c r="M1766" s="180"/>
      <c r="N1766" s="180"/>
      <c r="O1766" s="180"/>
      <c r="P1766" s="180"/>
      <c r="Q1766" s="180"/>
      <c r="R1766" s="180"/>
      <c r="S1766" s="180"/>
      <c r="T1766" s="180"/>
      <c r="U1766" s="180"/>
      <c r="V1766" s="180" t="s">
        <v>97</v>
      </c>
      <c r="W1766" s="180" t="s">
        <v>81</v>
      </c>
      <c r="X1766" s="180"/>
      <c r="Y1766" s="180"/>
      <c r="Z1766" s="180"/>
      <c r="AA1766" s="180" t="s">
        <v>2490</v>
      </c>
      <c r="AB1766" s="180"/>
      <c r="AC1766" s="180"/>
      <c r="AD1766" s="180"/>
      <c r="AE1766" s="180" t="s">
        <v>81</v>
      </c>
      <c r="AF1766" s="180"/>
      <c r="AG1766" s="180"/>
      <c r="AH1766" s="180"/>
      <c r="AI1766" s="181"/>
    </row>
    <row r="1767" spans="1:35" s="177" customFormat="1" x14ac:dyDescent="0.25">
      <c r="B1767" s="184"/>
      <c r="E1767" s="177">
        <f t="shared" si="89"/>
        <v>242</v>
      </c>
      <c r="F1767" s="179"/>
      <c r="G1767" s="180"/>
      <c r="H1767" s="180"/>
      <c r="I1767" s="180" t="s">
        <v>2618</v>
      </c>
      <c r="J1767" s="180"/>
      <c r="K1767" s="180"/>
      <c r="L1767" s="180"/>
      <c r="M1767" s="180"/>
      <c r="N1767" s="180"/>
      <c r="O1767" s="180"/>
      <c r="P1767" s="180"/>
      <c r="Q1767" s="180"/>
      <c r="R1767" s="180"/>
      <c r="S1767" s="180"/>
      <c r="T1767" s="180"/>
      <c r="U1767" s="180"/>
      <c r="V1767" s="180" t="s">
        <v>2194</v>
      </c>
      <c r="W1767" s="180" t="s">
        <v>2558</v>
      </c>
      <c r="X1767" s="180"/>
      <c r="Y1767" s="180"/>
      <c r="Z1767" s="180"/>
      <c r="AA1767" s="180" t="s">
        <v>2896</v>
      </c>
      <c r="AB1767" s="180"/>
      <c r="AC1767" s="180"/>
      <c r="AD1767" s="180"/>
      <c r="AE1767" s="180" t="s">
        <v>2687</v>
      </c>
      <c r="AF1767" s="180"/>
      <c r="AG1767" s="180"/>
      <c r="AH1767" s="180"/>
      <c r="AI1767" s="181"/>
    </row>
    <row r="1768" spans="1:35" s="177" customFormat="1" x14ac:dyDescent="0.25">
      <c r="B1768" s="185"/>
      <c r="E1768" s="177">
        <f t="shared" si="89"/>
        <v>243</v>
      </c>
      <c r="F1768" s="179"/>
      <c r="G1768" s="180"/>
      <c r="H1768" s="180"/>
      <c r="I1768" s="180" t="s">
        <v>565</v>
      </c>
      <c r="J1768" s="180"/>
      <c r="K1768" s="180"/>
      <c r="L1768" s="180"/>
      <c r="M1768" s="180"/>
      <c r="N1768" s="180"/>
      <c r="O1768" s="180"/>
      <c r="P1768" s="180"/>
      <c r="Q1768" s="180"/>
      <c r="R1768" s="180"/>
      <c r="S1768" s="180"/>
      <c r="T1768" s="180"/>
      <c r="U1768" s="180"/>
      <c r="V1768" s="180" t="s">
        <v>1036</v>
      </c>
      <c r="W1768" s="180" t="s">
        <v>1454</v>
      </c>
      <c r="X1768" s="180"/>
      <c r="Y1768" s="180"/>
      <c r="Z1768" s="180"/>
      <c r="AA1768" s="180" t="s">
        <v>627</v>
      </c>
      <c r="AB1768" s="180"/>
      <c r="AC1768" s="180"/>
      <c r="AD1768" s="180"/>
      <c r="AE1768" s="180" t="s">
        <v>565</v>
      </c>
      <c r="AF1768" s="180"/>
      <c r="AG1768" s="180"/>
      <c r="AH1768" s="180"/>
      <c r="AI1768" s="181"/>
    </row>
    <row r="1769" spans="1:35" s="177" customFormat="1" x14ac:dyDescent="0.25">
      <c r="B1769" s="186"/>
      <c r="E1769" s="177">
        <f t="shared" si="89"/>
        <v>244</v>
      </c>
      <c r="F1769" s="179"/>
      <c r="G1769" s="180"/>
      <c r="H1769" s="180"/>
      <c r="I1769" s="180" t="s">
        <v>416</v>
      </c>
      <c r="J1769" s="180"/>
      <c r="K1769" s="180"/>
      <c r="L1769" s="180"/>
      <c r="M1769" s="180"/>
      <c r="N1769" s="180"/>
      <c r="O1769" s="180"/>
      <c r="P1769" s="180"/>
      <c r="Q1769" s="180"/>
      <c r="R1769" s="180"/>
      <c r="S1769" s="180"/>
      <c r="T1769" s="180"/>
      <c r="U1769" s="180"/>
      <c r="V1769" s="180" t="s">
        <v>416</v>
      </c>
      <c r="W1769" s="180" t="s">
        <v>416</v>
      </c>
      <c r="X1769" s="180"/>
      <c r="Y1769" s="180"/>
      <c r="Z1769" s="180"/>
      <c r="AA1769" s="180" t="s">
        <v>416</v>
      </c>
      <c r="AB1769" s="180"/>
      <c r="AC1769" s="180"/>
      <c r="AD1769" s="180"/>
      <c r="AE1769" s="180" t="s">
        <v>435</v>
      </c>
      <c r="AF1769" s="180"/>
      <c r="AG1769" s="180"/>
      <c r="AH1769" s="180"/>
      <c r="AI1769" s="181"/>
    </row>
    <row r="1770" spans="1:35" s="187" customFormat="1" x14ac:dyDescent="0.25">
      <c r="B1770" s="188"/>
      <c r="E1770" s="187">
        <f t="shared" si="89"/>
        <v>245</v>
      </c>
      <c r="F1770" s="189"/>
      <c r="G1770" s="190"/>
      <c r="H1770" s="190"/>
      <c r="I1770" s="190" t="s">
        <v>417</v>
      </c>
      <c r="J1770" s="190"/>
      <c r="K1770" s="190"/>
      <c r="L1770" s="190"/>
      <c r="M1770" s="190"/>
      <c r="N1770" s="190"/>
      <c r="O1770" s="190"/>
      <c r="P1770" s="190"/>
      <c r="Q1770" s="190"/>
      <c r="R1770" s="190"/>
      <c r="S1770" s="190"/>
      <c r="T1770" s="190"/>
      <c r="U1770" s="190"/>
      <c r="V1770" s="190" t="s">
        <v>417</v>
      </c>
      <c r="W1770" s="190" t="s">
        <v>417</v>
      </c>
      <c r="X1770" s="190"/>
      <c r="Y1770" s="190"/>
      <c r="Z1770" s="190"/>
      <c r="AA1770" s="190" t="s">
        <v>558</v>
      </c>
      <c r="AB1770" s="190"/>
      <c r="AC1770" s="190"/>
      <c r="AD1770" s="190"/>
      <c r="AE1770" s="190" t="s">
        <v>417</v>
      </c>
      <c r="AF1770" s="190"/>
      <c r="AG1770" s="190"/>
      <c r="AH1770" s="190"/>
      <c r="AI1770" s="191"/>
    </row>
    <row r="1771" spans="1:35" s="171" customFormat="1" x14ac:dyDescent="0.25">
      <c r="B1771" s="172"/>
      <c r="E1771" s="173">
        <f t="shared" si="89"/>
        <v>246</v>
      </c>
      <c r="F1771" s="174"/>
      <c r="G1771" s="192"/>
      <c r="H1771" s="192"/>
      <c r="I1771" s="192" t="s">
        <v>2897</v>
      </c>
      <c r="J1771" s="192"/>
      <c r="K1771" s="192"/>
      <c r="L1771" s="192"/>
      <c r="M1771" s="192"/>
      <c r="N1771" s="192"/>
      <c r="O1771" s="192"/>
      <c r="P1771" s="192"/>
      <c r="Q1771" s="192"/>
      <c r="R1771" s="192"/>
      <c r="S1771" s="192"/>
      <c r="T1771" s="192"/>
      <c r="U1771" s="192"/>
      <c r="V1771" s="192" t="s">
        <v>2430</v>
      </c>
      <c r="W1771" s="192" t="s">
        <v>2898</v>
      </c>
      <c r="X1771" s="192"/>
      <c r="Y1771" s="192"/>
      <c r="Z1771" s="192"/>
      <c r="AA1771" s="192" t="s">
        <v>2899</v>
      </c>
      <c r="AB1771" s="192"/>
      <c r="AC1771" s="192"/>
      <c r="AD1771" s="192"/>
      <c r="AE1771" s="192" t="s">
        <v>2900</v>
      </c>
      <c r="AF1771" s="192"/>
      <c r="AG1771" s="192"/>
      <c r="AH1771" s="192"/>
      <c r="AI1771" s="176"/>
    </row>
    <row r="1772" spans="1:35" s="177" customFormat="1" x14ac:dyDescent="0.25">
      <c r="A1772" s="182"/>
      <c r="B1772" s="178"/>
      <c r="E1772" s="177">
        <f t="shared" si="89"/>
        <v>247</v>
      </c>
      <c r="F1772" s="179"/>
      <c r="G1772" s="180"/>
      <c r="H1772" s="180"/>
      <c r="I1772" s="180" t="s">
        <v>473</v>
      </c>
      <c r="J1772" s="180"/>
      <c r="K1772" s="180"/>
      <c r="L1772" s="180"/>
      <c r="M1772" s="180"/>
      <c r="N1772" s="180"/>
      <c r="O1772" s="180"/>
      <c r="P1772" s="180"/>
      <c r="Q1772" s="180"/>
      <c r="R1772" s="180"/>
      <c r="S1772" s="180"/>
      <c r="T1772" s="180"/>
      <c r="U1772" s="180"/>
      <c r="V1772" s="180" t="s">
        <v>522</v>
      </c>
      <c r="W1772" s="180" t="s">
        <v>462</v>
      </c>
      <c r="X1772" s="180"/>
      <c r="Y1772" s="180"/>
      <c r="Z1772" s="180"/>
      <c r="AA1772" s="180" t="s">
        <v>719</v>
      </c>
      <c r="AB1772" s="180"/>
      <c r="AC1772" s="180"/>
      <c r="AD1772" s="180"/>
      <c r="AE1772" s="180" t="s">
        <v>458</v>
      </c>
      <c r="AF1772" s="180"/>
      <c r="AG1772" s="180"/>
      <c r="AH1772" s="180"/>
      <c r="AI1772" s="181"/>
    </row>
    <row r="1773" spans="1:35" s="177" customFormat="1" x14ac:dyDescent="0.25">
      <c r="B1773" s="183"/>
      <c r="E1773" s="177">
        <f t="shared" si="89"/>
        <v>248</v>
      </c>
      <c r="F1773" s="179"/>
      <c r="G1773" s="180"/>
      <c r="H1773" s="180"/>
      <c r="I1773" s="180" t="s">
        <v>59</v>
      </c>
      <c r="J1773" s="180"/>
      <c r="K1773" s="180"/>
      <c r="L1773" s="180"/>
      <c r="M1773" s="180"/>
      <c r="N1773" s="180"/>
      <c r="O1773" s="180"/>
      <c r="P1773" s="180"/>
      <c r="Q1773" s="180"/>
      <c r="R1773" s="180"/>
      <c r="S1773" s="180"/>
      <c r="T1773" s="180"/>
      <c r="U1773" s="180"/>
      <c r="V1773" s="180" t="s">
        <v>97</v>
      </c>
      <c r="W1773" s="180" t="s">
        <v>81</v>
      </c>
      <c r="X1773" s="180"/>
      <c r="Y1773" s="180"/>
      <c r="Z1773" s="180"/>
      <c r="AA1773" s="180" t="s">
        <v>1552</v>
      </c>
      <c r="AB1773" s="180"/>
      <c r="AC1773" s="180"/>
      <c r="AD1773" s="180"/>
      <c r="AE1773" s="180" t="s">
        <v>81</v>
      </c>
      <c r="AF1773" s="180"/>
      <c r="AG1773" s="180"/>
      <c r="AH1773" s="180"/>
      <c r="AI1773" s="181"/>
    </row>
    <row r="1774" spans="1:35" s="177" customFormat="1" x14ac:dyDescent="0.25">
      <c r="B1774" s="184"/>
      <c r="E1774" s="177">
        <f t="shared" si="89"/>
        <v>249</v>
      </c>
      <c r="F1774" s="179"/>
      <c r="G1774" s="180"/>
      <c r="H1774" s="180"/>
      <c r="I1774" s="180" t="s">
        <v>2618</v>
      </c>
      <c r="J1774" s="180"/>
      <c r="K1774" s="180"/>
      <c r="L1774" s="180"/>
      <c r="M1774" s="180"/>
      <c r="N1774" s="180"/>
      <c r="O1774" s="180"/>
      <c r="P1774" s="180"/>
      <c r="Q1774" s="180"/>
      <c r="R1774" s="180"/>
      <c r="S1774" s="180"/>
      <c r="T1774" s="180"/>
      <c r="U1774" s="180"/>
      <c r="V1774" s="180" t="s">
        <v>2194</v>
      </c>
      <c r="W1774" s="180" t="s">
        <v>2558</v>
      </c>
      <c r="X1774" s="180"/>
      <c r="Y1774" s="180"/>
      <c r="Z1774" s="180"/>
      <c r="AA1774" s="180" t="s">
        <v>2620</v>
      </c>
      <c r="AB1774" s="180"/>
      <c r="AC1774" s="180"/>
      <c r="AD1774" s="180"/>
      <c r="AE1774" s="180" t="s">
        <v>2687</v>
      </c>
      <c r="AF1774" s="180"/>
      <c r="AG1774" s="180"/>
      <c r="AH1774" s="180"/>
      <c r="AI1774" s="181"/>
    </row>
    <row r="1775" spans="1:35" s="177" customFormat="1" x14ac:dyDescent="0.25">
      <c r="B1775" s="185"/>
      <c r="E1775" s="177">
        <f t="shared" si="89"/>
        <v>250</v>
      </c>
      <c r="F1775" s="179"/>
      <c r="G1775" s="180"/>
      <c r="H1775" s="180"/>
      <c r="I1775" s="180" t="s">
        <v>565</v>
      </c>
      <c r="J1775" s="180"/>
      <c r="K1775" s="180"/>
      <c r="L1775" s="180"/>
      <c r="M1775" s="180"/>
      <c r="N1775" s="180"/>
      <c r="O1775" s="180"/>
      <c r="P1775" s="180"/>
      <c r="Q1775" s="180"/>
      <c r="R1775" s="180"/>
      <c r="S1775" s="180"/>
      <c r="T1775" s="180"/>
      <c r="U1775" s="180"/>
      <c r="V1775" s="180" t="s">
        <v>1036</v>
      </c>
      <c r="W1775" s="180" t="s">
        <v>1454</v>
      </c>
      <c r="X1775" s="180"/>
      <c r="Y1775" s="180"/>
      <c r="Z1775" s="180"/>
      <c r="AA1775" s="180" t="s">
        <v>1353</v>
      </c>
      <c r="AB1775" s="180"/>
      <c r="AC1775" s="180"/>
      <c r="AD1775" s="180"/>
      <c r="AE1775" s="180" t="s">
        <v>565</v>
      </c>
      <c r="AF1775" s="180"/>
      <c r="AG1775" s="180"/>
      <c r="AH1775" s="180"/>
      <c r="AI1775" s="181"/>
    </row>
    <row r="1776" spans="1:35" s="177" customFormat="1" x14ac:dyDescent="0.25">
      <c r="B1776" s="186"/>
      <c r="E1776" s="177">
        <f t="shared" si="89"/>
        <v>251</v>
      </c>
      <c r="F1776" s="179"/>
      <c r="G1776" s="180"/>
      <c r="H1776" s="180"/>
      <c r="I1776" s="180" t="s">
        <v>416</v>
      </c>
      <c r="J1776" s="180"/>
      <c r="K1776" s="180"/>
      <c r="L1776" s="180"/>
      <c r="M1776" s="180"/>
      <c r="N1776" s="180"/>
      <c r="O1776" s="180"/>
      <c r="P1776" s="180"/>
      <c r="Q1776" s="180"/>
      <c r="R1776" s="180"/>
      <c r="S1776" s="180"/>
      <c r="T1776" s="180"/>
      <c r="U1776" s="180"/>
      <c r="V1776" s="180" t="s">
        <v>416</v>
      </c>
      <c r="W1776" s="180" t="s">
        <v>416</v>
      </c>
      <c r="X1776" s="180"/>
      <c r="Y1776" s="180"/>
      <c r="Z1776" s="180"/>
      <c r="AA1776" s="180" t="s">
        <v>416</v>
      </c>
      <c r="AB1776" s="180"/>
      <c r="AC1776" s="180"/>
      <c r="AD1776" s="180"/>
      <c r="AE1776" s="180" t="s">
        <v>435</v>
      </c>
      <c r="AF1776" s="180"/>
      <c r="AG1776" s="180"/>
      <c r="AH1776" s="180"/>
      <c r="AI1776" s="181"/>
    </row>
    <row r="1777" spans="1:35" s="187" customFormat="1" x14ac:dyDescent="0.25">
      <c r="A1777" s="193"/>
      <c r="B1777" s="188"/>
      <c r="E1777" s="187">
        <f t="shared" si="89"/>
        <v>252</v>
      </c>
      <c r="F1777" s="189"/>
      <c r="G1777" s="190"/>
      <c r="H1777" s="190"/>
      <c r="I1777" s="190" t="s">
        <v>417</v>
      </c>
      <c r="J1777" s="190"/>
      <c r="K1777" s="190"/>
      <c r="L1777" s="190"/>
      <c r="M1777" s="190"/>
      <c r="N1777" s="190"/>
      <c r="O1777" s="190"/>
      <c r="P1777" s="190"/>
      <c r="Q1777" s="190"/>
      <c r="R1777" s="190"/>
      <c r="S1777" s="190"/>
      <c r="T1777" s="190"/>
      <c r="U1777" s="190"/>
      <c r="V1777" s="190" t="s">
        <v>417</v>
      </c>
      <c r="W1777" s="190" t="s">
        <v>417</v>
      </c>
      <c r="X1777" s="190"/>
      <c r="Y1777" s="190"/>
      <c r="Z1777" s="190"/>
      <c r="AA1777" s="190" t="s">
        <v>558</v>
      </c>
      <c r="AB1777" s="190"/>
      <c r="AC1777" s="190"/>
      <c r="AD1777" s="190"/>
      <c r="AE1777" s="190" t="s">
        <v>417</v>
      </c>
      <c r="AF1777" s="190"/>
      <c r="AG1777" s="190"/>
      <c r="AH1777" s="190"/>
      <c r="AI1777" s="191"/>
    </row>
    <row r="1778" spans="1:35" s="171" customFormat="1" x14ac:dyDescent="0.25">
      <c r="B1778" s="172"/>
      <c r="E1778" s="173">
        <f>1+E1777</f>
        <v>253</v>
      </c>
      <c r="F1778" s="174"/>
      <c r="G1778" s="192"/>
      <c r="H1778" s="192"/>
      <c r="I1778" s="192" t="s">
        <v>2901</v>
      </c>
      <c r="J1778" s="192"/>
      <c r="K1778" s="192"/>
      <c r="L1778" s="192"/>
      <c r="M1778" s="192"/>
      <c r="N1778" s="192"/>
      <c r="O1778" s="192"/>
      <c r="P1778" s="192"/>
      <c r="Q1778" s="192"/>
      <c r="R1778" s="192"/>
      <c r="S1778" s="192"/>
      <c r="T1778" s="192"/>
      <c r="U1778" s="192"/>
      <c r="V1778" s="192" t="s">
        <v>2433</v>
      </c>
      <c r="W1778" s="192" t="s">
        <v>2902</v>
      </c>
      <c r="X1778" s="192"/>
      <c r="Y1778" s="192"/>
      <c r="Z1778" s="192"/>
      <c r="AA1778" s="192"/>
      <c r="AB1778" s="192"/>
      <c r="AC1778" s="192"/>
      <c r="AD1778" s="192"/>
      <c r="AE1778" s="192" t="s">
        <v>2903</v>
      </c>
      <c r="AF1778" s="192"/>
      <c r="AG1778" s="192"/>
      <c r="AH1778" s="192"/>
      <c r="AI1778" s="176"/>
    </row>
    <row r="1779" spans="1:35" s="177" customFormat="1" x14ac:dyDescent="0.25">
      <c r="B1779" s="178"/>
      <c r="E1779" s="177">
        <f t="shared" ref="E1779:E1784" si="90">+E1778+1</f>
        <v>254</v>
      </c>
      <c r="F1779" s="179"/>
      <c r="G1779" s="180"/>
      <c r="H1779" s="180"/>
      <c r="I1779" s="180" t="s">
        <v>475</v>
      </c>
      <c r="J1779" s="180"/>
      <c r="K1779" s="180"/>
      <c r="L1779" s="180"/>
      <c r="M1779" s="180"/>
      <c r="N1779" s="180"/>
      <c r="O1779" s="180"/>
      <c r="P1779" s="180"/>
      <c r="Q1779" s="180"/>
      <c r="R1779" s="180"/>
      <c r="S1779" s="180"/>
      <c r="T1779" s="180"/>
      <c r="U1779" s="180"/>
      <c r="V1779" s="180" t="s">
        <v>524</v>
      </c>
      <c r="W1779" s="180" t="s">
        <v>464</v>
      </c>
      <c r="X1779" s="180"/>
      <c r="Y1779" s="180"/>
      <c r="Z1779" s="180"/>
      <c r="AA1779" s="180"/>
      <c r="AB1779" s="180"/>
      <c r="AC1779" s="180"/>
      <c r="AD1779" s="180"/>
      <c r="AE1779" s="180" t="s">
        <v>428</v>
      </c>
      <c r="AF1779" s="180"/>
      <c r="AG1779" s="180"/>
      <c r="AH1779" s="180"/>
      <c r="AI1779" s="181"/>
    </row>
    <row r="1780" spans="1:35" s="177" customFormat="1" x14ac:dyDescent="0.25">
      <c r="A1780" s="182"/>
      <c r="B1780" s="183"/>
      <c r="E1780" s="177">
        <f t="shared" si="90"/>
        <v>255</v>
      </c>
      <c r="F1780" s="179"/>
      <c r="G1780" s="180"/>
      <c r="H1780" s="180"/>
      <c r="I1780" s="180" t="s">
        <v>59</v>
      </c>
      <c r="J1780" s="180"/>
      <c r="K1780" s="180"/>
      <c r="L1780" s="180"/>
      <c r="M1780" s="180"/>
      <c r="N1780" s="180"/>
      <c r="O1780" s="180"/>
      <c r="P1780" s="180"/>
      <c r="Q1780" s="180"/>
      <c r="R1780" s="180"/>
      <c r="S1780" s="180"/>
      <c r="T1780" s="180"/>
      <c r="U1780" s="180"/>
      <c r="V1780" s="180" t="s">
        <v>97</v>
      </c>
      <c r="W1780" s="180" t="s">
        <v>81</v>
      </c>
      <c r="X1780" s="180"/>
      <c r="Y1780" s="180"/>
      <c r="Z1780" s="180"/>
      <c r="AA1780" s="180"/>
      <c r="AB1780" s="180"/>
      <c r="AC1780" s="180"/>
      <c r="AD1780" s="180"/>
      <c r="AE1780" s="180" t="s">
        <v>68</v>
      </c>
      <c r="AF1780" s="180"/>
      <c r="AG1780" s="180"/>
      <c r="AH1780" s="180"/>
      <c r="AI1780" s="181"/>
    </row>
    <row r="1781" spans="1:35" s="177" customFormat="1" x14ac:dyDescent="0.25">
      <c r="B1781" s="184"/>
      <c r="E1781" s="177">
        <f t="shared" si="90"/>
        <v>256</v>
      </c>
      <c r="F1781" s="179"/>
      <c r="G1781" s="180"/>
      <c r="H1781" s="180"/>
      <c r="I1781" s="180" t="s">
        <v>2618</v>
      </c>
      <c r="J1781" s="180"/>
      <c r="K1781" s="180"/>
      <c r="L1781" s="180"/>
      <c r="M1781" s="180"/>
      <c r="N1781" s="180"/>
      <c r="O1781" s="180"/>
      <c r="P1781" s="180"/>
      <c r="Q1781" s="180"/>
      <c r="R1781" s="180"/>
      <c r="S1781" s="180"/>
      <c r="T1781" s="180"/>
      <c r="U1781" s="180"/>
      <c r="V1781" s="180" t="s">
        <v>2194</v>
      </c>
      <c r="W1781" s="180" t="s">
        <v>2558</v>
      </c>
      <c r="X1781" s="180"/>
      <c r="Y1781" s="180"/>
      <c r="Z1781" s="180"/>
      <c r="AA1781" s="180"/>
      <c r="AB1781" s="180"/>
      <c r="AC1781" s="180"/>
      <c r="AD1781" s="180"/>
      <c r="AE1781" s="180" t="s">
        <v>2618</v>
      </c>
      <c r="AF1781" s="180"/>
      <c r="AG1781" s="180"/>
      <c r="AH1781" s="180"/>
      <c r="AI1781" s="181"/>
    </row>
    <row r="1782" spans="1:35" s="177" customFormat="1" x14ac:dyDescent="0.25">
      <c r="B1782" s="185"/>
      <c r="E1782" s="177">
        <f t="shared" si="90"/>
        <v>257</v>
      </c>
      <c r="F1782" s="179"/>
      <c r="G1782" s="180"/>
      <c r="H1782" s="180"/>
      <c r="I1782" s="180" t="s">
        <v>565</v>
      </c>
      <c r="J1782" s="180"/>
      <c r="K1782" s="180"/>
      <c r="L1782" s="180"/>
      <c r="M1782" s="180"/>
      <c r="N1782" s="180"/>
      <c r="O1782" s="180"/>
      <c r="P1782" s="180"/>
      <c r="Q1782" s="180"/>
      <c r="R1782" s="180"/>
      <c r="S1782" s="180"/>
      <c r="T1782" s="180"/>
      <c r="U1782" s="180"/>
      <c r="V1782" s="180" t="s">
        <v>1036</v>
      </c>
      <c r="W1782" s="180" t="s">
        <v>1454</v>
      </c>
      <c r="X1782" s="180"/>
      <c r="Y1782" s="180"/>
      <c r="Z1782" s="180"/>
      <c r="AA1782" s="180"/>
      <c r="AB1782" s="180"/>
      <c r="AC1782" s="180"/>
      <c r="AD1782" s="180"/>
      <c r="AE1782" s="180" t="s">
        <v>565</v>
      </c>
      <c r="AF1782" s="180"/>
      <c r="AG1782" s="180"/>
      <c r="AH1782" s="180"/>
      <c r="AI1782" s="181"/>
    </row>
    <row r="1783" spans="1:35" s="177" customFormat="1" x14ac:dyDescent="0.25">
      <c r="B1783" s="186"/>
      <c r="E1783" s="177">
        <f t="shared" si="90"/>
        <v>258</v>
      </c>
      <c r="F1783" s="179"/>
      <c r="G1783" s="180"/>
      <c r="H1783" s="180"/>
      <c r="I1783" s="180" t="s">
        <v>416</v>
      </c>
      <c r="J1783" s="180"/>
      <c r="K1783" s="180"/>
      <c r="L1783" s="180"/>
      <c r="M1783" s="180"/>
      <c r="N1783" s="180"/>
      <c r="O1783" s="180"/>
      <c r="P1783" s="180"/>
      <c r="Q1783" s="180"/>
      <c r="R1783" s="180"/>
      <c r="S1783" s="180"/>
      <c r="T1783" s="180"/>
      <c r="U1783" s="180"/>
      <c r="V1783" s="180" t="s">
        <v>416</v>
      </c>
      <c r="W1783" s="180" t="s">
        <v>416</v>
      </c>
      <c r="X1783" s="180"/>
      <c r="Y1783" s="180"/>
      <c r="Z1783" s="180"/>
      <c r="AA1783" s="180"/>
      <c r="AB1783" s="180"/>
      <c r="AC1783" s="180"/>
      <c r="AD1783" s="180"/>
      <c r="AE1783" s="180" t="s">
        <v>435</v>
      </c>
      <c r="AF1783" s="180"/>
      <c r="AG1783" s="180"/>
      <c r="AH1783" s="180"/>
      <c r="AI1783" s="181"/>
    </row>
    <row r="1784" spans="1:35" s="187" customFormat="1" x14ac:dyDescent="0.25">
      <c r="B1784" s="188"/>
      <c r="E1784" s="187">
        <f t="shared" si="90"/>
        <v>259</v>
      </c>
      <c r="F1784" s="189"/>
      <c r="G1784" s="190"/>
      <c r="H1784" s="190"/>
      <c r="I1784" s="190" t="s">
        <v>417</v>
      </c>
      <c r="J1784" s="190"/>
      <c r="K1784" s="190"/>
      <c r="L1784" s="190"/>
      <c r="M1784" s="190"/>
      <c r="N1784" s="190"/>
      <c r="O1784" s="190"/>
      <c r="P1784" s="190"/>
      <c r="Q1784" s="190"/>
      <c r="R1784" s="190"/>
      <c r="S1784" s="190"/>
      <c r="T1784" s="190"/>
      <c r="U1784" s="190"/>
      <c r="V1784" s="190" t="s">
        <v>417</v>
      </c>
      <c r="W1784" s="190" t="s">
        <v>417</v>
      </c>
      <c r="X1784" s="190"/>
      <c r="Y1784" s="190"/>
      <c r="Z1784" s="190"/>
      <c r="AA1784" s="190"/>
      <c r="AB1784" s="190"/>
      <c r="AC1784" s="190"/>
      <c r="AD1784" s="190"/>
      <c r="AE1784" s="190" t="s">
        <v>417</v>
      </c>
      <c r="AF1784" s="190"/>
      <c r="AG1784" s="190"/>
      <c r="AH1784" s="190"/>
      <c r="AI1784" s="191"/>
    </row>
    <row r="1785" spans="1:35" s="171" customFormat="1" x14ac:dyDescent="0.25">
      <c r="B1785" s="172"/>
      <c r="E1785" s="173">
        <f>1+E1784</f>
        <v>260</v>
      </c>
      <c r="F1785" s="174"/>
      <c r="G1785" s="192"/>
      <c r="H1785" s="192"/>
      <c r="I1785" s="192" t="s">
        <v>2904</v>
      </c>
      <c r="J1785" s="192"/>
      <c r="K1785" s="192"/>
      <c r="L1785" s="192"/>
      <c r="M1785" s="192"/>
      <c r="N1785" s="192"/>
      <c r="O1785" s="192"/>
      <c r="P1785" s="192"/>
      <c r="Q1785" s="192"/>
      <c r="R1785" s="192"/>
      <c r="S1785" s="192"/>
      <c r="T1785" s="192"/>
      <c r="U1785" s="192"/>
      <c r="V1785" s="192" t="s">
        <v>2436</v>
      </c>
      <c r="W1785" s="192" t="s">
        <v>2905</v>
      </c>
      <c r="X1785" s="192"/>
      <c r="Y1785" s="192"/>
      <c r="Z1785" s="192"/>
      <c r="AA1785" s="192"/>
      <c r="AB1785" s="192"/>
      <c r="AC1785" s="192"/>
      <c r="AD1785" s="192"/>
      <c r="AE1785" s="192" t="s">
        <v>2906</v>
      </c>
      <c r="AF1785" s="192"/>
      <c r="AG1785" s="192"/>
      <c r="AH1785" s="192"/>
      <c r="AI1785" s="176"/>
    </row>
    <row r="1786" spans="1:35" s="177" customFormat="1" x14ac:dyDescent="0.25">
      <c r="A1786" s="182"/>
      <c r="B1786" s="178"/>
      <c r="E1786" s="177">
        <f>+E1785+1</f>
        <v>261</v>
      </c>
      <c r="F1786" s="179"/>
      <c r="G1786" s="180"/>
      <c r="H1786" s="180"/>
      <c r="I1786" s="180" t="s">
        <v>422</v>
      </c>
      <c r="J1786" s="180"/>
      <c r="K1786" s="180"/>
      <c r="L1786" s="180"/>
      <c r="M1786" s="180"/>
      <c r="N1786" s="180"/>
      <c r="O1786" s="180"/>
      <c r="P1786" s="180"/>
      <c r="Q1786" s="180"/>
      <c r="R1786" s="180"/>
      <c r="S1786" s="180"/>
      <c r="T1786" s="180"/>
      <c r="U1786" s="180"/>
      <c r="V1786" s="180" t="s">
        <v>526</v>
      </c>
      <c r="W1786" s="180" t="s">
        <v>466</v>
      </c>
      <c r="X1786" s="180"/>
      <c r="Y1786" s="180"/>
      <c r="Z1786" s="180"/>
      <c r="AA1786" s="180"/>
      <c r="AB1786" s="180"/>
      <c r="AC1786" s="180"/>
      <c r="AD1786" s="180"/>
      <c r="AE1786" s="180" t="s">
        <v>470</v>
      </c>
      <c r="AF1786" s="180"/>
      <c r="AG1786" s="180"/>
      <c r="AH1786" s="180"/>
      <c r="AI1786" s="181"/>
    </row>
    <row r="1787" spans="1:35" s="177" customFormat="1" x14ac:dyDescent="0.25">
      <c r="B1787" s="183"/>
      <c r="E1787" s="177">
        <f t="shared" si="89"/>
        <v>262</v>
      </c>
      <c r="F1787" s="179"/>
      <c r="G1787" s="180"/>
      <c r="H1787" s="180"/>
      <c r="I1787" s="180" t="s">
        <v>2907</v>
      </c>
      <c r="J1787" s="180"/>
      <c r="K1787" s="180"/>
      <c r="L1787" s="180"/>
      <c r="M1787" s="180"/>
      <c r="N1787" s="180"/>
      <c r="O1787" s="180"/>
      <c r="P1787" s="180"/>
      <c r="Q1787" s="180"/>
      <c r="R1787" s="180"/>
      <c r="S1787" s="180"/>
      <c r="T1787" s="180"/>
      <c r="U1787" s="180"/>
      <c r="V1787" s="180" t="s">
        <v>97</v>
      </c>
      <c r="W1787" s="180" t="s">
        <v>81</v>
      </c>
      <c r="X1787" s="180"/>
      <c r="Y1787" s="180"/>
      <c r="Z1787" s="180"/>
      <c r="AA1787" s="180"/>
      <c r="AB1787" s="180"/>
      <c r="AC1787" s="180"/>
      <c r="AD1787" s="180"/>
      <c r="AE1787" s="180" t="s">
        <v>59</v>
      </c>
      <c r="AF1787" s="180"/>
      <c r="AG1787" s="180"/>
      <c r="AH1787" s="180"/>
      <c r="AI1787" s="181"/>
    </row>
    <row r="1788" spans="1:35" s="177" customFormat="1" x14ac:dyDescent="0.25">
      <c r="B1788" s="184"/>
      <c r="E1788" s="177">
        <f t="shared" si="89"/>
        <v>263</v>
      </c>
      <c r="F1788" s="179"/>
      <c r="G1788" s="180"/>
      <c r="H1788" s="180"/>
      <c r="I1788" s="180" t="s">
        <v>2637</v>
      </c>
      <c r="J1788" s="180"/>
      <c r="K1788" s="180"/>
      <c r="L1788" s="180"/>
      <c r="M1788" s="180"/>
      <c r="N1788" s="180"/>
      <c r="O1788" s="180"/>
      <c r="P1788" s="180"/>
      <c r="Q1788" s="180"/>
      <c r="R1788" s="180"/>
      <c r="S1788" s="180"/>
      <c r="T1788" s="180"/>
      <c r="U1788" s="180"/>
      <c r="V1788" s="180" t="s">
        <v>2194</v>
      </c>
      <c r="W1788" s="180" t="s">
        <v>2558</v>
      </c>
      <c r="X1788" s="180"/>
      <c r="Y1788" s="180"/>
      <c r="Z1788" s="180"/>
      <c r="AA1788" s="180"/>
      <c r="AB1788" s="180"/>
      <c r="AC1788" s="180"/>
      <c r="AD1788" s="180"/>
      <c r="AE1788" s="180" t="s">
        <v>2618</v>
      </c>
      <c r="AF1788" s="180"/>
      <c r="AG1788" s="180"/>
      <c r="AH1788" s="180"/>
      <c r="AI1788" s="181"/>
    </row>
    <row r="1789" spans="1:35" s="177" customFormat="1" x14ac:dyDescent="0.25">
      <c r="B1789" s="185"/>
      <c r="E1789" s="177">
        <f t="shared" si="89"/>
        <v>264</v>
      </c>
      <c r="F1789" s="179"/>
      <c r="G1789" s="180"/>
      <c r="H1789" s="180"/>
      <c r="I1789" s="180" t="s">
        <v>2908</v>
      </c>
      <c r="J1789" s="180"/>
      <c r="K1789" s="180"/>
      <c r="L1789" s="180"/>
      <c r="M1789" s="180"/>
      <c r="N1789" s="180"/>
      <c r="O1789" s="180"/>
      <c r="P1789" s="180"/>
      <c r="Q1789" s="180"/>
      <c r="R1789" s="180"/>
      <c r="S1789" s="180"/>
      <c r="T1789" s="180"/>
      <c r="U1789" s="180"/>
      <c r="V1789" s="180" t="s">
        <v>1036</v>
      </c>
      <c r="W1789" s="180" t="s">
        <v>1454</v>
      </c>
      <c r="X1789" s="180"/>
      <c r="Y1789" s="180"/>
      <c r="Z1789" s="180"/>
      <c r="AA1789" s="180"/>
      <c r="AB1789" s="180"/>
      <c r="AC1789" s="180"/>
      <c r="AD1789" s="180"/>
      <c r="AE1789" s="180" t="s">
        <v>565</v>
      </c>
      <c r="AF1789" s="180"/>
      <c r="AG1789" s="180"/>
      <c r="AH1789" s="180"/>
      <c r="AI1789" s="181"/>
    </row>
    <row r="1790" spans="1:35" s="177" customFormat="1" x14ac:dyDescent="0.25">
      <c r="B1790" s="186"/>
      <c r="E1790" s="177">
        <f t="shared" si="89"/>
        <v>265</v>
      </c>
      <c r="F1790" s="179"/>
      <c r="G1790" s="180"/>
      <c r="H1790" s="180"/>
      <c r="I1790" s="180" t="s">
        <v>416</v>
      </c>
      <c r="J1790" s="180"/>
      <c r="K1790" s="180"/>
      <c r="L1790" s="180"/>
      <c r="M1790" s="180"/>
      <c r="N1790" s="180"/>
      <c r="O1790" s="180"/>
      <c r="P1790" s="180"/>
      <c r="Q1790" s="180"/>
      <c r="R1790" s="180"/>
      <c r="S1790" s="180"/>
      <c r="T1790" s="180"/>
      <c r="U1790" s="180"/>
      <c r="V1790" s="180" t="s">
        <v>416</v>
      </c>
      <c r="W1790" s="180" t="s">
        <v>416</v>
      </c>
      <c r="X1790" s="180"/>
      <c r="Y1790" s="180"/>
      <c r="Z1790" s="180"/>
      <c r="AA1790" s="180"/>
      <c r="AB1790" s="180"/>
      <c r="AC1790" s="180"/>
      <c r="AD1790" s="180"/>
      <c r="AE1790" s="180" t="s">
        <v>435</v>
      </c>
      <c r="AF1790" s="180"/>
      <c r="AG1790" s="180"/>
      <c r="AH1790" s="180"/>
      <c r="AI1790" s="181"/>
    </row>
    <row r="1791" spans="1:35" s="187" customFormat="1" x14ac:dyDescent="0.25">
      <c r="A1791" s="193"/>
      <c r="B1791" s="188"/>
      <c r="E1791" s="187">
        <f t="shared" si="89"/>
        <v>266</v>
      </c>
      <c r="F1791" s="189"/>
      <c r="G1791" s="190"/>
      <c r="H1791" s="190"/>
      <c r="I1791" s="190" t="s">
        <v>558</v>
      </c>
      <c r="J1791" s="190"/>
      <c r="K1791" s="190"/>
      <c r="L1791" s="190"/>
      <c r="M1791" s="190"/>
      <c r="N1791" s="190"/>
      <c r="O1791" s="190"/>
      <c r="P1791" s="190"/>
      <c r="Q1791" s="190"/>
      <c r="R1791" s="190"/>
      <c r="S1791" s="190"/>
      <c r="T1791" s="190"/>
      <c r="U1791" s="190"/>
      <c r="V1791" s="190" t="s">
        <v>417</v>
      </c>
      <c r="W1791" s="190" t="s">
        <v>417</v>
      </c>
      <c r="X1791" s="190"/>
      <c r="Y1791" s="190"/>
      <c r="Z1791" s="190"/>
      <c r="AA1791" s="190"/>
      <c r="AB1791" s="190"/>
      <c r="AC1791" s="190"/>
      <c r="AD1791" s="190"/>
      <c r="AE1791" s="190" t="s">
        <v>417</v>
      </c>
      <c r="AF1791" s="190"/>
      <c r="AG1791" s="190"/>
      <c r="AH1791" s="190"/>
      <c r="AI1791" s="191"/>
    </row>
    <row r="1792" spans="1:35" s="171" customFormat="1" x14ac:dyDescent="0.25">
      <c r="B1792" s="172"/>
      <c r="E1792" s="173">
        <f t="shared" si="89"/>
        <v>267</v>
      </c>
      <c r="F1792" s="174"/>
      <c r="G1792" s="192"/>
      <c r="H1792" s="192"/>
      <c r="I1792" s="192" t="s">
        <v>2909</v>
      </c>
      <c r="J1792" s="192"/>
      <c r="K1792" s="192"/>
      <c r="L1792" s="192"/>
      <c r="M1792" s="192"/>
      <c r="N1792" s="192"/>
      <c r="O1792" s="192"/>
      <c r="P1792" s="192"/>
      <c r="Q1792" s="192"/>
      <c r="R1792" s="192"/>
      <c r="S1792" s="192"/>
      <c r="T1792" s="192"/>
      <c r="U1792" s="192"/>
      <c r="V1792" s="192" t="s">
        <v>2439</v>
      </c>
      <c r="W1792" s="192" t="s">
        <v>2910</v>
      </c>
      <c r="X1792" s="192"/>
      <c r="Y1792" s="192"/>
      <c r="Z1792" s="192"/>
      <c r="AA1792" s="192"/>
      <c r="AB1792" s="192"/>
      <c r="AC1792" s="192"/>
      <c r="AD1792" s="192"/>
      <c r="AE1792" s="192" t="s">
        <v>2911</v>
      </c>
      <c r="AF1792" s="192"/>
      <c r="AG1792" s="192"/>
      <c r="AH1792" s="192"/>
      <c r="AI1792" s="176"/>
    </row>
    <row r="1793" spans="1:35" s="177" customFormat="1" x14ac:dyDescent="0.25">
      <c r="B1793" s="178"/>
      <c r="E1793" s="177">
        <f t="shared" si="89"/>
        <v>268</v>
      </c>
      <c r="F1793" s="179"/>
      <c r="G1793" s="180"/>
      <c r="H1793" s="180"/>
      <c r="I1793" s="180" t="s">
        <v>719</v>
      </c>
      <c r="J1793" s="180"/>
      <c r="K1793" s="180"/>
      <c r="L1793" s="180"/>
      <c r="M1793" s="180"/>
      <c r="N1793" s="180"/>
      <c r="O1793" s="180"/>
      <c r="P1793" s="180"/>
      <c r="Q1793" s="180"/>
      <c r="R1793" s="180"/>
      <c r="S1793" s="180"/>
      <c r="T1793" s="180"/>
      <c r="U1793" s="180"/>
      <c r="V1793" s="180" t="s">
        <v>528</v>
      </c>
      <c r="W1793" s="180" t="s">
        <v>436</v>
      </c>
      <c r="X1793" s="180"/>
      <c r="Y1793" s="180"/>
      <c r="Z1793" s="180"/>
      <c r="AA1793" s="180"/>
      <c r="AB1793" s="180"/>
      <c r="AC1793" s="180"/>
      <c r="AD1793" s="180"/>
      <c r="AE1793" s="180" t="s">
        <v>460</v>
      </c>
      <c r="AF1793" s="180"/>
      <c r="AG1793" s="180"/>
      <c r="AH1793" s="180"/>
      <c r="AI1793" s="181"/>
    </row>
    <row r="1794" spans="1:35" s="177" customFormat="1" x14ac:dyDescent="0.25">
      <c r="A1794" s="182"/>
      <c r="B1794" s="183"/>
      <c r="E1794" s="177">
        <f t="shared" si="89"/>
        <v>269</v>
      </c>
      <c r="F1794" s="179"/>
      <c r="G1794" s="180"/>
      <c r="H1794" s="180"/>
      <c r="I1794" s="180" t="s">
        <v>204</v>
      </c>
      <c r="J1794" s="180"/>
      <c r="K1794" s="180"/>
      <c r="L1794" s="180"/>
      <c r="M1794" s="180"/>
      <c r="N1794" s="180"/>
      <c r="O1794" s="180"/>
      <c r="P1794" s="180"/>
      <c r="Q1794" s="180"/>
      <c r="R1794" s="180"/>
      <c r="S1794" s="180"/>
      <c r="T1794" s="180"/>
      <c r="U1794" s="180"/>
      <c r="V1794" s="180" t="s">
        <v>97</v>
      </c>
      <c r="W1794" s="180" t="s">
        <v>81</v>
      </c>
      <c r="X1794" s="180"/>
      <c r="Y1794" s="180"/>
      <c r="Z1794" s="180"/>
      <c r="AA1794" s="180"/>
      <c r="AB1794" s="180"/>
      <c r="AC1794" s="180"/>
      <c r="AD1794" s="180"/>
      <c r="AE1794" s="180" t="s">
        <v>81</v>
      </c>
      <c r="AF1794" s="180"/>
      <c r="AG1794" s="180"/>
      <c r="AH1794" s="180"/>
      <c r="AI1794" s="181"/>
    </row>
    <row r="1795" spans="1:35" s="177" customFormat="1" x14ac:dyDescent="0.25">
      <c r="B1795" s="184"/>
      <c r="E1795" s="177">
        <f t="shared" si="89"/>
        <v>270</v>
      </c>
      <c r="F1795" s="179"/>
      <c r="G1795" s="180"/>
      <c r="H1795" s="180"/>
      <c r="I1795" s="180" t="s">
        <v>2571</v>
      </c>
      <c r="J1795" s="180"/>
      <c r="K1795" s="180"/>
      <c r="L1795" s="180"/>
      <c r="M1795" s="180"/>
      <c r="N1795" s="180"/>
      <c r="O1795" s="180"/>
      <c r="P1795" s="180"/>
      <c r="Q1795" s="180"/>
      <c r="R1795" s="180"/>
      <c r="S1795" s="180"/>
      <c r="T1795" s="180"/>
      <c r="U1795" s="180"/>
      <c r="V1795" s="180" t="s">
        <v>2194</v>
      </c>
      <c r="W1795" s="180" t="s">
        <v>2737</v>
      </c>
      <c r="X1795" s="180"/>
      <c r="Y1795" s="180"/>
      <c r="Z1795" s="180"/>
      <c r="AA1795" s="180"/>
      <c r="AB1795" s="180"/>
      <c r="AC1795" s="180"/>
      <c r="AD1795" s="180"/>
      <c r="AE1795" s="180" t="s">
        <v>2687</v>
      </c>
      <c r="AF1795" s="180"/>
      <c r="AG1795" s="180"/>
      <c r="AH1795" s="180"/>
      <c r="AI1795" s="181"/>
    </row>
    <row r="1796" spans="1:35" s="177" customFormat="1" x14ac:dyDescent="0.25">
      <c r="B1796" s="185"/>
      <c r="E1796" s="177">
        <f t="shared" si="89"/>
        <v>271</v>
      </c>
      <c r="F1796" s="179"/>
      <c r="G1796" s="180"/>
      <c r="H1796" s="180"/>
      <c r="I1796" s="180" t="s">
        <v>2912</v>
      </c>
      <c r="J1796" s="180"/>
      <c r="K1796" s="180"/>
      <c r="L1796" s="180"/>
      <c r="M1796" s="180"/>
      <c r="N1796" s="180"/>
      <c r="O1796" s="180"/>
      <c r="P1796" s="180"/>
      <c r="Q1796" s="180"/>
      <c r="R1796" s="180"/>
      <c r="S1796" s="180"/>
      <c r="T1796" s="180"/>
      <c r="U1796" s="180"/>
      <c r="V1796" s="180" t="s">
        <v>1036</v>
      </c>
      <c r="W1796" s="180" t="s">
        <v>1353</v>
      </c>
      <c r="X1796" s="180"/>
      <c r="Y1796" s="180"/>
      <c r="Z1796" s="180"/>
      <c r="AA1796" s="180"/>
      <c r="AB1796" s="180"/>
      <c r="AC1796" s="180"/>
      <c r="AD1796" s="180"/>
      <c r="AE1796" s="180" t="s">
        <v>565</v>
      </c>
      <c r="AF1796" s="180"/>
      <c r="AG1796" s="180"/>
      <c r="AH1796" s="180"/>
      <c r="AI1796" s="181"/>
    </row>
    <row r="1797" spans="1:35" s="177" customFormat="1" x14ac:dyDescent="0.25">
      <c r="B1797" s="186"/>
      <c r="E1797" s="177">
        <f t="shared" si="89"/>
        <v>272</v>
      </c>
      <c r="F1797" s="179"/>
      <c r="G1797" s="180"/>
      <c r="H1797" s="180"/>
      <c r="I1797" s="180" t="s">
        <v>416</v>
      </c>
      <c r="J1797" s="180"/>
      <c r="K1797" s="180"/>
      <c r="L1797" s="180"/>
      <c r="M1797" s="180"/>
      <c r="N1797" s="180"/>
      <c r="O1797" s="180"/>
      <c r="P1797" s="180"/>
      <c r="Q1797" s="180"/>
      <c r="R1797" s="180"/>
      <c r="S1797" s="180"/>
      <c r="T1797" s="180"/>
      <c r="U1797" s="180"/>
      <c r="V1797" s="180" t="s">
        <v>416</v>
      </c>
      <c r="W1797" s="180" t="s">
        <v>416</v>
      </c>
      <c r="X1797" s="180"/>
      <c r="Y1797" s="180"/>
      <c r="Z1797" s="180"/>
      <c r="AA1797" s="180"/>
      <c r="AB1797" s="180"/>
      <c r="AC1797" s="180"/>
      <c r="AD1797" s="180"/>
      <c r="AE1797" s="180" t="s">
        <v>435</v>
      </c>
      <c r="AF1797" s="180"/>
      <c r="AG1797" s="180"/>
      <c r="AH1797" s="180"/>
      <c r="AI1797" s="181"/>
    </row>
    <row r="1798" spans="1:35" s="187" customFormat="1" x14ac:dyDescent="0.25">
      <c r="B1798" s="188"/>
      <c r="E1798" s="187">
        <f t="shared" si="89"/>
        <v>273</v>
      </c>
      <c r="F1798" s="189"/>
      <c r="G1798" s="190"/>
      <c r="H1798" s="190"/>
      <c r="I1798" s="190" t="s">
        <v>558</v>
      </c>
      <c r="J1798" s="190"/>
      <c r="K1798" s="190"/>
      <c r="L1798" s="190"/>
      <c r="M1798" s="190"/>
      <c r="N1798" s="190"/>
      <c r="O1798" s="190"/>
      <c r="P1798" s="190"/>
      <c r="Q1798" s="190"/>
      <c r="R1798" s="190"/>
      <c r="S1798" s="190"/>
      <c r="T1798" s="190"/>
      <c r="U1798" s="190"/>
      <c r="V1798" s="190" t="s">
        <v>417</v>
      </c>
      <c r="W1798" s="190" t="s">
        <v>417</v>
      </c>
      <c r="X1798" s="190"/>
      <c r="Y1798" s="190"/>
      <c r="Z1798" s="190"/>
      <c r="AA1798" s="190"/>
      <c r="AB1798" s="190"/>
      <c r="AC1798" s="190"/>
      <c r="AD1798" s="190"/>
      <c r="AE1798" s="190" t="s">
        <v>417</v>
      </c>
      <c r="AF1798" s="190"/>
      <c r="AG1798" s="190"/>
      <c r="AH1798" s="190"/>
      <c r="AI1798" s="191"/>
    </row>
    <row r="1799" spans="1:35" s="171" customFormat="1" x14ac:dyDescent="0.25">
      <c r="B1799" s="172"/>
      <c r="E1799" s="173">
        <f>1+E1798</f>
        <v>274</v>
      </c>
      <c r="F1799" s="174"/>
      <c r="G1799" s="192"/>
      <c r="H1799" s="192"/>
      <c r="I1799" s="192" t="s">
        <v>2913</v>
      </c>
      <c r="J1799" s="192"/>
      <c r="K1799" s="192"/>
      <c r="L1799" s="192"/>
      <c r="M1799" s="192"/>
      <c r="N1799" s="192"/>
      <c r="O1799" s="192"/>
      <c r="P1799" s="192"/>
      <c r="Q1799" s="192"/>
      <c r="R1799" s="192"/>
      <c r="S1799" s="192"/>
      <c r="T1799" s="192"/>
      <c r="U1799" s="192"/>
      <c r="V1799" s="192" t="s">
        <v>2442</v>
      </c>
      <c r="W1799" s="192" t="s">
        <v>2914</v>
      </c>
      <c r="X1799" s="192"/>
      <c r="Y1799" s="192"/>
      <c r="Z1799" s="192"/>
      <c r="AA1799" s="192"/>
      <c r="AB1799" s="192"/>
      <c r="AC1799" s="192"/>
      <c r="AD1799" s="192"/>
      <c r="AE1799" s="192" t="s">
        <v>2915</v>
      </c>
      <c r="AF1799" s="192"/>
      <c r="AG1799" s="192"/>
      <c r="AH1799" s="192"/>
      <c r="AI1799" s="176"/>
    </row>
    <row r="1800" spans="1:35" s="177" customFormat="1" x14ac:dyDescent="0.25">
      <c r="A1800" s="182"/>
      <c r="B1800" s="178"/>
      <c r="E1800" s="177">
        <f t="shared" ref="E1800:E1805" si="91">+E1799+1</f>
        <v>275</v>
      </c>
      <c r="F1800" s="179"/>
      <c r="G1800" s="180"/>
      <c r="H1800" s="180"/>
      <c r="I1800" s="180" t="s">
        <v>443</v>
      </c>
      <c r="J1800" s="180"/>
      <c r="K1800" s="180"/>
      <c r="L1800" s="180"/>
      <c r="M1800" s="180"/>
      <c r="N1800" s="180"/>
      <c r="O1800" s="180"/>
      <c r="P1800" s="180"/>
      <c r="Q1800" s="180"/>
      <c r="R1800" s="180"/>
      <c r="S1800" s="180"/>
      <c r="T1800" s="180"/>
      <c r="U1800" s="180"/>
      <c r="V1800" s="180" t="s">
        <v>531</v>
      </c>
      <c r="W1800" s="180" t="s">
        <v>439</v>
      </c>
      <c r="X1800" s="180"/>
      <c r="Y1800" s="180"/>
      <c r="Z1800" s="180"/>
      <c r="AA1800" s="180"/>
      <c r="AB1800" s="180"/>
      <c r="AC1800" s="180"/>
      <c r="AD1800" s="180"/>
      <c r="AE1800" s="180" t="s">
        <v>473</v>
      </c>
      <c r="AF1800" s="180"/>
      <c r="AG1800" s="180"/>
      <c r="AH1800" s="180"/>
      <c r="AI1800" s="181"/>
    </row>
    <row r="1801" spans="1:35" s="177" customFormat="1" x14ac:dyDescent="0.25">
      <c r="B1801" s="183"/>
      <c r="E1801" s="177">
        <f t="shared" si="91"/>
        <v>276</v>
      </c>
      <c r="F1801" s="179"/>
      <c r="G1801" s="180"/>
      <c r="H1801" s="180"/>
      <c r="I1801" s="180" t="s">
        <v>621</v>
      </c>
      <c r="J1801" s="180"/>
      <c r="K1801" s="180"/>
      <c r="L1801" s="180"/>
      <c r="M1801" s="180"/>
      <c r="N1801" s="180"/>
      <c r="O1801" s="180"/>
      <c r="P1801" s="180"/>
      <c r="Q1801" s="180"/>
      <c r="R1801" s="180"/>
      <c r="S1801" s="180"/>
      <c r="T1801" s="180"/>
      <c r="U1801" s="180"/>
      <c r="V1801" s="180" t="s">
        <v>97</v>
      </c>
      <c r="W1801" s="180" t="s">
        <v>81</v>
      </c>
      <c r="X1801" s="180"/>
      <c r="Y1801" s="180"/>
      <c r="Z1801" s="180"/>
      <c r="AA1801" s="180"/>
      <c r="AB1801" s="180"/>
      <c r="AC1801" s="180"/>
      <c r="AD1801" s="180"/>
      <c r="AE1801" s="180" t="s">
        <v>59</v>
      </c>
      <c r="AF1801" s="180"/>
      <c r="AG1801" s="180"/>
      <c r="AH1801" s="180"/>
      <c r="AI1801" s="181"/>
    </row>
    <row r="1802" spans="1:35" s="177" customFormat="1" x14ac:dyDescent="0.25">
      <c r="B1802" s="184"/>
      <c r="E1802" s="177">
        <f t="shared" si="91"/>
        <v>277</v>
      </c>
      <c r="F1802" s="179"/>
      <c r="G1802" s="180"/>
      <c r="H1802" s="180"/>
      <c r="I1802" s="180" t="s">
        <v>2618</v>
      </c>
      <c r="J1802" s="180"/>
      <c r="K1802" s="180"/>
      <c r="L1802" s="180"/>
      <c r="M1802" s="180"/>
      <c r="N1802" s="180"/>
      <c r="O1802" s="180"/>
      <c r="P1802" s="180"/>
      <c r="Q1802" s="180"/>
      <c r="R1802" s="180"/>
      <c r="S1802" s="180"/>
      <c r="T1802" s="180"/>
      <c r="U1802" s="180"/>
      <c r="V1802" s="180" t="s">
        <v>2194</v>
      </c>
      <c r="W1802" s="180" t="s">
        <v>2737</v>
      </c>
      <c r="X1802" s="180"/>
      <c r="Y1802" s="180"/>
      <c r="Z1802" s="180"/>
      <c r="AA1802" s="180"/>
      <c r="AB1802" s="180"/>
      <c r="AC1802" s="180"/>
      <c r="AD1802" s="180"/>
      <c r="AE1802" s="180" t="s">
        <v>2618</v>
      </c>
      <c r="AF1802" s="180"/>
      <c r="AG1802" s="180"/>
      <c r="AH1802" s="180"/>
      <c r="AI1802" s="181"/>
    </row>
    <row r="1803" spans="1:35" s="177" customFormat="1" x14ac:dyDescent="0.25">
      <c r="B1803" s="185"/>
      <c r="E1803" s="177">
        <f t="shared" si="91"/>
        <v>278</v>
      </c>
      <c r="F1803" s="179"/>
      <c r="G1803" s="180"/>
      <c r="H1803" s="180"/>
      <c r="I1803" s="180" t="s">
        <v>623</v>
      </c>
      <c r="J1803" s="180"/>
      <c r="K1803" s="180"/>
      <c r="L1803" s="180"/>
      <c r="M1803" s="180"/>
      <c r="N1803" s="180"/>
      <c r="O1803" s="180"/>
      <c r="P1803" s="180"/>
      <c r="Q1803" s="180"/>
      <c r="R1803" s="180"/>
      <c r="S1803" s="180"/>
      <c r="T1803" s="180"/>
      <c r="U1803" s="180"/>
      <c r="V1803" s="180" t="s">
        <v>1036</v>
      </c>
      <c r="W1803" s="180" t="s">
        <v>1353</v>
      </c>
      <c r="X1803" s="180"/>
      <c r="Y1803" s="180"/>
      <c r="Z1803" s="180"/>
      <c r="AA1803" s="180"/>
      <c r="AB1803" s="180"/>
      <c r="AC1803" s="180"/>
      <c r="AD1803" s="180"/>
      <c r="AE1803" s="180" t="s">
        <v>565</v>
      </c>
      <c r="AF1803" s="180"/>
      <c r="AG1803" s="180"/>
      <c r="AH1803" s="180"/>
      <c r="AI1803" s="181"/>
    </row>
    <row r="1804" spans="1:35" s="177" customFormat="1" x14ac:dyDescent="0.25">
      <c r="B1804" s="186"/>
      <c r="E1804" s="177">
        <f t="shared" si="91"/>
        <v>279</v>
      </c>
      <c r="F1804" s="179"/>
      <c r="G1804" s="180"/>
      <c r="H1804" s="180"/>
      <c r="I1804" s="180" t="s">
        <v>416</v>
      </c>
      <c r="J1804" s="180"/>
      <c r="K1804" s="180"/>
      <c r="L1804" s="180"/>
      <c r="M1804" s="180"/>
      <c r="N1804" s="180"/>
      <c r="O1804" s="180"/>
      <c r="P1804" s="180"/>
      <c r="Q1804" s="180"/>
      <c r="R1804" s="180"/>
      <c r="S1804" s="180"/>
      <c r="T1804" s="180"/>
      <c r="U1804" s="180"/>
      <c r="V1804" s="180" t="s">
        <v>416</v>
      </c>
      <c r="W1804" s="180" t="s">
        <v>416</v>
      </c>
      <c r="X1804" s="180"/>
      <c r="Y1804" s="180"/>
      <c r="Z1804" s="180"/>
      <c r="AA1804" s="180"/>
      <c r="AB1804" s="180"/>
      <c r="AC1804" s="180"/>
      <c r="AD1804" s="180"/>
      <c r="AE1804" s="180" t="s">
        <v>435</v>
      </c>
      <c r="AF1804" s="180"/>
      <c r="AG1804" s="180"/>
      <c r="AH1804" s="180"/>
      <c r="AI1804" s="181"/>
    </row>
    <row r="1805" spans="1:35" s="187" customFormat="1" x14ac:dyDescent="0.25">
      <c r="A1805" s="193"/>
      <c r="B1805" s="188"/>
      <c r="E1805" s="187">
        <f t="shared" si="91"/>
        <v>280</v>
      </c>
      <c r="F1805" s="189"/>
      <c r="G1805" s="190"/>
      <c r="H1805" s="190"/>
      <c r="I1805" s="190" t="s">
        <v>558</v>
      </c>
      <c r="J1805" s="190"/>
      <c r="K1805" s="190"/>
      <c r="L1805" s="190"/>
      <c r="M1805" s="190"/>
      <c r="N1805" s="190"/>
      <c r="O1805" s="190"/>
      <c r="P1805" s="190"/>
      <c r="Q1805" s="190"/>
      <c r="R1805" s="190"/>
      <c r="S1805" s="190"/>
      <c r="T1805" s="190"/>
      <c r="U1805" s="190"/>
      <c r="V1805" s="190" t="s">
        <v>417</v>
      </c>
      <c r="W1805" s="190" t="s">
        <v>417</v>
      </c>
      <c r="X1805" s="190"/>
      <c r="Y1805" s="190"/>
      <c r="Z1805" s="190"/>
      <c r="AA1805" s="190"/>
      <c r="AB1805" s="190"/>
      <c r="AC1805" s="190"/>
      <c r="AD1805" s="190"/>
      <c r="AE1805" s="190" t="s">
        <v>417</v>
      </c>
      <c r="AF1805" s="190"/>
      <c r="AG1805" s="190"/>
      <c r="AH1805" s="190"/>
      <c r="AI1805" s="191"/>
    </row>
    <row r="1806" spans="1:35" s="171" customFormat="1" x14ac:dyDescent="0.25">
      <c r="B1806" s="172"/>
      <c r="E1806" s="173">
        <f>1+E1805</f>
        <v>281</v>
      </c>
      <c r="F1806" s="174"/>
      <c r="G1806" s="192"/>
      <c r="H1806" s="192"/>
      <c r="I1806" s="192" t="s">
        <v>2916</v>
      </c>
      <c r="J1806" s="192"/>
      <c r="K1806" s="192"/>
      <c r="L1806" s="192"/>
      <c r="M1806" s="192"/>
      <c r="N1806" s="192"/>
      <c r="O1806" s="192"/>
      <c r="P1806" s="192"/>
      <c r="Q1806" s="192"/>
      <c r="R1806" s="192"/>
      <c r="S1806" s="192"/>
      <c r="T1806" s="192"/>
      <c r="U1806" s="192"/>
      <c r="V1806" s="192" t="s">
        <v>2375</v>
      </c>
      <c r="W1806" s="192" t="s">
        <v>2917</v>
      </c>
      <c r="X1806" s="192"/>
      <c r="Y1806" s="192"/>
      <c r="Z1806" s="192"/>
      <c r="AA1806" s="192"/>
      <c r="AB1806" s="192"/>
      <c r="AC1806" s="192"/>
      <c r="AD1806" s="192"/>
      <c r="AE1806" s="192" t="s">
        <v>2918</v>
      </c>
      <c r="AF1806" s="192"/>
      <c r="AG1806" s="192"/>
      <c r="AH1806" s="192"/>
      <c r="AI1806" s="176"/>
    </row>
    <row r="1807" spans="1:35" s="177" customFormat="1" x14ac:dyDescent="0.25">
      <c r="B1807" s="178"/>
      <c r="E1807" s="177">
        <f>+E1806+1</f>
        <v>282</v>
      </c>
      <c r="F1807" s="179"/>
      <c r="G1807" s="180"/>
      <c r="H1807" s="180"/>
      <c r="I1807" s="180" t="s">
        <v>513</v>
      </c>
      <c r="J1807" s="180"/>
      <c r="K1807" s="180"/>
      <c r="L1807" s="180"/>
      <c r="M1807" s="180"/>
      <c r="N1807" s="180"/>
      <c r="O1807" s="180"/>
      <c r="P1807" s="180"/>
      <c r="Q1807" s="180"/>
      <c r="R1807" s="180"/>
      <c r="S1807" s="180"/>
      <c r="T1807" s="180"/>
      <c r="U1807" s="180"/>
      <c r="V1807" s="180" t="s">
        <v>536</v>
      </c>
      <c r="W1807" s="180" t="s">
        <v>441</v>
      </c>
      <c r="X1807" s="180"/>
      <c r="Y1807" s="180"/>
      <c r="Z1807" s="180"/>
      <c r="AA1807" s="180"/>
      <c r="AB1807" s="180"/>
      <c r="AC1807" s="180"/>
      <c r="AD1807" s="180"/>
      <c r="AE1807" s="180" t="s">
        <v>462</v>
      </c>
      <c r="AF1807" s="180"/>
      <c r="AG1807" s="180"/>
      <c r="AH1807" s="180"/>
      <c r="AI1807" s="181"/>
    </row>
    <row r="1808" spans="1:35" s="177" customFormat="1" x14ac:dyDescent="0.25">
      <c r="A1808" s="182"/>
      <c r="B1808" s="183"/>
      <c r="E1808" s="177">
        <f t="shared" si="89"/>
        <v>283</v>
      </c>
      <c r="F1808" s="179"/>
      <c r="G1808" s="180"/>
      <c r="H1808" s="180"/>
      <c r="I1808" s="180" t="s">
        <v>295</v>
      </c>
      <c r="J1808" s="180"/>
      <c r="K1808" s="180"/>
      <c r="L1808" s="180"/>
      <c r="M1808" s="180"/>
      <c r="N1808" s="180"/>
      <c r="O1808" s="180"/>
      <c r="P1808" s="180"/>
      <c r="Q1808" s="180"/>
      <c r="R1808" s="180"/>
      <c r="S1808" s="180"/>
      <c r="T1808" s="180"/>
      <c r="U1808" s="180"/>
      <c r="V1808" s="180" t="s">
        <v>94</v>
      </c>
      <c r="W1808" s="180" t="s">
        <v>81</v>
      </c>
      <c r="X1808" s="180"/>
      <c r="Y1808" s="180"/>
      <c r="Z1808" s="180"/>
      <c r="AA1808" s="180"/>
      <c r="AB1808" s="180"/>
      <c r="AC1808" s="180"/>
      <c r="AD1808" s="180"/>
      <c r="AE1808" s="180" t="s">
        <v>81</v>
      </c>
      <c r="AF1808" s="180"/>
      <c r="AG1808" s="180"/>
      <c r="AH1808" s="180"/>
      <c r="AI1808" s="181"/>
    </row>
    <row r="1809" spans="1:35" s="177" customFormat="1" x14ac:dyDescent="0.25">
      <c r="B1809" s="184"/>
      <c r="E1809" s="177">
        <f t="shared" si="89"/>
        <v>284</v>
      </c>
      <c r="F1809" s="179"/>
      <c r="G1809" s="180"/>
      <c r="H1809" s="180"/>
      <c r="I1809" s="180" t="s">
        <v>2637</v>
      </c>
      <c r="J1809" s="180"/>
      <c r="K1809" s="180"/>
      <c r="L1809" s="180"/>
      <c r="M1809" s="180"/>
      <c r="N1809" s="180"/>
      <c r="O1809" s="180"/>
      <c r="P1809" s="180"/>
      <c r="Q1809" s="180"/>
      <c r="R1809" s="180"/>
      <c r="S1809" s="180"/>
      <c r="T1809" s="180"/>
      <c r="U1809" s="180"/>
      <c r="V1809" s="180" t="s">
        <v>2194</v>
      </c>
      <c r="W1809" s="180" t="s">
        <v>2737</v>
      </c>
      <c r="X1809" s="180"/>
      <c r="Y1809" s="180"/>
      <c r="Z1809" s="180"/>
      <c r="AA1809" s="180"/>
      <c r="AB1809" s="180"/>
      <c r="AC1809" s="180"/>
      <c r="AD1809" s="180"/>
      <c r="AE1809" s="180" t="s">
        <v>2618</v>
      </c>
      <c r="AF1809" s="180"/>
      <c r="AG1809" s="180"/>
      <c r="AH1809" s="180"/>
      <c r="AI1809" s="181"/>
    </row>
    <row r="1810" spans="1:35" s="177" customFormat="1" x14ac:dyDescent="0.25">
      <c r="B1810" s="185"/>
      <c r="E1810" s="177">
        <f t="shared" si="89"/>
        <v>285</v>
      </c>
      <c r="F1810" s="179"/>
      <c r="G1810" s="180"/>
      <c r="H1810" s="180"/>
      <c r="I1810" s="180" t="s">
        <v>2919</v>
      </c>
      <c r="J1810" s="180"/>
      <c r="K1810" s="180"/>
      <c r="L1810" s="180"/>
      <c r="M1810" s="180"/>
      <c r="N1810" s="180"/>
      <c r="O1810" s="180"/>
      <c r="P1810" s="180"/>
      <c r="Q1810" s="180"/>
      <c r="R1810" s="180"/>
      <c r="S1810" s="180"/>
      <c r="T1810" s="180"/>
      <c r="U1810" s="180"/>
      <c r="V1810" s="180" t="s">
        <v>1036</v>
      </c>
      <c r="W1810" s="180" t="s">
        <v>1353</v>
      </c>
      <c r="X1810" s="180"/>
      <c r="Y1810" s="180"/>
      <c r="Z1810" s="180"/>
      <c r="AA1810" s="180"/>
      <c r="AB1810" s="180"/>
      <c r="AC1810" s="180"/>
      <c r="AD1810" s="180"/>
      <c r="AE1810" s="180" t="s">
        <v>565</v>
      </c>
      <c r="AF1810" s="180"/>
      <c r="AG1810" s="180"/>
      <c r="AH1810" s="180"/>
      <c r="AI1810" s="181"/>
    </row>
    <row r="1811" spans="1:35" s="177" customFormat="1" x14ac:dyDescent="0.25">
      <c r="B1811" s="186"/>
      <c r="E1811" s="177">
        <f t="shared" si="89"/>
        <v>286</v>
      </c>
      <c r="F1811" s="179"/>
      <c r="G1811" s="180"/>
      <c r="H1811" s="180"/>
      <c r="I1811" s="180" t="s">
        <v>416</v>
      </c>
      <c r="J1811" s="180"/>
      <c r="K1811" s="180"/>
      <c r="L1811" s="180"/>
      <c r="M1811" s="180"/>
      <c r="N1811" s="180"/>
      <c r="O1811" s="180"/>
      <c r="P1811" s="180"/>
      <c r="Q1811" s="180"/>
      <c r="R1811" s="180"/>
      <c r="S1811" s="180"/>
      <c r="T1811" s="180"/>
      <c r="U1811" s="180"/>
      <c r="V1811" s="180" t="s">
        <v>416</v>
      </c>
      <c r="W1811" s="180" t="s">
        <v>416</v>
      </c>
      <c r="X1811" s="180"/>
      <c r="Y1811" s="180"/>
      <c r="Z1811" s="180"/>
      <c r="AA1811" s="180"/>
      <c r="AB1811" s="180"/>
      <c r="AC1811" s="180"/>
      <c r="AD1811" s="180"/>
      <c r="AE1811" s="180" t="s">
        <v>435</v>
      </c>
      <c r="AF1811" s="180"/>
      <c r="AG1811" s="180"/>
      <c r="AH1811" s="180"/>
      <c r="AI1811" s="181"/>
    </row>
    <row r="1812" spans="1:35" s="187" customFormat="1" x14ac:dyDescent="0.25">
      <c r="B1812" s="188"/>
      <c r="E1812" s="187">
        <f t="shared" si="89"/>
        <v>287</v>
      </c>
      <c r="F1812" s="189"/>
      <c r="G1812" s="190"/>
      <c r="H1812" s="190"/>
      <c r="I1812" s="190" t="s">
        <v>558</v>
      </c>
      <c r="J1812" s="190"/>
      <c r="K1812" s="190"/>
      <c r="L1812" s="190"/>
      <c r="M1812" s="190"/>
      <c r="N1812" s="190"/>
      <c r="O1812" s="190"/>
      <c r="P1812" s="190"/>
      <c r="Q1812" s="190"/>
      <c r="R1812" s="190"/>
      <c r="S1812" s="190"/>
      <c r="T1812" s="190"/>
      <c r="U1812" s="190"/>
      <c r="V1812" s="190" t="s">
        <v>417</v>
      </c>
      <c r="W1812" s="190" t="s">
        <v>417</v>
      </c>
      <c r="X1812" s="190"/>
      <c r="Y1812" s="190"/>
      <c r="Z1812" s="190"/>
      <c r="AA1812" s="190"/>
      <c r="AB1812" s="190"/>
      <c r="AC1812" s="190"/>
      <c r="AD1812" s="190"/>
      <c r="AE1812" s="190" t="s">
        <v>417</v>
      </c>
      <c r="AF1812" s="190"/>
      <c r="AG1812" s="190"/>
      <c r="AH1812" s="190"/>
      <c r="AI1812" s="191"/>
    </row>
    <row r="1813" spans="1:35" s="171" customFormat="1" x14ac:dyDescent="0.25">
      <c r="B1813" s="172"/>
      <c r="E1813" s="173">
        <f t="shared" si="89"/>
        <v>288</v>
      </c>
      <c r="F1813" s="174"/>
      <c r="G1813" s="192"/>
      <c r="H1813" s="192"/>
      <c r="I1813" s="192" t="s">
        <v>2920</v>
      </c>
      <c r="J1813" s="192"/>
      <c r="K1813" s="192"/>
      <c r="L1813" s="192"/>
      <c r="M1813" s="192"/>
      <c r="N1813" s="192"/>
      <c r="O1813" s="192"/>
      <c r="P1813" s="192"/>
      <c r="Q1813" s="192"/>
      <c r="R1813" s="192"/>
      <c r="S1813" s="192"/>
      <c r="T1813" s="192"/>
      <c r="U1813" s="192"/>
      <c r="V1813" s="192" t="s">
        <v>2380</v>
      </c>
      <c r="W1813" s="192" t="s">
        <v>2921</v>
      </c>
      <c r="X1813" s="192"/>
      <c r="Y1813" s="192"/>
      <c r="Z1813" s="192"/>
      <c r="AA1813" s="192"/>
      <c r="AB1813" s="192"/>
      <c r="AC1813" s="192"/>
      <c r="AD1813" s="192"/>
      <c r="AE1813" s="192" t="s">
        <v>2922</v>
      </c>
      <c r="AF1813" s="192"/>
      <c r="AG1813" s="192"/>
      <c r="AH1813" s="192"/>
      <c r="AI1813" s="176"/>
    </row>
    <row r="1814" spans="1:35" s="177" customFormat="1" x14ac:dyDescent="0.25">
      <c r="A1814" s="182"/>
      <c r="B1814" s="178"/>
      <c r="E1814" s="177">
        <f t="shared" si="89"/>
        <v>289</v>
      </c>
      <c r="F1814" s="179"/>
      <c r="G1814" s="180"/>
      <c r="H1814" s="180"/>
      <c r="I1814" s="180" t="s">
        <v>470</v>
      </c>
      <c r="J1814" s="180"/>
      <c r="K1814" s="180"/>
      <c r="L1814" s="180"/>
      <c r="M1814" s="180"/>
      <c r="N1814" s="180"/>
      <c r="O1814" s="180"/>
      <c r="P1814" s="180"/>
      <c r="Q1814" s="180"/>
      <c r="R1814" s="180"/>
      <c r="S1814" s="180"/>
      <c r="T1814" s="180"/>
      <c r="U1814" s="180"/>
      <c r="V1814" s="180" t="s">
        <v>538</v>
      </c>
      <c r="W1814" s="180" t="s">
        <v>443</v>
      </c>
      <c r="X1814" s="180"/>
      <c r="Y1814" s="180"/>
      <c r="Z1814" s="180"/>
      <c r="AA1814" s="180"/>
      <c r="AB1814" s="180"/>
      <c r="AC1814" s="180"/>
      <c r="AD1814" s="180"/>
      <c r="AE1814" s="180" t="s">
        <v>517</v>
      </c>
      <c r="AF1814" s="180"/>
      <c r="AG1814" s="180"/>
      <c r="AH1814" s="180"/>
      <c r="AI1814" s="181"/>
    </row>
    <row r="1815" spans="1:35" s="177" customFormat="1" x14ac:dyDescent="0.25">
      <c r="B1815" s="183"/>
      <c r="E1815" s="177">
        <f t="shared" si="89"/>
        <v>290</v>
      </c>
      <c r="F1815" s="179"/>
      <c r="G1815" s="180"/>
      <c r="H1815" s="180"/>
      <c r="I1815" s="180" t="s">
        <v>6</v>
      </c>
      <c r="J1815" s="180"/>
      <c r="K1815" s="180"/>
      <c r="L1815" s="180"/>
      <c r="M1815" s="180"/>
      <c r="N1815" s="180"/>
      <c r="O1815" s="180"/>
      <c r="P1815" s="180"/>
      <c r="Q1815" s="180"/>
      <c r="R1815" s="180"/>
      <c r="S1815" s="180"/>
      <c r="T1815" s="180"/>
      <c r="U1815" s="180"/>
      <c r="V1815" s="180" t="s">
        <v>94</v>
      </c>
      <c r="W1815" s="180" t="s">
        <v>81</v>
      </c>
      <c r="X1815" s="180"/>
      <c r="Y1815" s="180"/>
      <c r="Z1815" s="180"/>
      <c r="AA1815" s="180"/>
      <c r="AB1815" s="180"/>
      <c r="AC1815" s="180"/>
      <c r="AD1815" s="180"/>
      <c r="AE1815" s="180" t="s">
        <v>68</v>
      </c>
      <c r="AF1815" s="180"/>
      <c r="AG1815" s="180"/>
      <c r="AH1815" s="180"/>
      <c r="AI1815" s="181"/>
    </row>
    <row r="1816" spans="1:35" s="177" customFormat="1" x14ac:dyDescent="0.25">
      <c r="B1816" s="184"/>
      <c r="E1816" s="177">
        <f t="shared" si="89"/>
        <v>291</v>
      </c>
      <c r="F1816" s="179"/>
      <c r="G1816" s="180"/>
      <c r="H1816" s="180"/>
      <c r="I1816" s="180" t="s">
        <v>2618</v>
      </c>
      <c r="J1816" s="180"/>
      <c r="K1816" s="180"/>
      <c r="L1816" s="180"/>
      <c r="M1816" s="180"/>
      <c r="N1816" s="180"/>
      <c r="O1816" s="180"/>
      <c r="P1816" s="180"/>
      <c r="Q1816" s="180"/>
      <c r="R1816" s="180"/>
      <c r="S1816" s="180"/>
      <c r="T1816" s="180"/>
      <c r="U1816" s="180"/>
      <c r="V1816" s="180" t="s">
        <v>2194</v>
      </c>
      <c r="W1816" s="180" t="s">
        <v>2737</v>
      </c>
      <c r="X1816" s="180"/>
      <c r="Y1816" s="180"/>
      <c r="Z1816" s="180"/>
      <c r="AA1816" s="180"/>
      <c r="AB1816" s="180"/>
      <c r="AC1816" s="180"/>
      <c r="AD1816" s="180"/>
      <c r="AE1816" s="180" t="s">
        <v>2618</v>
      </c>
      <c r="AF1816" s="180"/>
      <c r="AG1816" s="180"/>
      <c r="AH1816" s="180"/>
      <c r="AI1816" s="181"/>
    </row>
    <row r="1817" spans="1:35" s="177" customFormat="1" x14ac:dyDescent="0.25">
      <c r="B1817" s="185"/>
      <c r="E1817" s="177">
        <f t="shared" si="89"/>
        <v>292</v>
      </c>
      <c r="F1817" s="179"/>
      <c r="G1817" s="180"/>
      <c r="H1817" s="180"/>
      <c r="I1817" s="180" t="s">
        <v>794</v>
      </c>
      <c r="J1817" s="180"/>
      <c r="K1817" s="180"/>
      <c r="L1817" s="180"/>
      <c r="M1817" s="180"/>
      <c r="N1817" s="180"/>
      <c r="O1817" s="180"/>
      <c r="P1817" s="180"/>
      <c r="Q1817" s="180"/>
      <c r="R1817" s="180"/>
      <c r="S1817" s="180"/>
      <c r="T1817" s="180"/>
      <c r="U1817" s="180"/>
      <c r="V1817" s="180" t="s">
        <v>1036</v>
      </c>
      <c r="W1817" s="180" t="s">
        <v>1353</v>
      </c>
      <c r="X1817" s="180"/>
      <c r="Y1817" s="180"/>
      <c r="Z1817" s="180"/>
      <c r="AA1817" s="180"/>
      <c r="AB1817" s="180"/>
      <c r="AC1817" s="180"/>
      <c r="AD1817" s="180"/>
      <c r="AE1817" s="180" t="s">
        <v>565</v>
      </c>
      <c r="AF1817" s="180"/>
      <c r="AG1817" s="180"/>
      <c r="AH1817" s="180"/>
      <c r="AI1817" s="181"/>
    </row>
    <row r="1818" spans="1:35" s="177" customFormat="1" x14ac:dyDescent="0.25">
      <c r="B1818" s="186"/>
      <c r="E1818" s="177">
        <f t="shared" si="89"/>
        <v>293</v>
      </c>
      <c r="F1818" s="179"/>
      <c r="G1818" s="180"/>
      <c r="H1818" s="180"/>
      <c r="I1818" s="180" t="s">
        <v>416</v>
      </c>
      <c r="J1818" s="180"/>
      <c r="K1818" s="180"/>
      <c r="L1818" s="180"/>
      <c r="M1818" s="180"/>
      <c r="N1818" s="180"/>
      <c r="O1818" s="180"/>
      <c r="P1818" s="180"/>
      <c r="Q1818" s="180"/>
      <c r="R1818" s="180"/>
      <c r="S1818" s="180"/>
      <c r="T1818" s="180"/>
      <c r="U1818" s="180"/>
      <c r="V1818" s="180" t="s">
        <v>416</v>
      </c>
      <c r="W1818" s="180" t="s">
        <v>416</v>
      </c>
      <c r="X1818" s="180"/>
      <c r="Y1818" s="180"/>
      <c r="Z1818" s="180"/>
      <c r="AA1818" s="180"/>
      <c r="AB1818" s="180"/>
      <c r="AC1818" s="180"/>
      <c r="AD1818" s="180"/>
      <c r="AE1818" s="180" t="s">
        <v>435</v>
      </c>
      <c r="AF1818" s="180"/>
      <c r="AG1818" s="180"/>
      <c r="AH1818" s="180"/>
      <c r="AI1818" s="181"/>
    </row>
    <row r="1819" spans="1:35" s="187" customFormat="1" x14ac:dyDescent="0.25">
      <c r="A1819" s="193"/>
      <c r="B1819" s="188"/>
      <c r="E1819" s="187">
        <f t="shared" si="89"/>
        <v>294</v>
      </c>
      <c r="F1819" s="189"/>
      <c r="G1819" s="190"/>
      <c r="H1819" s="190"/>
      <c r="I1819" s="190" t="s">
        <v>558</v>
      </c>
      <c r="J1819" s="190"/>
      <c r="K1819" s="190"/>
      <c r="L1819" s="190"/>
      <c r="M1819" s="190"/>
      <c r="N1819" s="190"/>
      <c r="O1819" s="190"/>
      <c r="P1819" s="190"/>
      <c r="Q1819" s="190"/>
      <c r="R1819" s="190"/>
      <c r="S1819" s="190"/>
      <c r="T1819" s="190"/>
      <c r="U1819" s="190"/>
      <c r="V1819" s="190" t="s">
        <v>417</v>
      </c>
      <c r="W1819" s="190" t="s">
        <v>417</v>
      </c>
      <c r="X1819" s="190"/>
      <c r="Y1819" s="190"/>
      <c r="Z1819" s="190"/>
      <c r="AA1819" s="190"/>
      <c r="AB1819" s="190"/>
      <c r="AC1819" s="190"/>
      <c r="AD1819" s="190"/>
      <c r="AE1819" s="190" t="s">
        <v>417</v>
      </c>
      <c r="AF1819" s="190"/>
      <c r="AG1819" s="190"/>
      <c r="AH1819" s="190"/>
      <c r="AI1819" s="191"/>
    </row>
    <row r="1820" spans="1:35" s="171" customFormat="1" x14ac:dyDescent="0.25">
      <c r="B1820" s="172"/>
      <c r="E1820" s="173">
        <f>1+E1819</f>
        <v>295</v>
      </c>
      <c r="F1820" s="174"/>
      <c r="G1820" s="192"/>
      <c r="H1820" s="192"/>
      <c r="I1820" s="192" t="s">
        <v>2923</v>
      </c>
      <c r="J1820" s="192"/>
      <c r="K1820" s="192"/>
      <c r="L1820" s="192"/>
      <c r="M1820" s="192"/>
      <c r="N1820" s="192"/>
      <c r="O1820" s="192"/>
      <c r="P1820" s="192"/>
      <c r="Q1820" s="192"/>
      <c r="R1820" s="192"/>
      <c r="S1820" s="192"/>
      <c r="T1820" s="192"/>
      <c r="U1820" s="192"/>
      <c r="V1820" s="192"/>
      <c r="W1820" s="192" t="s">
        <v>2924</v>
      </c>
      <c r="X1820" s="192"/>
      <c r="Y1820" s="192"/>
      <c r="Z1820" s="192"/>
      <c r="AA1820" s="192"/>
      <c r="AB1820" s="192"/>
      <c r="AC1820" s="192"/>
      <c r="AD1820" s="192"/>
      <c r="AE1820" s="192" t="s">
        <v>2925</v>
      </c>
      <c r="AF1820" s="192"/>
      <c r="AG1820" s="192"/>
      <c r="AH1820" s="192"/>
      <c r="AI1820" s="176"/>
    </row>
    <row r="1821" spans="1:35" s="177" customFormat="1" x14ac:dyDescent="0.25">
      <c r="B1821" s="178"/>
      <c r="E1821" s="177">
        <f t="shared" ref="E1821:E1826" si="92">+E1820+1</f>
        <v>296</v>
      </c>
      <c r="F1821" s="179"/>
      <c r="G1821" s="180"/>
      <c r="H1821" s="180"/>
      <c r="I1821" s="180" t="s">
        <v>445</v>
      </c>
      <c r="J1821" s="180"/>
      <c r="K1821" s="180"/>
      <c r="L1821" s="180"/>
      <c r="M1821" s="180"/>
      <c r="N1821" s="180"/>
      <c r="O1821" s="180"/>
      <c r="P1821" s="180"/>
      <c r="Q1821" s="180"/>
      <c r="R1821" s="180"/>
      <c r="S1821" s="180"/>
      <c r="T1821" s="180"/>
      <c r="U1821" s="180"/>
      <c r="V1821" s="180"/>
      <c r="W1821" s="180" t="s">
        <v>445</v>
      </c>
      <c r="X1821" s="180"/>
      <c r="Y1821" s="180"/>
      <c r="Z1821" s="180"/>
      <c r="AA1821" s="180"/>
      <c r="AB1821" s="180"/>
      <c r="AC1821" s="180"/>
      <c r="AD1821" s="180"/>
      <c r="AE1821" s="180" t="s">
        <v>475</v>
      </c>
      <c r="AF1821" s="180"/>
      <c r="AG1821" s="180"/>
      <c r="AH1821" s="180"/>
      <c r="AI1821" s="181"/>
    </row>
    <row r="1822" spans="1:35" s="177" customFormat="1" x14ac:dyDescent="0.25">
      <c r="A1822" s="182"/>
      <c r="B1822" s="183"/>
      <c r="E1822" s="177">
        <f t="shared" si="92"/>
        <v>297</v>
      </c>
      <c r="F1822" s="179"/>
      <c r="G1822" s="180"/>
      <c r="H1822" s="180"/>
      <c r="I1822" s="180" t="s">
        <v>1510</v>
      </c>
      <c r="J1822" s="180"/>
      <c r="K1822" s="180"/>
      <c r="L1822" s="180"/>
      <c r="M1822" s="180"/>
      <c r="N1822" s="180"/>
      <c r="O1822" s="180"/>
      <c r="P1822" s="180"/>
      <c r="Q1822" s="180"/>
      <c r="R1822" s="180"/>
      <c r="S1822" s="180"/>
      <c r="T1822" s="180"/>
      <c r="U1822" s="180"/>
      <c r="V1822" s="180"/>
      <c r="W1822" s="180" t="s">
        <v>81</v>
      </c>
      <c r="X1822" s="180"/>
      <c r="Y1822" s="180"/>
      <c r="Z1822" s="180"/>
      <c r="AA1822" s="180"/>
      <c r="AB1822" s="180"/>
      <c r="AC1822" s="180"/>
      <c r="AD1822" s="180"/>
      <c r="AE1822" s="180" t="s">
        <v>59</v>
      </c>
      <c r="AF1822" s="180"/>
      <c r="AG1822" s="180"/>
      <c r="AH1822" s="180"/>
      <c r="AI1822" s="181"/>
    </row>
    <row r="1823" spans="1:35" s="177" customFormat="1" x14ac:dyDescent="0.25">
      <c r="B1823" s="184"/>
      <c r="E1823" s="177">
        <f t="shared" si="92"/>
        <v>298</v>
      </c>
      <c r="F1823" s="179"/>
      <c r="G1823" s="180"/>
      <c r="H1823" s="180"/>
      <c r="I1823" s="180" t="s">
        <v>2637</v>
      </c>
      <c r="J1823" s="180"/>
      <c r="K1823" s="180"/>
      <c r="L1823" s="180"/>
      <c r="M1823" s="180"/>
      <c r="N1823" s="180"/>
      <c r="O1823" s="180"/>
      <c r="P1823" s="180"/>
      <c r="Q1823" s="180"/>
      <c r="R1823" s="180"/>
      <c r="S1823" s="180"/>
      <c r="T1823" s="180"/>
      <c r="U1823" s="180"/>
      <c r="V1823" s="180"/>
      <c r="W1823" s="180" t="s">
        <v>2737</v>
      </c>
      <c r="X1823" s="180"/>
      <c r="Y1823" s="180"/>
      <c r="Z1823" s="180"/>
      <c r="AA1823" s="180"/>
      <c r="AB1823" s="180"/>
      <c r="AC1823" s="180"/>
      <c r="AD1823" s="180"/>
      <c r="AE1823" s="180" t="s">
        <v>2618</v>
      </c>
      <c r="AF1823" s="180"/>
      <c r="AG1823" s="180"/>
      <c r="AH1823" s="180"/>
      <c r="AI1823" s="181"/>
    </row>
    <row r="1824" spans="1:35" s="177" customFormat="1" x14ac:dyDescent="0.25">
      <c r="B1824" s="185"/>
      <c r="E1824" s="177">
        <f t="shared" si="92"/>
        <v>299</v>
      </c>
      <c r="F1824" s="179"/>
      <c r="G1824" s="180"/>
      <c r="H1824" s="180"/>
      <c r="I1824" s="180" t="s">
        <v>2926</v>
      </c>
      <c r="J1824" s="180"/>
      <c r="K1824" s="180"/>
      <c r="L1824" s="180"/>
      <c r="M1824" s="180"/>
      <c r="N1824" s="180"/>
      <c r="O1824" s="180"/>
      <c r="P1824" s="180"/>
      <c r="Q1824" s="180"/>
      <c r="R1824" s="180"/>
      <c r="S1824" s="180"/>
      <c r="T1824" s="180"/>
      <c r="U1824" s="180"/>
      <c r="V1824" s="180"/>
      <c r="W1824" s="180" t="s">
        <v>1353</v>
      </c>
      <c r="X1824" s="180"/>
      <c r="Y1824" s="180"/>
      <c r="Z1824" s="180"/>
      <c r="AA1824" s="180"/>
      <c r="AB1824" s="180"/>
      <c r="AC1824" s="180"/>
      <c r="AD1824" s="180"/>
      <c r="AE1824" s="180" t="s">
        <v>565</v>
      </c>
      <c r="AF1824" s="180"/>
      <c r="AG1824" s="180"/>
      <c r="AH1824" s="180"/>
      <c r="AI1824" s="181"/>
    </row>
    <row r="1825" spans="1:35" s="177" customFormat="1" x14ac:dyDescent="0.25">
      <c r="B1825" s="186"/>
      <c r="E1825" s="177">
        <f t="shared" si="92"/>
        <v>300</v>
      </c>
      <c r="F1825" s="179"/>
      <c r="G1825" s="180"/>
      <c r="H1825" s="180"/>
      <c r="I1825" s="180" t="s">
        <v>416</v>
      </c>
      <c r="J1825" s="180"/>
      <c r="K1825" s="180"/>
      <c r="L1825" s="180"/>
      <c r="M1825" s="180"/>
      <c r="N1825" s="180"/>
      <c r="O1825" s="180"/>
      <c r="P1825" s="180"/>
      <c r="Q1825" s="180"/>
      <c r="R1825" s="180"/>
      <c r="S1825" s="180"/>
      <c r="T1825" s="180"/>
      <c r="U1825" s="180"/>
      <c r="V1825" s="180"/>
      <c r="W1825" s="180" t="s">
        <v>416</v>
      </c>
      <c r="X1825" s="180"/>
      <c r="Y1825" s="180"/>
      <c r="Z1825" s="180"/>
      <c r="AA1825" s="180"/>
      <c r="AB1825" s="180"/>
      <c r="AC1825" s="180"/>
      <c r="AD1825" s="180"/>
      <c r="AE1825" s="180" t="s">
        <v>435</v>
      </c>
      <c r="AF1825" s="180"/>
      <c r="AG1825" s="180"/>
      <c r="AH1825" s="180"/>
      <c r="AI1825" s="181"/>
    </row>
    <row r="1826" spans="1:35" s="187" customFormat="1" x14ac:dyDescent="0.25">
      <c r="B1826" s="188"/>
      <c r="E1826" s="187">
        <f t="shared" si="92"/>
        <v>301</v>
      </c>
      <c r="F1826" s="189"/>
      <c r="G1826" s="190"/>
      <c r="H1826" s="190"/>
      <c r="I1826" s="190" t="s">
        <v>558</v>
      </c>
      <c r="J1826" s="190"/>
      <c r="K1826" s="190"/>
      <c r="L1826" s="190"/>
      <c r="M1826" s="190"/>
      <c r="N1826" s="190"/>
      <c r="O1826" s="190"/>
      <c r="P1826" s="190"/>
      <c r="Q1826" s="190"/>
      <c r="R1826" s="190"/>
      <c r="S1826" s="190"/>
      <c r="T1826" s="190"/>
      <c r="U1826" s="190"/>
      <c r="V1826" s="190"/>
      <c r="W1826" s="190" t="s">
        <v>417</v>
      </c>
      <c r="X1826" s="190"/>
      <c r="Y1826" s="190"/>
      <c r="Z1826" s="190"/>
      <c r="AA1826" s="190"/>
      <c r="AB1826" s="190"/>
      <c r="AC1826" s="190"/>
      <c r="AD1826" s="190"/>
      <c r="AE1826" s="190" t="s">
        <v>417</v>
      </c>
      <c r="AF1826" s="190"/>
      <c r="AG1826" s="190"/>
      <c r="AH1826" s="190"/>
      <c r="AI1826" s="191"/>
    </row>
    <row r="1827" spans="1:35" s="171" customFormat="1" x14ac:dyDescent="0.25">
      <c r="B1827" s="172"/>
      <c r="E1827" s="173">
        <f>1+E1826</f>
        <v>302</v>
      </c>
      <c r="F1827" s="174"/>
      <c r="G1827" s="192"/>
      <c r="H1827" s="192"/>
      <c r="I1827" s="192"/>
      <c r="J1827" s="192"/>
      <c r="K1827" s="192"/>
      <c r="L1827" s="192"/>
      <c r="M1827" s="192"/>
      <c r="N1827" s="192"/>
      <c r="O1827" s="192"/>
      <c r="P1827" s="192"/>
      <c r="Q1827" s="192"/>
      <c r="R1827" s="192"/>
      <c r="S1827" s="192"/>
      <c r="T1827" s="192"/>
      <c r="U1827" s="192"/>
      <c r="V1827" s="192"/>
      <c r="W1827" s="192" t="s">
        <v>2927</v>
      </c>
      <c r="X1827" s="192"/>
      <c r="Y1827" s="192"/>
      <c r="Z1827" s="192"/>
      <c r="AA1827" s="192"/>
      <c r="AB1827" s="192"/>
      <c r="AC1827" s="192"/>
      <c r="AD1827" s="192"/>
      <c r="AE1827" s="192"/>
      <c r="AF1827" s="192"/>
      <c r="AG1827" s="192"/>
      <c r="AH1827" s="192"/>
      <c r="AI1827" s="176"/>
    </row>
    <row r="1828" spans="1:35" s="177" customFormat="1" x14ac:dyDescent="0.25">
      <c r="A1828" s="182"/>
      <c r="B1828" s="178"/>
      <c r="E1828" s="177">
        <f t="shared" ref="E1828:E1833" si="93">+E1827+1</f>
        <v>303</v>
      </c>
      <c r="F1828" s="179"/>
      <c r="G1828" s="180"/>
      <c r="H1828" s="180"/>
      <c r="I1828" s="180"/>
      <c r="J1828" s="180"/>
      <c r="K1828" s="180"/>
      <c r="L1828" s="180"/>
      <c r="M1828" s="180"/>
      <c r="N1828" s="180"/>
      <c r="O1828" s="180"/>
      <c r="P1828" s="180"/>
      <c r="Q1828" s="180"/>
      <c r="R1828" s="180"/>
      <c r="S1828" s="180"/>
      <c r="T1828" s="180"/>
      <c r="U1828" s="180"/>
      <c r="V1828" s="180"/>
      <c r="W1828" s="180" t="s">
        <v>448</v>
      </c>
      <c r="X1828" s="180"/>
      <c r="Y1828" s="180"/>
      <c r="Z1828" s="180"/>
      <c r="AA1828" s="180"/>
      <c r="AB1828" s="180"/>
      <c r="AC1828" s="180"/>
      <c r="AD1828" s="180"/>
      <c r="AE1828" s="180"/>
      <c r="AF1828" s="180"/>
      <c r="AG1828" s="180"/>
      <c r="AH1828" s="180"/>
      <c r="AI1828" s="181"/>
    </row>
    <row r="1829" spans="1:35" s="177" customFormat="1" x14ac:dyDescent="0.25">
      <c r="B1829" s="183"/>
      <c r="E1829" s="177">
        <f t="shared" si="93"/>
        <v>304</v>
      </c>
      <c r="F1829" s="179"/>
      <c r="G1829" s="180"/>
      <c r="H1829" s="180"/>
      <c r="I1829" s="180"/>
      <c r="J1829" s="180"/>
      <c r="K1829" s="180"/>
      <c r="L1829" s="180"/>
      <c r="M1829" s="180"/>
      <c r="N1829" s="180"/>
      <c r="O1829" s="180"/>
      <c r="P1829" s="180"/>
      <c r="Q1829" s="180"/>
      <c r="R1829" s="180"/>
      <c r="S1829" s="180"/>
      <c r="T1829" s="180"/>
      <c r="U1829" s="180"/>
      <c r="V1829" s="180"/>
      <c r="W1829" s="180" t="s">
        <v>81</v>
      </c>
      <c r="X1829" s="180"/>
      <c r="Y1829" s="180"/>
      <c r="Z1829" s="180"/>
      <c r="AA1829" s="180"/>
      <c r="AB1829" s="180"/>
      <c r="AC1829" s="180"/>
      <c r="AD1829" s="180"/>
      <c r="AE1829" s="180"/>
      <c r="AF1829" s="180"/>
      <c r="AG1829" s="180"/>
      <c r="AH1829" s="180"/>
      <c r="AI1829" s="181"/>
    </row>
    <row r="1830" spans="1:35" s="177" customFormat="1" x14ac:dyDescent="0.25">
      <c r="B1830" s="184"/>
      <c r="E1830" s="177">
        <f t="shared" si="93"/>
        <v>305</v>
      </c>
      <c r="F1830" s="179"/>
      <c r="G1830" s="180"/>
      <c r="H1830" s="180"/>
      <c r="I1830" s="180"/>
      <c r="J1830" s="180"/>
      <c r="K1830" s="180"/>
      <c r="L1830" s="180"/>
      <c r="M1830" s="180"/>
      <c r="N1830" s="180"/>
      <c r="O1830" s="180"/>
      <c r="P1830" s="180"/>
      <c r="Q1830" s="180"/>
      <c r="R1830" s="180"/>
      <c r="S1830" s="180"/>
      <c r="T1830" s="180"/>
      <c r="U1830" s="180"/>
      <c r="V1830" s="180"/>
      <c r="W1830" s="180" t="s">
        <v>2737</v>
      </c>
      <c r="X1830" s="180"/>
      <c r="Y1830" s="180"/>
      <c r="Z1830" s="180"/>
      <c r="AA1830" s="180"/>
      <c r="AB1830" s="180"/>
      <c r="AC1830" s="180"/>
      <c r="AD1830" s="180"/>
      <c r="AE1830" s="180"/>
      <c r="AF1830" s="180"/>
      <c r="AG1830" s="180"/>
      <c r="AH1830" s="180"/>
      <c r="AI1830" s="181"/>
    </row>
    <row r="1831" spans="1:35" s="177" customFormat="1" x14ac:dyDescent="0.25">
      <c r="B1831" s="185"/>
      <c r="E1831" s="177">
        <f t="shared" si="93"/>
        <v>306</v>
      </c>
      <c r="F1831" s="179"/>
      <c r="G1831" s="180"/>
      <c r="H1831" s="180"/>
      <c r="I1831" s="180"/>
      <c r="J1831" s="180"/>
      <c r="K1831" s="180"/>
      <c r="L1831" s="180"/>
      <c r="M1831" s="180"/>
      <c r="N1831" s="180"/>
      <c r="O1831" s="180"/>
      <c r="P1831" s="180"/>
      <c r="Q1831" s="180"/>
      <c r="R1831" s="180"/>
      <c r="S1831" s="180"/>
      <c r="T1831" s="180"/>
      <c r="U1831" s="180"/>
      <c r="V1831" s="180"/>
      <c r="W1831" s="180" t="s">
        <v>1353</v>
      </c>
      <c r="X1831" s="180"/>
      <c r="Y1831" s="180"/>
      <c r="Z1831" s="180"/>
      <c r="AA1831" s="180"/>
      <c r="AB1831" s="180"/>
      <c r="AC1831" s="180"/>
      <c r="AD1831" s="180"/>
      <c r="AE1831" s="180"/>
      <c r="AF1831" s="180"/>
      <c r="AG1831" s="180"/>
      <c r="AH1831" s="180"/>
      <c r="AI1831" s="181"/>
    </row>
    <row r="1832" spans="1:35" s="177" customFormat="1" x14ac:dyDescent="0.25">
      <c r="B1832" s="186"/>
      <c r="E1832" s="177">
        <f t="shared" si="93"/>
        <v>307</v>
      </c>
      <c r="F1832" s="179"/>
      <c r="G1832" s="180"/>
      <c r="H1832" s="180"/>
      <c r="I1832" s="180"/>
      <c r="J1832" s="180"/>
      <c r="K1832" s="180"/>
      <c r="L1832" s="180"/>
      <c r="M1832" s="180"/>
      <c r="N1832" s="180"/>
      <c r="O1832" s="180"/>
      <c r="P1832" s="180"/>
      <c r="Q1832" s="180"/>
      <c r="R1832" s="180"/>
      <c r="S1832" s="180"/>
      <c r="T1832" s="180"/>
      <c r="U1832" s="180"/>
      <c r="V1832" s="180"/>
      <c r="W1832" s="180" t="s">
        <v>416</v>
      </c>
      <c r="X1832" s="180"/>
      <c r="Y1832" s="180"/>
      <c r="Z1832" s="180"/>
      <c r="AA1832" s="180"/>
      <c r="AB1832" s="180"/>
      <c r="AC1832" s="180"/>
      <c r="AD1832" s="180"/>
      <c r="AE1832" s="180"/>
      <c r="AF1832" s="180"/>
      <c r="AG1832" s="180"/>
      <c r="AH1832" s="180"/>
      <c r="AI1832" s="181"/>
    </row>
    <row r="1833" spans="1:35" s="187" customFormat="1" x14ac:dyDescent="0.25">
      <c r="A1833" s="193"/>
      <c r="B1833" s="188"/>
      <c r="E1833" s="187">
        <f t="shared" si="93"/>
        <v>308</v>
      </c>
      <c r="F1833" s="189"/>
      <c r="G1833" s="190"/>
      <c r="H1833" s="190"/>
      <c r="I1833" s="190"/>
      <c r="J1833" s="190"/>
      <c r="K1833" s="190"/>
      <c r="L1833" s="190"/>
      <c r="M1833" s="190"/>
      <c r="N1833" s="190"/>
      <c r="O1833" s="190"/>
      <c r="P1833" s="190"/>
      <c r="Q1833" s="190"/>
      <c r="R1833" s="190"/>
      <c r="S1833" s="190"/>
      <c r="T1833" s="190"/>
      <c r="U1833" s="190"/>
      <c r="V1833" s="190"/>
      <c r="W1833" s="190" t="s">
        <v>417</v>
      </c>
      <c r="X1833" s="190"/>
      <c r="Y1833" s="190"/>
      <c r="Z1833" s="190"/>
      <c r="AA1833" s="190"/>
      <c r="AB1833" s="190"/>
      <c r="AC1833" s="190"/>
      <c r="AD1833" s="190"/>
      <c r="AE1833" s="190"/>
      <c r="AF1833" s="190"/>
      <c r="AG1833" s="190"/>
      <c r="AH1833" s="190"/>
      <c r="AI1833" s="191"/>
    </row>
    <row r="1834" spans="1:35" s="171" customFormat="1" x14ac:dyDescent="0.25">
      <c r="B1834" s="172"/>
      <c r="E1834" s="173"/>
      <c r="F1834" s="174"/>
      <c r="G1834" s="192"/>
      <c r="H1834" s="192"/>
      <c r="I1834" s="192"/>
      <c r="J1834" s="192"/>
      <c r="K1834" s="192"/>
      <c r="L1834" s="192"/>
      <c r="M1834" s="192"/>
      <c r="N1834" s="192"/>
      <c r="O1834" s="192"/>
      <c r="P1834" s="192"/>
      <c r="Q1834" s="192"/>
      <c r="R1834" s="192"/>
      <c r="S1834" s="192"/>
      <c r="T1834" s="192"/>
      <c r="U1834" s="192"/>
      <c r="V1834" s="192"/>
      <c r="W1834" s="192" t="s">
        <v>2928</v>
      </c>
      <c r="X1834" s="192"/>
      <c r="Y1834" s="192"/>
      <c r="Z1834" s="192"/>
      <c r="AA1834" s="192"/>
      <c r="AB1834" s="192"/>
      <c r="AC1834" s="192"/>
      <c r="AD1834" s="192"/>
      <c r="AE1834" s="192"/>
      <c r="AF1834" s="192"/>
      <c r="AG1834" s="192"/>
      <c r="AH1834" s="192"/>
      <c r="AI1834" s="176"/>
    </row>
    <row r="1835" spans="1:35" s="177" customFormat="1" x14ac:dyDescent="0.25">
      <c r="B1835" s="178"/>
      <c r="F1835" s="179"/>
      <c r="G1835" s="180"/>
      <c r="H1835" s="180"/>
      <c r="I1835" s="180"/>
      <c r="J1835" s="180"/>
      <c r="K1835" s="180"/>
      <c r="L1835" s="180"/>
      <c r="M1835" s="180"/>
      <c r="N1835" s="180"/>
      <c r="O1835" s="180"/>
      <c r="P1835" s="180"/>
      <c r="Q1835" s="180"/>
      <c r="R1835" s="180"/>
      <c r="S1835" s="180"/>
      <c r="T1835" s="180"/>
      <c r="U1835" s="180"/>
      <c r="V1835" s="180"/>
      <c r="W1835" s="180" t="s">
        <v>451</v>
      </c>
      <c r="X1835" s="180"/>
      <c r="Y1835" s="180"/>
      <c r="Z1835" s="180"/>
      <c r="AA1835" s="180"/>
      <c r="AB1835" s="180"/>
      <c r="AC1835" s="180"/>
      <c r="AD1835" s="180"/>
      <c r="AE1835" s="180"/>
      <c r="AF1835" s="180"/>
      <c r="AG1835" s="180"/>
      <c r="AH1835" s="180"/>
      <c r="AI1835" s="181"/>
    </row>
    <row r="1836" spans="1:35" s="177" customFormat="1" x14ac:dyDescent="0.25">
      <c r="A1836" s="182"/>
      <c r="B1836" s="183"/>
      <c r="F1836" s="179"/>
      <c r="G1836" s="180"/>
      <c r="H1836" s="180"/>
      <c r="I1836" s="180"/>
      <c r="J1836" s="180"/>
      <c r="K1836" s="180"/>
      <c r="L1836" s="180"/>
      <c r="M1836" s="180"/>
      <c r="N1836" s="180"/>
      <c r="O1836" s="180"/>
      <c r="P1836" s="180"/>
      <c r="Q1836" s="180"/>
      <c r="R1836" s="180"/>
      <c r="S1836" s="180"/>
      <c r="T1836" s="180"/>
      <c r="U1836" s="180"/>
      <c r="V1836" s="180"/>
      <c r="W1836" s="180" t="s">
        <v>81</v>
      </c>
      <c r="X1836" s="180"/>
      <c r="Y1836" s="180"/>
      <c r="Z1836" s="180"/>
      <c r="AA1836" s="180"/>
      <c r="AB1836" s="180"/>
      <c r="AC1836" s="180"/>
      <c r="AD1836" s="180"/>
      <c r="AE1836" s="180"/>
      <c r="AF1836" s="180"/>
      <c r="AG1836" s="180"/>
      <c r="AH1836" s="180"/>
      <c r="AI1836" s="181"/>
    </row>
    <row r="1837" spans="1:35" s="177" customFormat="1" x14ac:dyDescent="0.25">
      <c r="B1837" s="184"/>
      <c r="F1837" s="179"/>
      <c r="G1837" s="180"/>
      <c r="H1837" s="180"/>
      <c r="I1837" s="180"/>
      <c r="J1837" s="180"/>
      <c r="K1837" s="180"/>
      <c r="L1837" s="180"/>
      <c r="M1837" s="180"/>
      <c r="N1837" s="180"/>
      <c r="O1837" s="180"/>
      <c r="P1837" s="180"/>
      <c r="Q1837" s="180"/>
      <c r="R1837" s="180"/>
      <c r="S1837" s="180"/>
      <c r="T1837" s="180"/>
      <c r="U1837" s="180"/>
      <c r="V1837" s="180"/>
      <c r="W1837" s="180" t="s">
        <v>2737</v>
      </c>
      <c r="X1837" s="180"/>
      <c r="Y1837" s="180"/>
      <c r="Z1837" s="180"/>
      <c r="AA1837" s="180"/>
      <c r="AB1837" s="180"/>
      <c r="AC1837" s="180"/>
      <c r="AD1837" s="180"/>
      <c r="AE1837" s="180"/>
      <c r="AF1837" s="180"/>
      <c r="AG1837" s="180"/>
      <c r="AH1837" s="180"/>
      <c r="AI1837" s="181"/>
    </row>
    <row r="1838" spans="1:35" s="177" customFormat="1" x14ac:dyDescent="0.25">
      <c r="B1838" s="185"/>
      <c r="F1838" s="179"/>
      <c r="G1838" s="180"/>
      <c r="H1838" s="180"/>
      <c r="I1838" s="180"/>
      <c r="J1838" s="180"/>
      <c r="K1838" s="180"/>
      <c r="L1838" s="180"/>
      <c r="M1838" s="180"/>
      <c r="N1838" s="180"/>
      <c r="O1838" s="180"/>
      <c r="P1838" s="180"/>
      <c r="Q1838" s="180"/>
      <c r="R1838" s="180"/>
      <c r="S1838" s="180"/>
      <c r="T1838" s="180"/>
      <c r="U1838" s="180"/>
      <c r="V1838" s="180"/>
      <c r="W1838" s="180" t="s">
        <v>1353</v>
      </c>
      <c r="X1838" s="180"/>
      <c r="Y1838" s="180"/>
      <c r="Z1838" s="180"/>
      <c r="AA1838" s="180"/>
      <c r="AB1838" s="180"/>
      <c r="AC1838" s="180"/>
      <c r="AD1838" s="180"/>
      <c r="AE1838" s="180"/>
      <c r="AF1838" s="180"/>
      <c r="AG1838" s="180"/>
      <c r="AH1838" s="180"/>
      <c r="AI1838" s="181"/>
    </row>
    <row r="1839" spans="1:35" s="177" customFormat="1" x14ac:dyDescent="0.25">
      <c r="B1839" s="186"/>
      <c r="F1839" s="179"/>
      <c r="G1839" s="180"/>
      <c r="H1839" s="180"/>
      <c r="I1839" s="180"/>
      <c r="J1839" s="180"/>
      <c r="K1839" s="180"/>
      <c r="L1839" s="180"/>
      <c r="M1839" s="180"/>
      <c r="N1839" s="180"/>
      <c r="O1839" s="180"/>
      <c r="P1839" s="180"/>
      <c r="Q1839" s="180"/>
      <c r="R1839" s="180"/>
      <c r="S1839" s="180"/>
      <c r="T1839" s="180"/>
      <c r="U1839" s="180"/>
      <c r="V1839" s="180"/>
      <c r="W1839" s="180" t="s">
        <v>416</v>
      </c>
      <c r="X1839" s="180"/>
      <c r="Y1839" s="180"/>
      <c r="Z1839" s="180"/>
      <c r="AA1839" s="180"/>
      <c r="AB1839" s="180"/>
      <c r="AC1839" s="180"/>
      <c r="AD1839" s="180"/>
      <c r="AE1839" s="180"/>
      <c r="AF1839" s="180"/>
      <c r="AG1839" s="180"/>
      <c r="AH1839" s="180"/>
      <c r="AI1839" s="181"/>
    </row>
    <row r="1840" spans="1:35" s="187" customFormat="1" x14ac:dyDescent="0.25">
      <c r="B1840" s="188"/>
      <c r="F1840" s="189"/>
      <c r="G1840" s="190"/>
      <c r="H1840" s="190"/>
      <c r="I1840" s="190"/>
      <c r="J1840" s="190"/>
      <c r="K1840" s="190"/>
      <c r="L1840" s="190"/>
      <c r="M1840" s="190"/>
      <c r="N1840" s="190"/>
      <c r="O1840" s="190"/>
      <c r="P1840" s="190"/>
      <c r="Q1840" s="190"/>
      <c r="R1840" s="190"/>
      <c r="S1840" s="190"/>
      <c r="T1840" s="190"/>
      <c r="U1840" s="190"/>
      <c r="V1840" s="190"/>
      <c r="W1840" s="190" t="s">
        <v>417</v>
      </c>
      <c r="X1840" s="190"/>
      <c r="Y1840" s="190"/>
      <c r="Z1840" s="190"/>
      <c r="AA1840" s="190"/>
      <c r="AB1840" s="190"/>
      <c r="AC1840" s="190"/>
      <c r="AD1840" s="190"/>
      <c r="AE1840" s="190"/>
      <c r="AF1840" s="190"/>
      <c r="AG1840" s="190"/>
      <c r="AH1840" s="190"/>
      <c r="AI1840" s="191"/>
    </row>
    <row r="1841" spans="1:35" s="171" customFormat="1" x14ac:dyDescent="0.25">
      <c r="B1841" s="172"/>
      <c r="E1841" s="173"/>
      <c r="F1841" s="174"/>
      <c r="G1841" s="192"/>
      <c r="H1841" s="192"/>
      <c r="I1841" s="192"/>
      <c r="J1841" s="192"/>
      <c r="K1841" s="192"/>
      <c r="L1841" s="192"/>
      <c r="M1841" s="192"/>
      <c r="N1841" s="192"/>
      <c r="O1841" s="192"/>
      <c r="P1841" s="192"/>
      <c r="Q1841" s="192"/>
      <c r="R1841" s="192"/>
      <c r="S1841" s="192"/>
      <c r="T1841" s="192"/>
      <c r="U1841" s="192"/>
      <c r="V1841" s="192"/>
      <c r="W1841" s="192" t="s">
        <v>2929</v>
      </c>
      <c r="X1841" s="192"/>
      <c r="Y1841" s="192"/>
      <c r="Z1841" s="192"/>
      <c r="AA1841" s="192"/>
      <c r="AB1841" s="192"/>
      <c r="AC1841" s="192"/>
      <c r="AD1841" s="192"/>
      <c r="AE1841" s="192"/>
      <c r="AF1841" s="192"/>
      <c r="AG1841" s="192"/>
      <c r="AH1841" s="192"/>
      <c r="AI1841" s="176"/>
    </row>
    <row r="1842" spans="1:35" s="177" customFormat="1" x14ac:dyDescent="0.25">
      <c r="A1842" s="182"/>
      <c r="B1842" s="178"/>
      <c r="F1842" s="179"/>
      <c r="G1842" s="180"/>
      <c r="H1842" s="180"/>
      <c r="I1842" s="180"/>
      <c r="J1842" s="180"/>
      <c r="K1842" s="180"/>
      <c r="L1842" s="180"/>
      <c r="M1842" s="180"/>
      <c r="N1842" s="180"/>
      <c r="O1842" s="180"/>
      <c r="P1842" s="180"/>
      <c r="Q1842" s="180"/>
      <c r="R1842" s="180"/>
      <c r="S1842" s="180"/>
      <c r="T1842" s="180"/>
      <c r="U1842" s="180"/>
      <c r="V1842" s="180"/>
      <c r="W1842" s="180" t="s">
        <v>454</v>
      </c>
      <c r="X1842" s="180"/>
      <c r="Y1842" s="180"/>
      <c r="Z1842" s="180"/>
      <c r="AA1842" s="180"/>
      <c r="AB1842" s="180"/>
      <c r="AC1842" s="180"/>
      <c r="AD1842" s="180"/>
      <c r="AE1842" s="180"/>
      <c r="AF1842" s="180"/>
      <c r="AG1842" s="180"/>
      <c r="AH1842" s="180"/>
      <c r="AI1842" s="181"/>
    </row>
    <row r="1843" spans="1:35" s="177" customFormat="1" x14ac:dyDescent="0.25">
      <c r="B1843" s="183"/>
      <c r="F1843" s="179"/>
      <c r="G1843" s="180"/>
      <c r="H1843" s="180"/>
      <c r="I1843" s="180"/>
      <c r="J1843" s="180"/>
      <c r="K1843" s="180"/>
      <c r="L1843" s="180"/>
      <c r="M1843" s="180"/>
      <c r="N1843" s="180"/>
      <c r="O1843" s="180"/>
      <c r="P1843" s="180"/>
      <c r="Q1843" s="180"/>
      <c r="R1843" s="180"/>
      <c r="S1843" s="180"/>
      <c r="T1843" s="180"/>
      <c r="U1843" s="180"/>
      <c r="V1843" s="180"/>
      <c r="W1843" s="180" t="s">
        <v>81</v>
      </c>
      <c r="X1843" s="180"/>
      <c r="Y1843" s="180"/>
      <c r="Z1843" s="180"/>
      <c r="AA1843" s="180"/>
      <c r="AB1843" s="180"/>
      <c r="AC1843" s="180"/>
      <c r="AD1843" s="180"/>
      <c r="AE1843" s="180"/>
      <c r="AF1843" s="180"/>
      <c r="AG1843" s="180"/>
      <c r="AH1843" s="180"/>
      <c r="AI1843" s="181"/>
    </row>
    <row r="1844" spans="1:35" s="177" customFormat="1" x14ac:dyDescent="0.25">
      <c r="B1844" s="184"/>
      <c r="F1844" s="179"/>
      <c r="G1844" s="180"/>
      <c r="H1844" s="180"/>
      <c r="I1844" s="180"/>
      <c r="J1844" s="180"/>
      <c r="K1844" s="180"/>
      <c r="L1844" s="180"/>
      <c r="M1844" s="180"/>
      <c r="N1844" s="180"/>
      <c r="O1844" s="180"/>
      <c r="P1844" s="180"/>
      <c r="Q1844" s="180"/>
      <c r="R1844" s="180"/>
      <c r="S1844" s="180"/>
      <c r="T1844" s="180"/>
      <c r="U1844" s="180"/>
      <c r="V1844" s="180"/>
      <c r="W1844" s="180" t="s">
        <v>2737</v>
      </c>
      <c r="X1844" s="180"/>
      <c r="Y1844" s="180"/>
      <c r="Z1844" s="180"/>
      <c r="AA1844" s="180"/>
      <c r="AB1844" s="180"/>
      <c r="AC1844" s="180"/>
      <c r="AD1844" s="180"/>
      <c r="AE1844" s="180"/>
      <c r="AF1844" s="180"/>
      <c r="AG1844" s="180"/>
      <c r="AH1844" s="180"/>
      <c r="AI1844" s="181"/>
    </row>
    <row r="1845" spans="1:35" s="177" customFormat="1" x14ac:dyDescent="0.25">
      <c r="B1845" s="185"/>
      <c r="F1845" s="179"/>
      <c r="G1845" s="180"/>
      <c r="H1845" s="180"/>
      <c r="I1845" s="180"/>
      <c r="J1845" s="180"/>
      <c r="K1845" s="180"/>
      <c r="L1845" s="180"/>
      <c r="M1845" s="180"/>
      <c r="N1845" s="180"/>
      <c r="O1845" s="180"/>
      <c r="P1845" s="180"/>
      <c r="Q1845" s="180"/>
      <c r="R1845" s="180"/>
      <c r="S1845" s="180"/>
      <c r="T1845" s="180"/>
      <c r="U1845" s="180"/>
      <c r="V1845" s="180"/>
      <c r="W1845" s="180" t="s">
        <v>1353</v>
      </c>
      <c r="X1845" s="180"/>
      <c r="Y1845" s="180"/>
      <c r="Z1845" s="180"/>
      <c r="AA1845" s="180"/>
      <c r="AB1845" s="180"/>
      <c r="AC1845" s="180"/>
      <c r="AD1845" s="180"/>
      <c r="AE1845" s="180"/>
      <c r="AF1845" s="180"/>
      <c r="AG1845" s="180"/>
      <c r="AH1845" s="180"/>
      <c r="AI1845" s="181"/>
    </row>
    <row r="1846" spans="1:35" s="177" customFormat="1" x14ac:dyDescent="0.25">
      <c r="B1846" s="186"/>
      <c r="F1846" s="179"/>
      <c r="G1846" s="180"/>
      <c r="H1846" s="180"/>
      <c r="I1846" s="180"/>
      <c r="J1846" s="180"/>
      <c r="K1846" s="180"/>
      <c r="L1846" s="180"/>
      <c r="M1846" s="180"/>
      <c r="N1846" s="180"/>
      <c r="O1846" s="180"/>
      <c r="P1846" s="180"/>
      <c r="Q1846" s="180"/>
      <c r="R1846" s="180"/>
      <c r="S1846" s="180"/>
      <c r="T1846" s="180"/>
      <c r="U1846" s="180"/>
      <c r="V1846" s="180"/>
      <c r="W1846" s="180" t="s">
        <v>416</v>
      </c>
      <c r="X1846" s="180"/>
      <c r="Y1846" s="180"/>
      <c r="Z1846" s="180"/>
      <c r="AA1846" s="180"/>
      <c r="AB1846" s="180"/>
      <c r="AC1846" s="180"/>
      <c r="AD1846" s="180"/>
      <c r="AE1846" s="180"/>
      <c r="AF1846" s="180"/>
      <c r="AG1846" s="180"/>
      <c r="AH1846" s="180"/>
      <c r="AI1846" s="181"/>
    </row>
    <row r="1847" spans="1:35" s="187" customFormat="1" x14ac:dyDescent="0.25">
      <c r="A1847" s="193"/>
      <c r="B1847" s="188"/>
      <c r="F1847" s="189"/>
      <c r="G1847" s="190"/>
      <c r="H1847" s="190"/>
      <c r="I1847" s="190"/>
      <c r="J1847" s="190"/>
      <c r="K1847" s="190"/>
      <c r="L1847" s="190"/>
      <c r="M1847" s="190"/>
      <c r="N1847" s="190"/>
      <c r="O1847" s="190"/>
      <c r="P1847" s="190"/>
      <c r="Q1847" s="190"/>
      <c r="R1847" s="190"/>
      <c r="S1847" s="190"/>
      <c r="T1847" s="190"/>
      <c r="U1847" s="190"/>
      <c r="V1847" s="190"/>
      <c r="W1847" s="190" t="s">
        <v>417</v>
      </c>
      <c r="X1847" s="190"/>
      <c r="Y1847" s="190"/>
      <c r="Z1847" s="190"/>
      <c r="AA1847" s="190"/>
      <c r="AB1847" s="190"/>
      <c r="AC1847" s="190"/>
      <c r="AD1847" s="190"/>
      <c r="AE1847" s="190"/>
      <c r="AF1847" s="190"/>
      <c r="AG1847" s="190"/>
      <c r="AH1847" s="190"/>
      <c r="AI1847" s="191"/>
    </row>
    <row r="1848" spans="1:35" s="171" customFormat="1" x14ac:dyDescent="0.25">
      <c r="B1848" s="172"/>
      <c r="E1848" s="173"/>
      <c r="F1848" s="174"/>
      <c r="G1848" s="192"/>
      <c r="H1848" s="192"/>
      <c r="I1848" s="192"/>
      <c r="J1848" s="192"/>
      <c r="K1848" s="192"/>
      <c r="L1848" s="192"/>
      <c r="M1848" s="192"/>
      <c r="N1848" s="192"/>
      <c r="O1848" s="192"/>
      <c r="P1848" s="192"/>
      <c r="Q1848" s="192"/>
      <c r="R1848" s="192"/>
      <c r="S1848" s="192"/>
      <c r="T1848" s="192"/>
      <c r="U1848" s="192"/>
      <c r="V1848" s="192"/>
      <c r="W1848" s="192" t="s">
        <v>2930</v>
      </c>
      <c r="X1848" s="192"/>
      <c r="Y1848" s="192"/>
      <c r="Z1848" s="192"/>
      <c r="AA1848" s="192"/>
      <c r="AB1848" s="192"/>
      <c r="AC1848" s="192"/>
      <c r="AD1848" s="192"/>
      <c r="AE1848" s="192"/>
      <c r="AF1848" s="192"/>
      <c r="AG1848" s="192"/>
      <c r="AH1848" s="192"/>
      <c r="AI1848" s="176"/>
    </row>
    <row r="1849" spans="1:35" s="177" customFormat="1" x14ac:dyDescent="0.25">
      <c r="B1849" s="178"/>
      <c r="F1849" s="179"/>
      <c r="G1849" s="180"/>
      <c r="H1849" s="180"/>
      <c r="I1849" s="180"/>
      <c r="J1849" s="180"/>
      <c r="K1849" s="180"/>
      <c r="L1849" s="180"/>
      <c r="M1849" s="180"/>
      <c r="N1849" s="180"/>
      <c r="O1849" s="180"/>
      <c r="P1849" s="180"/>
      <c r="Q1849" s="180"/>
      <c r="R1849" s="180"/>
      <c r="S1849" s="180"/>
      <c r="T1849" s="180"/>
      <c r="U1849" s="180"/>
      <c r="V1849" s="180"/>
      <c r="W1849" s="180" t="s">
        <v>456</v>
      </c>
      <c r="X1849" s="180"/>
      <c r="Y1849" s="180"/>
      <c r="Z1849" s="180"/>
      <c r="AA1849" s="180"/>
      <c r="AB1849" s="180"/>
      <c r="AC1849" s="180"/>
      <c r="AD1849" s="180"/>
      <c r="AE1849" s="180"/>
      <c r="AF1849" s="180"/>
      <c r="AG1849" s="180"/>
      <c r="AH1849" s="180"/>
      <c r="AI1849" s="181"/>
    </row>
    <row r="1850" spans="1:35" s="177" customFormat="1" x14ac:dyDescent="0.25">
      <c r="A1850" s="182"/>
      <c r="B1850" s="183"/>
      <c r="F1850" s="179"/>
      <c r="G1850" s="180"/>
      <c r="H1850" s="180"/>
      <c r="I1850" s="180"/>
      <c r="J1850" s="180"/>
      <c r="K1850" s="180"/>
      <c r="L1850" s="180"/>
      <c r="M1850" s="180"/>
      <c r="N1850" s="180"/>
      <c r="O1850" s="180"/>
      <c r="P1850" s="180"/>
      <c r="Q1850" s="180"/>
      <c r="R1850" s="180"/>
      <c r="S1850" s="180"/>
      <c r="T1850" s="180"/>
      <c r="U1850" s="180"/>
      <c r="V1850" s="180"/>
      <c r="W1850" s="180" t="s">
        <v>81</v>
      </c>
      <c r="X1850" s="180"/>
      <c r="Y1850" s="180"/>
      <c r="Z1850" s="180"/>
      <c r="AA1850" s="180"/>
      <c r="AB1850" s="180"/>
      <c r="AC1850" s="180"/>
      <c r="AD1850" s="180"/>
      <c r="AE1850" s="180"/>
      <c r="AF1850" s="180"/>
      <c r="AG1850" s="180"/>
      <c r="AH1850" s="180"/>
      <c r="AI1850" s="181"/>
    </row>
    <row r="1851" spans="1:35" s="177" customFormat="1" x14ac:dyDescent="0.25">
      <c r="B1851" s="184"/>
      <c r="F1851" s="179"/>
      <c r="G1851" s="180"/>
      <c r="H1851" s="180"/>
      <c r="I1851" s="180"/>
      <c r="J1851" s="180"/>
      <c r="K1851" s="180"/>
      <c r="L1851" s="180"/>
      <c r="M1851" s="180"/>
      <c r="N1851" s="180"/>
      <c r="O1851" s="180"/>
      <c r="P1851" s="180"/>
      <c r="Q1851" s="180"/>
      <c r="R1851" s="180"/>
      <c r="S1851" s="180"/>
      <c r="T1851" s="180"/>
      <c r="U1851" s="180"/>
      <c r="V1851" s="180"/>
      <c r="W1851" s="180" t="s">
        <v>2737</v>
      </c>
      <c r="X1851" s="180"/>
      <c r="Y1851" s="180"/>
      <c r="Z1851" s="180"/>
      <c r="AA1851" s="180"/>
      <c r="AB1851" s="180"/>
      <c r="AC1851" s="180"/>
      <c r="AD1851" s="180"/>
      <c r="AE1851" s="180"/>
      <c r="AF1851" s="180"/>
      <c r="AG1851" s="180"/>
      <c r="AH1851" s="180"/>
      <c r="AI1851" s="181"/>
    </row>
    <row r="1852" spans="1:35" s="177" customFormat="1" x14ac:dyDescent="0.25">
      <c r="B1852" s="185"/>
      <c r="F1852" s="179"/>
      <c r="G1852" s="180"/>
      <c r="H1852" s="180"/>
      <c r="I1852" s="180"/>
      <c r="J1852" s="180"/>
      <c r="K1852" s="180"/>
      <c r="L1852" s="180"/>
      <c r="M1852" s="180"/>
      <c r="N1852" s="180"/>
      <c r="O1852" s="180"/>
      <c r="P1852" s="180"/>
      <c r="Q1852" s="180"/>
      <c r="R1852" s="180"/>
      <c r="S1852" s="180"/>
      <c r="T1852" s="180"/>
      <c r="U1852" s="180"/>
      <c r="V1852" s="180"/>
      <c r="W1852" s="180" t="s">
        <v>1353</v>
      </c>
      <c r="X1852" s="180"/>
      <c r="Y1852" s="180"/>
      <c r="Z1852" s="180"/>
      <c r="AA1852" s="180"/>
      <c r="AB1852" s="180"/>
      <c r="AC1852" s="180"/>
      <c r="AD1852" s="180"/>
      <c r="AE1852" s="180"/>
      <c r="AF1852" s="180"/>
      <c r="AG1852" s="180"/>
      <c r="AH1852" s="180"/>
      <c r="AI1852" s="181"/>
    </row>
    <row r="1853" spans="1:35" s="177" customFormat="1" x14ac:dyDescent="0.25">
      <c r="B1853" s="186"/>
      <c r="F1853" s="179"/>
      <c r="G1853" s="180"/>
      <c r="H1853" s="180"/>
      <c r="I1853" s="180"/>
      <c r="J1853" s="180"/>
      <c r="K1853" s="180"/>
      <c r="L1853" s="180"/>
      <c r="M1853" s="180"/>
      <c r="N1853" s="180"/>
      <c r="O1853" s="180"/>
      <c r="P1853" s="180"/>
      <c r="Q1853" s="180"/>
      <c r="R1853" s="180"/>
      <c r="S1853" s="180"/>
      <c r="T1853" s="180"/>
      <c r="U1853" s="180"/>
      <c r="V1853" s="180"/>
      <c r="W1853" s="180" t="s">
        <v>416</v>
      </c>
      <c r="X1853" s="180"/>
      <c r="Y1853" s="180"/>
      <c r="Z1853" s="180"/>
      <c r="AA1853" s="180"/>
      <c r="AB1853" s="180"/>
      <c r="AC1853" s="180"/>
      <c r="AD1853" s="180"/>
      <c r="AE1853" s="180"/>
      <c r="AF1853" s="180"/>
      <c r="AG1853" s="180"/>
      <c r="AH1853" s="180"/>
      <c r="AI1853" s="181"/>
    </row>
    <row r="1854" spans="1:35" s="187" customFormat="1" x14ac:dyDescent="0.25">
      <c r="B1854" s="188"/>
      <c r="F1854" s="189"/>
      <c r="G1854" s="190"/>
      <c r="H1854" s="190"/>
      <c r="I1854" s="190"/>
      <c r="J1854" s="190"/>
      <c r="K1854" s="190"/>
      <c r="L1854" s="190"/>
      <c r="M1854" s="190"/>
      <c r="N1854" s="190"/>
      <c r="O1854" s="190"/>
      <c r="P1854" s="190"/>
      <c r="Q1854" s="190"/>
      <c r="R1854" s="190"/>
      <c r="S1854" s="190"/>
      <c r="T1854" s="190"/>
      <c r="U1854" s="190"/>
      <c r="V1854" s="190"/>
      <c r="W1854" s="190" t="s">
        <v>417</v>
      </c>
      <c r="X1854" s="190"/>
      <c r="Y1854" s="190"/>
      <c r="Z1854" s="190"/>
      <c r="AA1854" s="190"/>
      <c r="AB1854" s="190"/>
      <c r="AC1854" s="190"/>
      <c r="AD1854" s="190"/>
      <c r="AE1854" s="190"/>
      <c r="AF1854" s="190"/>
      <c r="AG1854" s="190"/>
      <c r="AH1854" s="190"/>
      <c r="AI1854" s="191"/>
    </row>
    <row r="1855" spans="1:35" s="171" customFormat="1" x14ac:dyDescent="0.25">
      <c r="B1855" s="172"/>
      <c r="E1855" s="173"/>
      <c r="F1855" s="174"/>
      <c r="G1855" s="192"/>
      <c r="H1855" s="192"/>
      <c r="I1855" s="192"/>
      <c r="J1855" s="192"/>
      <c r="K1855" s="192"/>
      <c r="L1855" s="192"/>
      <c r="M1855" s="192"/>
      <c r="N1855" s="192"/>
      <c r="O1855" s="192"/>
      <c r="P1855" s="192"/>
      <c r="Q1855" s="192"/>
      <c r="R1855" s="192"/>
      <c r="S1855" s="192"/>
      <c r="T1855" s="192"/>
      <c r="U1855" s="192"/>
      <c r="V1855" s="192"/>
      <c r="W1855" s="192" t="s">
        <v>2931</v>
      </c>
      <c r="X1855" s="192"/>
      <c r="Y1855" s="192"/>
      <c r="Z1855" s="192"/>
      <c r="AA1855" s="192"/>
      <c r="AB1855" s="192"/>
      <c r="AC1855" s="192"/>
      <c r="AD1855" s="192"/>
      <c r="AE1855" s="192"/>
      <c r="AF1855" s="192"/>
      <c r="AG1855" s="192"/>
      <c r="AH1855" s="192"/>
      <c r="AI1855" s="176"/>
    </row>
    <row r="1856" spans="1:35" s="177" customFormat="1" x14ac:dyDescent="0.25">
      <c r="A1856" s="182"/>
      <c r="B1856" s="178"/>
      <c r="F1856" s="179"/>
      <c r="G1856" s="180"/>
      <c r="H1856" s="180"/>
      <c r="I1856" s="180"/>
      <c r="J1856" s="180"/>
      <c r="K1856" s="180"/>
      <c r="L1856" s="180"/>
      <c r="M1856" s="180"/>
      <c r="N1856" s="180"/>
      <c r="O1856" s="180"/>
      <c r="P1856" s="180"/>
      <c r="Q1856" s="180"/>
      <c r="R1856" s="180"/>
      <c r="S1856" s="180"/>
      <c r="T1856" s="180"/>
      <c r="U1856" s="180"/>
      <c r="V1856" s="180"/>
      <c r="W1856" s="180" t="s">
        <v>458</v>
      </c>
      <c r="X1856" s="180"/>
      <c r="Y1856" s="180"/>
      <c r="Z1856" s="180"/>
      <c r="AA1856" s="180"/>
      <c r="AB1856" s="180"/>
      <c r="AC1856" s="180"/>
      <c r="AD1856" s="180"/>
      <c r="AE1856" s="180"/>
      <c r="AF1856" s="180"/>
      <c r="AG1856" s="180"/>
      <c r="AH1856" s="180"/>
      <c r="AI1856" s="181"/>
    </row>
    <row r="1857" spans="1:35" s="177" customFormat="1" x14ac:dyDescent="0.25">
      <c r="B1857" s="183"/>
      <c r="F1857" s="179"/>
      <c r="G1857" s="180"/>
      <c r="H1857" s="180"/>
      <c r="I1857" s="180"/>
      <c r="J1857" s="180"/>
      <c r="K1857" s="180"/>
      <c r="L1857" s="180"/>
      <c r="M1857" s="180"/>
      <c r="N1857" s="180"/>
      <c r="O1857" s="180"/>
      <c r="P1857" s="180"/>
      <c r="Q1857" s="180"/>
      <c r="R1857" s="180"/>
      <c r="S1857" s="180"/>
      <c r="T1857" s="180"/>
      <c r="U1857" s="180"/>
      <c r="V1857" s="180"/>
      <c r="W1857" s="180" t="s">
        <v>81</v>
      </c>
      <c r="X1857" s="180"/>
      <c r="Y1857" s="180"/>
      <c r="Z1857" s="180"/>
      <c r="AA1857" s="180"/>
      <c r="AB1857" s="180"/>
      <c r="AC1857" s="180"/>
      <c r="AD1857" s="180"/>
      <c r="AE1857" s="180"/>
      <c r="AF1857" s="180"/>
      <c r="AG1857" s="180"/>
      <c r="AH1857" s="180"/>
      <c r="AI1857" s="181"/>
    </row>
    <row r="1858" spans="1:35" s="177" customFormat="1" x14ac:dyDescent="0.25">
      <c r="B1858" s="184"/>
      <c r="F1858" s="179"/>
      <c r="G1858" s="180"/>
      <c r="H1858" s="180"/>
      <c r="I1858" s="180"/>
      <c r="J1858" s="180"/>
      <c r="K1858" s="180"/>
      <c r="L1858" s="180"/>
      <c r="M1858" s="180"/>
      <c r="N1858" s="180"/>
      <c r="O1858" s="180"/>
      <c r="P1858" s="180"/>
      <c r="Q1858" s="180"/>
      <c r="R1858" s="180"/>
      <c r="S1858" s="180"/>
      <c r="T1858" s="180"/>
      <c r="U1858" s="180"/>
      <c r="V1858" s="180"/>
      <c r="W1858" s="180" t="s">
        <v>2737</v>
      </c>
      <c r="X1858" s="180"/>
      <c r="Y1858" s="180"/>
      <c r="Z1858" s="180"/>
      <c r="AA1858" s="180"/>
      <c r="AB1858" s="180"/>
      <c r="AC1858" s="180"/>
      <c r="AD1858" s="180"/>
      <c r="AE1858" s="180"/>
      <c r="AF1858" s="180"/>
      <c r="AG1858" s="180"/>
      <c r="AH1858" s="180"/>
      <c r="AI1858" s="181"/>
    </row>
    <row r="1859" spans="1:35" s="177" customFormat="1" x14ac:dyDescent="0.25">
      <c r="B1859" s="185"/>
      <c r="F1859" s="179"/>
      <c r="G1859" s="180"/>
      <c r="H1859" s="180"/>
      <c r="I1859" s="180"/>
      <c r="J1859" s="180"/>
      <c r="K1859" s="180"/>
      <c r="L1859" s="180"/>
      <c r="M1859" s="180"/>
      <c r="N1859" s="180"/>
      <c r="O1859" s="180"/>
      <c r="P1859" s="180"/>
      <c r="Q1859" s="180"/>
      <c r="R1859" s="180"/>
      <c r="S1859" s="180"/>
      <c r="T1859" s="180"/>
      <c r="U1859" s="180"/>
      <c r="V1859" s="180"/>
      <c r="W1859" s="180" t="s">
        <v>1353</v>
      </c>
      <c r="X1859" s="180"/>
      <c r="Y1859" s="180"/>
      <c r="Z1859" s="180"/>
      <c r="AA1859" s="180"/>
      <c r="AB1859" s="180"/>
      <c r="AC1859" s="180"/>
      <c r="AD1859" s="180"/>
      <c r="AE1859" s="180"/>
      <c r="AF1859" s="180"/>
      <c r="AG1859" s="180"/>
      <c r="AH1859" s="180"/>
      <c r="AI1859" s="181"/>
    </row>
    <row r="1860" spans="1:35" s="177" customFormat="1" x14ac:dyDescent="0.25">
      <c r="B1860" s="186"/>
      <c r="F1860" s="179"/>
      <c r="G1860" s="180"/>
      <c r="H1860" s="180"/>
      <c r="I1860" s="180"/>
      <c r="J1860" s="180"/>
      <c r="K1860" s="180"/>
      <c r="L1860" s="180"/>
      <c r="M1860" s="180"/>
      <c r="N1860" s="180"/>
      <c r="O1860" s="180"/>
      <c r="P1860" s="180"/>
      <c r="Q1860" s="180"/>
      <c r="R1860" s="180"/>
      <c r="S1860" s="180"/>
      <c r="T1860" s="180"/>
      <c r="U1860" s="180"/>
      <c r="V1860" s="180"/>
      <c r="W1860" s="180" t="s">
        <v>416</v>
      </c>
      <c r="X1860" s="180"/>
      <c r="Y1860" s="180"/>
      <c r="Z1860" s="180"/>
      <c r="AA1860" s="180"/>
      <c r="AB1860" s="180"/>
      <c r="AC1860" s="180"/>
      <c r="AD1860" s="180"/>
      <c r="AE1860" s="180"/>
      <c r="AF1860" s="180"/>
      <c r="AG1860" s="180"/>
      <c r="AH1860" s="180"/>
      <c r="AI1860" s="181"/>
    </row>
    <row r="1861" spans="1:35" s="187" customFormat="1" x14ac:dyDescent="0.25">
      <c r="A1861" s="193"/>
      <c r="B1861" s="188"/>
      <c r="F1861" s="189"/>
      <c r="G1861" s="190"/>
      <c r="H1861" s="190"/>
      <c r="I1861" s="190"/>
      <c r="J1861" s="190"/>
      <c r="K1861" s="190"/>
      <c r="L1861" s="190"/>
      <c r="M1861" s="190"/>
      <c r="N1861" s="190"/>
      <c r="O1861" s="190"/>
      <c r="P1861" s="190"/>
      <c r="Q1861" s="190"/>
      <c r="R1861" s="190"/>
      <c r="S1861" s="190"/>
      <c r="T1861" s="190"/>
      <c r="U1861" s="190"/>
      <c r="V1861" s="190"/>
      <c r="W1861" s="190" t="s">
        <v>417</v>
      </c>
      <c r="X1861" s="190"/>
      <c r="Y1861" s="190"/>
      <c r="Z1861" s="190"/>
      <c r="AA1861" s="190"/>
      <c r="AB1861" s="190"/>
      <c r="AC1861" s="190"/>
      <c r="AD1861" s="190"/>
      <c r="AE1861" s="190"/>
      <c r="AF1861" s="190"/>
      <c r="AG1861" s="190"/>
      <c r="AH1861" s="190"/>
      <c r="AI1861" s="191"/>
    </row>
    <row r="1862" spans="1:35" s="171" customFormat="1" x14ac:dyDescent="0.25">
      <c r="B1862" s="172"/>
      <c r="E1862" s="173"/>
      <c r="F1862" s="174"/>
      <c r="G1862" s="192"/>
      <c r="H1862" s="192"/>
      <c r="I1862" s="192"/>
      <c r="J1862" s="192"/>
      <c r="K1862" s="192"/>
      <c r="L1862" s="192"/>
      <c r="M1862" s="192"/>
      <c r="N1862" s="192"/>
      <c r="O1862" s="192"/>
      <c r="P1862" s="192"/>
      <c r="Q1862" s="192"/>
      <c r="R1862" s="192"/>
      <c r="S1862" s="192"/>
      <c r="T1862" s="192"/>
      <c r="U1862" s="192"/>
      <c r="V1862" s="192"/>
      <c r="W1862" s="192" t="s">
        <v>2932</v>
      </c>
      <c r="X1862" s="192"/>
      <c r="Y1862" s="192"/>
      <c r="Z1862" s="192"/>
      <c r="AA1862" s="192"/>
      <c r="AB1862" s="192"/>
      <c r="AC1862" s="192"/>
      <c r="AD1862" s="192"/>
      <c r="AE1862" s="192"/>
      <c r="AF1862" s="192"/>
      <c r="AG1862" s="192"/>
      <c r="AH1862" s="192"/>
      <c r="AI1862" s="176"/>
    </row>
    <row r="1863" spans="1:35" s="177" customFormat="1" x14ac:dyDescent="0.25">
      <c r="B1863" s="178"/>
      <c r="F1863" s="179"/>
      <c r="G1863" s="180"/>
      <c r="H1863" s="180"/>
      <c r="I1863" s="180"/>
      <c r="J1863" s="180"/>
      <c r="K1863" s="180"/>
      <c r="L1863" s="180"/>
      <c r="M1863" s="180"/>
      <c r="N1863" s="180"/>
      <c r="O1863" s="180"/>
      <c r="P1863" s="180"/>
      <c r="Q1863" s="180"/>
      <c r="R1863" s="180"/>
      <c r="S1863" s="180"/>
      <c r="T1863" s="180"/>
      <c r="U1863" s="180"/>
      <c r="V1863" s="180"/>
      <c r="W1863" s="180" t="s">
        <v>460</v>
      </c>
      <c r="X1863" s="180"/>
      <c r="Y1863" s="180"/>
      <c r="Z1863" s="180"/>
      <c r="AA1863" s="180"/>
      <c r="AB1863" s="180"/>
      <c r="AC1863" s="180"/>
      <c r="AD1863" s="180"/>
      <c r="AE1863" s="180"/>
      <c r="AF1863" s="180"/>
      <c r="AG1863" s="180"/>
      <c r="AH1863" s="180"/>
      <c r="AI1863" s="181"/>
    </row>
    <row r="1864" spans="1:35" s="177" customFormat="1" x14ac:dyDescent="0.25">
      <c r="A1864" s="182"/>
      <c r="B1864" s="183"/>
      <c r="F1864" s="179"/>
      <c r="G1864" s="180"/>
      <c r="H1864" s="180"/>
      <c r="I1864" s="180"/>
      <c r="J1864" s="180"/>
      <c r="K1864" s="180"/>
      <c r="L1864" s="180"/>
      <c r="M1864" s="180"/>
      <c r="N1864" s="180"/>
      <c r="O1864" s="180"/>
      <c r="P1864" s="180"/>
      <c r="Q1864" s="180"/>
      <c r="R1864" s="180"/>
      <c r="S1864" s="180"/>
      <c r="T1864" s="180"/>
      <c r="U1864" s="180"/>
      <c r="V1864" s="180"/>
      <c r="W1864" s="180" t="s">
        <v>81</v>
      </c>
      <c r="X1864" s="180"/>
      <c r="Y1864" s="180"/>
      <c r="Z1864" s="180"/>
      <c r="AA1864" s="180"/>
      <c r="AB1864" s="180"/>
      <c r="AC1864" s="180"/>
      <c r="AD1864" s="180"/>
      <c r="AE1864" s="180"/>
      <c r="AF1864" s="180"/>
      <c r="AG1864" s="180"/>
      <c r="AH1864" s="180"/>
      <c r="AI1864" s="181"/>
    </row>
    <row r="1865" spans="1:35" s="177" customFormat="1" x14ac:dyDescent="0.25">
      <c r="B1865" s="184"/>
      <c r="F1865" s="179"/>
      <c r="G1865" s="180"/>
      <c r="H1865" s="180"/>
      <c r="I1865" s="180"/>
      <c r="J1865" s="180"/>
      <c r="K1865" s="180"/>
      <c r="L1865" s="180"/>
      <c r="M1865" s="180"/>
      <c r="N1865" s="180"/>
      <c r="O1865" s="180"/>
      <c r="P1865" s="180"/>
      <c r="Q1865" s="180"/>
      <c r="R1865" s="180"/>
      <c r="S1865" s="180"/>
      <c r="T1865" s="180"/>
      <c r="U1865" s="180"/>
      <c r="V1865" s="180"/>
      <c r="W1865" s="180" t="s">
        <v>2737</v>
      </c>
      <c r="X1865" s="180"/>
      <c r="Y1865" s="180"/>
      <c r="Z1865" s="180"/>
      <c r="AA1865" s="180"/>
      <c r="AB1865" s="180"/>
      <c r="AC1865" s="180"/>
      <c r="AD1865" s="180"/>
      <c r="AE1865" s="180"/>
      <c r="AF1865" s="180"/>
      <c r="AG1865" s="180"/>
      <c r="AH1865" s="180"/>
      <c r="AI1865" s="181"/>
    </row>
    <row r="1866" spans="1:35" s="177" customFormat="1" x14ac:dyDescent="0.25">
      <c r="B1866" s="185"/>
      <c r="F1866" s="179"/>
      <c r="G1866" s="180"/>
      <c r="H1866" s="180"/>
      <c r="I1866" s="180"/>
      <c r="J1866" s="180"/>
      <c r="K1866" s="180"/>
      <c r="L1866" s="180"/>
      <c r="M1866" s="180"/>
      <c r="N1866" s="180"/>
      <c r="O1866" s="180"/>
      <c r="P1866" s="180"/>
      <c r="Q1866" s="180"/>
      <c r="R1866" s="180"/>
      <c r="S1866" s="180"/>
      <c r="T1866" s="180"/>
      <c r="U1866" s="180"/>
      <c r="V1866" s="180"/>
      <c r="W1866" s="180" t="s">
        <v>1353</v>
      </c>
      <c r="X1866" s="180"/>
      <c r="Y1866" s="180"/>
      <c r="Z1866" s="180"/>
      <c r="AA1866" s="180"/>
      <c r="AB1866" s="180"/>
      <c r="AC1866" s="180"/>
      <c r="AD1866" s="180"/>
      <c r="AE1866" s="180"/>
      <c r="AF1866" s="180"/>
      <c r="AG1866" s="180"/>
      <c r="AH1866" s="180"/>
      <c r="AI1866" s="181"/>
    </row>
    <row r="1867" spans="1:35" s="177" customFormat="1" x14ac:dyDescent="0.25">
      <c r="B1867" s="186"/>
      <c r="F1867" s="179"/>
      <c r="G1867" s="180"/>
      <c r="H1867" s="180"/>
      <c r="I1867" s="180"/>
      <c r="J1867" s="180"/>
      <c r="K1867" s="180"/>
      <c r="L1867" s="180"/>
      <c r="M1867" s="180"/>
      <c r="N1867" s="180"/>
      <c r="O1867" s="180"/>
      <c r="P1867" s="180"/>
      <c r="Q1867" s="180"/>
      <c r="R1867" s="180"/>
      <c r="S1867" s="180"/>
      <c r="T1867" s="180"/>
      <c r="U1867" s="180"/>
      <c r="V1867" s="180"/>
      <c r="W1867" s="180" t="s">
        <v>416</v>
      </c>
      <c r="X1867" s="180"/>
      <c r="Y1867" s="180"/>
      <c r="Z1867" s="180"/>
      <c r="AA1867" s="180"/>
      <c r="AB1867" s="180"/>
      <c r="AC1867" s="180"/>
      <c r="AD1867" s="180"/>
      <c r="AE1867" s="180"/>
      <c r="AF1867" s="180"/>
      <c r="AG1867" s="180"/>
      <c r="AH1867" s="180"/>
      <c r="AI1867" s="181"/>
    </row>
    <row r="1868" spans="1:35" s="187" customFormat="1" x14ac:dyDescent="0.25">
      <c r="B1868" s="188"/>
      <c r="F1868" s="189"/>
      <c r="G1868" s="190"/>
      <c r="H1868" s="190"/>
      <c r="I1868" s="190"/>
      <c r="J1868" s="190"/>
      <c r="K1868" s="190"/>
      <c r="L1868" s="190"/>
      <c r="M1868" s="190"/>
      <c r="N1868" s="190"/>
      <c r="O1868" s="190"/>
      <c r="P1868" s="190"/>
      <c r="Q1868" s="190"/>
      <c r="R1868" s="190"/>
      <c r="S1868" s="190"/>
      <c r="T1868" s="190"/>
      <c r="U1868" s="190"/>
      <c r="V1868" s="190"/>
      <c r="W1868" s="190" t="s">
        <v>417</v>
      </c>
      <c r="X1868" s="190"/>
      <c r="Y1868" s="190"/>
      <c r="Z1868" s="190"/>
      <c r="AA1868" s="190"/>
      <c r="AB1868" s="190"/>
      <c r="AC1868" s="190"/>
      <c r="AD1868" s="190"/>
      <c r="AE1868" s="190"/>
      <c r="AF1868" s="190"/>
      <c r="AG1868" s="190"/>
      <c r="AH1868" s="190"/>
      <c r="AI1868" s="191"/>
    </row>
    <row r="1869" spans="1:35" s="171" customFormat="1" x14ac:dyDescent="0.25">
      <c r="B1869" s="172"/>
      <c r="E1869" s="173"/>
      <c r="F1869" s="174"/>
      <c r="G1869" s="192"/>
      <c r="H1869" s="192"/>
      <c r="I1869" s="192"/>
      <c r="J1869" s="192"/>
      <c r="K1869" s="192"/>
      <c r="L1869" s="192"/>
      <c r="M1869" s="192"/>
      <c r="N1869" s="192"/>
      <c r="O1869" s="192"/>
      <c r="P1869" s="192"/>
      <c r="Q1869" s="192"/>
      <c r="R1869" s="192"/>
      <c r="S1869" s="192"/>
      <c r="T1869" s="192"/>
      <c r="U1869" s="192"/>
      <c r="V1869" s="192"/>
      <c r="W1869" s="192" t="s">
        <v>2933</v>
      </c>
      <c r="X1869" s="192"/>
      <c r="Y1869" s="192"/>
      <c r="Z1869" s="192"/>
      <c r="AA1869" s="192"/>
      <c r="AB1869" s="192"/>
      <c r="AC1869" s="192"/>
      <c r="AD1869" s="192"/>
      <c r="AE1869" s="192"/>
      <c r="AF1869" s="192"/>
      <c r="AG1869" s="192"/>
      <c r="AH1869" s="192"/>
      <c r="AI1869" s="176"/>
    </row>
    <row r="1870" spans="1:35" s="177" customFormat="1" x14ac:dyDescent="0.25">
      <c r="A1870" s="182"/>
      <c r="B1870" s="178"/>
      <c r="F1870" s="179"/>
      <c r="G1870" s="180"/>
      <c r="H1870" s="180"/>
      <c r="I1870" s="180"/>
      <c r="J1870" s="180"/>
      <c r="K1870" s="180"/>
      <c r="L1870" s="180"/>
      <c r="M1870" s="180"/>
      <c r="N1870" s="180"/>
      <c r="O1870" s="180"/>
      <c r="P1870" s="180"/>
      <c r="Q1870" s="180"/>
      <c r="R1870" s="180"/>
      <c r="S1870" s="180"/>
      <c r="T1870" s="180"/>
      <c r="U1870" s="180"/>
      <c r="V1870" s="180"/>
      <c r="W1870" s="180" t="s">
        <v>462</v>
      </c>
      <c r="X1870" s="180"/>
      <c r="Y1870" s="180"/>
      <c r="Z1870" s="180"/>
      <c r="AA1870" s="180"/>
      <c r="AB1870" s="180"/>
      <c r="AC1870" s="180"/>
      <c r="AD1870" s="180"/>
      <c r="AE1870" s="180"/>
      <c r="AF1870" s="180"/>
      <c r="AG1870" s="180"/>
      <c r="AH1870" s="180"/>
      <c r="AI1870" s="181"/>
    </row>
    <row r="1871" spans="1:35" s="177" customFormat="1" x14ac:dyDescent="0.25">
      <c r="B1871" s="183"/>
      <c r="F1871" s="179"/>
      <c r="G1871" s="180"/>
      <c r="H1871" s="180"/>
      <c r="I1871" s="180"/>
      <c r="J1871" s="180"/>
      <c r="K1871" s="180"/>
      <c r="L1871" s="180"/>
      <c r="M1871" s="180"/>
      <c r="N1871" s="180"/>
      <c r="O1871" s="180"/>
      <c r="P1871" s="180"/>
      <c r="Q1871" s="180"/>
      <c r="R1871" s="180"/>
      <c r="S1871" s="180"/>
      <c r="T1871" s="180"/>
      <c r="U1871" s="180"/>
      <c r="V1871" s="180"/>
      <c r="W1871" s="180" t="s">
        <v>81</v>
      </c>
      <c r="X1871" s="180"/>
      <c r="Y1871" s="180"/>
      <c r="Z1871" s="180"/>
      <c r="AA1871" s="180"/>
      <c r="AB1871" s="180"/>
      <c r="AC1871" s="180"/>
      <c r="AD1871" s="180"/>
      <c r="AE1871" s="180"/>
      <c r="AF1871" s="180"/>
      <c r="AG1871" s="180"/>
      <c r="AH1871" s="180"/>
      <c r="AI1871" s="181"/>
    </row>
    <row r="1872" spans="1:35" s="177" customFormat="1" x14ac:dyDescent="0.25">
      <c r="B1872" s="184"/>
      <c r="F1872" s="179"/>
      <c r="G1872" s="180"/>
      <c r="H1872" s="180"/>
      <c r="I1872" s="180"/>
      <c r="J1872" s="180"/>
      <c r="K1872" s="180"/>
      <c r="L1872" s="180"/>
      <c r="M1872" s="180"/>
      <c r="N1872" s="180"/>
      <c r="O1872" s="180"/>
      <c r="P1872" s="180"/>
      <c r="Q1872" s="180"/>
      <c r="R1872" s="180"/>
      <c r="S1872" s="180"/>
      <c r="T1872" s="180"/>
      <c r="U1872" s="180"/>
      <c r="V1872" s="180"/>
      <c r="W1872" s="180" t="s">
        <v>2737</v>
      </c>
      <c r="X1872" s="180"/>
      <c r="Y1872" s="180"/>
      <c r="Z1872" s="180"/>
      <c r="AA1872" s="180"/>
      <c r="AB1872" s="180"/>
      <c r="AC1872" s="180"/>
      <c r="AD1872" s="180"/>
      <c r="AE1872" s="180"/>
      <c r="AF1872" s="180"/>
      <c r="AG1872" s="180"/>
      <c r="AH1872" s="180"/>
      <c r="AI1872" s="181"/>
    </row>
    <row r="1873" spans="1:35" s="177" customFormat="1" x14ac:dyDescent="0.25">
      <c r="B1873" s="185"/>
      <c r="F1873" s="179"/>
      <c r="G1873" s="180"/>
      <c r="H1873" s="180"/>
      <c r="I1873" s="180"/>
      <c r="J1873" s="180"/>
      <c r="K1873" s="180"/>
      <c r="L1873" s="180"/>
      <c r="M1873" s="180"/>
      <c r="N1873" s="180"/>
      <c r="O1873" s="180"/>
      <c r="P1873" s="180"/>
      <c r="Q1873" s="180"/>
      <c r="R1873" s="180"/>
      <c r="S1873" s="180"/>
      <c r="T1873" s="180"/>
      <c r="U1873" s="180"/>
      <c r="V1873" s="180"/>
      <c r="W1873" s="180" t="s">
        <v>1353</v>
      </c>
      <c r="X1873" s="180"/>
      <c r="Y1873" s="180"/>
      <c r="Z1873" s="180"/>
      <c r="AA1873" s="180"/>
      <c r="AB1873" s="180"/>
      <c r="AC1873" s="180"/>
      <c r="AD1873" s="180"/>
      <c r="AE1873" s="180"/>
      <c r="AF1873" s="180"/>
      <c r="AG1873" s="180"/>
      <c r="AH1873" s="180"/>
      <c r="AI1873" s="181"/>
    </row>
    <row r="1874" spans="1:35" s="177" customFormat="1" x14ac:dyDescent="0.25">
      <c r="B1874" s="186"/>
      <c r="F1874" s="179"/>
      <c r="G1874" s="180"/>
      <c r="H1874" s="180"/>
      <c r="I1874" s="180"/>
      <c r="J1874" s="180"/>
      <c r="K1874" s="180"/>
      <c r="L1874" s="180"/>
      <c r="M1874" s="180"/>
      <c r="N1874" s="180"/>
      <c r="O1874" s="180"/>
      <c r="P1874" s="180"/>
      <c r="Q1874" s="180"/>
      <c r="R1874" s="180"/>
      <c r="S1874" s="180"/>
      <c r="T1874" s="180"/>
      <c r="U1874" s="180"/>
      <c r="V1874" s="180"/>
      <c r="W1874" s="180" t="s">
        <v>416</v>
      </c>
      <c r="X1874" s="180"/>
      <c r="Y1874" s="180"/>
      <c r="Z1874" s="180"/>
      <c r="AA1874" s="180"/>
      <c r="AB1874" s="180"/>
      <c r="AC1874" s="180"/>
      <c r="AD1874" s="180"/>
      <c r="AE1874" s="180"/>
      <c r="AF1874" s="180"/>
      <c r="AG1874" s="180"/>
      <c r="AH1874" s="180"/>
      <c r="AI1874" s="181"/>
    </row>
    <row r="1875" spans="1:35" s="187" customFormat="1" x14ac:dyDescent="0.25">
      <c r="A1875" s="193"/>
      <c r="B1875" s="188"/>
      <c r="F1875" s="189"/>
      <c r="G1875" s="190"/>
      <c r="H1875" s="190"/>
      <c r="I1875" s="190"/>
      <c r="J1875" s="190"/>
      <c r="K1875" s="190"/>
      <c r="L1875" s="190"/>
      <c r="M1875" s="190"/>
      <c r="N1875" s="190"/>
      <c r="O1875" s="190"/>
      <c r="P1875" s="190"/>
      <c r="Q1875" s="190"/>
      <c r="R1875" s="190"/>
      <c r="S1875" s="190"/>
      <c r="T1875" s="190"/>
      <c r="U1875" s="190"/>
      <c r="V1875" s="190"/>
      <c r="W1875" s="190" t="s">
        <v>417</v>
      </c>
      <c r="X1875" s="190"/>
      <c r="Y1875" s="190"/>
      <c r="Z1875" s="190"/>
      <c r="AA1875" s="190"/>
      <c r="AB1875" s="190"/>
      <c r="AC1875" s="190"/>
      <c r="AD1875" s="190"/>
      <c r="AE1875" s="190"/>
      <c r="AF1875" s="190"/>
      <c r="AG1875" s="190"/>
      <c r="AH1875" s="190"/>
      <c r="AI1875" s="191"/>
    </row>
    <row r="1876" spans="1:35" s="171" customFormat="1" x14ac:dyDescent="0.25">
      <c r="B1876" s="172"/>
      <c r="E1876" s="173"/>
      <c r="F1876" s="174"/>
      <c r="G1876" s="192"/>
      <c r="H1876" s="192"/>
      <c r="I1876" s="192"/>
      <c r="J1876" s="192"/>
      <c r="K1876" s="192"/>
      <c r="L1876" s="192"/>
      <c r="M1876" s="192"/>
      <c r="N1876" s="192"/>
      <c r="O1876" s="192"/>
      <c r="P1876" s="192"/>
      <c r="Q1876" s="192"/>
      <c r="R1876" s="192"/>
      <c r="S1876" s="192"/>
      <c r="T1876" s="192"/>
      <c r="U1876" s="192"/>
      <c r="V1876" s="192"/>
      <c r="W1876" s="192" t="s">
        <v>2934</v>
      </c>
      <c r="X1876" s="192"/>
      <c r="Y1876" s="192"/>
      <c r="Z1876" s="192"/>
      <c r="AA1876" s="192"/>
      <c r="AB1876" s="192"/>
      <c r="AC1876" s="192"/>
      <c r="AD1876" s="192"/>
      <c r="AE1876" s="192"/>
      <c r="AF1876" s="192"/>
      <c r="AG1876" s="192"/>
      <c r="AH1876" s="192"/>
      <c r="AI1876" s="176"/>
    </row>
    <row r="1877" spans="1:35" s="177" customFormat="1" x14ac:dyDescent="0.25">
      <c r="B1877" s="178"/>
      <c r="F1877" s="179"/>
      <c r="G1877" s="180"/>
      <c r="H1877" s="180"/>
      <c r="I1877" s="180"/>
      <c r="J1877" s="180"/>
      <c r="K1877" s="180"/>
      <c r="L1877" s="180"/>
      <c r="M1877" s="180"/>
      <c r="N1877" s="180"/>
      <c r="O1877" s="180"/>
      <c r="P1877" s="180"/>
      <c r="Q1877" s="180"/>
      <c r="R1877" s="180"/>
      <c r="S1877" s="180"/>
      <c r="T1877" s="180"/>
      <c r="U1877" s="180"/>
      <c r="V1877" s="180"/>
      <c r="W1877" s="180" t="s">
        <v>464</v>
      </c>
      <c r="X1877" s="180"/>
      <c r="Y1877" s="180"/>
      <c r="Z1877" s="180"/>
      <c r="AA1877" s="180"/>
      <c r="AB1877" s="180"/>
      <c r="AC1877" s="180"/>
      <c r="AD1877" s="180"/>
      <c r="AE1877" s="180"/>
      <c r="AF1877" s="180"/>
      <c r="AG1877" s="180"/>
      <c r="AH1877" s="180"/>
      <c r="AI1877" s="181"/>
    </row>
    <row r="1878" spans="1:35" s="177" customFormat="1" x14ac:dyDescent="0.25">
      <c r="A1878" s="182"/>
      <c r="B1878" s="183"/>
      <c r="F1878" s="179"/>
      <c r="G1878" s="180"/>
      <c r="H1878" s="180"/>
      <c r="I1878" s="180"/>
      <c r="J1878" s="180"/>
      <c r="K1878" s="180"/>
      <c r="L1878" s="180"/>
      <c r="M1878" s="180"/>
      <c r="N1878" s="180"/>
      <c r="O1878" s="180"/>
      <c r="P1878" s="180"/>
      <c r="Q1878" s="180"/>
      <c r="R1878" s="180"/>
      <c r="S1878" s="180"/>
      <c r="T1878" s="180"/>
      <c r="U1878" s="180"/>
      <c r="V1878" s="180"/>
      <c r="W1878" s="180" t="s">
        <v>81</v>
      </c>
      <c r="X1878" s="180"/>
      <c r="Y1878" s="180"/>
      <c r="Z1878" s="180"/>
      <c r="AA1878" s="180"/>
      <c r="AB1878" s="180"/>
      <c r="AC1878" s="180"/>
      <c r="AD1878" s="180"/>
      <c r="AE1878" s="180"/>
      <c r="AF1878" s="180"/>
      <c r="AG1878" s="180"/>
      <c r="AH1878" s="180"/>
      <c r="AI1878" s="181"/>
    </row>
    <row r="1879" spans="1:35" s="177" customFormat="1" x14ac:dyDescent="0.25">
      <c r="B1879" s="184"/>
      <c r="F1879" s="179"/>
      <c r="G1879" s="180"/>
      <c r="H1879" s="180"/>
      <c r="I1879" s="180"/>
      <c r="J1879" s="180"/>
      <c r="K1879" s="180"/>
      <c r="L1879" s="180"/>
      <c r="M1879" s="180"/>
      <c r="N1879" s="180"/>
      <c r="O1879" s="180"/>
      <c r="P1879" s="180"/>
      <c r="Q1879" s="180"/>
      <c r="R1879" s="180"/>
      <c r="S1879" s="180"/>
      <c r="T1879" s="180"/>
      <c r="U1879" s="180"/>
      <c r="V1879" s="180"/>
      <c r="W1879" s="180" t="s">
        <v>2737</v>
      </c>
      <c r="X1879" s="180"/>
      <c r="Y1879" s="180"/>
      <c r="Z1879" s="180"/>
      <c r="AA1879" s="180"/>
      <c r="AB1879" s="180"/>
      <c r="AC1879" s="180"/>
      <c r="AD1879" s="180"/>
      <c r="AE1879" s="180"/>
      <c r="AF1879" s="180"/>
      <c r="AG1879" s="180"/>
      <c r="AH1879" s="180"/>
      <c r="AI1879" s="181"/>
    </row>
    <row r="1880" spans="1:35" s="177" customFormat="1" x14ac:dyDescent="0.25">
      <c r="B1880" s="185"/>
      <c r="F1880" s="179"/>
      <c r="G1880" s="180"/>
      <c r="H1880" s="180"/>
      <c r="I1880" s="180"/>
      <c r="J1880" s="180"/>
      <c r="K1880" s="180"/>
      <c r="L1880" s="180"/>
      <c r="M1880" s="180"/>
      <c r="N1880" s="180"/>
      <c r="O1880" s="180"/>
      <c r="P1880" s="180"/>
      <c r="Q1880" s="180"/>
      <c r="R1880" s="180"/>
      <c r="S1880" s="180"/>
      <c r="T1880" s="180"/>
      <c r="U1880" s="180"/>
      <c r="V1880" s="180"/>
      <c r="W1880" s="180" t="s">
        <v>1353</v>
      </c>
      <c r="X1880" s="180"/>
      <c r="Y1880" s="180"/>
      <c r="Z1880" s="180"/>
      <c r="AA1880" s="180"/>
      <c r="AB1880" s="180"/>
      <c r="AC1880" s="180"/>
      <c r="AD1880" s="180"/>
      <c r="AE1880" s="180"/>
      <c r="AF1880" s="180"/>
      <c r="AG1880" s="180"/>
      <c r="AH1880" s="180"/>
      <c r="AI1880" s="181"/>
    </row>
    <row r="1881" spans="1:35" s="177" customFormat="1" x14ac:dyDescent="0.25">
      <c r="B1881" s="186"/>
      <c r="F1881" s="179"/>
      <c r="G1881" s="180"/>
      <c r="H1881" s="180"/>
      <c r="I1881" s="180"/>
      <c r="J1881" s="180"/>
      <c r="K1881" s="180"/>
      <c r="L1881" s="180"/>
      <c r="M1881" s="180"/>
      <c r="N1881" s="180"/>
      <c r="O1881" s="180"/>
      <c r="P1881" s="180"/>
      <c r="Q1881" s="180"/>
      <c r="R1881" s="180"/>
      <c r="S1881" s="180"/>
      <c r="T1881" s="180"/>
      <c r="U1881" s="180"/>
      <c r="V1881" s="180"/>
      <c r="W1881" s="180" t="s">
        <v>416</v>
      </c>
      <c r="X1881" s="180"/>
      <c r="Y1881" s="180"/>
      <c r="Z1881" s="180"/>
      <c r="AA1881" s="180"/>
      <c r="AB1881" s="180"/>
      <c r="AC1881" s="180"/>
      <c r="AD1881" s="180"/>
      <c r="AE1881" s="180"/>
      <c r="AF1881" s="180"/>
      <c r="AG1881" s="180"/>
      <c r="AH1881" s="180"/>
      <c r="AI1881" s="181"/>
    </row>
    <row r="1882" spans="1:35" s="187" customFormat="1" x14ac:dyDescent="0.25">
      <c r="B1882" s="188"/>
      <c r="F1882" s="189"/>
      <c r="G1882" s="190"/>
      <c r="H1882" s="190"/>
      <c r="I1882" s="190"/>
      <c r="J1882" s="190"/>
      <c r="K1882" s="190"/>
      <c r="L1882" s="190"/>
      <c r="M1882" s="190"/>
      <c r="N1882" s="190"/>
      <c r="O1882" s="190"/>
      <c r="P1882" s="190"/>
      <c r="Q1882" s="190"/>
      <c r="R1882" s="190"/>
      <c r="S1882" s="190"/>
      <c r="T1882" s="190"/>
      <c r="U1882" s="190"/>
      <c r="V1882" s="190"/>
      <c r="W1882" s="190" t="s">
        <v>417</v>
      </c>
      <c r="X1882" s="190"/>
      <c r="Y1882" s="190"/>
      <c r="Z1882" s="190"/>
      <c r="AA1882" s="190"/>
      <c r="AB1882" s="190"/>
      <c r="AC1882" s="190"/>
      <c r="AD1882" s="190"/>
      <c r="AE1882" s="190"/>
      <c r="AF1882" s="190"/>
      <c r="AG1882" s="190"/>
      <c r="AH1882" s="190"/>
      <c r="AI1882" s="191"/>
    </row>
    <row r="1883" spans="1:35" s="171" customFormat="1" x14ac:dyDescent="0.25">
      <c r="B1883" s="172"/>
      <c r="E1883" s="173"/>
      <c r="F1883" s="174"/>
      <c r="G1883" s="192"/>
      <c r="H1883" s="192"/>
      <c r="I1883" s="192"/>
      <c r="J1883" s="192"/>
      <c r="K1883" s="192"/>
      <c r="L1883" s="192"/>
      <c r="M1883" s="192"/>
      <c r="N1883" s="192"/>
      <c r="O1883" s="192"/>
      <c r="P1883" s="192"/>
      <c r="Q1883" s="192"/>
      <c r="R1883" s="192"/>
      <c r="S1883" s="192"/>
      <c r="T1883" s="192"/>
      <c r="U1883" s="192"/>
      <c r="V1883" s="192"/>
      <c r="W1883" s="192" t="s">
        <v>2935</v>
      </c>
      <c r="X1883" s="192"/>
      <c r="Y1883" s="192"/>
      <c r="Z1883" s="192"/>
      <c r="AA1883" s="192"/>
      <c r="AB1883" s="192"/>
      <c r="AC1883" s="192"/>
      <c r="AD1883" s="192"/>
      <c r="AE1883" s="192"/>
      <c r="AF1883" s="192"/>
      <c r="AG1883" s="192"/>
      <c r="AH1883" s="192"/>
      <c r="AI1883" s="176"/>
    </row>
    <row r="1884" spans="1:35" s="177" customFormat="1" x14ac:dyDescent="0.25">
      <c r="A1884" s="182"/>
      <c r="B1884" s="178"/>
      <c r="F1884" s="179"/>
      <c r="G1884" s="180"/>
      <c r="H1884" s="180"/>
      <c r="I1884" s="180"/>
      <c r="J1884" s="180"/>
      <c r="K1884" s="180"/>
      <c r="L1884" s="180"/>
      <c r="M1884" s="180"/>
      <c r="N1884" s="180"/>
      <c r="O1884" s="180"/>
      <c r="P1884" s="180"/>
      <c r="Q1884" s="180"/>
      <c r="R1884" s="180"/>
      <c r="S1884" s="180"/>
      <c r="T1884" s="180"/>
      <c r="U1884" s="180"/>
      <c r="V1884" s="180"/>
      <c r="W1884" s="180" t="s">
        <v>466</v>
      </c>
      <c r="X1884" s="180"/>
      <c r="Y1884" s="180"/>
      <c r="Z1884" s="180"/>
      <c r="AA1884" s="180"/>
      <c r="AB1884" s="180"/>
      <c r="AC1884" s="180"/>
      <c r="AD1884" s="180"/>
      <c r="AE1884" s="180"/>
      <c r="AF1884" s="180"/>
      <c r="AG1884" s="180"/>
      <c r="AH1884" s="180"/>
      <c r="AI1884" s="181"/>
    </row>
    <row r="1885" spans="1:35" s="177" customFormat="1" x14ac:dyDescent="0.25">
      <c r="B1885" s="183"/>
      <c r="F1885" s="179"/>
      <c r="G1885" s="180"/>
      <c r="H1885" s="180"/>
      <c r="I1885" s="180"/>
      <c r="J1885" s="180"/>
      <c r="K1885" s="180"/>
      <c r="L1885" s="180"/>
      <c r="M1885" s="180"/>
      <c r="N1885" s="180"/>
      <c r="O1885" s="180"/>
      <c r="P1885" s="180"/>
      <c r="Q1885" s="180"/>
      <c r="R1885" s="180"/>
      <c r="S1885" s="180"/>
      <c r="T1885" s="180"/>
      <c r="U1885" s="180"/>
      <c r="V1885" s="180"/>
      <c r="W1885" s="180" t="s">
        <v>81</v>
      </c>
      <c r="X1885" s="180"/>
      <c r="Y1885" s="180"/>
      <c r="Z1885" s="180"/>
      <c r="AA1885" s="180"/>
      <c r="AB1885" s="180"/>
      <c r="AC1885" s="180"/>
      <c r="AD1885" s="180"/>
      <c r="AE1885" s="180"/>
      <c r="AF1885" s="180"/>
      <c r="AG1885" s="180"/>
      <c r="AH1885" s="180"/>
      <c r="AI1885" s="181"/>
    </row>
    <row r="1886" spans="1:35" s="177" customFormat="1" x14ac:dyDescent="0.25">
      <c r="B1886" s="184"/>
      <c r="F1886" s="179"/>
      <c r="G1886" s="180"/>
      <c r="H1886" s="180"/>
      <c r="I1886" s="180"/>
      <c r="J1886" s="180"/>
      <c r="K1886" s="180"/>
      <c r="L1886" s="180"/>
      <c r="M1886" s="180"/>
      <c r="N1886" s="180"/>
      <c r="O1886" s="180"/>
      <c r="P1886" s="180"/>
      <c r="Q1886" s="180"/>
      <c r="R1886" s="180"/>
      <c r="S1886" s="180"/>
      <c r="T1886" s="180"/>
      <c r="U1886" s="180"/>
      <c r="V1886" s="180"/>
      <c r="W1886" s="180" t="s">
        <v>2737</v>
      </c>
      <c r="X1886" s="180"/>
      <c r="Y1886" s="180"/>
      <c r="Z1886" s="180"/>
      <c r="AA1886" s="180"/>
      <c r="AB1886" s="180"/>
      <c r="AC1886" s="180"/>
      <c r="AD1886" s="180"/>
      <c r="AE1886" s="180"/>
      <c r="AF1886" s="180"/>
      <c r="AG1886" s="180"/>
      <c r="AH1886" s="180"/>
      <c r="AI1886" s="181"/>
    </row>
    <row r="1887" spans="1:35" s="177" customFormat="1" x14ac:dyDescent="0.25">
      <c r="B1887" s="185"/>
      <c r="F1887" s="179"/>
      <c r="G1887" s="180"/>
      <c r="H1887" s="180"/>
      <c r="I1887" s="180"/>
      <c r="J1887" s="180"/>
      <c r="K1887" s="180"/>
      <c r="L1887" s="180"/>
      <c r="M1887" s="180"/>
      <c r="N1887" s="180"/>
      <c r="O1887" s="180"/>
      <c r="P1887" s="180"/>
      <c r="Q1887" s="180"/>
      <c r="R1887" s="180"/>
      <c r="S1887" s="180"/>
      <c r="T1887" s="180"/>
      <c r="U1887" s="180"/>
      <c r="V1887" s="180"/>
      <c r="W1887" s="180" t="s">
        <v>1353</v>
      </c>
      <c r="X1887" s="180"/>
      <c r="Y1887" s="180"/>
      <c r="Z1887" s="180"/>
      <c r="AA1887" s="180"/>
      <c r="AB1887" s="180"/>
      <c r="AC1887" s="180"/>
      <c r="AD1887" s="180"/>
      <c r="AE1887" s="180"/>
      <c r="AF1887" s="180"/>
      <c r="AG1887" s="180"/>
      <c r="AH1887" s="180"/>
      <c r="AI1887" s="181"/>
    </row>
    <row r="1888" spans="1:35" s="177" customFormat="1" x14ac:dyDescent="0.25">
      <c r="B1888" s="186"/>
      <c r="F1888" s="179"/>
      <c r="G1888" s="180"/>
      <c r="H1888" s="180"/>
      <c r="I1888" s="180"/>
      <c r="J1888" s="180"/>
      <c r="K1888" s="180"/>
      <c r="L1888" s="180"/>
      <c r="M1888" s="180"/>
      <c r="N1888" s="180"/>
      <c r="O1888" s="180"/>
      <c r="P1888" s="180"/>
      <c r="Q1888" s="180"/>
      <c r="R1888" s="180"/>
      <c r="S1888" s="180"/>
      <c r="T1888" s="180"/>
      <c r="U1888" s="180"/>
      <c r="V1888" s="180"/>
      <c r="W1888" s="180" t="s">
        <v>416</v>
      </c>
      <c r="X1888" s="180"/>
      <c r="Y1888" s="180"/>
      <c r="Z1888" s="180"/>
      <c r="AA1888" s="180"/>
      <c r="AB1888" s="180"/>
      <c r="AC1888" s="180"/>
      <c r="AD1888" s="180"/>
      <c r="AE1888" s="180"/>
      <c r="AF1888" s="180"/>
      <c r="AG1888" s="180"/>
      <c r="AH1888" s="180"/>
      <c r="AI1888" s="181"/>
    </row>
    <row r="1889" spans="1:35" s="187" customFormat="1" x14ac:dyDescent="0.25">
      <c r="A1889" s="193"/>
      <c r="B1889" s="188"/>
      <c r="F1889" s="189"/>
      <c r="G1889" s="190"/>
      <c r="H1889" s="190"/>
      <c r="I1889" s="190"/>
      <c r="J1889" s="190"/>
      <c r="K1889" s="190"/>
      <c r="L1889" s="190"/>
      <c r="M1889" s="190"/>
      <c r="N1889" s="190"/>
      <c r="O1889" s="190"/>
      <c r="P1889" s="190"/>
      <c r="Q1889" s="190"/>
      <c r="R1889" s="190"/>
      <c r="S1889" s="190"/>
      <c r="T1889" s="190"/>
      <c r="U1889" s="190"/>
      <c r="V1889" s="190"/>
      <c r="W1889" s="190" t="s">
        <v>417</v>
      </c>
      <c r="X1889" s="190"/>
      <c r="Y1889" s="190"/>
      <c r="Z1889" s="190"/>
      <c r="AA1889" s="190"/>
      <c r="AB1889" s="190"/>
      <c r="AC1889" s="190"/>
      <c r="AD1889" s="190"/>
      <c r="AE1889" s="190"/>
      <c r="AF1889" s="190"/>
      <c r="AG1889" s="190"/>
      <c r="AH1889" s="190"/>
      <c r="AI1889" s="191"/>
    </row>
    <row r="1890" spans="1:35" s="171" customFormat="1" x14ac:dyDescent="0.25">
      <c r="B1890" s="172"/>
      <c r="E1890" s="173"/>
      <c r="F1890" s="174"/>
      <c r="G1890" s="192"/>
      <c r="H1890" s="192"/>
      <c r="I1890" s="192"/>
      <c r="J1890" s="192"/>
      <c r="K1890" s="192"/>
      <c r="L1890" s="192"/>
      <c r="M1890" s="192"/>
      <c r="N1890" s="192"/>
      <c r="O1890" s="192"/>
      <c r="P1890" s="192"/>
      <c r="Q1890" s="192"/>
      <c r="R1890" s="192"/>
      <c r="S1890" s="192"/>
      <c r="T1890" s="192"/>
      <c r="U1890" s="192"/>
      <c r="V1890" s="192"/>
      <c r="W1890" s="192" t="s">
        <v>2936</v>
      </c>
      <c r="X1890" s="192"/>
      <c r="Y1890" s="192"/>
      <c r="Z1890" s="192"/>
      <c r="AA1890" s="192"/>
      <c r="AB1890" s="192"/>
      <c r="AC1890" s="192"/>
      <c r="AD1890" s="192"/>
      <c r="AE1890" s="192"/>
      <c r="AF1890" s="192"/>
      <c r="AG1890" s="192"/>
      <c r="AH1890" s="192"/>
      <c r="AI1890" s="176"/>
    </row>
    <row r="1891" spans="1:35" s="177" customFormat="1" x14ac:dyDescent="0.25">
      <c r="B1891" s="178"/>
      <c r="F1891" s="179"/>
      <c r="G1891" s="180"/>
      <c r="H1891" s="180"/>
      <c r="I1891" s="180"/>
      <c r="J1891" s="180"/>
      <c r="K1891" s="180"/>
      <c r="L1891" s="180"/>
      <c r="M1891" s="180"/>
      <c r="N1891" s="180"/>
      <c r="O1891" s="180"/>
      <c r="P1891" s="180"/>
      <c r="Q1891" s="180"/>
      <c r="R1891" s="180"/>
      <c r="S1891" s="180"/>
      <c r="T1891" s="180"/>
      <c r="U1891" s="180"/>
      <c r="V1891" s="180"/>
      <c r="W1891" s="180" t="s">
        <v>2518</v>
      </c>
      <c r="X1891" s="180"/>
      <c r="Y1891" s="180"/>
      <c r="Z1891" s="180"/>
      <c r="AA1891" s="180"/>
      <c r="AB1891" s="180"/>
      <c r="AC1891" s="180"/>
      <c r="AD1891" s="180"/>
      <c r="AE1891" s="180"/>
      <c r="AF1891" s="180"/>
      <c r="AG1891" s="180"/>
      <c r="AH1891" s="180"/>
      <c r="AI1891" s="181"/>
    </row>
    <row r="1892" spans="1:35" s="177" customFormat="1" x14ac:dyDescent="0.25">
      <c r="A1892" s="182"/>
      <c r="B1892" s="183"/>
      <c r="F1892" s="179"/>
      <c r="G1892" s="180"/>
      <c r="H1892" s="180"/>
      <c r="I1892" s="180"/>
      <c r="J1892" s="180"/>
      <c r="K1892" s="180"/>
      <c r="L1892" s="180"/>
      <c r="M1892" s="180"/>
      <c r="N1892" s="180"/>
      <c r="O1892" s="180"/>
      <c r="P1892" s="180"/>
      <c r="Q1892" s="180"/>
      <c r="R1892" s="180"/>
      <c r="S1892" s="180"/>
      <c r="T1892" s="180"/>
      <c r="U1892" s="180"/>
      <c r="V1892" s="180"/>
      <c r="W1892" s="180" t="s">
        <v>81</v>
      </c>
      <c r="X1892" s="180"/>
      <c r="Y1892" s="180"/>
      <c r="Z1892" s="180"/>
      <c r="AA1892" s="180"/>
      <c r="AB1892" s="180"/>
      <c r="AC1892" s="180"/>
      <c r="AD1892" s="180"/>
      <c r="AE1892" s="180"/>
      <c r="AF1892" s="180"/>
      <c r="AG1892" s="180"/>
      <c r="AH1892" s="180"/>
      <c r="AI1892" s="181"/>
    </row>
    <row r="1893" spans="1:35" s="177" customFormat="1" x14ac:dyDescent="0.25">
      <c r="B1893" s="184"/>
      <c r="F1893" s="179"/>
      <c r="G1893" s="180"/>
      <c r="H1893" s="180"/>
      <c r="I1893" s="180"/>
      <c r="J1893" s="180"/>
      <c r="K1893" s="180"/>
      <c r="L1893" s="180"/>
      <c r="M1893" s="180"/>
      <c r="N1893" s="180"/>
      <c r="O1893" s="180"/>
      <c r="P1893" s="180"/>
      <c r="Q1893" s="180"/>
      <c r="R1893" s="180"/>
      <c r="S1893" s="180"/>
      <c r="T1893" s="180"/>
      <c r="U1893" s="180"/>
      <c r="V1893" s="180"/>
      <c r="W1893" s="180" t="s">
        <v>2618</v>
      </c>
      <c r="X1893" s="180"/>
      <c r="Y1893" s="180"/>
      <c r="Z1893" s="180"/>
      <c r="AA1893" s="180"/>
      <c r="AB1893" s="180"/>
      <c r="AC1893" s="180"/>
      <c r="AD1893" s="180"/>
      <c r="AE1893" s="180"/>
      <c r="AF1893" s="180"/>
      <c r="AG1893" s="180"/>
      <c r="AH1893" s="180"/>
      <c r="AI1893" s="181"/>
    </row>
    <row r="1894" spans="1:35" s="177" customFormat="1" x14ac:dyDescent="0.25">
      <c r="B1894" s="185"/>
      <c r="F1894" s="179"/>
      <c r="G1894" s="180"/>
      <c r="H1894" s="180"/>
      <c r="I1894" s="180"/>
      <c r="J1894" s="180"/>
      <c r="K1894" s="180"/>
      <c r="L1894" s="180"/>
      <c r="M1894" s="180"/>
      <c r="N1894" s="180"/>
      <c r="O1894" s="180"/>
      <c r="P1894" s="180"/>
      <c r="Q1894" s="180"/>
      <c r="R1894" s="180"/>
      <c r="S1894" s="180"/>
      <c r="T1894" s="180"/>
      <c r="U1894" s="180"/>
      <c r="V1894" s="180"/>
      <c r="W1894" s="180" t="s">
        <v>565</v>
      </c>
      <c r="X1894" s="180"/>
      <c r="Y1894" s="180"/>
      <c r="Z1894" s="180"/>
      <c r="AA1894" s="180"/>
      <c r="AB1894" s="180"/>
      <c r="AC1894" s="180"/>
      <c r="AD1894" s="180"/>
      <c r="AE1894" s="180"/>
      <c r="AF1894" s="180"/>
      <c r="AG1894" s="180"/>
      <c r="AH1894" s="180"/>
      <c r="AI1894" s="181"/>
    </row>
    <row r="1895" spans="1:35" s="177" customFormat="1" x14ac:dyDescent="0.25">
      <c r="B1895" s="186"/>
      <c r="F1895" s="179"/>
      <c r="G1895" s="180"/>
      <c r="H1895" s="180"/>
      <c r="I1895" s="180"/>
      <c r="J1895" s="180"/>
      <c r="K1895" s="180"/>
      <c r="L1895" s="180"/>
      <c r="M1895" s="180"/>
      <c r="N1895" s="180"/>
      <c r="O1895" s="180"/>
      <c r="P1895" s="180"/>
      <c r="Q1895" s="180"/>
      <c r="R1895" s="180"/>
      <c r="S1895" s="180"/>
      <c r="T1895" s="180"/>
      <c r="U1895" s="180"/>
      <c r="V1895" s="180"/>
      <c r="W1895" s="180" t="s">
        <v>435</v>
      </c>
      <c r="X1895" s="180"/>
      <c r="Y1895" s="180"/>
      <c r="Z1895" s="180"/>
      <c r="AA1895" s="180"/>
      <c r="AB1895" s="180"/>
      <c r="AC1895" s="180"/>
      <c r="AD1895" s="180"/>
      <c r="AE1895" s="180"/>
      <c r="AF1895" s="180"/>
      <c r="AG1895" s="180"/>
      <c r="AH1895" s="180"/>
      <c r="AI1895" s="181"/>
    </row>
    <row r="1896" spans="1:35" s="187" customFormat="1" x14ac:dyDescent="0.25">
      <c r="B1896" s="188"/>
      <c r="F1896" s="189"/>
      <c r="G1896" s="190"/>
      <c r="H1896" s="190"/>
      <c r="I1896" s="190"/>
      <c r="J1896" s="190"/>
      <c r="K1896" s="190"/>
      <c r="L1896" s="190"/>
      <c r="M1896" s="190"/>
      <c r="N1896" s="190"/>
      <c r="O1896" s="190"/>
      <c r="P1896" s="190"/>
      <c r="Q1896" s="190"/>
      <c r="R1896" s="190"/>
      <c r="S1896" s="190"/>
      <c r="T1896" s="190"/>
      <c r="U1896" s="190"/>
      <c r="V1896" s="190"/>
      <c r="W1896" s="190" t="s">
        <v>417</v>
      </c>
      <c r="X1896" s="190"/>
      <c r="Y1896" s="190"/>
      <c r="Z1896" s="190"/>
      <c r="AA1896" s="190"/>
      <c r="AB1896" s="190"/>
      <c r="AC1896" s="190"/>
      <c r="AD1896" s="190"/>
      <c r="AE1896" s="190"/>
      <c r="AF1896" s="190"/>
      <c r="AG1896" s="190"/>
      <c r="AH1896" s="190"/>
      <c r="AI1896" s="191"/>
    </row>
    <row r="1897" spans="1:35" s="171" customFormat="1" x14ac:dyDescent="0.25">
      <c r="B1897" s="172"/>
      <c r="E1897" s="173"/>
      <c r="F1897" s="174"/>
      <c r="G1897" s="192"/>
      <c r="H1897" s="192"/>
      <c r="I1897" s="192"/>
      <c r="J1897" s="192"/>
      <c r="K1897" s="192"/>
      <c r="L1897" s="192"/>
      <c r="M1897" s="192"/>
      <c r="N1897" s="192"/>
      <c r="O1897" s="192"/>
      <c r="P1897" s="192"/>
      <c r="Q1897" s="192"/>
      <c r="R1897" s="192"/>
      <c r="S1897" s="192"/>
      <c r="T1897" s="192"/>
      <c r="U1897" s="192"/>
      <c r="V1897" s="192"/>
      <c r="W1897" s="192" t="s">
        <v>2937</v>
      </c>
      <c r="X1897" s="192"/>
      <c r="Y1897" s="192"/>
      <c r="Z1897" s="192"/>
      <c r="AA1897" s="192"/>
      <c r="AB1897" s="192"/>
      <c r="AC1897" s="192"/>
      <c r="AD1897" s="192"/>
      <c r="AE1897" s="192"/>
      <c r="AF1897" s="192"/>
      <c r="AG1897" s="192"/>
      <c r="AH1897" s="192"/>
      <c r="AI1897" s="176"/>
    </row>
    <row r="1898" spans="1:35" s="177" customFormat="1" x14ac:dyDescent="0.25">
      <c r="A1898" s="182"/>
      <c r="B1898" s="178"/>
      <c r="F1898" s="179"/>
      <c r="G1898" s="180"/>
      <c r="H1898" s="180"/>
      <c r="I1898" s="180"/>
      <c r="J1898" s="180"/>
      <c r="K1898" s="180"/>
      <c r="L1898" s="180"/>
      <c r="M1898" s="180"/>
      <c r="N1898" s="180"/>
      <c r="O1898" s="180"/>
      <c r="P1898" s="180"/>
      <c r="Q1898" s="180"/>
      <c r="R1898" s="180"/>
      <c r="S1898" s="180"/>
      <c r="T1898" s="180"/>
      <c r="U1898" s="180"/>
      <c r="V1898" s="180"/>
      <c r="W1898" s="180" t="s">
        <v>562</v>
      </c>
      <c r="X1898" s="180"/>
      <c r="Y1898" s="180"/>
      <c r="Z1898" s="180"/>
      <c r="AA1898" s="180"/>
      <c r="AB1898" s="180"/>
      <c r="AC1898" s="180"/>
      <c r="AD1898" s="180"/>
      <c r="AE1898" s="180"/>
      <c r="AF1898" s="180"/>
      <c r="AG1898" s="180"/>
      <c r="AH1898" s="180"/>
      <c r="AI1898" s="181"/>
    </row>
    <row r="1899" spans="1:35" s="177" customFormat="1" x14ac:dyDescent="0.25">
      <c r="B1899" s="183"/>
      <c r="F1899" s="179"/>
      <c r="G1899" s="180"/>
      <c r="H1899" s="180"/>
      <c r="I1899" s="180"/>
      <c r="J1899" s="180"/>
      <c r="K1899" s="180"/>
      <c r="L1899" s="180"/>
      <c r="M1899" s="180"/>
      <c r="N1899" s="180"/>
      <c r="O1899" s="180"/>
      <c r="P1899" s="180"/>
      <c r="Q1899" s="180"/>
      <c r="R1899" s="180"/>
      <c r="S1899" s="180"/>
      <c r="T1899" s="180"/>
      <c r="U1899" s="180"/>
      <c r="V1899" s="180"/>
      <c r="W1899" s="180" t="s">
        <v>144</v>
      </c>
      <c r="X1899" s="180"/>
      <c r="Y1899" s="180"/>
      <c r="Z1899" s="180"/>
      <c r="AA1899" s="180"/>
      <c r="AB1899" s="180"/>
      <c r="AC1899" s="180"/>
      <c r="AD1899" s="180"/>
      <c r="AE1899" s="180"/>
      <c r="AF1899" s="180"/>
      <c r="AG1899" s="180"/>
      <c r="AH1899" s="180"/>
      <c r="AI1899" s="181"/>
    </row>
    <row r="1900" spans="1:35" s="177" customFormat="1" x14ac:dyDescent="0.25">
      <c r="B1900" s="184"/>
      <c r="F1900" s="179"/>
      <c r="G1900" s="180"/>
      <c r="H1900" s="180"/>
      <c r="I1900" s="180"/>
      <c r="J1900" s="180"/>
      <c r="K1900" s="180"/>
      <c r="L1900" s="180"/>
      <c r="M1900" s="180"/>
      <c r="N1900" s="180"/>
      <c r="O1900" s="180"/>
      <c r="P1900" s="180"/>
      <c r="Q1900" s="180"/>
      <c r="R1900" s="180"/>
      <c r="S1900" s="180"/>
      <c r="T1900" s="180"/>
      <c r="U1900" s="180"/>
      <c r="V1900" s="180"/>
      <c r="W1900" s="180" t="s">
        <v>2571</v>
      </c>
      <c r="X1900" s="180"/>
      <c r="Y1900" s="180"/>
      <c r="Z1900" s="180"/>
      <c r="AA1900" s="180"/>
      <c r="AB1900" s="180"/>
      <c r="AC1900" s="180"/>
      <c r="AD1900" s="180"/>
      <c r="AE1900" s="180"/>
      <c r="AF1900" s="180"/>
      <c r="AG1900" s="180"/>
      <c r="AH1900" s="180"/>
      <c r="AI1900" s="181"/>
    </row>
    <row r="1901" spans="1:35" s="177" customFormat="1" x14ac:dyDescent="0.25">
      <c r="B1901" s="185"/>
      <c r="F1901" s="179"/>
      <c r="G1901" s="180"/>
      <c r="H1901" s="180"/>
      <c r="I1901" s="180"/>
      <c r="J1901" s="180"/>
      <c r="K1901" s="180"/>
      <c r="L1901" s="180"/>
      <c r="M1901" s="180"/>
      <c r="N1901" s="180"/>
      <c r="O1901" s="180"/>
      <c r="P1901" s="180"/>
      <c r="Q1901" s="180"/>
      <c r="R1901" s="180"/>
      <c r="S1901" s="180"/>
      <c r="T1901" s="180"/>
      <c r="U1901" s="180"/>
      <c r="V1901" s="180"/>
      <c r="W1901" s="180" t="s">
        <v>627</v>
      </c>
      <c r="X1901" s="180"/>
      <c r="Y1901" s="180"/>
      <c r="Z1901" s="180"/>
      <c r="AA1901" s="180"/>
      <c r="AB1901" s="180"/>
      <c r="AC1901" s="180"/>
      <c r="AD1901" s="180"/>
      <c r="AE1901" s="180"/>
      <c r="AF1901" s="180"/>
      <c r="AG1901" s="180"/>
      <c r="AH1901" s="180"/>
      <c r="AI1901" s="181"/>
    </row>
    <row r="1902" spans="1:35" s="177" customFormat="1" x14ac:dyDescent="0.25">
      <c r="B1902" s="186"/>
      <c r="F1902" s="179"/>
      <c r="G1902" s="180"/>
      <c r="H1902" s="180"/>
      <c r="I1902" s="180"/>
      <c r="J1902" s="180"/>
      <c r="K1902" s="180"/>
      <c r="L1902" s="180"/>
      <c r="M1902" s="180"/>
      <c r="N1902" s="180"/>
      <c r="O1902" s="180"/>
      <c r="P1902" s="180"/>
      <c r="Q1902" s="180"/>
      <c r="R1902" s="180"/>
      <c r="S1902" s="180"/>
      <c r="T1902" s="180"/>
      <c r="U1902" s="180"/>
      <c r="V1902" s="180"/>
      <c r="W1902" s="180" t="s">
        <v>416</v>
      </c>
      <c r="X1902" s="180"/>
      <c r="Y1902" s="180"/>
      <c r="Z1902" s="180"/>
      <c r="AA1902" s="180"/>
      <c r="AB1902" s="180"/>
      <c r="AC1902" s="180"/>
      <c r="AD1902" s="180"/>
      <c r="AE1902" s="180"/>
      <c r="AF1902" s="180"/>
      <c r="AG1902" s="180"/>
      <c r="AH1902" s="180"/>
      <c r="AI1902" s="181"/>
    </row>
    <row r="1903" spans="1:35" s="187" customFormat="1" x14ac:dyDescent="0.25">
      <c r="A1903" s="193"/>
      <c r="B1903" s="188"/>
      <c r="F1903" s="189"/>
      <c r="G1903" s="190"/>
      <c r="H1903" s="190"/>
      <c r="I1903" s="190"/>
      <c r="J1903" s="190"/>
      <c r="K1903" s="190"/>
      <c r="L1903" s="190"/>
      <c r="M1903" s="190"/>
      <c r="N1903" s="190"/>
      <c r="O1903" s="190"/>
      <c r="P1903" s="190"/>
      <c r="Q1903" s="190"/>
      <c r="R1903" s="190"/>
      <c r="S1903" s="190"/>
      <c r="T1903" s="190"/>
      <c r="U1903" s="190"/>
      <c r="V1903" s="190"/>
      <c r="W1903" s="190" t="s">
        <v>417</v>
      </c>
      <c r="X1903" s="190"/>
      <c r="Y1903" s="190"/>
      <c r="Z1903" s="190"/>
      <c r="AA1903" s="190"/>
      <c r="AB1903" s="190"/>
      <c r="AC1903" s="190"/>
      <c r="AD1903" s="190"/>
      <c r="AE1903" s="190"/>
      <c r="AF1903" s="190"/>
      <c r="AG1903" s="190"/>
      <c r="AH1903" s="190"/>
      <c r="AI1903" s="191"/>
    </row>
    <row r="1904" spans="1:35" s="171" customFormat="1" x14ac:dyDescent="0.25">
      <c r="B1904" s="172"/>
      <c r="E1904" s="173"/>
      <c r="F1904" s="174"/>
      <c r="G1904" s="192"/>
      <c r="H1904" s="192"/>
      <c r="I1904" s="192"/>
      <c r="J1904" s="192"/>
      <c r="K1904" s="192"/>
      <c r="L1904" s="192"/>
      <c r="M1904" s="192"/>
      <c r="N1904" s="192"/>
      <c r="O1904" s="192"/>
      <c r="P1904" s="192"/>
      <c r="Q1904" s="192"/>
      <c r="R1904" s="192"/>
      <c r="S1904" s="192"/>
      <c r="T1904" s="192"/>
      <c r="U1904" s="192"/>
      <c r="V1904" s="192"/>
      <c r="W1904" s="192" t="s">
        <v>2938</v>
      </c>
      <c r="X1904" s="192"/>
      <c r="Y1904" s="192"/>
      <c r="Z1904" s="192"/>
      <c r="AA1904" s="192"/>
      <c r="AB1904" s="192"/>
      <c r="AC1904" s="192"/>
      <c r="AD1904" s="192"/>
      <c r="AE1904" s="192"/>
      <c r="AF1904" s="192"/>
      <c r="AG1904" s="192"/>
      <c r="AH1904" s="192"/>
      <c r="AI1904" s="176"/>
    </row>
    <row r="1905" spans="1:35" s="177" customFormat="1" x14ac:dyDescent="0.25">
      <c r="B1905" s="178"/>
      <c r="F1905" s="179"/>
      <c r="G1905" s="180"/>
      <c r="H1905" s="180"/>
      <c r="I1905" s="180"/>
      <c r="J1905" s="180"/>
      <c r="K1905" s="180"/>
      <c r="L1905" s="180"/>
      <c r="M1905" s="180"/>
      <c r="N1905" s="180"/>
      <c r="O1905" s="180"/>
      <c r="P1905" s="180"/>
      <c r="Q1905" s="180"/>
      <c r="R1905" s="180"/>
      <c r="S1905" s="180"/>
      <c r="T1905" s="180"/>
      <c r="U1905" s="180"/>
      <c r="V1905" s="180"/>
      <c r="W1905" s="180" t="s">
        <v>608</v>
      </c>
      <c r="X1905" s="180"/>
      <c r="Y1905" s="180"/>
      <c r="Z1905" s="180"/>
      <c r="AA1905" s="180"/>
      <c r="AB1905" s="180"/>
      <c r="AC1905" s="180"/>
      <c r="AD1905" s="180"/>
      <c r="AE1905" s="180"/>
      <c r="AF1905" s="180"/>
      <c r="AG1905" s="180"/>
      <c r="AH1905" s="180"/>
      <c r="AI1905" s="181"/>
    </row>
    <row r="1906" spans="1:35" s="177" customFormat="1" x14ac:dyDescent="0.25">
      <c r="A1906" s="182"/>
      <c r="B1906" s="183"/>
      <c r="F1906" s="179"/>
      <c r="G1906" s="180"/>
      <c r="H1906" s="180"/>
      <c r="I1906" s="180"/>
      <c r="J1906" s="180"/>
      <c r="K1906" s="180"/>
      <c r="L1906" s="180"/>
      <c r="M1906" s="180"/>
      <c r="N1906" s="180"/>
      <c r="O1906" s="180"/>
      <c r="P1906" s="180"/>
      <c r="Q1906" s="180"/>
      <c r="R1906" s="180"/>
      <c r="S1906" s="180"/>
      <c r="T1906" s="180"/>
      <c r="U1906" s="180"/>
      <c r="V1906" s="180"/>
      <c r="W1906" s="180" t="s">
        <v>144</v>
      </c>
      <c r="X1906" s="180"/>
      <c r="Y1906" s="180"/>
      <c r="Z1906" s="180"/>
      <c r="AA1906" s="180"/>
      <c r="AB1906" s="180"/>
      <c r="AC1906" s="180"/>
      <c r="AD1906" s="180"/>
      <c r="AE1906" s="180"/>
      <c r="AF1906" s="180"/>
      <c r="AG1906" s="180"/>
      <c r="AH1906" s="180"/>
      <c r="AI1906" s="181"/>
    </row>
    <row r="1907" spans="1:35" s="177" customFormat="1" x14ac:dyDescent="0.25">
      <c r="B1907" s="184"/>
      <c r="F1907" s="179"/>
      <c r="G1907" s="180"/>
      <c r="H1907" s="180"/>
      <c r="I1907" s="180"/>
      <c r="J1907" s="180"/>
      <c r="K1907" s="180"/>
      <c r="L1907" s="180"/>
      <c r="M1907" s="180"/>
      <c r="N1907" s="180"/>
      <c r="O1907" s="180"/>
      <c r="P1907" s="180"/>
      <c r="Q1907" s="180"/>
      <c r="R1907" s="180"/>
      <c r="S1907" s="180"/>
      <c r="T1907" s="180"/>
      <c r="U1907" s="180"/>
      <c r="V1907" s="180"/>
      <c r="W1907" s="180" t="s">
        <v>2571</v>
      </c>
      <c r="X1907" s="180"/>
      <c r="Y1907" s="180"/>
      <c r="Z1907" s="180"/>
      <c r="AA1907" s="180"/>
      <c r="AB1907" s="180"/>
      <c r="AC1907" s="180"/>
      <c r="AD1907" s="180"/>
      <c r="AE1907" s="180"/>
      <c r="AF1907" s="180"/>
      <c r="AG1907" s="180"/>
      <c r="AH1907" s="180"/>
      <c r="AI1907" s="181"/>
    </row>
    <row r="1908" spans="1:35" s="177" customFormat="1" x14ac:dyDescent="0.25">
      <c r="B1908" s="185"/>
      <c r="F1908" s="179"/>
      <c r="G1908" s="180"/>
      <c r="H1908" s="180"/>
      <c r="I1908" s="180"/>
      <c r="J1908" s="180"/>
      <c r="K1908" s="180"/>
      <c r="L1908" s="180"/>
      <c r="M1908" s="180"/>
      <c r="N1908" s="180"/>
      <c r="O1908" s="180"/>
      <c r="P1908" s="180"/>
      <c r="Q1908" s="180"/>
      <c r="R1908" s="180"/>
      <c r="S1908" s="180"/>
      <c r="T1908" s="180"/>
      <c r="U1908" s="180"/>
      <c r="V1908" s="180"/>
      <c r="W1908" s="180" t="s">
        <v>627</v>
      </c>
      <c r="X1908" s="180"/>
      <c r="Y1908" s="180"/>
      <c r="Z1908" s="180"/>
      <c r="AA1908" s="180"/>
      <c r="AB1908" s="180"/>
      <c r="AC1908" s="180"/>
      <c r="AD1908" s="180"/>
      <c r="AE1908" s="180"/>
      <c r="AF1908" s="180"/>
      <c r="AG1908" s="180"/>
      <c r="AH1908" s="180"/>
      <c r="AI1908" s="181"/>
    </row>
    <row r="1909" spans="1:35" s="177" customFormat="1" x14ac:dyDescent="0.25">
      <c r="B1909" s="186"/>
      <c r="F1909" s="179"/>
      <c r="G1909" s="180"/>
      <c r="H1909" s="180"/>
      <c r="I1909" s="180"/>
      <c r="J1909" s="180"/>
      <c r="K1909" s="180"/>
      <c r="L1909" s="180"/>
      <c r="M1909" s="180"/>
      <c r="N1909" s="180"/>
      <c r="O1909" s="180"/>
      <c r="P1909" s="180"/>
      <c r="Q1909" s="180"/>
      <c r="R1909" s="180"/>
      <c r="S1909" s="180"/>
      <c r="T1909" s="180"/>
      <c r="U1909" s="180"/>
      <c r="V1909" s="180"/>
      <c r="W1909" s="180" t="s">
        <v>416</v>
      </c>
      <c r="X1909" s="180"/>
      <c r="Y1909" s="180"/>
      <c r="Z1909" s="180"/>
      <c r="AA1909" s="180"/>
      <c r="AB1909" s="180"/>
      <c r="AC1909" s="180"/>
      <c r="AD1909" s="180"/>
      <c r="AE1909" s="180"/>
      <c r="AF1909" s="180"/>
      <c r="AG1909" s="180"/>
      <c r="AH1909" s="180"/>
      <c r="AI1909" s="181"/>
    </row>
    <row r="1910" spans="1:35" s="187" customFormat="1" x14ac:dyDescent="0.25">
      <c r="B1910" s="188"/>
      <c r="F1910" s="189"/>
      <c r="G1910" s="190"/>
      <c r="H1910" s="190"/>
      <c r="I1910" s="190"/>
      <c r="J1910" s="190"/>
      <c r="K1910" s="190"/>
      <c r="L1910" s="190"/>
      <c r="M1910" s="190"/>
      <c r="N1910" s="190"/>
      <c r="O1910" s="190"/>
      <c r="P1910" s="190"/>
      <c r="Q1910" s="190"/>
      <c r="R1910" s="190"/>
      <c r="S1910" s="190"/>
      <c r="T1910" s="190"/>
      <c r="U1910" s="190"/>
      <c r="V1910" s="190"/>
      <c r="W1910" s="190" t="s">
        <v>417</v>
      </c>
      <c r="X1910" s="190"/>
      <c r="Y1910" s="190"/>
      <c r="Z1910" s="190"/>
      <c r="AA1910" s="190"/>
      <c r="AB1910" s="190"/>
      <c r="AC1910" s="190"/>
      <c r="AD1910" s="190"/>
      <c r="AE1910" s="190"/>
      <c r="AF1910" s="190"/>
      <c r="AG1910" s="190"/>
      <c r="AH1910" s="190"/>
      <c r="AI1910" s="191"/>
    </row>
    <row r="1911" spans="1:35" s="171" customFormat="1" x14ac:dyDescent="0.25">
      <c r="B1911" s="172"/>
      <c r="E1911" s="173"/>
      <c r="F1911" s="174"/>
      <c r="G1911" s="192"/>
      <c r="H1911" s="192"/>
      <c r="I1911" s="192"/>
      <c r="J1911" s="192"/>
      <c r="K1911" s="192"/>
      <c r="L1911" s="192"/>
      <c r="M1911" s="192"/>
      <c r="N1911" s="192"/>
      <c r="O1911" s="192"/>
      <c r="P1911" s="192"/>
      <c r="Q1911" s="192"/>
      <c r="R1911" s="192"/>
      <c r="S1911" s="192"/>
      <c r="T1911" s="192"/>
      <c r="U1911" s="192"/>
      <c r="V1911" s="192"/>
      <c r="W1911" s="192" t="s">
        <v>2939</v>
      </c>
      <c r="X1911" s="192"/>
      <c r="Y1911" s="192"/>
      <c r="Z1911" s="192"/>
      <c r="AA1911" s="192"/>
      <c r="AB1911" s="192"/>
      <c r="AC1911" s="192"/>
      <c r="AD1911" s="192"/>
      <c r="AE1911" s="192"/>
      <c r="AF1911" s="192"/>
      <c r="AG1911" s="192"/>
      <c r="AH1911" s="192"/>
      <c r="AI1911" s="176"/>
    </row>
    <row r="1912" spans="1:35" s="177" customFormat="1" x14ac:dyDescent="0.25">
      <c r="A1912" s="182"/>
      <c r="B1912" s="178"/>
      <c r="F1912" s="179"/>
      <c r="G1912" s="180"/>
      <c r="H1912" s="180"/>
      <c r="I1912" s="180"/>
      <c r="J1912" s="180"/>
      <c r="K1912" s="180"/>
      <c r="L1912" s="180"/>
      <c r="M1912" s="180"/>
      <c r="N1912" s="180"/>
      <c r="O1912" s="180"/>
      <c r="P1912" s="180"/>
      <c r="Q1912" s="180"/>
      <c r="R1912" s="180"/>
      <c r="S1912" s="180"/>
      <c r="T1912" s="180"/>
      <c r="U1912" s="180"/>
      <c r="V1912" s="180"/>
      <c r="W1912" s="180" t="s">
        <v>522</v>
      </c>
      <c r="X1912" s="180"/>
      <c r="Y1912" s="180"/>
      <c r="Z1912" s="180"/>
      <c r="AA1912" s="180"/>
      <c r="AB1912" s="180"/>
      <c r="AC1912" s="180"/>
      <c r="AD1912" s="180"/>
      <c r="AE1912" s="180"/>
      <c r="AF1912" s="180"/>
      <c r="AG1912" s="180"/>
      <c r="AH1912" s="180"/>
      <c r="AI1912" s="181"/>
    </row>
    <row r="1913" spans="1:35" s="177" customFormat="1" x14ac:dyDescent="0.25">
      <c r="B1913" s="183"/>
      <c r="F1913" s="179"/>
      <c r="G1913" s="180"/>
      <c r="H1913" s="180"/>
      <c r="I1913" s="180"/>
      <c r="J1913" s="180"/>
      <c r="K1913" s="180"/>
      <c r="L1913" s="180"/>
      <c r="M1913" s="180"/>
      <c r="N1913" s="180"/>
      <c r="O1913" s="180"/>
      <c r="P1913" s="180"/>
      <c r="Q1913" s="180"/>
      <c r="R1913" s="180"/>
      <c r="S1913" s="180"/>
      <c r="T1913" s="180"/>
      <c r="U1913" s="180"/>
      <c r="V1913" s="180"/>
      <c r="W1913" s="180" t="s">
        <v>144</v>
      </c>
      <c r="X1913" s="180"/>
      <c r="Y1913" s="180"/>
      <c r="Z1913" s="180"/>
      <c r="AA1913" s="180"/>
      <c r="AB1913" s="180"/>
      <c r="AC1913" s="180"/>
      <c r="AD1913" s="180"/>
      <c r="AE1913" s="180"/>
      <c r="AF1913" s="180"/>
      <c r="AG1913" s="180"/>
      <c r="AH1913" s="180"/>
      <c r="AI1913" s="181"/>
    </row>
    <row r="1914" spans="1:35" s="177" customFormat="1" x14ac:dyDescent="0.25">
      <c r="B1914" s="184"/>
      <c r="F1914" s="179"/>
      <c r="G1914" s="180"/>
      <c r="H1914" s="180"/>
      <c r="I1914" s="180"/>
      <c r="J1914" s="180"/>
      <c r="K1914" s="180"/>
      <c r="L1914" s="180"/>
      <c r="M1914" s="180"/>
      <c r="N1914" s="180"/>
      <c r="O1914" s="180"/>
      <c r="P1914" s="180"/>
      <c r="Q1914" s="180"/>
      <c r="R1914" s="180"/>
      <c r="S1914" s="180"/>
      <c r="T1914" s="180"/>
      <c r="U1914" s="180"/>
      <c r="V1914" s="180"/>
      <c r="W1914" s="180" t="s">
        <v>2571</v>
      </c>
      <c r="X1914" s="180"/>
      <c r="Y1914" s="180"/>
      <c r="Z1914" s="180"/>
      <c r="AA1914" s="180"/>
      <c r="AB1914" s="180"/>
      <c r="AC1914" s="180"/>
      <c r="AD1914" s="180"/>
      <c r="AE1914" s="180"/>
      <c r="AF1914" s="180"/>
      <c r="AG1914" s="180"/>
      <c r="AH1914" s="180"/>
      <c r="AI1914" s="181"/>
    </row>
    <row r="1915" spans="1:35" s="177" customFormat="1" x14ac:dyDescent="0.25">
      <c r="B1915" s="185"/>
      <c r="F1915" s="179"/>
      <c r="G1915" s="180"/>
      <c r="H1915" s="180"/>
      <c r="I1915" s="180"/>
      <c r="J1915" s="180"/>
      <c r="K1915" s="180"/>
      <c r="L1915" s="180"/>
      <c r="M1915" s="180"/>
      <c r="N1915" s="180"/>
      <c r="O1915" s="180"/>
      <c r="P1915" s="180"/>
      <c r="Q1915" s="180"/>
      <c r="R1915" s="180"/>
      <c r="S1915" s="180"/>
      <c r="T1915" s="180"/>
      <c r="U1915" s="180"/>
      <c r="V1915" s="180"/>
      <c r="W1915" s="180" t="s">
        <v>627</v>
      </c>
      <c r="X1915" s="180"/>
      <c r="Y1915" s="180"/>
      <c r="Z1915" s="180"/>
      <c r="AA1915" s="180"/>
      <c r="AB1915" s="180"/>
      <c r="AC1915" s="180"/>
      <c r="AD1915" s="180"/>
      <c r="AE1915" s="180"/>
      <c r="AF1915" s="180"/>
      <c r="AG1915" s="180"/>
      <c r="AH1915" s="180"/>
      <c r="AI1915" s="181"/>
    </row>
    <row r="1916" spans="1:35" s="177" customFormat="1" x14ac:dyDescent="0.25">
      <c r="B1916" s="186"/>
      <c r="F1916" s="179"/>
      <c r="G1916" s="180"/>
      <c r="H1916" s="180"/>
      <c r="I1916" s="180"/>
      <c r="J1916" s="180"/>
      <c r="K1916" s="180"/>
      <c r="L1916" s="180"/>
      <c r="M1916" s="180"/>
      <c r="N1916" s="180"/>
      <c r="O1916" s="180"/>
      <c r="P1916" s="180"/>
      <c r="Q1916" s="180"/>
      <c r="R1916" s="180"/>
      <c r="S1916" s="180"/>
      <c r="T1916" s="180"/>
      <c r="U1916" s="180"/>
      <c r="V1916" s="180"/>
      <c r="W1916" s="180" t="s">
        <v>416</v>
      </c>
      <c r="X1916" s="180"/>
      <c r="Y1916" s="180"/>
      <c r="Z1916" s="180"/>
      <c r="AA1916" s="180"/>
      <c r="AB1916" s="180"/>
      <c r="AC1916" s="180"/>
      <c r="AD1916" s="180"/>
      <c r="AE1916" s="180"/>
      <c r="AF1916" s="180"/>
      <c r="AG1916" s="180"/>
      <c r="AH1916" s="180"/>
      <c r="AI1916" s="181"/>
    </row>
    <row r="1917" spans="1:35" s="187" customFormat="1" x14ac:dyDescent="0.25">
      <c r="A1917" s="193"/>
      <c r="B1917" s="188"/>
      <c r="F1917" s="189"/>
      <c r="G1917" s="190"/>
      <c r="H1917" s="190"/>
      <c r="I1917" s="190"/>
      <c r="J1917" s="190"/>
      <c r="K1917" s="190"/>
      <c r="L1917" s="190"/>
      <c r="M1917" s="190"/>
      <c r="N1917" s="190"/>
      <c r="O1917" s="190"/>
      <c r="P1917" s="190"/>
      <c r="Q1917" s="190"/>
      <c r="R1917" s="190"/>
      <c r="S1917" s="190"/>
      <c r="T1917" s="190"/>
      <c r="U1917" s="190"/>
      <c r="V1917" s="190"/>
      <c r="W1917" s="190" t="s">
        <v>417</v>
      </c>
      <c r="X1917" s="190"/>
      <c r="Y1917" s="190"/>
      <c r="Z1917" s="190"/>
      <c r="AA1917" s="190"/>
      <c r="AB1917" s="190"/>
      <c r="AC1917" s="190"/>
      <c r="AD1917" s="190"/>
      <c r="AE1917" s="190"/>
      <c r="AF1917" s="190"/>
      <c r="AG1917" s="190"/>
      <c r="AH1917" s="190"/>
      <c r="AI1917" s="191"/>
    </row>
    <row r="1918" spans="1:35" s="171" customFormat="1" x14ac:dyDescent="0.25">
      <c r="B1918" s="172"/>
      <c r="E1918" s="173"/>
      <c r="F1918" s="174"/>
      <c r="G1918" s="192"/>
      <c r="H1918" s="192"/>
      <c r="I1918" s="192"/>
      <c r="J1918" s="192"/>
      <c r="K1918" s="192"/>
      <c r="L1918" s="192"/>
      <c r="M1918" s="192"/>
      <c r="N1918" s="192"/>
      <c r="O1918" s="192"/>
      <c r="P1918" s="192"/>
      <c r="Q1918" s="192"/>
      <c r="R1918" s="192"/>
      <c r="S1918" s="192"/>
      <c r="T1918" s="192"/>
      <c r="U1918" s="192"/>
      <c r="V1918" s="192"/>
      <c r="W1918" s="192" t="s">
        <v>2940</v>
      </c>
      <c r="X1918" s="192"/>
      <c r="Y1918" s="192"/>
      <c r="Z1918" s="192"/>
      <c r="AA1918" s="192"/>
      <c r="AB1918" s="192"/>
      <c r="AC1918" s="192"/>
      <c r="AD1918" s="192"/>
      <c r="AE1918" s="192"/>
      <c r="AF1918" s="192"/>
      <c r="AG1918" s="192"/>
      <c r="AH1918" s="192"/>
      <c r="AI1918" s="176"/>
    </row>
    <row r="1919" spans="1:35" s="177" customFormat="1" x14ac:dyDescent="0.25">
      <c r="B1919" s="178"/>
      <c r="F1919" s="179"/>
      <c r="G1919" s="180"/>
      <c r="H1919" s="180"/>
      <c r="I1919" s="180"/>
      <c r="J1919" s="180"/>
      <c r="K1919" s="180"/>
      <c r="L1919" s="180"/>
      <c r="M1919" s="180"/>
      <c r="N1919" s="180"/>
      <c r="O1919" s="180"/>
      <c r="P1919" s="180"/>
      <c r="Q1919" s="180"/>
      <c r="R1919" s="180"/>
      <c r="S1919" s="180"/>
      <c r="T1919" s="180"/>
      <c r="U1919" s="180"/>
      <c r="V1919" s="180"/>
      <c r="W1919" s="180" t="s">
        <v>730</v>
      </c>
      <c r="X1919" s="180"/>
      <c r="Y1919" s="180"/>
      <c r="Z1919" s="180"/>
      <c r="AA1919" s="180"/>
      <c r="AB1919" s="180"/>
      <c r="AC1919" s="180"/>
      <c r="AD1919" s="180"/>
      <c r="AE1919" s="180"/>
      <c r="AF1919" s="180"/>
      <c r="AG1919" s="180"/>
      <c r="AH1919" s="180"/>
      <c r="AI1919" s="181"/>
    </row>
    <row r="1920" spans="1:35" s="177" customFormat="1" x14ac:dyDescent="0.25">
      <c r="A1920" s="182"/>
      <c r="B1920" s="183"/>
      <c r="F1920" s="179"/>
      <c r="G1920" s="180"/>
      <c r="H1920" s="180"/>
      <c r="I1920" s="180"/>
      <c r="J1920" s="180"/>
      <c r="K1920" s="180"/>
      <c r="L1920" s="180"/>
      <c r="M1920" s="180"/>
      <c r="N1920" s="180"/>
      <c r="O1920" s="180"/>
      <c r="P1920" s="180"/>
      <c r="Q1920" s="180"/>
      <c r="R1920" s="180"/>
      <c r="S1920" s="180"/>
      <c r="T1920" s="180"/>
      <c r="U1920" s="180"/>
      <c r="V1920" s="180"/>
      <c r="W1920" s="180" t="s">
        <v>143</v>
      </c>
      <c r="X1920" s="180"/>
      <c r="Y1920" s="180"/>
      <c r="Z1920" s="180"/>
      <c r="AA1920" s="180"/>
      <c r="AB1920" s="180"/>
      <c r="AC1920" s="180"/>
      <c r="AD1920" s="180"/>
      <c r="AE1920" s="180"/>
      <c r="AF1920" s="180"/>
      <c r="AG1920" s="180"/>
      <c r="AH1920" s="180"/>
      <c r="AI1920" s="181"/>
    </row>
    <row r="1921" spans="1:35" s="177" customFormat="1" x14ac:dyDescent="0.25">
      <c r="B1921" s="184"/>
      <c r="F1921" s="179"/>
      <c r="G1921" s="180"/>
      <c r="H1921" s="180"/>
      <c r="I1921" s="180"/>
      <c r="J1921" s="180"/>
      <c r="K1921" s="180"/>
      <c r="L1921" s="180"/>
      <c r="M1921" s="180"/>
      <c r="N1921" s="180"/>
      <c r="O1921" s="180"/>
      <c r="P1921" s="180"/>
      <c r="Q1921" s="180"/>
      <c r="R1921" s="180"/>
      <c r="S1921" s="180"/>
      <c r="T1921" s="180"/>
      <c r="U1921" s="180"/>
      <c r="V1921" s="180"/>
      <c r="W1921" s="180" t="s">
        <v>2592</v>
      </c>
      <c r="X1921" s="180"/>
      <c r="Y1921" s="180"/>
      <c r="Z1921" s="180"/>
      <c r="AA1921" s="180"/>
      <c r="AB1921" s="180"/>
      <c r="AC1921" s="180"/>
      <c r="AD1921" s="180"/>
      <c r="AE1921" s="180"/>
      <c r="AF1921" s="180"/>
      <c r="AG1921" s="180"/>
      <c r="AH1921" s="180"/>
      <c r="AI1921" s="181"/>
    </row>
    <row r="1922" spans="1:35" s="177" customFormat="1" x14ac:dyDescent="0.25">
      <c r="B1922" s="185"/>
      <c r="F1922" s="179"/>
      <c r="G1922" s="180"/>
      <c r="H1922" s="180"/>
      <c r="I1922" s="180"/>
      <c r="J1922" s="180"/>
      <c r="K1922" s="180"/>
      <c r="L1922" s="180"/>
      <c r="M1922" s="180"/>
      <c r="N1922" s="180"/>
      <c r="O1922" s="180"/>
      <c r="P1922" s="180"/>
      <c r="Q1922" s="180"/>
      <c r="R1922" s="180"/>
      <c r="S1922" s="180"/>
      <c r="T1922" s="180"/>
      <c r="U1922" s="180"/>
      <c r="V1922" s="180"/>
      <c r="W1922" s="180" t="s">
        <v>794</v>
      </c>
      <c r="X1922" s="180"/>
      <c r="Y1922" s="180"/>
      <c r="Z1922" s="180"/>
      <c r="AA1922" s="180"/>
      <c r="AB1922" s="180"/>
      <c r="AC1922" s="180"/>
      <c r="AD1922" s="180"/>
      <c r="AE1922" s="180"/>
      <c r="AF1922" s="180"/>
      <c r="AG1922" s="180"/>
      <c r="AH1922" s="180"/>
      <c r="AI1922" s="181"/>
    </row>
    <row r="1923" spans="1:35" s="177" customFormat="1" x14ac:dyDescent="0.25">
      <c r="B1923" s="186"/>
      <c r="F1923" s="179"/>
      <c r="G1923" s="180"/>
      <c r="H1923" s="180"/>
      <c r="I1923" s="180"/>
      <c r="J1923" s="180"/>
      <c r="K1923" s="180"/>
      <c r="L1923" s="180"/>
      <c r="M1923" s="180"/>
      <c r="N1923" s="180"/>
      <c r="O1923" s="180"/>
      <c r="P1923" s="180"/>
      <c r="Q1923" s="180"/>
      <c r="R1923" s="180"/>
      <c r="S1923" s="180"/>
      <c r="T1923" s="180"/>
      <c r="U1923" s="180"/>
      <c r="V1923" s="180"/>
      <c r="W1923" s="180" t="s">
        <v>435</v>
      </c>
      <c r="X1923" s="180"/>
      <c r="Y1923" s="180"/>
      <c r="Z1923" s="180"/>
      <c r="AA1923" s="180"/>
      <c r="AB1923" s="180"/>
      <c r="AC1923" s="180"/>
      <c r="AD1923" s="180"/>
      <c r="AE1923" s="180"/>
      <c r="AF1923" s="180"/>
      <c r="AG1923" s="180"/>
      <c r="AH1923" s="180"/>
      <c r="AI1923" s="181"/>
    </row>
    <row r="1924" spans="1:35" s="187" customFormat="1" x14ac:dyDescent="0.25">
      <c r="B1924" s="188"/>
      <c r="F1924" s="189"/>
      <c r="G1924" s="190"/>
      <c r="H1924" s="190"/>
      <c r="I1924" s="190"/>
      <c r="J1924" s="190"/>
      <c r="K1924" s="190"/>
      <c r="L1924" s="190"/>
      <c r="M1924" s="190"/>
      <c r="N1924" s="190"/>
      <c r="O1924" s="190"/>
      <c r="P1924" s="190"/>
      <c r="Q1924" s="190"/>
      <c r="R1924" s="190"/>
      <c r="S1924" s="190"/>
      <c r="T1924" s="190"/>
      <c r="U1924" s="190"/>
      <c r="V1924" s="190"/>
      <c r="W1924" s="190" t="s">
        <v>417</v>
      </c>
      <c r="X1924" s="190"/>
      <c r="Y1924" s="190"/>
      <c r="Z1924" s="190"/>
      <c r="AA1924" s="190"/>
      <c r="AB1924" s="190"/>
      <c r="AC1924" s="190"/>
      <c r="AD1924" s="190"/>
      <c r="AE1924" s="190"/>
      <c r="AF1924" s="190"/>
      <c r="AG1924" s="190"/>
      <c r="AH1924" s="190"/>
      <c r="AI1924" s="191"/>
    </row>
    <row r="1925" spans="1:35" s="171" customFormat="1" x14ac:dyDescent="0.25">
      <c r="B1925" s="172"/>
      <c r="E1925" s="173"/>
      <c r="F1925" s="174"/>
      <c r="G1925" s="192"/>
      <c r="H1925" s="192"/>
      <c r="I1925" s="192"/>
      <c r="J1925" s="192"/>
      <c r="K1925" s="192"/>
      <c r="L1925" s="192"/>
      <c r="M1925" s="192"/>
      <c r="N1925" s="192"/>
      <c r="O1925" s="192"/>
      <c r="P1925" s="192"/>
      <c r="Q1925" s="192"/>
      <c r="R1925" s="192"/>
      <c r="S1925" s="192"/>
      <c r="T1925" s="192"/>
      <c r="U1925" s="192"/>
      <c r="V1925" s="192"/>
      <c r="W1925" s="192" t="s">
        <v>2941</v>
      </c>
      <c r="X1925" s="192"/>
      <c r="Y1925" s="192"/>
      <c r="Z1925" s="192"/>
      <c r="AA1925" s="192"/>
      <c r="AB1925" s="192"/>
      <c r="AC1925" s="192"/>
      <c r="AD1925" s="192"/>
      <c r="AE1925" s="192"/>
      <c r="AF1925" s="192"/>
      <c r="AG1925" s="192"/>
      <c r="AH1925" s="192"/>
      <c r="AI1925" s="176"/>
    </row>
    <row r="1926" spans="1:35" s="177" customFormat="1" x14ac:dyDescent="0.25">
      <c r="A1926" s="182"/>
      <c r="B1926" s="178"/>
      <c r="F1926" s="179"/>
      <c r="G1926" s="180"/>
      <c r="H1926" s="180"/>
      <c r="I1926" s="180"/>
      <c r="J1926" s="180"/>
      <c r="K1926" s="180"/>
      <c r="L1926" s="180"/>
      <c r="M1926" s="180"/>
      <c r="N1926" s="180"/>
      <c r="O1926" s="180"/>
      <c r="P1926" s="180"/>
      <c r="Q1926" s="180"/>
      <c r="R1926" s="180"/>
      <c r="S1926" s="180"/>
      <c r="T1926" s="180"/>
      <c r="U1926" s="180"/>
      <c r="V1926" s="180"/>
      <c r="W1926" s="180" t="s">
        <v>536</v>
      </c>
      <c r="X1926" s="180"/>
      <c r="Y1926" s="180"/>
      <c r="Z1926" s="180"/>
      <c r="AA1926" s="180"/>
      <c r="AB1926" s="180"/>
      <c r="AC1926" s="180"/>
      <c r="AD1926" s="180"/>
      <c r="AE1926" s="180"/>
      <c r="AF1926" s="180"/>
      <c r="AG1926" s="180"/>
      <c r="AH1926" s="180"/>
      <c r="AI1926" s="181"/>
    </row>
    <row r="1927" spans="1:35" s="177" customFormat="1" x14ac:dyDescent="0.25">
      <c r="B1927" s="183"/>
      <c r="F1927" s="179"/>
      <c r="G1927" s="180"/>
      <c r="H1927" s="180"/>
      <c r="I1927" s="180"/>
      <c r="J1927" s="180"/>
      <c r="K1927" s="180"/>
      <c r="L1927" s="180"/>
      <c r="M1927" s="180"/>
      <c r="N1927" s="180"/>
      <c r="O1927" s="180"/>
      <c r="P1927" s="180"/>
      <c r="Q1927" s="180"/>
      <c r="R1927" s="180"/>
      <c r="S1927" s="180"/>
      <c r="T1927" s="180"/>
      <c r="U1927" s="180"/>
      <c r="V1927" s="180"/>
      <c r="W1927" s="180" t="s">
        <v>94</v>
      </c>
      <c r="X1927" s="180"/>
      <c r="Y1927" s="180"/>
      <c r="Z1927" s="180"/>
      <c r="AA1927" s="180"/>
      <c r="AB1927" s="180"/>
      <c r="AC1927" s="180"/>
      <c r="AD1927" s="180"/>
      <c r="AE1927" s="180"/>
      <c r="AF1927" s="180"/>
      <c r="AG1927" s="180"/>
      <c r="AH1927" s="180"/>
      <c r="AI1927" s="181"/>
    </row>
    <row r="1928" spans="1:35" s="177" customFormat="1" x14ac:dyDescent="0.25">
      <c r="B1928" s="184"/>
      <c r="F1928" s="179"/>
      <c r="G1928" s="180"/>
      <c r="H1928" s="180"/>
      <c r="I1928" s="180"/>
      <c r="J1928" s="180"/>
      <c r="K1928" s="180"/>
      <c r="L1928" s="180"/>
      <c r="M1928" s="180"/>
      <c r="N1928" s="180"/>
      <c r="O1928" s="180"/>
      <c r="P1928" s="180"/>
      <c r="Q1928" s="180"/>
      <c r="R1928" s="180"/>
      <c r="S1928" s="180"/>
      <c r="T1928" s="180"/>
      <c r="U1928" s="180"/>
      <c r="V1928" s="180"/>
      <c r="W1928" s="180" t="s">
        <v>2737</v>
      </c>
      <c r="X1928" s="180"/>
      <c r="Y1928" s="180"/>
      <c r="Z1928" s="180"/>
      <c r="AA1928" s="180"/>
      <c r="AB1928" s="180"/>
      <c r="AC1928" s="180"/>
      <c r="AD1928" s="180"/>
      <c r="AE1928" s="180"/>
      <c r="AF1928" s="180"/>
      <c r="AG1928" s="180"/>
      <c r="AH1928" s="180"/>
      <c r="AI1928" s="181"/>
    </row>
    <row r="1929" spans="1:35" s="177" customFormat="1" x14ac:dyDescent="0.25">
      <c r="B1929" s="185"/>
      <c r="F1929" s="179"/>
      <c r="G1929" s="180"/>
      <c r="H1929" s="180"/>
      <c r="I1929" s="180"/>
      <c r="J1929" s="180"/>
      <c r="K1929" s="180"/>
      <c r="L1929" s="180"/>
      <c r="M1929" s="180"/>
      <c r="N1929" s="180"/>
      <c r="O1929" s="180"/>
      <c r="P1929" s="180"/>
      <c r="Q1929" s="180"/>
      <c r="R1929" s="180"/>
      <c r="S1929" s="180"/>
      <c r="T1929" s="180"/>
      <c r="U1929" s="180"/>
      <c r="V1929" s="180"/>
      <c r="W1929" s="180" t="s">
        <v>609</v>
      </c>
      <c r="X1929" s="180"/>
      <c r="Y1929" s="180"/>
      <c r="Z1929" s="180"/>
      <c r="AA1929" s="180"/>
      <c r="AB1929" s="180"/>
      <c r="AC1929" s="180"/>
      <c r="AD1929" s="180"/>
      <c r="AE1929" s="180"/>
      <c r="AF1929" s="180"/>
      <c r="AG1929" s="180"/>
      <c r="AH1929" s="180"/>
      <c r="AI1929" s="181"/>
    </row>
    <row r="1930" spans="1:35" s="177" customFormat="1" x14ac:dyDescent="0.25">
      <c r="B1930" s="186"/>
      <c r="F1930" s="179"/>
      <c r="G1930" s="180"/>
      <c r="H1930" s="180"/>
      <c r="I1930" s="180"/>
      <c r="J1930" s="180"/>
      <c r="K1930" s="180"/>
      <c r="L1930" s="180"/>
      <c r="M1930" s="180"/>
      <c r="N1930" s="180"/>
      <c r="O1930" s="180"/>
      <c r="P1930" s="180"/>
      <c r="Q1930" s="180"/>
      <c r="R1930" s="180"/>
      <c r="S1930" s="180"/>
      <c r="T1930" s="180"/>
      <c r="U1930" s="180"/>
      <c r="V1930" s="180"/>
      <c r="W1930" s="180" t="s">
        <v>416</v>
      </c>
      <c r="X1930" s="180"/>
      <c r="Y1930" s="180"/>
      <c r="Z1930" s="180"/>
      <c r="AA1930" s="180"/>
      <c r="AB1930" s="180"/>
      <c r="AC1930" s="180"/>
      <c r="AD1930" s="180"/>
      <c r="AE1930" s="180"/>
      <c r="AF1930" s="180"/>
      <c r="AG1930" s="180"/>
      <c r="AH1930" s="180"/>
      <c r="AI1930" s="181"/>
    </row>
    <row r="1931" spans="1:35" s="187" customFormat="1" x14ac:dyDescent="0.25">
      <c r="A1931" s="193"/>
      <c r="B1931" s="188"/>
      <c r="F1931" s="189"/>
      <c r="G1931" s="190"/>
      <c r="H1931" s="190"/>
      <c r="I1931" s="190"/>
      <c r="J1931" s="190"/>
      <c r="K1931" s="190"/>
      <c r="L1931" s="190"/>
      <c r="M1931" s="190"/>
      <c r="N1931" s="190"/>
      <c r="O1931" s="190"/>
      <c r="P1931" s="190"/>
      <c r="Q1931" s="190"/>
      <c r="R1931" s="190"/>
      <c r="S1931" s="190"/>
      <c r="T1931" s="190"/>
      <c r="U1931" s="190"/>
      <c r="V1931" s="190"/>
      <c r="W1931" s="190" t="s">
        <v>417</v>
      </c>
      <c r="X1931" s="190"/>
      <c r="Y1931" s="190"/>
      <c r="Z1931" s="190"/>
      <c r="AA1931" s="190"/>
      <c r="AB1931" s="190"/>
      <c r="AC1931" s="190"/>
      <c r="AD1931" s="190"/>
      <c r="AE1931" s="190"/>
      <c r="AF1931" s="190"/>
      <c r="AG1931" s="190"/>
      <c r="AH1931" s="190"/>
      <c r="AI1931" s="191"/>
    </row>
    <row r="1932" spans="1:35" s="171" customFormat="1" x14ac:dyDescent="0.25">
      <c r="B1932" s="172"/>
      <c r="E1932" s="173"/>
      <c r="F1932" s="174"/>
      <c r="G1932" s="192"/>
      <c r="H1932" s="192"/>
      <c r="I1932" s="192"/>
      <c r="J1932" s="192"/>
      <c r="K1932" s="192"/>
      <c r="L1932" s="192"/>
      <c r="M1932" s="192"/>
      <c r="N1932" s="192"/>
      <c r="O1932" s="192"/>
      <c r="P1932" s="192"/>
      <c r="Q1932" s="192"/>
      <c r="R1932" s="192"/>
      <c r="S1932" s="192"/>
      <c r="T1932" s="192"/>
      <c r="U1932" s="192"/>
      <c r="V1932" s="192"/>
      <c r="W1932" s="192" t="s">
        <v>2942</v>
      </c>
      <c r="X1932" s="192"/>
      <c r="Y1932" s="192"/>
      <c r="Z1932" s="192"/>
      <c r="AA1932" s="192"/>
      <c r="AB1932" s="192"/>
      <c r="AC1932" s="192"/>
      <c r="AD1932" s="192"/>
      <c r="AE1932" s="192"/>
      <c r="AF1932" s="192"/>
      <c r="AG1932" s="192"/>
      <c r="AH1932" s="192"/>
      <c r="AI1932" s="176"/>
    </row>
    <row r="1933" spans="1:35" s="177" customFormat="1" x14ac:dyDescent="0.25">
      <c r="B1933" s="178"/>
      <c r="F1933" s="179"/>
      <c r="G1933" s="180"/>
      <c r="H1933" s="180"/>
      <c r="I1933" s="180"/>
      <c r="J1933" s="180"/>
      <c r="K1933" s="180"/>
      <c r="L1933" s="180"/>
      <c r="M1933" s="180"/>
      <c r="N1933" s="180"/>
      <c r="O1933" s="180"/>
      <c r="P1933" s="180"/>
      <c r="Q1933" s="180"/>
      <c r="R1933" s="180"/>
      <c r="S1933" s="180"/>
      <c r="T1933" s="180"/>
      <c r="U1933" s="180"/>
      <c r="V1933" s="180"/>
      <c r="W1933" s="180" t="s">
        <v>538</v>
      </c>
      <c r="X1933" s="180"/>
      <c r="Y1933" s="180"/>
      <c r="Z1933" s="180"/>
      <c r="AA1933" s="180"/>
      <c r="AB1933" s="180"/>
      <c r="AC1933" s="180"/>
      <c r="AD1933" s="180"/>
      <c r="AE1933" s="180"/>
      <c r="AF1933" s="180"/>
      <c r="AG1933" s="180"/>
      <c r="AH1933" s="180"/>
      <c r="AI1933" s="181"/>
    </row>
    <row r="1934" spans="1:35" s="177" customFormat="1" x14ac:dyDescent="0.25">
      <c r="A1934" s="182"/>
      <c r="B1934" s="183"/>
      <c r="F1934" s="179"/>
      <c r="G1934" s="180"/>
      <c r="H1934" s="180"/>
      <c r="I1934" s="180"/>
      <c r="J1934" s="180"/>
      <c r="K1934" s="180"/>
      <c r="L1934" s="180"/>
      <c r="M1934" s="180"/>
      <c r="N1934" s="180"/>
      <c r="O1934" s="180"/>
      <c r="P1934" s="180"/>
      <c r="Q1934" s="180"/>
      <c r="R1934" s="180"/>
      <c r="S1934" s="180"/>
      <c r="T1934" s="180"/>
      <c r="U1934" s="180"/>
      <c r="V1934" s="180"/>
      <c r="W1934" s="180" t="s">
        <v>94</v>
      </c>
      <c r="X1934" s="180"/>
      <c r="Y1934" s="180"/>
      <c r="Z1934" s="180"/>
      <c r="AA1934" s="180"/>
      <c r="AB1934" s="180"/>
      <c r="AC1934" s="180"/>
      <c r="AD1934" s="180"/>
      <c r="AE1934" s="180"/>
      <c r="AF1934" s="180"/>
      <c r="AG1934" s="180"/>
      <c r="AH1934" s="180"/>
      <c r="AI1934" s="181"/>
    </row>
    <row r="1935" spans="1:35" s="177" customFormat="1" x14ac:dyDescent="0.25">
      <c r="B1935" s="184"/>
      <c r="F1935" s="179"/>
      <c r="G1935" s="180"/>
      <c r="H1935" s="180"/>
      <c r="I1935" s="180"/>
      <c r="J1935" s="180"/>
      <c r="K1935" s="180"/>
      <c r="L1935" s="180"/>
      <c r="M1935" s="180"/>
      <c r="N1935" s="180"/>
      <c r="O1935" s="180"/>
      <c r="P1935" s="180"/>
      <c r="Q1935" s="180"/>
      <c r="R1935" s="180"/>
      <c r="S1935" s="180"/>
      <c r="T1935" s="180"/>
      <c r="U1935" s="180"/>
      <c r="V1935" s="180"/>
      <c r="W1935" s="180" t="s">
        <v>2737</v>
      </c>
      <c r="X1935" s="180"/>
      <c r="Y1935" s="180"/>
      <c r="Z1935" s="180"/>
      <c r="AA1935" s="180"/>
      <c r="AB1935" s="180"/>
      <c r="AC1935" s="180"/>
      <c r="AD1935" s="180"/>
      <c r="AE1935" s="180"/>
      <c r="AF1935" s="180"/>
      <c r="AG1935" s="180"/>
      <c r="AH1935" s="180"/>
      <c r="AI1935" s="181"/>
    </row>
    <row r="1936" spans="1:35" s="177" customFormat="1" x14ac:dyDescent="0.25">
      <c r="B1936" s="185"/>
      <c r="F1936" s="179"/>
      <c r="G1936" s="180"/>
      <c r="H1936" s="180"/>
      <c r="I1936" s="180"/>
      <c r="J1936" s="180"/>
      <c r="K1936" s="180"/>
      <c r="L1936" s="180"/>
      <c r="M1936" s="180"/>
      <c r="N1936" s="180"/>
      <c r="O1936" s="180"/>
      <c r="P1936" s="180"/>
      <c r="Q1936" s="180"/>
      <c r="R1936" s="180"/>
      <c r="S1936" s="180"/>
      <c r="T1936" s="180"/>
      <c r="U1936" s="180"/>
      <c r="V1936" s="180"/>
      <c r="W1936" s="180" t="s">
        <v>609</v>
      </c>
      <c r="X1936" s="180"/>
      <c r="Y1936" s="180"/>
      <c r="Z1936" s="180"/>
      <c r="AA1936" s="180"/>
      <c r="AB1936" s="180"/>
      <c r="AC1936" s="180"/>
      <c r="AD1936" s="180"/>
      <c r="AE1936" s="180"/>
      <c r="AF1936" s="180"/>
      <c r="AG1936" s="180"/>
      <c r="AH1936" s="180"/>
      <c r="AI1936" s="181"/>
    </row>
    <row r="1937" spans="1:35" s="177" customFormat="1" x14ac:dyDescent="0.25">
      <c r="B1937" s="186"/>
      <c r="F1937" s="179"/>
      <c r="G1937" s="180"/>
      <c r="H1937" s="180"/>
      <c r="I1937" s="180"/>
      <c r="J1937" s="180"/>
      <c r="K1937" s="180"/>
      <c r="L1937" s="180"/>
      <c r="M1937" s="180"/>
      <c r="N1937" s="180"/>
      <c r="O1937" s="180"/>
      <c r="P1937" s="180"/>
      <c r="Q1937" s="180"/>
      <c r="R1937" s="180"/>
      <c r="S1937" s="180"/>
      <c r="T1937" s="180"/>
      <c r="U1937" s="180"/>
      <c r="V1937" s="180"/>
      <c r="W1937" s="180" t="s">
        <v>416</v>
      </c>
      <c r="X1937" s="180"/>
      <c r="Y1937" s="180"/>
      <c r="Z1937" s="180"/>
      <c r="AA1937" s="180"/>
      <c r="AB1937" s="180"/>
      <c r="AC1937" s="180"/>
      <c r="AD1937" s="180"/>
      <c r="AE1937" s="180"/>
      <c r="AF1937" s="180"/>
      <c r="AG1937" s="180"/>
      <c r="AH1937" s="180"/>
      <c r="AI1937" s="181"/>
    </row>
    <row r="1938" spans="1:35" s="187" customFormat="1" x14ac:dyDescent="0.25">
      <c r="B1938" s="188"/>
      <c r="F1938" s="189"/>
      <c r="G1938" s="190"/>
      <c r="H1938" s="190"/>
      <c r="I1938" s="190"/>
      <c r="J1938" s="190"/>
      <c r="K1938" s="190"/>
      <c r="L1938" s="190"/>
      <c r="M1938" s="190"/>
      <c r="N1938" s="190"/>
      <c r="O1938" s="190"/>
      <c r="P1938" s="190"/>
      <c r="Q1938" s="190"/>
      <c r="R1938" s="190"/>
      <c r="S1938" s="190"/>
      <c r="T1938" s="190"/>
      <c r="U1938" s="190"/>
      <c r="V1938" s="190"/>
      <c r="W1938" s="190" t="s">
        <v>417</v>
      </c>
      <c r="X1938" s="190"/>
      <c r="Y1938" s="190"/>
      <c r="Z1938" s="190"/>
      <c r="AA1938" s="190"/>
      <c r="AB1938" s="190"/>
      <c r="AC1938" s="190"/>
      <c r="AD1938" s="190"/>
      <c r="AE1938" s="190"/>
      <c r="AF1938" s="190"/>
      <c r="AG1938" s="190"/>
      <c r="AH1938" s="190"/>
      <c r="AI1938" s="191"/>
    </row>
    <row r="1939" spans="1:35" s="171" customFormat="1" x14ac:dyDescent="0.25">
      <c r="B1939" s="172"/>
      <c r="E1939" s="173"/>
      <c r="F1939" s="174"/>
      <c r="G1939" s="192"/>
      <c r="H1939" s="192"/>
      <c r="I1939" s="192"/>
      <c r="J1939" s="192"/>
      <c r="K1939" s="192"/>
      <c r="L1939" s="192"/>
      <c r="M1939" s="192"/>
      <c r="N1939" s="192"/>
      <c r="O1939" s="192"/>
      <c r="P1939" s="192"/>
      <c r="Q1939" s="192"/>
      <c r="R1939" s="192"/>
      <c r="S1939" s="192"/>
      <c r="T1939" s="192"/>
      <c r="U1939" s="192"/>
      <c r="V1939" s="192"/>
      <c r="W1939" s="192" t="s">
        <v>2943</v>
      </c>
      <c r="X1939" s="192"/>
      <c r="Y1939" s="192"/>
      <c r="Z1939" s="192"/>
      <c r="AA1939" s="192"/>
      <c r="AB1939" s="192"/>
      <c r="AC1939" s="192"/>
      <c r="AD1939" s="192"/>
      <c r="AE1939" s="192"/>
      <c r="AF1939" s="192"/>
      <c r="AG1939" s="192"/>
      <c r="AH1939" s="192"/>
      <c r="AI1939" s="176"/>
    </row>
    <row r="1940" spans="1:35" s="177" customFormat="1" x14ac:dyDescent="0.25">
      <c r="A1940" s="182"/>
      <c r="B1940" s="178"/>
      <c r="F1940" s="179"/>
      <c r="G1940" s="180"/>
      <c r="H1940" s="180"/>
      <c r="I1940" s="180"/>
      <c r="J1940" s="180"/>
      <c r="K1940" s="180"/>
      <c r="L1940" s="180"/>
      <c r="M1940" s="180"/>
      <c r="N1940" s="180"/>
      <c r="O1940" s="180"/>
      <c r="P1940" s="180"/>
      <c r="Q1940" s="180"/>
      <c r="R1940" s="180"/>
      <c r="S1940" s="180"/>
      <c r="T1940" s="180"/>
      <c r="U1940" s="180"/>
      <c r="V1940" s="180"/>
      <c r="W1940" s="180" t="s">
        <v>486</v>
      </c>
      <c r="X1940" s="180"/>
      <c r="Y1940" s="180"/>
      <c r="Z1940" s="180"/>
      <c r="AA1940" s="180"/>
      <c r="AB1940" s="180"/>
      <c r="AC1940" s="180"/>
      <c r="AD1940" s="180"/>
      <c r="AE1940" s="180"/>
      <c r="AF1940" s="180"/>
      <c r="AG1940" s="180"/>
      <c r="AH1940" s="180"/>
      <c r="AI1940" s="181"/>
    </row>
    <row r="1941" spans="1:35" s="177" customFormat="1" x14ac:dyDescent="0.25">
      <c r="B1941" s="183"/>
      <c r="F1941" s="179"/>
      <c r="G1941" s="180"/>
      <c r="H1941" s="180"/>
      <c r="I1941" s="180"/>
      <c r="J1941" s="180"/>
      <c r="K1941" s="180"/>
      <c r="L1941" s="180"/>
      <c r="M1941" s="180"/>
      <c r="N1941" s="180"/>
      <c r="O1941" s="180"/>
      <c r="P1941" s="180"/>
      <c r="Q1941" s="180"/>
      <c r="R1941" s="180"/>
      <c r="S1941" s="180"/>
      <c r="T1941" s="180"/>
      <c r="U1941" s="180"/>
      <c r="V1941" s="180"/>
      <c r="W1941" s="180" t="s">
        <v>2014</v>
      </c>
      <c r="X1941" s="180"/>
      <c r="Y1941" s="180"/>
      <c r="Z1941" s="180"/>
      <c r="AA1941" s="180"/>
      <c r="AB1941" s="180"/>
      <c r="AC1941" s="180"/>
      <c r="AD1941" s="180"/>
      <c r="AE1941" s="180"/>
      <c r="AF1941" s="180"/>
      <c r="AG1941" s="180"/>
      <c r="AH1941" s="180"/>
      <c r="AI1941" s="181"/>
    </row>
    <row r="1942" spans="1:35" s="177" customFormat="1" x14ac:dyDescent="0.25">
      <c r="B1942" s="184"/>
      <c r="F1942" s="179"/>
      <c r="G1942" s="180"/>
      <c r="H1942" s="180"/>
      <c r="I1942" s="180"/>
      <c r="J1942" s="180"/>
      <c r="K1942" s="180"/>
      <c r="L1942" s="180"/>
      <c r="M1942" s="180"/>
      <c r="N1942" s="180"/>
      <c r="O1942" s="180"/>
      <c r="P1942" s="180"/>
      <c r="Q1942" s="180"/>
      <c r="R1942" s="180"/>
      <c r="S1942" s="180"/>
      <c r="T1942" s="180"/>
      <c r="U1942" s="180"/>
      <c r="V1942" s="180"/>
      <c r="W1942" s="180" t="s">
        <v>2737</v>
      </c>
      <c r="X1942" s="180"/>
      <c r="Y1942" s="180"/>
      <c r="Z1942" s="180"/>
      <c r="AA1942" s="180"/>
      <c r="AB1942" s="180"/>
      <c r="AC1942" s="180"/>
      <c r="AD1942" s="180"/>
      <c r="AE1942" s="180"/>
      <c r="AF1942" s="180"/>
      <c r="AG1942" s="180"/>
      <c r="AH1942" s="180"/>
      <c r="AI1942" s="181"/>
    </row>
    <row r="1943" spans="1:35" s="177" customFormat="1" x14ac:dyDescent="0.25">
      <c r="B1943" s="185"/>
      <c r="F1943" s="179"/>
      <c r="G1943" s="180"/>
      <c r="H1943" s="180"/>
      <c r="I1943" s="180"/>
      <c r="J1943" s="180"/>
      <c r="K1943" s="180"/>
      <c r="L1943" s="180"/>
      <c r="M1943" s="180"/>
      <c r="N1943" s="180"/>
      <c r="O1943" s="180"/>
      <c r="P1943" s="180"/>
      <c r="Q1943" s="180"/>
      <c r="R1943" s="180"/>
      <c r="S1943" s="180"/>
      <c r="T1943" s="180"/>
      <c r="U1943" s="180"/>
      <c r="V1943" s="180"/>
      <c r="W1943" s="180" t="s">
        <v>609</v>
      </c>
      <c r="X1943" s="180"/>
      <c r="Y1943" s="180"/>
      <c r="Z1943" s="180"/>
      <c r="AA1943" s="180"/>
      <c r="AB1943" s="180"/>
      <c r="AC1943" s="180"/>
      <c r="AD1943" s="180"/>
      <c r="AE1943" s="180"/>
      <c r="AF1943" s="180"/>
      <c r="AG1943" s="180"/>
      <c r="AH1943" s="180"/>
      <c r="AI1943" s="181"/>
    </row>
    <row r="1944" spans="1:35" s="171" customFormat="1" x14ac:dyDescent="0.25">
      <c r="B1944" s="172"/>
      <c r="E1944" s="173"/>
      <c r="F1944" s="174"/>
      <c r="G1944" s="192"/>
      <c r="H1944" s="192"/>
      <c r="I1944" s="192"/>
      <c r="J1944" s="192"/>
      <c r="K1944" s="192"/>
      <c r="L1944" s="192"/>
      <c r="M1944" s="192"/>
      <c r="N1944" s="192"/>
      <c r="O1944" s="192"/>
      <c r="P1944" s="192"/>
      <c r="Q1944" s="192"/>
      <c r="R1944" s="192"/>
      <c r="S1944" s="192"/>
      <c r="T1944" s="192"/>
      <c r="U1944" s="192"/>
      <c r="V1944" s="192"/>
      <c r="W1944" s="192" t="s">
        <v>416</v>
      </c>
      <c r="X1944" s="192"/>
      <c r="Y1944" s="192"/>
      <c r="Z1944" s="192"/>
      <c r="AA1944" s="192"/>
      <c r="AB1944" s="192"/>
      <c r="AC1944" s="192"/>
      <c r="AD1944" s="192"/>
      <c r="AE1944" s="192"/>
      <c r="AF1944" s="192"/>
      <c r="AG1944" s="192"/>
      <c r="AH1944" s="192"/>
      <c r="AI1944" s="176"/>
    </row>
    <row r="1945" spans="1:35" s="177" customFormat="1" x14ac:dyDescent="0.25">
      <c r="A1945" s="182"/>
      <c r="B1945" s="178"/>
      <c r="F1945" s="179"/>
      <c r="G1945" s="180"/>
      <c r="H1945" s="180"/>
      <c r="I1945" s="180"/>
      <c r="J1945" s="180"/>
      <c r="K1945" s="180"/>
      <c r="L1945" s="180"/>
      <c r="M1945" s="180"/>
      <c r="N1945" s="180"/>
      <c r="O1945" s="180"/>
      <c r="P1945" s="180"/>
      <c r="Q1945" s="180"/>
      <c r="R1945" s="180"/>
      <c r="S1945" s="180"/>
      <c r="T1945" s="180"/>
      <c r="U1945" s="180"/>
      <c r="V1945" s="180"/>
      <c r="W1945" s="180" t="s">
        <v>417</v>
      </c>
      <c r="X1945" s="180"/>
      <c r="Y1945" s="180"/>
      <c r="Z1945" s="180"/>
      <c r="AA1945" s="180"/>
      <c r="AB1945" s="180"/>
      <c r="AC1945" s="180"/>
      <c r="AD1945" s="180"/>
      <c r="AE1945" s="180"/>
      <c r="AF1945" s="180"/>
      <c r="AG1945" s="180"/>
      <c r="AH1945" s="180"/>
      <c r="AI1945" s="181"/>
    </row>
    <row r="1946" spans="1:35" s="177" customFormat="1" x14ac:dyDescent="0.25">
      <c r="B1946" s="183"/>
      <c r="F1946" s="179"/>
      <c r="G1946" s="180"/>
      <c r="H1946" s="180"/>
      <c r="I1946" s="180"/>
      <c r="J1946" s="180"/>
      <c r="K1946" s="180"/>
      <c r="L1946" s="180"/>
      <c r="M1946" s="180"/>
      <c r="N1946" s="180"/>
      <c r="O1946" s="180"/>
      <c r="P1946" s="180"/>
      <c r="Q1946" s="180"/>
      <c r="R1946" s="180"/>
      <c r="S1946" s="180"/>
      <c r="T1946" s="180"/>
      <c r="U1946" s="180"/>
      <c r="V1946" s="180"/>
      <c r="W1946" s="180" t="s">
        <v>2944</v>
      </c>
      <c r="X1946" s="180"/>
      <c r="Y1946" s="180"/>
      <c r="Z1946" s="180"/>
      <c r="AA1946" s="180"/>
      <c r="AB1946" s="180"/>
      <c r="AC1946" s="180"/>
      <c r="AD1946" s="180"/>
      <c r="AE1946" s="180"/>
      <c r="AF1946" s="180"/>
      <c r="AG1946" s="180"/>
      <c r="AH1946" s="180"/>
      <c r="AI1946" s="181"/>
    </row>
    <row r="1947" spans="1:35" s="177" customFormat="1" x14ac:dyDescent="0.25">
      <c r="B1947" s="184"/>
      <c r="F1947" s="179"/>
      <c r="G1947" s="180"/>
      <c r="H1947" s="180"/>
      <c r="I1947" s="180"/>
      <c r="J1947" s="180"/>
      <c r="K1947" s="180"/>
      <c r="L1947" s="180"/>
      <c r="M1947" s="180"/>
      <c r="N1947" s="180"/>
      <c r="O1947" s="180"/>
      <c r="P1947" s="180"/>
      <c r="Q1947" s="180"/>
      <c r="R1947" s="180"/>
      <c r="S1947" s="180"/>
      <c r="T1947" s="180"/>
      <c r="U1947" s="180"/>
      <c r="V1947" s="180"/>
      <c r="W1947" s="180" t="s">
        <v>489</v>
      </c>
      <c r="X1947" s="180"/>
      <c r="Y1947" s="180"/>
      <c r="Z1947" s="180"/>
      <c r="AA1947" s="180"/>
      <c r="AB1947" s="180"/>
      <c r="AC1947" s="180"/>
      <c r="AD1947" s="180"/>
      <c r="AE1947" s="180"/>
      <c r="AF1947" s="180"/>
      <c r="AG1947" s="180"/>
      <c r="AH1947" s="180"/>
      <c r="AI1947" s="181"/>
    </row>
    <row r="1948" spans="1:35" s="177" customFormat="1" x14ac:dyDescent="0.25">
      <c r="B1948" s="185"/>
      <c r="F1948" s="179"/>
      <c r="G1948" s="180"/>
      <c r="H1948" s="180"/>
      <c r="I1948" s="180"/>
      <c r="J1948" s="180"/>
      <c r="K1948" s="180"/>
      <c r="L1948" s="180"/>
      <c r="M1948" s="180"/>
      <c r="N1948" s="180"/>
      <c r="O1948" s="180"/>
      <c r="P1948" s="180"/>
      <c r="Q1948" s="180"/>
      <c r="R1948" s="180"/>
      <c r="S1948" s="180"/>
      <c r="T1948" s="180"/>
      <c r="U1948" s="180"/>
      <c r="V1948" s="180"/>
      <c r="W1948" s="180" t="s">
        <v>2014</v>
      </c>
      <c r="X1948" s="180"/>
      <c r="Y1948" s="180"/>
      <c r="Z1948" s="180"/>
      <c r="AA1948" s="180"/>
      <c r="AB1948" s="180"/>
      <c r="AC1948" s="180"/>
      <c r="AD1948" s="180"/>
      <c r="AE1948" s="180"/>
      <c r="AF1948" s="180"/>
      <c r="AG1948" s="180"/>
      <c r="AH1948" s="180"/>
      <c r="AI1948" s="181"/>
    </row>
    <row r="1949" spans="1:35" s="177" customFormat="1" x14ac:dyDescent="0.25">
      <c r="B1949" s="186"/>
      <c r="F1949" s="179"/>
      <c r="G1949" s="180"/>
      <c r="H1949" s="180"/>
      <c r="I1949" s="180"/>
      <c r="J1949" s="180"/>
      <c r="K1949" s="180"/>
      <c r="L1949" s="180"/>
      <c r="M1949" s="180"/>
      <c r="N1949" s="180"/>
      <c r="O1949" s="180"/>
      <c r="P1949" s="180"/>
      <c r="Q1949" s="180"/>
      <c r="R1949" s="180"/>
      <c r="S1949" s="180"/>
      <c r="T1949" s="180"/>
      <c r="U1949" s="180"/>
      <c r="V1949" s="180"/>
      <c r="W1949" s="180" t="s">
        <v>2737</v>
      </c>
      <c r="X1949" s="180"/>
      <c r="Y1949" s="180"/>
      <c r="Z1949" s="180"/>
      <c r="AA1949" s="180"/>
      <c r="AB1949" s="180"/>
      <c r="AC1949" s="180"/>
      <c r="AD1949" s="180"/>
      <c r="AE1949" s="180"/>
      <c r="AF1949" s="180"/>
      <c r="AG1949" s="180"/>
      <c r="AH1949" s="180"/>
      <c r="AI1949" s="181"/>
    </row>
    <row r="1950" spans="1:35" s="187" customFormat="1" x14ac:dyDescent="0.25">
      <c r="A1950" s="193"/>
      <c r="B1950" s="188"/>
      <c r="F1950" s="189"/>
      <c r="G1950" s="190"/>
      <c r="H1950" s="190"/>
      <c r="I1950" s="190"/>
      <c r="J1950" s="190"/>
      <c r="K1950" s="190"/>
      <c r="L1950" s="190"/>
      <c r="M1950" s="190"/>
      <c r="N1950" s="190"/>
      <c r="O1950" s="190"/>
      <c r="P1950" s="190"/>
      <c r="Q1950" s="190"/>
      <c r="R1950" s="190"/>
      <c r="S1950" s="190"/>
      <c r="T1950" s="190"/>
      <c r="U1950" s="190"/>
      <c r="V1950" s="190"/>
      <c r="W1950" s="190" t="s">
        <v>609</v>
      </c>
      <c r="X1950" s="190"/>
      <c r="Y1950" s="190"/>
      <c r="Z1950" s="190"/>
      <c r="AA1950" s="190"/>
      <c r="AB1950" s="190"/>
      <c r="AC1950" s="190"/>
      <c r="AD1950" s="190"/>
      <c r="AE1950" s="190"/>
      <c r="AF1950" s="190"/>
      <c r="AG1950" s="190"/>
      <c r="AH1950" s="190"/>
      <c r="AI1950" s="191"/>
    </row>
    <row r="1951" spans="1:35" s="171" customFormat="1" x14ac:dyDescent="0.25">
      <c r="B1951" s="172"/>
      <c r="E1951" s="173"/>
      <c r="F1951" s="174"/>
      <c r="G1951" s="192"/>
      <c r="H1951" s="192"/>
      <c r="I1951" s="192"/>
      <c r="J1951" s="192"/>
      <c r="K1951" s="192"/>
      <c r="L1951" s="192"/>
      <c r="M1951" s="192"/>
      <c r="N1951" s="192"/>
      <c r="O1951" s="192"/>
      <c r="P1951" s="192"/>
      <c r="Q1951" s="192"/>
      <c r="R1951" s="192"/>
      <c r="S1951" s="192"/>
      <c r="T1951" s="192"/>
      <c r="U1951" s="192"/>
      <c r="V1951" s="192"/>
      <c r="W1951" s="192" t="s">
        <v>416</v>
      </c>
      <c r="X1951" s="192"/>
      <c r="Y1951" s="192"/>
      <c r="Z1951" s="192"/>
      <c r="AA1951" s="192"/>
      <c r="AB1951" s="192"/>
      <c r="AC1951" s="192"/>
      <c r="AD1951" s="192"/>
      <c r="AE1951" s="192"/>
      <c r="AF1951" s="192"/>
      <c r="AG1951" s="192"/>
      <c r="AH1951" s="192"/>
      <c r="AI1951" s="176"/>
    </row>
    <row r="1952" spans="1:35" s="177" customFormat="1" x14ac:dyDescent="0.25">
      <c r="B1952" s="178"/>
      <c r="F1952" s="179"/>
      <c r="G1952" s="180"/>
      <c r="H1952" s="180"/>
      <c r="I1952" s="180"/>
      <c r="J1952" s="180"/>
      <c r="K1952" s="180"/>
      <c r="L1952" s="180"/>
      <c r="M1952" s="180"/>
      <c r="N1952" s="180"/>
      <c r="O1952" s="180"/>
      <c r="P1952" s="180"/>
      <c r="Q1952" s="180"/>
      <c r="R1952" s="180"/>
      <c r="S1952" s="180"/>
      <c r="T1952" s="180"/>
      <c r="U1952" s="180"/>
      <c r="V1952" s="180"/>
      <c r="W1952" s="180" t="s">
        <v>417</v>
      </c>
      <c r="X1952" s="180"/>
      <c r="Y1952" s="180"/>
      <c r="Z1952" s="180"/>
      <c r="AA1952" s="180"/>
      <c r="AB1952" s="180"/>
      <c r="AC1952" s="180"/>
      <c r="AD1952" s="180"/>
      <c r="AE1952" s="180"/>
      <c r="AF1952" s="180"/>
      <c r="AG1952" s="180"/>
      <c r="AH1952" s="180"/>
      <c r="AI1952" s="181"/>
    </row>
    <row r="1953" spans="1:35" s="177" customFormat="1" x14ac:dyDescent="0.25">
      <c r="A1953" s="182"/>
      <c r="B1953" s="183"/>
      <c r="F1953" s="179"/>
      <c r="G1953" s="180"/>
      <c r="H1953" s="180"/>
      <c r="I1953" s="180"/>
      <c r="J1953" s="180"/>
      <c r="K1953" s="180"/>
      <c r="L1953" s="180"/>
      <c r="M1953" s="180"/>
      <c r="N1953" s="180"/>
      <c r="O1953" s="180"/>
      <c r="P1953" s="180"/>
      <c r="Q1953" s="180"/>
      <c r="R1953" s="180"/>
      <c r="S1953" s="180"/>
      <c r="T1953" s="180"/>
      <c r="U1953" s="180"/>
      <c r="V1953" s="180"/>
      <c r="W1953" s="180" t="s">
        <v>2945</v>
      </c>
      <c r="X1953" s="180"/>
      <c r="Y1953" s="180"/>
      <c r="Z1953" s="180"/>
      <c r="AA1953" s="180"/>
      <c r="AB1953" s="180"/>
      <c r="AC1953" s="180"/>
      <c r="AD1953" s="180"/>
      <c r="AE1953" s="180"/>
      <c r="AF1953" s="180"/>
      <c r="AG1953" s="180"/>
      <c r="AH1953" s="180"/>
      <c r="AI1953" s="181"/>
    </row>
    <row r="1954" spans="1:35" s="177" customFormat="1" x14ac:dyDescent="0.25">
      <c r="B1954" s="184"/>
      <c r="F1954" s="179"/>
      <c r="G1954" s="180"/>
      <c r="H1954" s="180"/>
      <c r="I1954" s="180"/>
      <c r="J1954" s="180"/>
      <c r="K1954" s="180"/>
      <c r="L1954" s="180"/>
      <c r="M1954" s="180"/>
      <c r="N1954" s="180"/>
      <c r="O1954" s="180"/>
      <c r="P1954" s="180"/>
      <c r="Q1954" s="180"/>
      <c r="R1954" s="180"/>
      <c r="S1954" s="180"/>
      <c r="T1954" s="180"/>
      <c r="U1954" s="180"/>
      <c r="V1954" s="180"/>
      <c r="W1954" s="180" t="s">
        <v>492</v>
      </c>
      <c r="X1954" s="180"/>
      <c r="Y1954" s="180"/>
      <c r="Z1954" s="180"/>
      <c r="AA1954" s="180"/>
      <c r="AB1954" s="180"/>
      <c r="AC1954" s="180"/>
      <c r="AD1954" s="180"/>
      <c r="AE1954" s="180"/>
      <c r="AF1954" s="180"/>
      <c r="AG1954" s="180"/>
      <c r="AH1954" s="180"/>
      <c r="AI1954" s="181"/>
    </row>
    <row r="1955" spans="1:35" s="177" customFormat="1" x14ac:dyDescent="0.25">
      <c r="B1955" s="185"/>
      <c r="F1955" s="179"/>
      <c r="G1955" s="180"/>
      <c r="H1955" s="180"/>
      <c r="I1955" s="180"/>
      <c r="J1955" s="180"/>
      <c r="K1955" s="180"/>
      <c r="L1955" s="180"/>
      <c r="M1955" s="180"/>
      <c r="N1955" s="180"/>
      <c r="O1955" s="180"/>
      <c r="P1955" s="180"/>
      <c r="Q1955" s="180"/>
      <c r="R1955" s="180"/>
      <c r="S1955" s="180"/>
      <c r="T1955" s="180"/>
      <c r="U1955" s="180"/>
      <c r="V1955" s="180"/>
      <c r="W1955" s="180" t="s">
        <v>2014</v>
      </c>
      <c r="X1955" s="180"/>
      <c r="Y1955" s="180"/>
      <c r="Z1955" s="180"/>
      <c r="AA1955" s="180"/>
      <c r="AB1955" s="180"/>
      <c r="AC1955" s="180"/>
      <c r="AD1955" s="180"/>
      <c r="AE1955" s="180"/>
      <c r="AF1955" s="180"/>
      <c r="AG1955" s="180"/>
      <c r="AH1955" s="180"/>
      <c r="AI1955" s="181"/>
    </row>
    <row r="1956" spans="1:35" s="177" customFormat="1" x14ac:dyDescent="0.25">
      <c r="B1956" s="186"/>
      <c r="F1956" s="179"/>
      <c r="G1956" s="180"/>
      <c r="H1956" s="180"/>
      <c r="I1956" s="180"/>
      <c r="J1956" s="180"/>
      <c r="K1956" s="180"/>
      <c r="L1956" s="180"/>
      <c r="M1956" s="180"/>
      <c r="N1956" s="180"/>
      <c r="O1956" s="180"/>
      <c r="P1956" s="180"/>
      <c r="Q1956" s="180"/>
      <c r="R1956" s="180"/>
      <c r="S1956" s="180"/>
      <c r="T1956" s="180"/>
      <c r="U1956" s="180"/>
      <c r="V1956" s="180"/>
      <c r="W1956" s="180" t="s">
        <v>2737</v>
      </c>
      <c r="X1956" s="180"/>
      <c r="Y1956" s="180"/>
      <c r="Z1956" s="180"/>
      <c r="AA1956" s="180"/>
      <c r="AB1956" s="180"/>
      <c r="AC1956" s="180"/>
      <c r="AD1956" s="180"/>
      <c r="AE1956" s="180"/>
      <c r="AF1956" s="180"/>
      <c r="AG1956" s="180"/>
      <c r="AH1956" s="180"/>
      <c r="AI1956" s="181"/>
    </row>
    <row r="1957" spans="1:35" s="187" customFormat="1" x14ac:dyDescent="0.25">
      <c r="B1957" s="188"/>
      <c r="F1957" s="189"/>
      <c r="G1957" s="190"/>
      <c r="H1957" s="190"/>
      <c r="I1957" s="190"/>
      <c r="J1957" s="190"/>
      <c r="K1957" s="190"/>
      <c r="L1957" s="190"/>
      <c r="M1957" s="190"/>
      <c r="N1957" s="190"/>
      <c r="O1957" s="190"/>
      <c r="P1957" s="190"/>
      <c r="Q1957" s="190"/>
      <c r="R1957" s="190"/>
      <c r="S1957" s="190"/>
      <c r="T1957" s="190"/>
      <c r="U1957" s="190"/>
      <c r="V1957" s="190"/>
      <c r="W1957" s="190" t="s">
        <v>609</v>
      </c>
      <c r="X1957" s="190"/>
      <c r="Y1957" s="190"/>
      <c r="Z1957" s="190"/>
      <c r="AA1957" s="190"/>
      <c r="AB1957" s="190"/>
      <c r="AC1957" s="190"/>
      <c r="AD1957" s="190"/>
      <c r="AE1957" s="190"/>
      <c r="AF1957" s="190"/>
      <c r="AG1957" s="190"/>
      <c r="AH1957" s="190"/>
      <c r="AI1957" s="191"/>
    </row>
    <row r="1958" spans="1:35" s="171" customFormat="1" x14ac:dyDescent="0.25">
      <c r="B1958" s="172"/>
      <c r="E1958" s="173"/>
      <c r="F1958" s="174"/>
      <c r="G1958" s="192"/>
      <c r="H1958" s="192"/>
      <c r="I1958" s="192"/>
      <c r="J1958" s="192"/>
      <c r="K1958" s="192"/>
      <c r="L1958" s="192"/>
      <c r="M1958" s="192"/>
      <c r="N1958" s="192"/>
      <c r="O1958" s="192"/>
      <c r="P1958" s="192"/>
      <c r="Q1958" s="192"/>
      <c r="R1958" s="192"/>
      <c r="S1958" s="192"/>
      <c r="T1958" s="192"/>
      <c r="U1958" s="192"/>
      <c r="V1958" s="192"/>
      <c r="W1958" s="192" t="s">
        <v>416</v>
      </c>
      <c r="X1958" s="192"/>
      <c r="Y1958" s="192"/>
      <c r="Z1958" s="192"/>
      <c r="AA1958" s="192"/>
      <c r="AB1958" s="192"/>
      <c r="AC1958" s="192"/>
      <c r="AD1958" s="192"/>
      <c r="AE1958" s="192"/>
      <c r="AF1958" s="192"/>
      <c r="AG1958" s="192"/>
      <c r="AH1958" s="192"/>
      <c r="AI1958" s="176"/>
    </row>
    <row r="1959" spans="1:35" s="177" customFormat="1" x14ac:dyDescent="0.25">
      <c r="A1959" s="182"/>
      <c r="B1959" s="178"/>
      <c r="F1959" s="179"/>
      <c r="G1959" s="180"/>
      <c r="H1959" s="180"/>
      <c r="I1959" s="180"/>
      <c r="J1959" s="180"/>
      <c r="K1959" s="180"/>
      <c r="L1959" s="180"/>
      <c r="M1959" s="180"/>
      <c r="N1959" s="180"/>
      <c r="O1959" s="180"/>
      <c r="P1959" s="180"/>
      <c r="Q1959" s="180"/>
      <c r="R1959" s="180"/>
      <c r="S1959" s="180"/>
      <c r="T1959" s="180"/>
      <c r="U1959" s="180"/>
      <c r="V1959" s="180"/>
      <c r="W1959" s="180" t="s">
        <v>417</v>
      </c>
      <c r="X1959" s="180"/>
      <c r="Y1959" s="180"/>
      <c r="Z1959" s="180"/>
      <c r="AA1959" s="180"/>
      <c r="AB1959" s="180"/>
      <c r="AC1959" s="180"/>
      <c r="AD1959" s="180"/>
      <c r="AE1959" s="180"/>
      <c r="AF1959" s="180"/>
      <c r="AG1959" s="180"/>
      <c r="AH1959" s="180"/>
      <c r="AI1959" s="181"/>
    </row>
    <row r="1960" spans="1:35" s="177" customFormat="1" x14ac:dyDescent="0.25">
      <c r="B1960" s="183"/>
      <c r="F1960" s="179"/>
      <c r="G1960" s="180"/>
      <c r="H1960" s="180"/>
      <c r="I1960" s="180"/>
      <c r="J1960" s="180"/>
      <c r="K1960" s="180"/>
      <c r="L1960" s="180"/>
      <c r="M1960" s="180"/>
      <c r="N1960" s="180"/>
      <c r="O1960" s="180"/>
      <c r="P1960" s="180"/>
      <c r="Q1960" s="180"/>
      <c r="R1960" s="180"/>
      <c r="S1960" s="180"/>
      <c r="T1960" s="180"/>
      <c r="U1960" s="180"/>
      <c r="V1960" s="180"/>
      <c r="W1960" s="180" t="s">
        <v>2946</v>
      </c>
      <c r="X1960" s="180"/>
      <c r="Y1960" s="180"/>
      <c r="Z1960" s="180"/>
      <c r="AA1960" s="180"/>
      <c r="AB1960" s="180"/>
      <c r="AC1960" s="180"/>
      <c r="AD1960" s="180"/>
      <c r="AE1960" s="180"/>
      <c r="AF1960" s="180"/>
      <c r="AG1960" s="180"/>
      <c r="AH1960" s="180"/>
      <c r="AI1960" s="181"/>
    </row>
    <row r="1961" spans="1:35" s="177" customFormat="1" x14ac:dyDescent="0.25">
      <c r="B1961" s="184"/>
      <c r="F1961" s="179"/>
      <c r="G1961" s="180"/>
      <c r="H1961" s="180"/>
      <c r="I1961" s="180"/>
      <c r="J1961" s="180"/>
      <c r="K1961" s="180"/>
      <c r="L1961" s="180"/>
      <c r="M1961" s="180"/>
      <c r="N1961" s="180"/>
      <c r="O1961" s="180"/>
      <c r="P1961" s="180"/>
      <c r="Q1961" s="180"/>
      <c r="R1961" s="180"/>
      <c r="S1961" s="180"/>
      <c r="T1961" s="180"/>
      <c r="U1961" s="180"/>
      <c r="V1961" s="180"/>
      <c r="W1961" s="180" t="s">
        <v>495</v>
      </c>
      <c r="X1961" s="180"/>
      <c r="Y1961" s="180"/>
      <c r="Z1961" s="180"/>
      <c r="AA1961" s="180"/>
      <c r="AB1961" s="180"/>
      <c r="AC1961" s="180"/>
      <c r="AD1961" s="180"/>
      <c r="AE1961" s="180"/>
      <c r="AF1961" s="180"/>
      <c r="AG1961" s="180"/>
      <c r="AH1961" s="180"/>
      <c r="AI1961" s="181"/>
    </row>
    <row r="1962" spans="1:35" s="177" customFormat="1" x14ac:dyDescent="0.25">
      <c r="B1962" s="185"/>
      <c r="F1962" s="179"/>
      <c r="G1962" s="180"/>
      <c r="H1962" s="180"/>
      <c r="I1962" s="180"/>
      <c r="J1962" s="180"/>
      <c r="K1962" s="180"/>
      <c r="L1962" s="180"/>
      <c r="M1962" s="180"/>
      <c r="N1962" s="180"/>
      <c r="O1962" s="180"/>
      <c r="P1962" s="180"/>
      <c r="Q1962" s="180"/>
      <c r="R1962" s="180"/>
      <c r="S1962" s="180"/>
      <c r="T1962" s="180"/>
      <c r="U1962" s="180"/>
      <c r="V1962" s="180"/>
      <c r="W1962" s="180" t="s">
        <v>2014</v>
      </c>
      <c r="X1962" s="180"/>
      <c r="Y1962" s="180"/>
      <c r="Z1962" s="180"/>
      <c r="AA1962" s="180"/>
      <c r="AB1962" s="180"/>
      <c r="AC1962" s="180"/>
      <c r="AD1962" s="180"/>
      <c r="AE1962" s="180"/>
      <c r="AF1962" s="180"/>
      <c r="AG1962" s="180"/>
      <c r="AH1962" s="180"/>
      <c r="AI1962" s="181"/>
    </row>
    <row r="1963" spans="1:35" s="171" customFormat="1" x14ac:dyDescent="0.25">
      <c r="B1963" s="172"/>
      <c r="E1963" s="173"/>
      <c r="F1963" s="174"/>
      <c r="G1963" s="192"/>
      <c r="H1963" s="192"/>
      <c r="I1963" s="192"/>
      <c r="J1963" s="192"/>
      <c r="K1963" s="192"/>
      <c r="L1963" s="192"/>
      <c r="M1963" s="192"/>
      <c r="N1963" s="192"/>
      <c r="O1963" s="192"/>
      <c r="P1963" s="192"/>
      <c r="Q1963" s="192"/>
      <c r="R1963" s="192"/>
      <c r="S1963" s="192"/>
      <c r="T1963" s="192"/>
      <c r="U1963" s="192"/>
      <c r="V1963" s="192"/>
      <c r="W1963" s="192" t="s">
        <v>2737</v>
      </c>
      <c r="X1963" s="192"/>
      <c r="Y1963" s="192"/>
      <c r="Z1963" s="192"/>
      <c r="AA1963" s="192"/>
      <c r="AB1963" s="192"/>
      <c r="AC1963" s="192"/>
      <c r="AD1963" s="192"/>
      <c r="AE1963" s="192"/>
      <c r="AF1963" s="192"/>
      <c r="AG1963" s="192"/>
      <c r="AH1963" s="192"/>
      <c r="AI1963" s="176"/>
    </row>
    <row r="1964" spans="1:35" s="177" customFormat="1" x14ac:dyDescent="0.25">
      <c r="A1964" s="182"/>
      <c r="B1964" s="178"/>
      <c r="F1964" s="179"/>
      <c r="G1964" s="180"/>
      <c r="H1964" s="180"/>
      <c r="I1964" s="180"/>
      <c r="J1964" s="180"/>
      <c r="K1964" s="180"/>
      <c r="L1964" s="180"/>
      <c r="M1964" s="180"/>
      <c r="N1964" s="180"/>
      <c r="O1964" s="180"/>
      <c r="P1964" s="180"/>
      <c r="Q1964" s="180"/>
      <c r="R1964" s="180"/>
      <c r="S1964" s="180"/>
      <c r="T1964" s="180"/>
      <c r="U1964" s="180"/>
      <c r="V1964" s="180"/>
      <c r="W1964" s="180" t="s">
        <v>609</v>
      </c>
      <c r="X1964" s="180"/>
      <c r="Y1964" s="180"/>
      <c r="Z1964" s="180"/>
      <c r="AA1964" s="180"/>
      <c r="AB1964" s="180"/>
      <c r="AC1964" s="180"/>
      <c r="AD1964" s="180"/>
      <c r="AE1964" s="180"/>
      <c r="AF1964" s="180"/>
      <c r="AG1964" s="180"/>
      <c r="AH1964" s="180"/>
      <c r="AI1964" s="181"/>
    </row>
    <row r="1965" spans="1:35" s="177" customFormat="1" x14ac:dyDescent="0.25">
      <c r="B1965" s="183"/>
      <c r="F1965" s="179"/>
      <c r="G1965" s="180"/>
      <c r="H1965" s="180"/>
      <c r="I1965" s="180"/>
      <c r="J1965" s="180"/>
      <c r="K1965" s="180"/>
      <c r="L1965" s="180"/>
      <c r="M1965" s="180"/>
      <c r="N1965" s="180"/>
      <c r="O1965" s="180"/>
      <c r="P1965" s="180"/>
      <c r="Q1965" s="180"/>
      <c r="R1965" s="180"/>
      <c r="S1965" s="180"/>
      <c r="T1965" s="180"/>
      <c r="U1965" s="180"/>
      <c r="V1965" s="180"/>
      <c r="W1965" s="180" t="s">
        <v>416</v>
      </c>
      <c r="X1965" s="180"/>
      <c r="Y1965" s="180"/>
      <c r="Z1965" s="180"/>
      <c r="AA1965" s="180"/>
      <c r="AB1965" s="180"/>
      <c r="AC1965" s="180"/>
      <c r="AD1965" s="180"/>
      <c r="AE1965" s="180"/>
      <c r="AF1965" s="180"/>
      <c r="AG1965" s="180"/>
      <c r="AH1965" s="180"/>
      <c r="AI1965" s="181"/>
    </row>
    <row r="1966" spans="1:35" s="177" customFormat="1" x14ac:dyDescent="0.25">
      <c r="B1966" s="184"/>
      <c r="F1966" s="179"/>
      <c r="G1966" s="180"/>
      <c r="H1966" s="180"/>
      <c r="I1966" s="180"/>
      <c r="J1966" s="180"/>
      <c r="K1966" s="180"/>
      <c r="L1966" s="180"/>
      <c r="M1966" s="180"/>
      <c r="N1966" s="180"/>
      <c r="O1966" s="180"/>
      <c r="P1966" s="180"/>
      <c r="Q1966" s="180"/>
      <c r="R1966" s="180"/>
      <c r="S1966" s="180"/>
      <c r="T1966" s="180"/>
      <c r="U1966" s="180"/>
      <c r="V1966" s="180"/>
      <c r="W1966" s="180" t="s">
        <v>417</v>
      </c>
      <c r="X1966" s="180"/>
      <c r="Y1966" s="180"/>
      <c r="Z1966" s="180"/>
      <c r="AA1966" s="180"/>
      <c r="AB1966" s="180"/>
      <c r="AC1966" s="180"/>
      <c r="AD1966" s="180"/>
      <c r="AE1966" s="180"/>
      <c r="AF1966" s="180"/>
      <c r="AG1966" s="180"/>
      <c r="AH1966" s="180"/>
      <c r="AI1966" s="181"/>
    </row>
    <row r="1967" spans="1:35" s="177" customFormat="1" x14ac:dyDescent="0.25">
      <c r="B1967" s="185"/>
      <c r="F1967" s="179"/>
      <c r="G1967" s="180"/>
      <c r="H1967" s="180"/>
      <c r="I1967" s="180"/>
      <c r="J1967" s="180"/>
      <c r="K1967" s="180"/>
      <c r="L1967" s="180"/>
      <c r="M1967" s="180"/>
      <c r="N1967" s="180"/>
      <c r="O1967" s="180"/>
      <c r="P1967" s="180"/>
      <c r="Q1967" s="180"/>
      <c r="R1967" s="180"/>
      <c r="S1967" s="180"/>
      <c r="T1967" s="180"/>
      <c r="U1967" s="180"/>
      <c r="V1967" s="180"/>
      <c r="W1967" s="180" t="s">
        <v>2947</v>
      </c>
      <c r="X1967" s="180"/>
      <c r="Y1967" s="180"/>
      <c r="Z1967" s="180"/>
      <c r="AA1967" s="180"/>
      <c r="AB1967" s="180"/>
      <c r="AC1967" s="180"/>
      <c r="AD1967" s="180"/>
      <c r="AE1967" s="180"/>
      <c r="AF1967" s="180"/>
      <c r="AG1967" s="180"/>
      <c r="AH1967" s="180"/>
      <c r="AI1967" s="181"/>
    </row>
    <row r="1968" spans="1:35" s="177" customFormat="1" x14ac:dyDescent="0.25">
      <c r="B1968" s="186"/>
      <c r="F1968" s="179"/>
      <c r="G1968" s="180"/>
      <c r="H1968" s="180"/>
      <c r="I1968" s="180"/>
      <c r="J1968" s="180"/>
      <c r="K1968" s="180"/>
      <c r="L1968" s="180"/>
      <c r="M1968" s="180"/>
      <c r="N1968" s="180"/>
      <c r="O1968" s="180"/>
      <c r="P1968" s="180"/>
      <c r="Q1968" s="180"/>
      <c r="R1968" s="180"/>
      <c r="S1968" s="180"/>
      <c r="T1968" s="180"/>
      <c r="U1968" s="180"/>
      <c r="V1968" s="180"/>
      <c r="W1968" s="180" t="s">
        <v>498</v>
      </c>
      <c r="X1968" s="180"/>
      <c r="Y1968" s="180"/>
      <c r="Z1968" s="180"/>
      <c r="AA1968" s="180"/>
      <c r="AB1968" s="180"/>
      <c r="AC1968" s="180"/>
      <c r="AD1968" s="180"/>
      <c r="AE1968" s="180"/>
      <c r="AF1968" s="180"/>
      <c r="AG1968" s="180"/>
      <c r="AH1968" s="180"/>
      <c r="AI1968" s="181"/>
    </row>
    <row r="1969" spans="1:35" s="187" customFormat="1" x14ac:dyDescent="0.25">
      <c r="A1969" s="193"/>
      <c r="B1969" s="188"/>
      <c r="F1969" s="189"/>
      <c r="G1969" s="190"/>
      <c r="H1969" s="190"/>
      <c r="I1969" s="190"/>
      <c r="J1969" s="190"/>
      <c r="K1969" s="190"/>
      <c r="L1969" s="190"/>
      <c r="M1969" s="190"/>
      <c r="N1969" s="190"/>
      <c r="O1969" s="190"/>
      <c r="P1969" s="190"/>
      <c r="Q1969" s="190"/>
      <c r="R1969" s="190"/>
      <c r="S1969" s="190"/>
      <c r="T1969" s="190"/>
      <c r="U1969" s="190"/>
      <c r="V1969" s="190"/>
      <c r="W1969" s="190" t="s">
        <v>2014</v>
      </c>
      <c r="X1969" s="190"/>
      <c r="Y1969" s="190"/>
      <c r="Z1969" s="190"/>
      <c r="AA1969" s="190"/>
      <c r="AB1969" s="190"/>
      <c r="AC1969" s="190"/>
      <c r="AD1969" s="190"/>
      <c r="AE1969" s="190"/>
      <c r="AF1969" s="190"/>
      <c r="AG1969" s="190"/>
      <c r="AH1969" s="190"/>
      <c r="AI1969" s="191"/>
    </row>
    <row r="1970" spans="1:35" s="171" customFormat="1" x14ac:dyDescent="0.25">
      <c r="B1970" s="172"/>
      <c r="E1970" s="173"/>
      <c r="F1970" s="174"/>
      <c r="G1970" s="192"/>
      <c r="H1970" s="192"/>
      <c r="I1970" s="192"/>
      <c r="J1970" s="192"/>
      <c r="K1970" s="192"/>
      <c r="L1970" s="192"/>
      <c r="M1970" s="192"/>
      <c r="N1970" s="192"/>
      <c r="O1970" s="192"/>
      <c r="P1970" s="192"/>
      <c r="Q1970" s="192"/>
      <c r="R1970" s="192"/>
      <c r="S1970" s="192"/>
      <c r="T1970" s="192"/>
      <c r="U1970" s="192"/>
      <c r="V1970" s="192"/>
      <c r="W1970" s="192" t="s">
        <v>2737</v>
      </c>
      <c r="X1970" s="192"/>
      <c r="Y1970" s="192"/>
      <c r="Z1970" s="192"/>
      <c r="AA1970" s="192"/>
      <c r="AB1970" s="192"/>
      <c r="AC1970" s="192"/>
      <c r="AD1970" s="192"/>
      <c r="AE1970" s="192"/>
      <c r="AF1970" s="192"/>
      <c r="AG1970" s="192"/>
      <c r="AH1970" s="192"/>
      <c r="AI1970" s="176"/>
    </row>
    <row r="1971" spans="1:35" s="177" customFormat="1" x14ac:dyDescent="0.25">
      <c r="B1971" s="178"/>
      <c r="F1971" s="179"/>
      <c r="G1971" s="180"/>
      <c r="H1971" s="180"/>
      <c r="I1971" s="180"/>
      <c r="J1971" s="180"/>
      <c r="K1971" s="180"/>
      <c r="L1971" s="180"/>
      <c r="M1971" s="180"/>
      <c r="N1971" s="180"/>
      <c r="O1971" s="180"/>
      <c r="P1971" s="180"/>
      <c r="Q1971" s="180"/>
      <c r="R1971" s="180"/>
      <c r="S1971" s="180"/>
      <c r="T1971" s="180"/>
      <c r="U1971" s="180"/>
      <c r="V1971" s="180"/>
      <c r="W1971" s="180" t="s">
        <v>609</v>
      </c>
      <c r="X1971" s="180"/>
      <c r="Y1971" s="180"/>
      <c r="Z1971" s="180"/>
      <c r="AA1971" s="180"/>
      <c r="AB1971" s="180"/>
      <c r="AC1971" s="180"/>
      <c r="AD1971" s="180"/>
      <c r="AE1971" s="180"/>
      <c r="AF1971" s="180"/>
      <c r="AG1971" s="180"/>
      <c r="AH1971" s="180"/>
      <c r="AI1971" s="181"/>
    </row>
    <row r="1972" spans="1:35" s="177" customFormat="1" x14ac:dyDescent="0.25">
      <c r="A1972" s="182"/>
      <c r="B1972" s="183"/>
      <c r="F1972" s="179"/>
      <c r="G1972" s="180"/>
      <c r="H1972" s="180"/>
      <c r="I1972" s="180"/>
      <c r="J1972" s="180"/>
      <c r="K1972" s="180"/>
      <c r="L1972" s="180"/>
      <c r="M1972" s="180"/>
      <c r="N1972" s="180"/>
      <c r="O1972" s="180"/>
      <c r="P1972" s="180"/>
      <c r="Q1972" s="180"/>
      <c r="R1972" s="180"/>
      <c r="S1972" s="180"/>
      <c r="T1972" s="180"/>
      <c r="U1972" s="180"/>
      <c r="V1972" s="180"/>
      <c r="W1972" s="180" t="s">
        <v>416</v>
      </c>
      <c r="X1972" s="180"/>
      <c r="Y1972" s="180"/>
      <c r="Z1972" s="180"/>
      <c r="AA1972" s="180"/>
      <c r="AB1972" s="180"/>
      <c r="AC1972" s="180"/>
      <c r="AD1972" s="180"/>
      <c r="AE1972" s="180"/>
      <c r="AF1972" s="180"/>
      <c r="AG1972" s="180"/>
      <c r="AH1972" s="180"/>
      <c r="AI1972" s="181"/>
    </row>
    <row r="1973" spans="1:35" s="177" customFormat="1" x14ac:dyDescent="0.25">
      <c r="B1973" s="184"/>
      <c r="F1973" s="179"/>
      <c r="G1973" s="180"/>
      <c r="H1973" s="180"/>
      <c r="I1973" s="180"/>
      <c r="J1973" s="180"/>
      <c r="K1973" s="180"/>
      <c r="L1973" s="180"/>
      <c r="M1973" s="180"/>
      <c r="N1973" s="180"/>
      <c r="O1973" s="180"/>
      <c r="P1973" s="180"/>
      <c r="Q1973" s="180"/>
      <c r="R1973" s="180"/>
      <c r="S1973" s="180"/>
      <c r="T1973" s="180"/>
      <c r="U1973" s="180"/>
      <c r="V1973" s="180"/>
      <c r="W1973" s="180" t="s">
        <v>417</v>
      </c>
      <c r="X1973" s="180"/>
      <c r="Y1973" s="180"/>
      <c r="Z1973" s="180"/>
      <c r="AA1973" s="180"/>
      <c r="AB1973" s="180"/>
      <c r="AC1973" s="180"/>
      <c r="AD1973" s="180"/>
      <c r="AE1973" s="180"/>
      <c r="AF1973" s="180"/>
      <c r="AG1973" s="180"/>
      <c r="AH1973" s="180"/>
      <c r="AI1973" s="181"/>
    </row>
    <row r="1974" spans="1:35" s="177" customFormat="1" x14ac:dyDescent="0.25">
      <c r="B1974" s="185"/>
      <c r="F1974" s="179"/>
      <c r="G1974" s="180"/>
      <c r="H1974" s="180"/>
      <c r="I1974" s="180"/>
      <c r="J1974" s="180"/>
      <c r="K1974" s="180"/>
      <c r="L1974" s="180"/>
      <c r="M1974" s="180"/>
      <c r="N1974" s="180"/>
      <c r="O1974" s="180"/>
      <c r="P1974" s="180"/>
      <c r="Q1974" s="180"/>
      <c r="R1974" s="180"/>
      <c r="S1974" s="180"/>
      <c r="T1974" s="180"/>
      <c r="U1974" s="180"/>
      <c r="V1974" s="180"/>
      <c r="W1974" s="180" t="s">
        <v>2948</v>
      </c>
      <c r="X1974" s="180"/>
      <c r="Y1974" s="180"/>
      <c r="Z1974" s="180"/>
      <c r="AA1974" s="180"/>
      <c r="AB1974" s="180"/>
      <c r="AC1974" s="180"/>
      <c r="AD1974" s="180"/>
      <c r="AE1974" s="180"/>
      <c r="AF1974" s="180"/>
      <c r="AG1974" s="180"/>
      <c r="AH1974" s="180"/>
      <c r="AI1974" s="181"/>
    </row>
    <row r="1975" spans="1:35" s="177" customFormat="1" x14ac:dyDescent="0.25">
      <c r="B1975" s="186"/>
      <c r="F1975" s="179"/>
      <c r="G1975" s="180"/>
      <c r="H1975" s="180"/>
      <c r="I1975" s="180"/>
      <c r="J1975" s="180"/>
      <c r="K1975" s="180"/>
      <c r="L1975" s="180"/>
      <c r="M1975" s="180"/>
      <c r="N1975" s="180"/>
      <c r="O1975" s="180"/>
      <c r="P1975" s="180"/>
      <c r="Q1975" s="180"/>
      <c r="R1975" s="180"/>
      <c r="S1975" s="180"/>
      <c r="T1975" s="180"/>
      <c r="U1975" s="180"/>
      <c r="V1975" s="180"/>
      <c r="W1975" s="180" t="s">
        <v>520</v>
      </c>
      <c r="X1975" s="180"/>
      <c r="Y1975" s="180"/>
      <c r="Z1975" s="180"/>
      <c r="AA1975" s="180"/>
      <c r="AB1975" s="180"/>
      <c r="AC1975" s="180"/>
      <c r="AD1975" s="180"/>
      <c r="AE1975" s="180"/>
      <c r="AF1975" s="180"/>
      <c r="AG1975" s="180"/>
      <c r="AH1975" s="180"/>
      <c r="AI1975" s="181"/>
    </row>
    <row r="1976" spans="1:35" s="187" customFormat="1" x14ac:dyDescent="0.25">
      <c r="B1976" s="188"/>
      <c r="F1976" s="189"/>
      <c r="G1976" s="190"/>
      <c r="H1976" s="190"/>
      <c r="I1976" s="190"/>
      <c r="J1976" s="190"/>
      <c r="K1976" s="190"/>
      <c r="L1976" s="190"/>
      <c r="M1976" s="190"/>
      <c r="N1976" s="190"/>
      <c r="O1976" s="190"/>
      <c r="P1976" s="190"/>
      <c r="Q1976" s="190"/>
      <c r="R1976" s="190"/>
      <c r="S1976" s="190"/>
      <c r="T1976" s="190"/>
      <c r="U1976" s="190"/>
      <c r="V1976" s="190"/>
      <c r="W1976" s="190" t="s">
        <v>97</v>
      </c>
      <c r="X1976" s="190"/>
      <c r="Y1976" s="190"/>
      <c r="Z1976" s="190"/>
      <c r="AA1976" s="190"/>
      <c r="AB1976" s="190"/>
      <c r="AC1976" s="190"/>
      <c r="AD1976" s="190"/>
      <c r="AE1976" s="190"/>
      <c r="AF1976" s="190"/>
      <c r="AG1976" s="190"/>
      <c r="AH1976" s="190"/>
      <c r="AI1976" s="191"/>
    </row>
    <row r="1977" spans="1:35" s="171" customFormat="1" x14ac:dyDescent="0.25">
      <c r="B1977" s="172"/>
      <c r="E1977" s="173"/>
      <c r="F1977" s="174"/>
      <c r="G1977" s="192"/>
      <c r="H1977" s="192"/>
      <c r="I1977" s="192"/>
      <c r="J1977" s="192"/>
      <c r="K1977" s="192"/>
      <c r="L1977" s="192"/>
      <c r="M1977" s="192"/>
      <c r="N1977" s="192"/>
      <c r="O1977" s="192"/>
      <c r="P1977" s="192"/>
      <c r="Q1977" s="192"/>
      <c r="R1977" s="192"/>
      <c r="S1977" s="192"/>
      <c r="T1977" s="192"/>
      <c r="U1977" s="192"/>
      <c r="V1977" s="192"/>
      <c r="W1977" s="192" t="s">
        <v>2737</v>
      </c>
      <c r="X1977" s="192"/>
      <c r="Y1977" s="192"/>
      <c r="Z1977" s="192"/>
      <c r="AA1977" s="192"/>
      <c r="AB1977" s="192"/>
      <c r="AC1977" s="192"/>
      <c r="AD1977" s="192"/>
      <c r="AE1977" s="192"/>
      <c r="AF1977" s="192"/>
      <c r="AG1977" s="192"/>
      <c r="AH1977" s="192"/>
      <c r="AI1977" s="176"/>
    </row>
    <row r="1978" spans="1:35" s="177" customFormat="1" x14ac:dyDescent="0.25">
      <c r="A1978" s="182"/>
      <c r="B1978" s="178"/>
      <c r="F1978" s="179"/>
      <c r="G1978" s="180"/>
      <c r="H1978" s="180"/>
      <c r="I1978" s="180"/>
      <c r="J1978" s="180"/>
      <c r="K1978" s="180"/>
      <c r="L1978" s="180"/>
      <c r="M1978" s="180"/>
      <c r="N1978" s="180"/>
      <c r="O1978" s="180"/>
      <c r="P1978" s="180"/>
      <c r="Q1978" s="180"/>
      <c r="R1978" s="180"/>
      <c r="S1978" s="180"/>
      <c r="T1978" s="180"/>
      <c r="U1978" s="180"/>
      <c r="V1978" s="180"/>
      <c r="W1978" s="180" t="s">
        <v>609</v>
      </c>
      <c r="X1978" s="180"/>
      <c r="Y1978" s="180"/>
      <c r="Z1978" s="180"/>
      <c r="AA1978" s="180"/>
      <c r="AB1978" s="180"/>
      <c r="AC1978" s="180"/>
      <c r="AD1978" s="180"/>
      <c r="AE1978" s="180"/>
      <c r="AF1978" s="180"/>
      <c r="AG1978" s="180"/>
      <c r="AH1978" s="180"/>
      <c r="AI1978" s="181"/>
    </row>
    <row r="1979" spans="1:35" s="177" customFormat="1" x14ac:dyDescent="0.25">
      <c r="B1979" s="183"/>
      <c r="F1979" s="179"/>
      <c r="G1979" s="180"/>
      <c r="H1979" s="180"/>
      <c r="I1979" s="180"/>
      <c r="J1979" s="180"/>
      <c r="K1979" s="180"/>
      <c r="L1979" s="180"/>
      <c r="M1979" s="180"/>
      <c r="N1979" s="180"/>
      <c r="O1979" s="180"/>
      <c r="P1979" s="180"/>
      <c r="Q1979" s="180"/>
      <c r="R1979" s="180"/>
      <c r="S1979" s="180"/>
      <c r="T1979" s="180"/>
      <c r="U1979" s="180"/>
      <c r="V1979" s="180"/>
      <c r="W1979" s="180" t="s">
        <v>416</v>
      </c>
      <c r="X1979" s="180"/>
      <c r="Y1979" s="180"/>
      <c r="Z1979" s="180"/>
      <c r="AA1979" s="180"/>
      <c r="AB1979" s="180"/>
      <c r="AC1979" s="180"/>
      <c r="AD1979" s="180"/>
      <c r="AE1979" s="180"/>
      <c r="AF1979" s="180"/>
      <c r="AG1979" s="180"/>
      <c r="AH1979" s="180"/>
      <c r="AI1979" s="181"/>
    </row>
    <row r="1980" spans="1:35" s="177" customFormat="1" x14ac:dyDescent="0.25">
      <c r="B1980" s="184"/>
      <c r="F1980" s="179"/>
      <c r="G1980" s="180"/>
      <c r="H1980" s="180"/>
      <c r="I1980" s="180"/>
      <c r="J1980" s="180"/>
      <c r="K1980" s="180"/>
      <c r="L1980" s="180"/>
      <c r="M1980" s="180"/>
      <c r="N1980" s="180"/>
      <c r="O1980" s="180"/>
      <c r="P1980" s="180"/>
      <c r="Q1980" s="180"/>
      <c r="R1980" s="180"/>
      <c r="S1980" s="180"/>
      <c r="T1980" s="180"/>
      <c r="U1980" s="180"/>
      <c r="V1980" s="180"/>
      <c r="W1980" s="180" t="s">
        <v>417</v>
      </c>
      <c r="X1980" s="180"/>
      <c r="Y1980" s="180"/>
      <c r="Z1980" s="180"/>
      <c r="AA1980" s="180"/>
      <c r="AB1980" s="180"/>
      <c r="AC1980" s="180"/>
      <c r="AD1980" s="180"/>
      <c r="AE1980" s="180"/>
      <c r="AF1980" s="180"/>
      <c r="AG1980" s="180"/>
      <c r="AH1980" s="180"/>
      <c r="AI1980" s="181"/>
    </row>
    <row r="1981" spans="1:35" s="177" customFormat="1" x14ac:dyDescent="0.25">
      <c r="B1981" s="185"/>
      <c r="F1981" s="179"/>
      <c r="G1981" s="180"/>
      <c r="H1981" s="180"/>
      <c r="I1981" s="180"/>
      <c r="J1981" s="180"/>
      <c r="K1981" s="180"/>
      <c r="L1981" s="180"/>
      <c r="M1981" s="180"/>
      <c r="N1981" s="180"/>
      <c r="O1981" s="180"/>
      <c r="P1981" s="180"/>
      <c r="Q1981" s="180"/>
      <c r="R1981" s="180"/>
      <c r="S1981" s="180"/>
      <c r="T1981" s="180"/>
      <c r="U1981" s="180"/>
      <c r="V1981" s="180"/>
      <c r="W1981" s="180" t="s">
        <v>2949</v>
      </c>
      <c r="X1981" s="180"/>
      <c r="Y1981" s="180"/>
      <c r="Z1981" s="180"/>
      <c r="AA1981" s="180"/>
      <c r="AB1981" s="180"/>
      <c r="AC1981" s="180"/>
      <c r="AD1981" s="180"/>
      <c r="AE1981" s="180"/>
      <c r="AF1981" s="180"/>
      <c r="AG1981" s="180"/>
      <c r="AH1981" s="180"/>
      <c r="AI1981" s="181"/>
    </row>
    <row r="1982" spans="1:35" s="171" customFormat="1" x14ac:dyDescent="0.25">
      <c r="B1982" s="172"/>
      <c r="E1982" s="173"/>
      <c r="F1982" s="174"/>
      <c r="G1982" s="192"/>
      <c r="H1982" s="192"/>
      <c r="I1982" s="192"/>
      <c r="J1982" s="192"/>
      <c r="K1982" s="192"/>
      <c r="L1982" s="192"/>
      <c r="M1982" s="192"/>
      <c r="N1982" s="192"/>
      <c r="O1982" s="192"/>
      <c r="P1982" s="192"/>
      <c r="Q1982" s="192"/>
      <c r="R1982" s="192"/>
      <c r="S1982" s="192"/>
      <c r="T1982" s="192"/>
      <c r="U1982" s="192"/>
      <c r="V1982" s="192"/>
      <c r="W1982" s="192" t="s">
        <v>534</v>
      </c>
      <c r="X1982" s="192"/>
      <c r="Y1982" s="192"/>
      <c r="Z1982" s="192"/>
      <c r="AA1982" s="192"/>
      <c r="AB1982" s="192"/>
      <c r="AC1982" s="192"/>
      <c r="AD1982" s="192"/>
      <c r="AE1982" s="192"/>
      <c r="AF1982" s="192"/>
      <c r="AG1982" s="192"/>
      <c r="AH1982" s="192"/>
      <c r="AI1982" s="176"/>
    </row>
    <row r="1983" spans="1:35" s="177" customFormat="1" x14ac:dyDescent="0.25">
      <c r="A1983" s="182"/>
      <c r="B1983" s="178"/>
      <c r="F1983" s="179"/>
      <c r="G1983" s="180"/>
      <c r="H1983" s="180"/>
      <c r="I1983" s="180"/>
      <c r="J1983" s="180"/>
      <c r="K1983" s="180"/>
      <c r="L1983" s="180"/>
      <c r="M1983" s="180"/>
      <c r="N1983" s="180"/>
      <c r="O1983" s="180"/>
      <c r="P1983" s="180"/>
      <c r="Q1983" s="180"/>
      <c r="R1983" s="180"/>
      <c r="S1983" s="180"/>
      <c r="T1983" s="180"/>
      <c r="U1983" s="180"/>
      <c r="V1983" s="180"/>
      <c r="W1983" s="180" t="s">
        <v>97</v>
      </c>
      <c r="X1983" s="180"/>
      <c r="Y1983" s="180"/>
      <c r="Z1983" s="180"/>
      <c r="AA1983" s="180"/>
      <c r="AB1983" s="180"/>
      <c r="AC1983" s="180"/>
      <c r="AD1983" s="180"/>
      <c r="AE1983" s="180"/>
      <c r="AF1983" s="180"/>
      <c r="AG1983" s="180"/>
      <c r="AH1983" s="180"/>
      <c r="AI1983" s="181"/>
    </row>
    <row r="1984" spans="1:35" s="177" customFormat="1" x14ac:dyDescent="0.25">
      <c r="B1984" s="183"/>
      <c r="F1984" s="179"/>
      <c r="G1984" s="180"/>
      <c r="H1984" s="180"/>
      <c r="I1984" s="180"/>
      <c r="J1984" s="180"/>
      <c r="K1984" s="180"/>
      <c r="L1984" s="180"/>
      <c r="M1984" s="180"/>
      <c r="N1984" s="180"/>
      <c r="O1984" s="180"/>
      <c r="P1984" s="180"/>
      <c r="Q1984" s="180"/>
      <c r="R1984" s="180"/>
      <c r="S1984" s="180"/>
      <c r="T1984" s="180"/>
      <c r="U1984" s="180"/>
      <c r="V1984" s="180"/>
      <c r="W1984" s="180" t="s">
        <v>2737</v>
      </c>
      <c r="X1984" s="180"/>
      <c r="Y1984" s="180"/>
      <c r="Z1984" s="180"/>
      <c r="AA1984" s="180"/>
      <c r="AB1984" s="180"/>
      <c r="AC1984" s="180"/>
      <c r="AD1984" s="180"/>
      <c r="AE1984" s="180"/>
      <c r="AF1984" s="180"/>
      <c r="AG1984" s="180"/>
      <c r="AH1984" s="180"/>
      <c r="AI1984" s="181"/>
    </row>
    <row r="1985" spans="1:35" s="177" customFormat="1" x14ac:dyDescent="0.25">
      <c r="B1985" s="184"/>
      <c r="F1985" s="179"/>
      <c r="G1985" s="180"/>
      <c r="H1985" s="180"/>
      <c r="I1985" s="180"/>
      <c r="J1985" s="180"/>
      <c r="K1985" s="180"/>
      <c r="L1985" s="180"/>
      <c r="M1985" s="180"/>
      <c r="N1985" s="180"/>
      <c r="O1985" s="180"/>
      <c r="P1985" s="180"/>
      <c r="Q1985" s="180"/>
      <c r="R1985" s="180"/>
      <c r="S1985" s="180"/>
      <c r="T1985" s="180"/>
      <c r="U1985" s="180"/>
      <c r="V1985" s="180"/>
      <c r="W1985" s="180" t="s">
        <v>609</v>
      </c>
      <c r="X1985" s="180"/>
      <c r="Y1985" s="180"/>
      <c r="Z1985" s="180"/>
      <c r="AA1985" s="180"/>
      <c r="AB1985" s="180"/>
      <c r="AC1985" s="180"/>
      <c r="AD1985" s="180"/>
      <c r="AE1985" s="180"/>
      <c r="AF1985" s="180"/>
      <c r="AG1985" s="180"/>
      <c r="AH1985" s="180"/>
      <c r="AI1985" s="181"/>
    </row>
    <row r="1986" spans="1:35" s="177" customFormat="1" x14ac:dyDescent="0.25">
      <c r="B1986" s="185"/>
      <c r="F1986" s="179"/>
      <c r="G1986" s="180"/>
      <c r="H1986" s="180"/>
      <c r="I1986" s="180"/>
      <c r="J1986" s="180"/>
      <c r="K1986" s="180"/>
      <c r="L1986" s="180"/>
      <c r="M1986" s="180"/>
      <c r="N1986" s="180"/>
      <c r="O1986" s="180"/>
      <c r="P1986" s="180"/>
      <c r="Q1986" s="180"/>
      <c r="R1986" s="180"/>
      <c r="S1986" s="180"/>
      <c r="T1986" s="180"/>
      <c r="U1986" s="180"/>
      <c r="V1986" s="180"/>
      <c r="W1986" s="180" t="s">
        <v>416</v>
      </c>
      <c r="X1986" s="180"/>
      <c r="Y1986" s="180"/>
      <c r="Z1986" s="180"/>
      <c r="AA1986" s="180"/>
      <c r="AB1986" s="180"/>
      <c r="AC1986" s="180"/>
      <c r="AD1986" s="180"/>
      <c r="AE1986" s="180"/>
      <c r="AF1986" s="180"/>
      <c r="AG1986" s="180"/>
      <c r="AH1986" s="180"/>
      <c r="AI1986" s="181"/>
    </row>
    <row r="1987" spans="1:35" s="177" customFormat="1" x14ac:dyDescent="0.25">
      <c r="B1987" s="186"/>
      <c r="F1987" s="179"/>
      <c r="G1987" s="180"/>
      <c r="H1987" s="180"/>
      <c r="I1987" s="180"/>
      <c r="J1987" s="180"/>
      <c r="K1987" s="180"/>
      <c r="L1987" s="180"/>
      <c r="M1987" s="180"/>
      <c r="N1987" s="180"/>
      <c r="O1987" s="180"/>
      <c r="P1987" s="180"/>
      <c r="Q1987" s="180"/>
      <c r="R1987" s="180"/>
      <c r="S1987" s="180"/>
      <c r="T1987" s="180"/>
      <c r="U1987" s="180"/>
      <c r="V1987" s="180"/>
      <c r="W1987" s="180" t="s">
        <v>417</v>
      </c>
      <c r="X1987" s="180"/>
      <c r="Y1987" s="180"/>
      <c r="Z1987" s="180"/>
      <c r="AA1987" s="180"/>
      <c r="AB1987" s="180"/>
      <c r="AC1987" s="180"/>
      <c r="AD1987" s="180"/>
      <c r="AE1987" s="180"/>
      <c r="AF1987" s="180"/>
      <c r="AG1987" s="180"/>
      <c r="AH1987" s="180"/>
      <c r="AI1987" s="181"/>
    </row>
    <row r="1988" spans="1:35" s="187" customFormat="1" x14ac:dyDescent="0.25">
      <c r="A1988" s="193"/>
      <c r="B1988" s="188"/>
      <c r="F1988" s="189"/>
      <c r="G1988" s="190"/>
      <c r="H1988" s="190"/>
      <c r="I1988" s="190"/>
      <c r="J1988" s="190"/>
      <c r="K1988" s="190"/>
      <c r="L1988" s="190"/>
      <c r="M1988" s="190"/>
      <c r="N1988" s="190"/>
      <c r="O1988" s="190"/>
      <c r="P1988" s="190"/>
      <c r="Q1988" s="190"/>
      <c r="R1988" s="190"/>
      <c r="S1988" s="190"/>
      <c r="T1988" s="190"/>
      <c r="U1988" s="190"/>
      <c r="V1988" s="190"/>
      <c r="W1988" s="190" t="s">
        <v>2950</v>
      </c>
      <c r="X1988" s="190"/>
      <c r="Y1988" s="190"/>
      <c r="Z1988" s="190"/>
      <c r="AA1988" s="190"/>
      <c r="AB1988" s="190"/>
      <c r="AC1988" s="190"/>
      <c r="AD1988" s="190"/>
      <c r="AE1988" s="190"/>
      <c r="AF1988" s="190"/>
      <c r="AG1988" s="190"/>
      <c r="AH1988" s="190"/>
      <c r="AI1988" s="191"/>
    </row>
    <row r="1989" spans="1:35" s="171" customFormat="1" x14ac:dyDescent="0.25">
      <c r="B1989" s="172"/>
      <c r="E1989" s="173"/>
      <c r="F1989" s="174"/>
      <c r="G1989" s="192"/>
      <c r="H1989" s="192"/>
      <c r="I1989" s="192"/>
      <c r="J1989" s="192"/>
      <c r="K1989" s="192"/>
      <c r="L1989" s="192"/>
      <c r="M1989" s="192"/>
      <c r="N1989" s="192"/>
      <c r="O1989" s="192"/>
      <c r="P1989" s="192"/>
      <c r="Q1989" s="192"/>
      <c r="R1989" s="192"/>
      <c r="S1989" s="192"/>
      <c r="T1989" s="192"/>
      <c r="U1989" s="192"/>
      <c r="V1989" s="192"/>
      <c r="W1989" s="192" t="s">
        <v>522</v>
      </c>
      <c r="X1989" s="192"/>
      <c r="Y1989" s="192"/>
      <c r="Z1989" s="192"/>
      <c r="AA1989" s="192"/>
      <c r="AB1989" s="192"/>
      <c r="AC1989" s="192"/>
      <c r="AD1989" s="192"/>
      <c r="AE1989" s="192"/>
      <c r="AF1989" s="192"/>
      <c r="AG1989" s="192"/>
      <c r="AH1989" s="192"/>
      <c r="AI1989" s="176"/>
    </row>
    <row r="1990" spans="1:35" s="177" customFormat="1" x14ac:dyDescent="0.25">
      <c r="B1990" s="178"/>
      <c r="F1990" s="179"/>
      <c r="G1990" s="180"/>
      <c r="H1990" s="180"/>
      <c r="I1990" s="180"/>
      <c r="J1990" s="180"/>
      <c r="K1990" s="180"/>
      <c r="L1990" s="180"/>
      <c r="M1990" s="180"/>
      <c r="N1990" s="180"/>
      <c r="O1990" s="180"/>
      <c r="P1990" s="180"/>
      <c r="Q1990" s="180"/>
      <c r="R1990" s="180"/>
      <c r="S1990" s="180"/>
      <c r="T1990" s="180"/>
      <c r="U1990" s="180"/>
      <c r="V1990" s="180"/>
      <c r="W1990" s="180" t="s">
        <v>97</v>
      </c>
      <c r="X1990" s="180"/>
      <c r="Y1990" s="180"/>
      <c r="Z1990" s="180"/>
      <c r="AA1990" s="180"/>
      <c r="AB1990" s="180"/>
      <c r="AC1990" s="180"/>
      <c r="AD1990" s="180"/>
      <c r="AE1990" s="180"/>
      <c r="AF1990" s="180"/>
      <c r="AG1990" s="180"/>
      <c r="AH1990" s="180"/>
      <c r="AI1990" s="181"/>
    </row>
    <row r="1991" spans="1:35" s="177" customFormat="1" x14ac:dyDescent="0.25">
      <c r="A1991" s="182"/>
      <c r="B1991" s="183"/>
      <c r="F1991" s="179"/>
      <c r="G1991" s="180"/>
      <c r="H1991" s="180"/>
      <c r="I1991" s="180"/>
      <c r="J1991" s="180"/>
      <c r="K1991" s="180"/>
      <c r="L1991" s="180"/>
      <c r="M1991" s="180"/>
      <c r="N1991" s="180"/>
      <c r="O1991" s="180"/>
      <c r="P1991" s="180"/>
      <c r="Q1991" s="180"/>
      <c r="R1991" s="180"/>
      <c r="S1991" s="180"/>
      <c r="T1991" s="180"/>
      <c r="U1991" s="180"/>
      <c r="V1991" s="180"/>
      <c r="W1991" s="180" t="s">
        <v>2737</v>
      </c>
      <c r="X1991" s="180"/>
      <c r="Y1991" s="180"/>
      <c r="Z1991" s="180"/>
      <c r="AA1991" s="180"/>
      <c r="AB1991" s="180"/>
      <c r="AC1991" s="180"/>
      <c r="AD1991" s="180"/>
      <c r="AE1991" s="180"/>
      <c r="AF1991" s="180"/>
      <c r="AG1991" s="180"/>
      <c r="AH1991" s="180"/>
      <c r="AI1991" s="181"/>
    </row>
    <row r="1992" spans="1:35" s="177" customFormat="1" x14ac:dyDescent="0.25">
      <c r="B1992" s="184"/>
      <c r="F1992" s="179"/>
      <c r="G1992" s="180"/>
      <c r="H1992" s="180"/>
      <c r="I1992" s="180"/>
      <c r="J1992" s="180"/>
      <c r="K1992" s="180"/>
      <c r="L1992" s="180"/>
      <c r="M1992" s="180"/>
      <c r="N1992" s="180"/>
      <c r="O1992" s="180"/>
      <c r="P1992" s="180"/>
      <c r="Q1992" s="180"/>
      <c r="R1992" s="180"/>
      <c r="S1992" s="180"/>
      <c r="T1992" s="180"/>
      <c r="U1992" s="180"/>
      <c r="V1992" s="180"/>
      <c r="W1992" s="180" t="s">
        <v>609</v>
      </c>
      <c r="X1992" s="180"/>
      <c r="Y1992" s="180"/>
      <c r="Z1992" s="180"/>
      <c r="AA1992" s="180"/>
      <c r="AB1992" s="180"/>
      <c r="AC1992" s="180"/>
      <c r="AD1992" s="180"/>
      <c r="AE1992" s="180"/>
      <c r="AF1992" s="180"/>
      <c r="AG1992" s="180"/>
      <c r="AH1992" s="180"/>
      <c r="AI1992" s="181"/>
    </row>
    <row r="1993" spans="1:35" s="177" customFormat="1" x14ac:dyDescent="0.25">
      <c r="B1993" s="185"/>
      <c r="F1993" s="179"/>
      <c r="G1993" s="180"/>
      <c r="H1993" s="180"/>
      <c r="I1993" s="180"/>
      <c r="J1993" s="180"/>
      <c r="K1993" s="180"/>
      <c r="L1993" s="180"/>
      <c r="M1993" s="180"/>
      <c r="N1993" s="180"/>
      <c r="O1993" s="180"/>
      <c r="P1993" s="180"/>
      <c r="Q1993" s="180"/>
      <c r="R1993" s="180"/>
      <c r="S1993" s="180"/>
      <c r="T1993" s="180"/>
      <c r="U1993" s="180"/>
      <c r="V1993" s="180"/>
      <c r="W1993" s="180" t="s">
        <v>416</v>
      </c>
      <c r="X1993" s="180"/>
      <c r="Y1993" s="180"/>
      <c r="Z1993" s="180"/>
      <c r="AA1993" s="180"/>
      <c r="AB1993" s="180"/>
      <c r="AC1993" s="180"/>
      <c r="AD1993" s="180"/>
      <c r="AE1993" s="180"/>
      <c r="AF1993" s="180"/>
      <c r="AG1993" s="180"/>
      <c r="AH1993" s="180"/>
      <c r="AI1993" s="181"/>
    </row>
    <row r="1994" spans="1:35" s="177" customFormat="1" x14ac:dyDescent="0.25">
      <c r="B1994" s="186"/>
      <c r="F1994" s="179"/>
      <c r="G1994" s="180"/>
      <c r="H1994" s="180"/>
      <c r="I1994" s="180"/>
      <c r="J1994" s="180"/>
      <c r="K1994" s="180"/>
      <c r="L1994" s="180"/>
      <c r="M1994" s="180"/>
      <c r="N1994" s="180"/>
      <c r="O1994" s="180"/>
      <c r="P1994" s="180"/>
      <c r="Q1994" s="180"/>
      <c r="R1994" s="180"/>
      <c r="S1994" s="180"/>
      <c r="T1994" s="180"/>
      <c r="U1994" s="180"/>
      <c r="V1994" s="180"/>
      <c r="W1994" s="180" t="s">
        <v>417</v>
      </c>
      <c r="X1994" s="180"/>
      <c r="Y1994" s="180"/>
      <c r="Z1994" s="180"/>
      <c r="AA1994" s="180"/>
      <c r="AB1994" s="180"/>
      <c r="AC1994" s="180"/>
      <c r="AD1994" s="180"/>
      <c r="AE1994" s="180"/>
      <c r="AF1994" s="180"/>
      <c r="AG1994" s="180"/>
      <c r="AH1994" s="180"/>
      <c r="AI1994" s="181"/>
    </row>
    <row r="1995" spans="1:35" s="187" customFormat="1" x14ac:dyDescent="0.25">
      <c r="B1995" s="188"/>
      <c r="F1995" s="189"/>
      <c r="G1995" s="190"/>
      <c r="H1995" s="190"/>
      <c r="I1995" s="190"/>
      <c r="J1995" s="190"/>
      <c r="K1995" s="190"/>
      <c r="L1995" s="190"/>
      <c r="M1995" s="190"/>
      <c r="N1995" s="190"/>
      <c r="O1995" s="190"/>
      <c r="P1995" s="190"/>
      <c r="Q1995" s="190"/>
      <c r="R1995" s="190"/>
      <c r="S1995" s="190"/>
      <c r="T1995" s="190"/>
      <c r="U1995" s="190"/>
      <c r="V1995" s="190"/>
      <c r="W1995" s="190" t="s">
        <v>2951</v>
      </c>
      <c r="X1995" s="190"/>
      <c r="Y1995" s="190"/>
      <c r="Z1995" s="190"/>
      <c r="AA1995" s="190"/>
      <c r="AB1995" s="190"/>
      <c r="AC1995" s="190"/>
      <c r="AD1995" s="190"/>
      <c r="AE1995" s="190"/>
      <c r="AF1995" s="190"/>
      <c r="AG1995" s="190"/>
      <c r="AH1995" s="190"/>
      <c r="AI1995" s="191"/>
    </row>
    <row r="1996" spans="1:35" s="171" customFormat="1" x14ac:dyDescent="0.25">
      <c r="B1996" s="172"/>
      <c r="E1996" s="173"/>
      <c r="F1996" s="174"/>
      <c r="G1996" s="192"/>
      <c r="H1996" s="192"/>
      <c r="I1996" s="192"/>
      <c r="J1996" s="192"/>
      <c r="K1996" s="192"/>
      <c r="L1996" s="192"/>
      <c r="M1996" s="192"/>
      <c r="N1996" s="192"/>
      <c r="O1996" s="192"/>
      <c r="P1996" s="192"/>
      <c r="Q1996" s="192"/>
      <c r="R1996" s="192"/>
      <c r="S1996" s="192"/>
      <c r="T1996" s="192"/>
      <c r="U1996" s="192"/>
      <c r="V1996" s="192"/>
      <c r="W1996" s="192" t="s">
        <v>524</v>
      </c>
      <c r="X1996" s="192"/>
      <c r="Y1996" s="192"/>
      <c r="Z1996" s="192"/>
      <c r="AA1996" s="192"/>
      <c r="AB1996" s="192"/>
      <c r="AC1996" s="192"/>
      <c r="AD1996" s="192"/>
      <c r="AE1996" s="192"/>
      <c r="AF1996" s="192"/>
      <c r="AG1996" s="192"/>
      <c r="AH1996" s="192"/>
      <c r="AI1996" s="176"/>
    </row>
    <row r="1997" spans="1:35" s="177" customFormat="1" x14ac:dyDescent="0.25">
      <c r="A1997" s="182"/>
      <c r="B1997" s="178"/>
      <c r="F1997" s="179"/>
      <c r="G1997" s="180"/>
      <c r="H1997" s="180"/>
      <c r="I1997" s="180"/>
      <c r="J1997" s="180"/>
      <c r="K1997" s="180"/>
      <c r="L1997" s="180"/>
      <c r="M1997" s="180"/>
      <c r="N1997" s="180"/>
      <c r="O1997" s="180"/>
      <c r="P1997" s="180"/>
      <c r="Q1997" s="180"/>
      <c r="R1997" s="180"/>
      <c r="S1997" s="180"/>
      <c r="T1997" s="180"/>
      <c r="U1997" s="180"/>
      <c r="V1997" s="180"/>
      <c r="W1997" s="180" t="s">
        <v>97</v>
      </c>
      <c r="X1997" s="180"/>
      <c r="Y1997" s="180"/>
      <c r="Z1997" s="180"/>
      <c r="AA1997" s="180"/>
      <c r="AB1997" s="180"/>
      <c r="AC1997" s="180"/>
      <c r="AD1997" s="180"/>
      <c r="AE1997" s="180"/>
      <c r="AF1997" s="180"/>
      <c r="AG1997" s="180"/>
      <c r="AH1997" s="180"/>
      <c r="AI1997" s="181"/>
    </row>
    <row r="1998" spans="1:35" s="177" customFormat="1" x14ac:dyDescent="0.25">
      <c r="B1998" s="183"/>
      <c r="F1998" s="179"/>
      <c r="G1998" s="180"/>
      <c r="H1998" s="180"/>
      <c r="I1998" s="180"/>
      <c r="J1998" s="180"/>
      <c r="K1998" s="180"/>
      <c r="L1998" s="180"/>
      <c r="M1998" s="180"/>
      <c r="N1998" s="180"/>
      <c r="O1998" s="180"/>
      <c r="P1998" s="180"/>
      <c r="Q1998" s="180"/>
      <c r="R1998" s="180"/>
      <c r="S1998" s="180"/>
      <c r="T1998" s="180"/>
      <c r="U1998" s="180"/>
      <c r="V1998" s="180"/>
      <c r="W1998" s="180" t="s">
        <v>2737</v>
      </c>
      <c r="X1998" s="180"/>
      <c r="Y1998" s="180"/>
      <c r="Z1998" s="180"/>
      <c r="AA1998" s="180"/>
      <c r="AB1998" s="180"/>
      <c r="AC1998" s="180"/>
      <c r="AD1998" s="180"/>
      <c r="AE1998" s="180"/>
      <c r="AF1998" s="180"/>
      <c r="AG1998" s="180"/>
      <c r="AH1998" s="180"/>
      <c r="AI1998" s="181"/>
    </row>
    <row r="1999" spans="1:35" s="177" customFormat="1" x14ac:dyDescent="0.25">
      <c r="B1999" s="184"/>
      <c r="F1999" s="179"/>
      <c r="G1999" s="180"/>
      <c r="H1999" s="180"/>
      <c r="I1999" s="180"/>
      <c r="J1999" s="180"/>
      <c r="K1999" s="180"/>
      <c r="L1999" s="180"/>
      <c r="M1999" s="180"/>
      <c r="N1999" s="180"/>
      <c r="O1999" s="180"/>
      <c r="P1999" s="180"/>
      <c r="Q1999" s="180"/>
      <c r="R1999" s="180"/>
      <c r="S1999" s="180"/>
      <c r="T1999" s="180"/>
      <c r="U1999" s="180"/>
      <c r="V1999" s="180"/>
      <c r="W1999" s="180" t="s">
        <v>609</v>
      </c>
      <c r="X1999" s="180"/>
      <c r="Y1999" s="180"/>
      <c r="Z1999" s="180"/>
      <c r="AA1999" s="180"/>
      <c r="AB1999" s="180"/>
      <c r="AC1999" s="180"/>
      <c r="AD1999" s="180"/>
      <c r="AE1999" s="180"/>
      <c r="AF1999" s="180"/>
      <c r="AG1999" s="180"/>
      <c r="AH1999" s="180"/>
      <c r="AI1999" s="181"/>
    </row>
    <row r="2000" spans="1:35" s="177" customFormat="1" x14ac:dyDescent="0.25">
      <c r="B2000" s="185"/>
      <c r="F2000" s="179"/>
      <c r="G2000" s="180"/>
      <c r="H2000" s="180"/>
      <c r="I2000" s="180"/>
      <c r="J2000" s="180"/>
      <c r="K2000" s="180"/>
      <c r="L2000" s="180"/>
      <c r="M2000" s="180"/>
      <c r="N2000" s="180"/>
      <c r="O2000" s="180"/>
      <c r="P2000" s="180"/>
      <c r="Q2000" s="180"/>
      <c r="R2000" s="180"/>
      <c r="S2000" s="180"/>
      <c r="T2000" s="180"/>
      <c r="U2000" s="180"/>
      <c r="V2000" s="180"/>
      <c r="W2000" s="180" t="s">
        <v>416</v>
      </c>
      <c r="X2000" s="180"/>
      <c r="Y2000" s="180"/>
      <c r="Z2000" s="180"/>
      <c r="AA2000" s="180"/>
      <c r="AB2000" s="180"/>
      <c r="AC2000" s="180"/>
      <c r="AD2000" s="180"/>
      <c r="AE2000" s="180"/>
      <c r="AF2000" s="180"/>
      <c r="AG2000" s="180"/>
      <c r="AH2000" s="180"/>
      <c r="AI2000" s="181"/>
    </row>
    <row r="2001" spans="1:35" s="171" customFormat="1" x14ac:dyDescent="0.25">
      <c r="B2001" s="172"/>
      <c r="E2001" s="173"/>
      <c r="F2001" s="174"/>
      <c r="G2001" s="192"/>
      <c r="H2001" s="192"/>
      <c r="I2001" s="192"/>
      <c r="J2001" s="192"/>
      <c r="K2001" s="192"/>
      <c r="L2001" s="192"/>
      <c r="M2001" s="192"/>
      <c r="N2001" s="192"/>
      <c r="O2001" s="192"/>
      <c r="P2001" s="192"/>
      <c r="Q2001" s="192"/>
      <c r="R2001" s="192"/>
      <c r="S2001" s="192"/>
      <c r="T2001" s="192"/>
      <c r="U2001" s="192"/>
      <c r="V2001" s="192"/>
      <c r="W2001" s="192" t="s">
        <v>417</v>
      </c>
      <c r="X2001" s="192"/>
      <c r="Y2001" s="192"/>
      <c r="Z2001" s="192"/>
      <c r="AA2001" s="192"/>
      <c r="AB2001" s="192"/>
      <c r="AC2001" s="192"/>
      <c r="AD2001" s="192"/>
      <c r="AE2001" s="192"/>
      <c r="AF2001" s="192"/>
      <c r="AG2001" s="192"/>
      <c r="AH2001" s="192"/>
      <c r="AI2001" s="176"/>
    </row>
    <row r="2002" spans="1:35" s="177" customFormat="1" x14ac:dyDescent="0.25">
      <c r="A2002" s="182"/>
      <c r="B2002" s="178"/>
      <c r="F2002" s="179"/>
      <c r="G2002" s="180"/>
      <c r="H2002" s="180"/>
      <c r="I2002" s="180"/>
      <c r="J2002" s="180"/>
      <c r="K2002" s="180"/>
      <c r="L2002" s="180"/>
      <c r="M2002" s="180"/>
      <c r="N2002" s="180"/>
      <c r="O2002" s="180"/>
      <c r="P2002" s="180"/>
      <c r="Q2002" s="180"/>
      <c r="R2002" s="180"/>
      <c r="S2002" s="180"/>
      <c r="T2002" s="180"/>
      <c r="U2002" s="180"/>
      <c r="V2002" s="180"/>
      <c r="W2002" s="180" t="s">
        <v>2952</v>
      </c>
      <c r="X2002" s="180"/>
      <c r="Y2002" s="180"/>
      <c r="Z2002" s="180"/>
      <c r="AA2002" s="180"/>
      <c r="AB2002" s="180"/>
      <c r="AC2002" s="180"/>
      <c r="AD2002" s="180"/>
      <c r="AE2002" s="180"/>
      <c r="AF2002" s="180"/>
      <c r="AG2002" s="180"/>
      <c r="AH2002" s="180"/>
      <c r="AI2002" s="181"/>
    </row>
    <row r="2003" spans="1:35" s="177" customFormat="1" x14ac:dyDescent="0.25">
      <c r="B2003" s="183"/>
      <c r="F2003" s="179"/>
      <c r="G2003" s="180"/>
      <c r="H2003" s="180"/>
      <c r="I2003" s="180"/>
      <c r="J2003" s="180"/>
      <c r="K2003" s="180"/>
      <c r="L2003" s="180"/>
      <c r="M2003" s="180"/>
      <c r="N2003" s="180"/>
      <c r="O2003" s="180"/>
      <c r="P2003" s="180"/>
      <c r="Q2003" s="180"/>
      <c r="R2003" s="180"/>
      <c r="S2003" s="180"/>
      <c r="T2003" s="180"/>
      <c r="U2003" s="180"/>
      <c r="V2003" s="180"/>
      <c r="W2003" s="180" t="s">
        <v>526</v>
      </c>
      <c r="X2003" s="180"/>
      <c r="Y2003" s="180"/>
      <c r="Z2003" s="180"/>
      <c r="AA2003" s="180"/>
      <c r="AB2003" s="180"/>
      <c r="AC2003" s="180"/>
      <c r="AD2003" s="180"/>
      <c r="AE2003" s="180"/>
      <c r="AF2003" s="180"/>
      <c r="AG2003" s="180"/>
      <c r="AH2003" s="180"/>
      <c r="AI2003" s="181"/>
    </row>
    <row r="2004" spans="1:35" s="177" customFormat="1" x14ac:dyDescent="0.25">
      <c r="B2004" s="184"/>
      <c r="F2004" s="179"/>
      <c r="G2004" s="180"/>
      <c r="H2004" s="180"/>
      <c r="I2004" s="180"/>
      <c r="J2004" s="180"/>
      <c r="K2004" s="180"/>
      <c r="L2004" s="180"/>
      <c r="M2004" s="180"/>
      <c r="N2004" s="180"/>
      <c r="O2004" s="180"/>
      <c r="P2004" s="180"/>
      <c r="Q2004" s="180"/>
      <c r="R2004" s="180"/>
      <c r="S2004" s="180"/>
      <c r="T2004" s="180"/>
      <c r="U2004" s="180"/>
      <c r="V2004" s="180"/>
      <c r="W2004" s="180" t="s">
        <v>97</v>
      </c>
      <c r="X2004" s="180"/>
      <c r="Y2004" s="180"/>
      <c r="Z2004" s="180"/>
      <c r="AA2004" s="180"/>
      <c r="AB2004" s="180"/>
      <c r="AC2004" s="180"/>
      <c r="AD2004" s="180"/>
      <c r="AE2004" s="180"/>
      <c r="AF2004" s="180"/>
      <c r="AG2004" s="180"/>
      <c r="AH2004" s="180"/>
      <c r="AI2004" s="181"/>
    </row>
    <row r="2005" spans="1:35" s="177" customFormat="1" x14ac:dyDescent="0.25">
      <c r="B2005" s="185"/>
      <c r="F2005" s="179"/>
      <c r="G2005" s="180"/>
      <c r="H2005" s="180"/>
      <c r="I2005" s="180"/>
      <c r="J2005" s="180"/>
      <c r="K2005" s="180"/>
      <c r="L2005" s="180"/>
      <c r="M2005" s="180"/>
      <c r="N2005" s="180"/>
      <c r="O2005" s="180"/>
      <c r="P2005" s="180"/>
      <c r="Q2005" s="180"/>
      <c r="R2005" s="180"/>
      <c r="S2005" s="180"/>
      <c r="T2005" s="180"/>
      <c r="U2005" s="180"/>
      <c r="V2005" s="180"/>
      <c r="W2005" s="180" t="s">
        <v>2737</v>
      </c>
      <c r="X2005" s="180"/>
      <c r="Y2005" s="180"/>
      <c r="Z2005" s="180"/>
      <c r="AA2005" s="180"/>
      <c r="AB2005" s="180"/>
      <c r="AC2005" s="180"/>
      <c r="AD2005" s="180"/>
      <c r="AE2005" s="180"/>
      <c r="AF2005" s="180"/>
      <c r="AG2005" s="180"/>
      <c r="AH2005" s="180"/>
      <c r="AI2005" s="181"/>
    </row>
    <row r="2006" spans="1:35" s="177" customFormat="1" x14ac:dyDescent="0.25">
      <c r="B2006" s="186"/>
      <c r="F2006" s="179"/>
      <c r="G2006" s="180"/>
      <c r="H2006" s="180"/>
      <c r="I2006" s="180"/>
      <c r="J2006" s="180"/>
      <c r="K2006" s="180"/>
      <c r="L2006" s="180"/>
      <c r="M2006" s="180"/>
      <c r="N2006" s="180"/>
      <c r="O2006" s="180"/>
      <c r="P2006" s="180"/>
      <c r="Q2006" s="180"/>
      <c r="R2006" s="180"/>
      <c r="S2006" s="180"/>
      <c r="T2006" s="180"/>
      <c r="U2006" s="180"/>
      <c r="V2006" s="180"/>
      <c r="W2006" s="180" t="s">
        <v>609</v>
      </c>
      <c r="X2006" s="180"/>
      <c r="Y2006" s="180"/>
      <c r="Z2006" s="180"/>
      <c r="AA2006" s="180"/>
      <c r="AB2006" s="180"/>
      <c r="AC2006" s="180"/>
      <c r="AD2006" s="180"/>
      <c r="AE2006" s="180"/>
      <c r="AF2006" s="180"/>
      <c r="AG2006" s="180"/>
      <c r="AH2006" s="180"/>
      <c r="AI2006" s="181"/>
    </row>
    <row r="2007" spans="1:35" s="187" customFormat="1" x14ac:dyDescent="0.25">
      <c r="A2007" s="193"/>
      <c r="B2007" s="188"/>
      <c r="F2007" s="189"/>
      <c r="G2007" s="190"/>
      <c r="H2007" s="190"/>
      <c r="I2007" s="190"/>
      <c r="J2007" s="190"/>
      <c r="K2007" s="190"/>
      <c r="L2007" s="190"/>
      <c r="M2007" s="190"/>
      <c r="N2007" s="190"/>
      <c r="O2007" s="190"/>
      <c r="P2007" s="190"/>
      <c r="Q2007" s="190"/>
      <c r="R2007" s="190"/>
      <c r="S2007" s="190"/>
      <c r="T2007" s="190"/>
      <c r="U2007" s="190"/>
      <c r="V2007" s="190"/>
      <c r="W2007" s="190" t="s">
        <v>416</v>
      </c>
      <c r="X2007" s="190"/>
      <c r="Y2007" s="190"/>
      <c r="Z2007" s="190"/>
      <c r="AA2007" s="190"/>
      <c r="AB2007" s="190"/>
      <c r="AC2007" s="190"/>
      <c r="AD2007" s="190"/>
      <c r="AE2007" s="190"/>
      <c r="AF2007" s="190"/>
      <c r="AG2007" s="190"/>
      <c r="AH2007" s="190"/>
      <c r="AI2007" s="191"/>
    </row>
    <row r="2008" spans="1:35" s="171" customFormat="1" x14ac:dyDescent="0.25">
      <c r="B2008" s="172"/>
      <c r="E2008" s="173"/>
      <c r="F2008" s="174"/>
      <c r="G2008" s="192"/>
      <c r="H2008" s="192"/>
      <c r="I2008" s="192"/>
      <c r="J2008" s="192"/>
      <c r="K2008" s="192"/>
      <c r="L2008" s="192"/>
      <c r="M2008" s="192"/>
      <c r="N2008" s="192"/>
      <c r="O2008" s="192"/>
      <c r="P2008" s="192"/>
      <c r="Q2008" s="192"/>
      <c r="R2008" s="192"/>
      <c r="S2008" s="192"/>
      <c r="T2008" s="192"/>
      <c r="U2008" s="192"/>
      <c r="V2008" s="192"/>
      <c r="W2008" s="192" t="s">
        <v>417</v>
      </c>
      <c r="X2008" s="192"/>
      <c r="Y2008" s="192"/>
      <c r="Z2008" s="192"/>
      <c r="AA2008" s="192"/>
      <c r="AB2008" s="192"/>
      <c r="AC2008" s="192"/>
      <c r="AD2008" s="192"/>
      <c r="AE2008" s="192"/>
      <c r="AF2008" s="192"/>
      <c r="AG2008" s="192"/>
      <c r="AH2008" s="192"/>
      <c r="AI2008" s="176"/>
    </row>
    <row r="2009" spans="1:35" s="177" customFormat="1" x14ac:dyDescent="0.25">
      <c r="B2009" s="178"/>
      <c r="F2009" s="179"/>
      <c r="G2009" s="180"/>
      <c r="H2009" s="180"/>
      <c r="I2009" s="180"/>
      <c r="J2009" s="180"/>
      <c r="K2009" s="180"/>
      <c r="L2009" s="180"/>
      <c r="M2009" s="180"/>
      <c r="N2009" s="180"/>
      <c r="O2009" s="180"/>
      <c r="P2009" s="180"/>
      <c r="Q2009" s="180"/>
      <c r="R2009" s="180"/>
      <c r="S2009" s="180"/>
      <c r="T2009" s="180"/>
      <c r="U2009" s="180"/>
      <c r="V2009" s="180"/>
      <c r="W2009" s="180" t="s">
        <v>2953</v>
      </c>
      <c r="X2009" s="180"/>
      <c r="Y2009" s="180"/>
      <c r="Z2009" s="180"/>
      <c r="AA2009" s="180"/>
      <c r="AB2009" s="180"/>
      <c r="AC2009" s="180"/>
      <c r="AD2009" s="180"/>
      <c r="AE2009" s="180"/>
      <c r="AF2009" s="180"/>
      <c r="AG2009" s="180"/>
      <c r="AH2009" s="180"/>
      <c r="AI2009" s="181"/>
    </row>
    <row r="2010" spans="1:35" s="177" customFormat="1" x14ac:dyDescent="0.25">
      <c r="A2010" s="182"/>
      <c r="B2010" s="183"/>
      <c r="F2010" s="179"/>
      <c r="G2010" s="180"/>
      <c r="H2010" s="180"/>
      <c r="I2010" s="180"/>
      <c r="J2010" s="180"/>
      <c r="K2010" s="180"/>
      <c r="L2010" s="180"/>
      <c r="M2010" s="180"/>
      <c r="N2010" s="180"/>
      <c r="O2010" s="180"/>
      <c r="P2010" s="180"/>
      <c r="Q2010" s="180"/>
      <c r="R2010" s="180"/>
      <c r="S2010" s="180"/>
      <c r="T2010" s="180"/>
      <c r="U2010" s="180"/>
      <c r="V2010" s="180"/>
      <c r="W2010" s="180" t="s">
        <v>528</v>
      </c>
      <c r="X2010" s="180"/>
      <c r="Y2010" s="180"/>
      <c r="Z2010" s="180"/>
      <c r="AA2010" s="180"/>
      <c r="AB2010" s="180"/>
      <c r="AC2010" s="180"/>
      <c r="AD2010" s="180"/>
      <c r="AE2010" s="180"/>
      <c r="AF2010" s="180"/>
      <c r="AG2010" s="180"/>
      <c r="AH2010" s="180"/>
      <c r="AI2010" s="181"/>
    </row>
    <row r="2011" spans="1:35" s="177" customFormat="1" x14ac:dyDescent="0.25">
      <c r="B2011" s="184"/>
      <c r="F2011" s="179"/>
      <c r="G2011" s="180"/>
      <c r="H2011" s="180"/>
      <c r="I2011" s="180"/>
      <c r="J2011" s="180"/>
      <c r="K2011" s="180"/>
      <c r="L2011" s="180"/>
      <c r="M2011" s="180"/>
      <c r="N2011" s="180"/>
      <c r="O2011" s="180"/>
      <c r="P2011" s="180"/>
      <c r="Q2011" s="180"/>
      <c r="R2011" s="180"/>
      <c r="S2011" s="180"/>
      <c r="T2011" s="180"/>
      <c r="U2011" s="180"/>
      <c r="V2011" s="180"/>
      <c r="W2011" s="180" t="s">
        <v>97</v>
      </c>
      <c r="X2011" s="180"/>
      <c r="Y2011" s="180"/>
      <c r="Z2011" s="180"/>
      <c r="AA2011" s="180"/>
      <c r="AB2011" s="180"/>
      <c r="AC2011" s="180"/>
      <c r="AD2011" s="180"/>
      <c r="AE2011" s="180"/>
      <c r="AF2011" s="180"/>
      <c r="AG2011" s="180"/>
      <c r="AH2011" s="180"/>
      <c r="AI2011" s="181"/>
    </row>
    <row r="2012" spans="1:35" s="177" customFormat="1" x14ac:dyDescent="0.25">
      <c r="B2012" s="185"/>
      <c r="F2012" s="179"/>
      <c r="G2012" s="180"/>
      <c r="H2012" s="180"/>
      <c r="I2012" s="180"/>
      <c r="J2012" s="180"/>
      <c r="K2012" s="180"/>
      <c r="L2012" s="180"/>
      <c r="M2012" s="180"/>
      <c r="N2012" s="180"/>
      <c r="O2012" s="180"/>
      <c r="P2012" s="180"/>
      <c r="Q2012" s="180"/>
      <c r="R2012" s="180"/>
      <c r="S2012" s="180"/>
      <c r="T2012" s="180"/>
      <c r="U2012" s="180"/>
      <c r="V2012" s="180"/>
      <c r="W2012" s="180" t="s">
        <v>2737</v>
      </c>
      <c r="X2012" s="180"/>
      <c r="Y2012" s="180"/>
      <c r="Z2012" s="180"/>
      <c r="AA2012" s="180"/>
      <c r="AB2012" s="180"/>
      <c r="AC2012" s="180"/>
      <c r="AD2012" s="180"/>
      <c r="AE2012" s="180"/>
      <c r="AF2012" s="180"/>
      <c r="AG2012" s="180"/>
      <c r="AH2012" s="180"/>
      <c r="AI2012" s="181"/>
    </row>
    <row r="2013" spans="1:35" s="177" customFormat="1" x14ac:dyDescent="0.25">
      <c r="B2013" s="186"/>
      <c r="F2013" s="179"/>
      <c r="G2013" s="180"/>
      <c r="H2013" s="180"/>
      <c r="I2013" s="180"/>
      <c r="J2013" s="180"/>
      <c r="K2013" s="180"/>
      <c r="L2013" s="180"/>
      <c r="M2013" s="180"/>
      <c r="N2013" s="180"/>
      <c r="O2013" s="180"/>
      <c r="P2013" s="180"/>
      <c r="Q2013" s="180"/>
      <c r="R2013" s="180"/>
      <c r="S2013" s="180"/>
      <c r="T2013" s="180"/>
      <c r="U2013" s="180"/>
      <c r="V2013" s="180"/>
      <c r="W2013" s="180" t="s">
        <v>609</v>
      </c>
      <c r="X2013" s="180"/>
      <c r="Y2013" s="180"/>
      <c r="Z2013" s="180"/>
      <c r="AA2013" s="180"/>
      <c r="AB2013" s="180"/>
      <c r="AC2013" s="180"/>
      <c r="AD2013" s="180"/>
      <c r="AE2013" s="180"/>
      <c r="AF2013" s="180"/>
      <c r="AG2013" s="180"/>
      <c r="AH2013" s="180"/>
      <c r="AI2013" s="181"/>
    </row>
    <row r="2014" spans="1:35" s="187" customFormat="1" x14ac:dyDescent="0.25">
      <c r="B2014" s="188"/>
      <c r="F2014" s="189"/>
      <c r="G2014" s="190"/>
      <c r="H2014" s="190"/>
      <c r="I2014" s="190"/>
      <c r="J2014" s="190"/>
      <c r="K2014" s="190"/>
      <c r="L2014" s="190"/>
      <c r="M2014" s="190"/>
      <c r="N2014" s="190"/>
      <c r="O2014" s="190"/>
      <c r="P2014" s="190"/>
      <c r="Q2014" s="190"/>
      <c r="R2014" s="190"/>
      <c r="S2014" s="190"/>
      <c r="T2014" s="190"/>
      <c r="U2014" s="190"/>
      <c r="V2014" s="190"/>
      <c r="W2014" s="190" t="s">
        <v>416</v>
      </c>
      <c r="X2014" s="190"/>
      <c r="Y2014" s="190"/>
      <c r="Z2014" s="190"/>
      <c r="AA2014" s="190"/>
      <c r="AB2014" s="190"/>
      <c r="AC2014" s="190"/>
      <c r="AD2014" s="190"/>
      <c r="AE2014" s="190"/>
      <c r="AF2014" s="190"/>
      <c r="AG2014" s="190"/>
      <c r="AH2014" s="190"/>
      <c r="AI2014" s="191"/>
    </row>
    <row r="2015" spans="1:35" s="171" customFormat="1" x14ac:dyDescent="0.25">
      <c r="B2015" s="172"/>
      <c r="E2015" s="173"/>
      <c r="F2015" s="174"/>
      <c r="G2015" s="192"/>
      <c r="H2015" s="192"/>
      <c r="I2015" s="192"/>
      <c r="J2015" s="192"/>
      <c r="K2015" s="192"/>
      <c r="L2015" s="192"/>
      <c r="M2015" s="192"/>
      <c r="N2015" s="192"/>
      <c r="O2015" s="192"/>
      <c r="P2015" s="192"/>
      <c r="Q2015" s="192"/>
      <c r="R2015" s="192"/>
      <c r="S2015" s="192"/>
      <c r="T2015" s="192"/>
      <c r="U2015" s="192"/>
      <c r="V2015" s="192"/>
      <c r="W2015" s="192" t="s">
        <v>417</v>
      </c>
      <c r="X2015" s="192"/>
      <c r="Y2015" s="192"/>
      <c r="Z2015" s="192"/>
      <c r="AA2015" s="192"/>
      <c r="AB2015" s="192"/>
      <c r="AC2015" s="192"/>
      <c r="AD2015" s="192"/>
      <c r="AE2015" s="192"/>
      <c r="AF2015" s="192"/>
      <c r="AG2015" s="192"/>
      <c r="AH2015" s="192"/>
      <c r="AI2015" s="176"/>
    </row>
    <row r="2016" spans="1:35" s="177" customFormat="1" x14ac:dyDescent="0.25">
      <c r="A2016" s="182"/>
      <c r="B2016" s="178"/>
      <c r="F2016" s="179"/>
      <c r="G2016" s="180"/>
      <c r="H2016" s="180"/>
      <c r="I2016" s="180"/>
      <c r="J2016" s="180"/>
      <c r="K2016" s="180"/>
      <c r="L2016" s="180"/>
      <c r="M2016" s="180"/>
      <c r="N2016" s="180"/>
      <c r="O2016" s="180"/>
      <c r="P2016" s="180"/>
      <c r="Q2016" s="180"/>
      <c r="R2016" s="180"/>
      <c r="S2016" s="180"/>
      <c r="T2016" s="180"/>
      <c r="U2016" s="180"/>
      <c r="V2016" s="180"/>
      <c r="W2016" s="180" t="s">
        <v>2954</v>
      </c>
      <c r="X2016" s="180"/>
      <c r="Y2016" s="180"/>
      <c r="Z2016" s="180"/>
      <c r="AA2016" s="180"/>
      <c r="AB2016" s="180"/>
      <c r="AC2016" s="180"/>
      <c r="AD2016" s="180"/>
      <c r="AE2016" s="180"/>
      <c r="AF2016" s="180"/>
      <c r="AG2016" s="180"/>
      <c r="AH2016" s="180"/>
      <c r="AI2016" s="181"/>
    </row>
    <row r="2017" spans="1:35" s="177" customFormat="1" x14ac:dyDescent="0.25">
      <c r="B2017" s="183"/>
      <c r="F2017" s="179"/>
      <c r="G2017" s="180"/>
      <c r="H2017" s="180"/>
      <c r="I2017" s="180"/>
      <c r="J2017" s="180"/>
      <c r="K2017" s="180"/>
      <c r="L2017" s="180"/>
      <c r="M2017" s="180"/>
      <c r="N2017" s="180"/>
      <c r="O2017" s="180"/>
      <c r="P2017" s="180"/>
      <c r="Q2017" s="180"/>
      <c r="R2017" s="180"/>
      <c r="S2017" s="180"/>
      <c r="T2017" s="180"/>
      <c r="U2017" s="180"/>
      <c r="V2017" s="180"/>
      <c r="W2017" s="180" t="s">
        <v>531</v>
      </c>
      <c r="X2017" s="180"/>
      <c r="Y2017" s="180"/>
      <c r="Z2017" s="180"/>
      <c r="AA2017" s="180"/>
      <c r="AB2017" s="180"/>
      <c r="AC2017" s="180"/>
      <c r="AD2017" s="180"/>
      <c r="AE2017" s="180"/>
      <c r="AF2017" s="180"/>
      <c r="AG2017" s="180"/>
      <c r="AH2017" s="180"/>
      <c r="AI2017" s="181"/>
    </row>
    <row r="2018" spans="1:35" s="177" customFormat="1" x14ac:dyDescent="0.25">
      <c r="B2018" s="184"/>
      <c r="F2018" s="179"/>
      <c r="G2018" s="180"/>
      <c r="H2018" s="180"/>
      <c r="I2018" s="180"/>
      <c r="J2018" s="180"/>
      <c r="K2018" s="180"/>
      <c r="L2018" s="180"/>
      <c r="M2018" s="180"/>
      <c r="N2018" s="180"/>
      <c r="O2018" s="180"/>
      <c r="P2018" s="180"/>
      <c r="Q2018" s="180"/>
      <c r="R2018" s="180"/>
      <c r="S2018" s="180"/>
      <c r="T2018" s="180"/>
      <c r="U2018" s="180"/>
      <c r="V2018" s="180"/>
      <c r="W2018" s="180" t="s">
        <v>97</v>
      </c>
      <c r="X2018" s="180"/>
      <c r="Y2018" s="180"/>
      <c r="Z2018" s="180"/>
      <c r="AA2018" s="180"/>
      <c r="AB2018" s="180"/>
      <c r="AC2018" s="180"/>
      <c r="AD2018" s="180"/>
      <c r="AE2018" s="180"/>
      <c r="AF2018" s="180"/>
      <c r="AG2018" s="180"/>
      <c r="AH2018" s="180"/>
      <c r="AI2018" s="181"/>
    </row>
    <row r="2019" spans="1:35" s="177" customFormat="1" x14ac:dyDescent="0.25">
      <c r="B2019" s="185"/>
      <c r="F2019" s="179"/>
      <c r="G2019" s="180"/>
      <c r="H2019" s="180"/>
      <c r="I2019" s="180"/>
      <c r="J2019" s="180"/>
      <c r="K2019" s="180"/>
      <c r="L2019" s="180"/>
      <c r="M2019" s="180"/>
      <c r="N2019" s="180"/>
      <c r="O2019" s="180"/>
      <c r="P2019" s="180"/>
      <c r="Q2019" s="180"/>
      <c r="R2019" s="180"/>
      <c r="S2019" s="180"/>
      <c r="T2019" s="180"/>
      <c r="U2019" s="180"/>
      <c r="V2019" s="180"/>
      <c r="W2019" s="180" t="s">
        <v>2737</v>
      </c>
      <c r="X2019" s="180"/>
      <c r="Y2019" s="180"/>
      <c r="Z2019" s="180"/>
      <c r="AA2019" s="180"/>
      <c r="AB2019" s="180"/>
      <c r="AC2019" s="180"/>
      <c r="AD2019" s="180"/>
      <c r="AE2019" s="180"/>
      <c r="AF2019" s="180"/>
      <c r="AG2019" s="180"/>
      <c r="AH2019" s="180"/>
      <c r="AI2019" s="181"/>
    </row>
    <row r="2020" spans="1:35" s="171" customFormat="1" x14ac:dyDescent="0.25">
      <c r="B2020" s="172"/>
      <c r="E2020" s="173"/>
      <c r="F2020" s="174"/>
      <c r="G2020" s="192"/>
      <c r="H2020" s="192"/>
      <c r="I2020" s="192"/>
      <c r="J2020" s="192"/>
      <c r="K2020" s="192"/>
      <c r="L2020" s="192"/>
      <c r="M2020" s="192"/>
      <c r="N2020" s="192"/>
      <c r="O2020" s="192"/>
      <c r="P2020" s="192"/>
      <c r="Q2020" s="192"/>
      <c r="R2020" s="192"/>
      <c r="S2020" s="192"/>
      <c r="T2020" s="192"/>
      <c r="U2020" s="192"/>
      <c r="V2020" s="192"/>
      <c r="W2020" s="192" t="s">
        <v>609</v>
      </c>
      <c r="X2020" s="192"/>
      <c r="Y2020" s="192"/>
      <c r="Z2020" s="192"/>
      <c r="AA2020" s="192"/>
      <c r="AB2020" s="192"/>
      <c r="AC2020" s="192"/>
      <c r="AD2020" s="192"/>
      <c r="AE2020" s="192"/>
      <c r="AF2020" s="192"/>
      <c r="AG2020" s="192"/>
      <c r="AH2020" s="192"/>
      <c r="AI2020" s="176"/>
    </row>
    <row r="2021" spans="1:35" s="177" customFormat="1" x14ac:dyDescent="0.25">
      <c r="A2021" s="182"/>
      <c r="B2021" s="178"/>
      <c r="F2021" s="179"/>
      <c r="G2021" s="180"/>
      <c r="H2021" s="180"/>
      <c r="I2021" s="180"/>
      <c r="J2021" s="180"/>
      <c r="K2021" s="180"/>
      <c r="L2021" s="180"/>
      <c r="M2021" s="180"/>
      <c r="N2021" s="180"/>
      <c r="O2021" s="180"/>
      <c r="P2021" s="180"/>
      <c r="Q2021" s="180"/>
      <c r="R2021" s="180"/>
      <c r="S2021" s="180"/>
      <c r="T2021" s="180"/>
      <c r="U2021" s="180"/>
      <c r="V2021" s="180"/>
      <c r="W2021" s="180" t="s">
        <v>416</v>
      </c>
      <c r="X2021" s="180"/>
      <c r="Y2021" s="180"/>
      <c r="Z2021" s="180"/>
      <c r="AA2021" s="180"/>
      <c r="AB2021" s="180"/>
      <c r="AC2021" s="180"/>
      <c r="AD2021" s="180"/>
      <c r="AE2021" s="180"/>
      <c r="AF2021" s="180"/>
      <c r="AG2021" s="180"/>
      <c r="AH2021" s="180"/>
      <c r="AI2021" s="181"/>
    </row>
    <row r="2022" spans="1:35" s="177" customFormat="1" x14ac:dyDescent="0.25">
      <c r="B2022" s="183"/>
      <c r="F2022" s="179"/>
      <c r="G2022" s="180"/>
      <c r="H2022" s="180"/>
      <c r="I2022" s="180"/>
      <c r="J2022" s="180"/>
      <c r="K2022" s="180"/>
      <c r="L2022" s="180"/>
      <c r="M2022" s="180"/>
      <c r="N2022" s="180"/>
      <c r="O2022" s="180"/>
      <c r="P2022" s="180"/>
      <c r="Q2022" s="180"/>
      <c r="R2022" s="180"/>
      <c r="S2022" s="180"/>
      <c r="T2022" s="180"/>
      <c r="U2022" s="180"/>
      <c r="V2022" s="180"/>
      <c r="W2022" s="180" t="s">
        <v>417</v>
      </c>
      <c r="X2022" s="180"/>
      <c r="Y2022" s="180"/>
      <c r="Z2022" s="180"/>
      <c r="AA2022" s="180"/>
      <c r="AB2022" s="180"/>
      <c r="AC2022" s="180"/>
      <c r="AD2022" s="180"/>
      <c r="AE2022" s="180"/>
      <c r="AF2022" s="180"/>
      <c r="AG2022" s="180"/>
      <c r="AH2022" s="180"/>
      <c r="AI2022" s="181"/>
    </row>
    <row r="2023" spans="1:35" s="177" customFormat="1" x14ac:dyDescent="0.25">
      <c r="B2023" s="184"/>
      <c r="F2023" s="179"/>
      <c r="G2023" s="180"/>
      <c r="H2023" s="180"/>
      <c r="I2023" s="180"/>
      <c r="J2023" s="180"/>
      <c r="K2023" s="180"/>
      <c r="L2023" s="180"/>
      <c r="M2023" s="180"/>
      <c r="N2023" s="180"/>
      <c r="O2023" s="180"/>
      <c r="P2023" s="180"/>
      <c r="Q2023" s="180"/>
      <c r="R2023" s="180"/>
      <c r="S2023" s="180"/>
      <c r="T2023" s="180"/>
      <c r="U2023" s="180"/>
      <c r="V2023" s="180"/>
      <c r="W2023" s="180"/>
      <c r="X2023" s="180"/>
      <c r="Y2023" s="180"/>
      <c r="Z2023" s="180"/>
      <c r="AA2023" s="180"/>
      <c r="AB2023" s="180"/>
      <c r="AC2023" s="180"/>
      <c r="AD2023" s="180"/>
      <c r="AE2023" s="180"/>
      <c r="AF2023" s="180"/>
      <c r="AG2023" s="180"/>
      <c r="AH2023" s="180"/>
      <c r="AI2023" s="181"/>
    </row>
    <row r="2024" spans="1:35" s="177" customFormat="1" x14ac:dyDescent="0.25">
      <c r="B2024" s="185"/>
      <c r="F2024" s="179"/>
      <c r="G2024" s="180"/>
      <c r="H2024" s="180"/>
      <c r="I2024" s="180"/>
      <c r="J2024" s="180"/>
      <c r="K2024" s="180"/>
      <c r="L2024" s="180"/>
      <c r="M2024" s="180"/>
      <c r="N2024" s="180"/>
      <c r="O2024" s="180"/>
      <c r="P2024" s="180"/>
      <c r="Q2024" s="180"/>
      <c r="R2024" s="180"/>
      <c r="S2024" s="180"/>
      <c r="T2024" s="180"/>
      <c r="U2024" s="180"/>
      <c r="V2024" s="180"/>
      <c r="W2024" s="180"/>
      <c r="X2024" s="180"/>
      <c r="Y2024" s="180"/>
      <c r="Z2024" s="180"/>
      <c r="AA2024" s="180"/>
      <c r="AB2024" s="180"/>
      <c r="AC2024" s="180"/>
      <c r="AD2024" s="180"/>
      <c r="AE2024" s="180"/>
      <c r="AF2024" s="180"/>
      <c r="AG2024" s="180"/>
      <c r="AH2024" s="180"/>
      <c r="AI2024" s="181"/>
    </row>
  </sheetData>
  <autoFilter ref="A3:AI1313" xr:uid="{00000000-0009-0000-0000-000000000000}"/>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B1:H60"/>
  <sheetViews>
    <sheetView view="pageBreakPreview" zoomScale="70" zoomScaleNormal="130" zoomScaleSheetLayoutView="70" workbookViewId="0">
      <selection activeCell="D9" sqref="D9"/>
    </sheetView>
  </sheetViews>
  <sheetFormatPr baseColWidth="10" defaultColWidth="9.140625" defaultRowHeight="12.75" x14ac:dyDescent="0.25"/>
  <cols>
    <col min="1" max="1" width="1.28515625" style="1" customWidth="1"/>
    <col min="2" max="2" width="41" style="1" customWidth="1"/>
    <col min="3" max="3" width="16.42578125" style="321" customWidth="1"/>
    <col min="4" max="7" width="17.5703125" style="321" customWidth="1"/>
    <col min="8" max="8" width="17.5703125" style="322" customWidth="1"/>
    <col min="9" max="16384" width="9.140625" style="1"/>
  </cols>
  <sheetData>
    <row r="1" spans="2:8" ht="17.25" customHeight="1" x14ac:dyDescent="0.25"/>
    <row r="2" spans="2:8" ht="4.5" customHeight="1" x14ac:dyDescent="0.25"/>
    <row r="3" spans="2:8" ht="21" customHeight="1" x14ac:dyDescent="0.25">
      <c r="B3" s="323" t="s">
        <v>3420</v>
      </c>
      <c r="C3" s="324"/>
      <c r="D3" s="324"/>
      <c r="E3" s="324"/>
      <c r="F3" s="324"/>
      <c r="G3" s="324"/>
      <c r="H3" s="325"/>
    </row>
    <row r="4" spans="2:8" ht="15.75" x14ac:dyDescent="0.25">
      <c r="B4" s="323" t="s">
        <v>3421</v>
      </c>
      <c r="C4" s="324"/>
      <c r="D4" s="324"/>
      <c r="E4" s="324"/>
      <c r="F4" s="324"/>
      <c r="G4" s="324"/>
      <c r="H4" s="325"/>
    </row>
    <row r="5" spans="2:8" ht="15.75" x14ac:dyDescent="0.25">
      <c r="B5" s="326" t="s">
        <v>3430</v>
      </c>
      <c r="C5" s="324"/>
      <c r="D5" s="324"/>
      <c r="E5" s="324"/>
      <c r="F5" s="324"/>
      <c r="G5" s="324"/>
      <c r="H5" s="325"/>
    </row>
    <row r="7" spans="2:8" ht="88.5" customHeight="1" x14ac:dyDescent="0.25">
      <c r="B7" s="327" t="s">
        <v>0</v>
      </c>
      <c r="C7" s="328" t="s">
        <v>3422</v>
      </c>
      <c r="D7" s="1030" t="s">
        <v>3423</v>
      </c>
      <c r="E7" s="1031"/>
      <c r="F7" s="328" t="s">
        <v>3424</v>
      </c>
      <c r="G7" s="328" t="s">
        <v>3425</v>
      </c>
      <c r="H7" s="329" t="s">
        <v>3426</v>
      </c>
    </row>
    <row r="8" spans="2:8" x14ac:dyDescent="0.25">
      <c r="B8" s="330" t="s">
        <v>3</v>
      </c>
      <c r="C8" s="331"/>
      <c r="D8" s="331"/>
      <c r="E8" s="331"/>
      <c r="F8" s="331"/>
      <c r="G8" s="331"/>
      <c r="H8" s="332"/>
    </row>
    <row r="9" spans="2:8" x14ac:dyDescent="0.25">
      <c r="B9" s="330" t="s">
        <v>4</v>
      </c>
      <c r="C9" s="333" t="s">
        <v>3427</v>
      </c>
      <c r="D9" s="333">
        <v>43164</v>
      </c>
      <c r="E9" s="333"/>
      <c r="F9" s="334">
        <v>0</v>
      </c>
      <c r="G9" s="338">
        <v>43159</v>
      </c>
      <c r="H9" s="335" t="str">
        <f>+IF(C9="No","0",(D9-G9))</f>
        <v>0</v>
      </c>
    </row>
    <row r="10" spans="2:8" x14ac:dyDescent="0.25">
      <c r="B10" s="339" t="s">
        <v>6</v>
      </c>
      <c r="C10" s="337" t="s">
        <v>3427</v>
      </c>
      <c r="D10" s="337">
        <v>43136</v>
      </c>
      <c r="E10" s="337"/>
      <c r="F10" s="340">
        <v>0</v>
      </c>
      <c r="G10" s="341">
        <v>43160</v>
      </c>
      <c r="H10" s="342" t="str">
        <f t="shared" ref="H10:H59" si="0">+IF(C10="No","0",(D10-G10))</f>
        <v>0</v>
      </c>
    </row>
    <row r="11" spans="2:8" x14ac:dyDescent="0.25">
      <c r="B11" s="339" t="s">
        <v>8</v>
      </c>
      <c r="C11" s="337" t="s">
        <v>3427</v>
      </c>
      <c r="D11" s="337" t="s">
        <v>3303</v>
      </c>
      <c r="E11" s="337" t="s">
        <v>3403</v>
      </c>
      <c r="F11" s="340">
        <v>0</v>
      </c>
      <c r="G11" s="341">
        <v>43161</v>
      </c>
      <c r="H11" s="342" t="str">
        <f t="shared" si="0"/>
        <v>0</v>
      </c>
    </row>
    <row r="12" spans="2:8" x14ac:dyDescent="0.25">
      <c r="B12" s="339" t="s">
        <v>9</v>
      </c>
      <c r="C12" s="337" t="s">
        <v>3427</v>
      </c>
      <c r="D12" s="337" t="s">
        <v>3395</v>
      </c>
      <c r="E12" s="337"/>
      <c r="F12" s="340">
        <v>0</v>
      </c>
      <c r="G12" s="341">
        <v>43162</v>
      </c>
      <c r="H12" s="342" t="str">
        <f t="shared" si="0"/>
        <v>0</v>
      </c>
    </row>
    <row r="13" spans="2:8" x14ac:dyDescent="0.25">
      <c r="B13" s="339" t="s">
        <v>10</v>
      </c>
      <c r="C13" s="337" t="s">
        <v>3428</v>
      </c>
      <c r="D13" s="337">
        <v>43136</v>
      </c>
      <c r="E13" s="337"/>
      <c r="F13" s="337">
        <v>43132</v>
      </c>
      <c r="G13" s="341">
        <v>43163</v>
      </c>
      <c r="H13" s="342">
        <f t="shared" si="0"/>
        <v>-27</v>
      </c>
    </row>
    <row r="14" spans="2:8" x14ac:dyDescent="0.25">
      <c r="B14" s="339" t="s">
        <v>12</v>
      </c>
      <c r="C14" s="337" t="s">
        <v>3428</v>
      </c>
      <c r="D14" s="337">
        <v>43136</v>
      </c>
      <c r="E14" s="337">
        <v>43164</v>
      </c>
      <c r="F14" s="337">
        <v>43132</v>
      </c>
      <c r="G14" s="341">
        <v>43164</v>
      </c>
      <c r="H14" s="342">
        <f t="shared" si="0"/>
        <v>-28</v>
      </c>
    </row>
    <row r="15" spans="2:8" x14ac:dyDescent="0.25">
      <c r="B15" s="339" t="s">
        <v>13</v>
      </c>
      <c r="C15" s="337" t="s">
        <v>3428</v>
      </c>
      <c r="D15" s="337">
        <v>43164</v>
      </c>
      <c r="E15" s="337"/>
      <c r="F15" s="337">
        <v>43132</v>
      </c>
      <c r="G15" s="341">
        <v>43165</v>
      </c>
      <c r="H15" s="342">
        <f t="shared" si="0"/>
        <v>-1</v>
      </c>
    </row>
    <row r="16" spans="2:8" x14ac:dyDescent="0.25">
      <c r="B16" s="339" t="s">
        <v>14</v>
      </c>
      <c r="C16" s="343"/>
      <c r="D16" s="343"/>
      <c r="E16" s="343"/>
      <c r="F16" s="343"/>
      <c r="G16" s="343"/>
      <c r="H16" s="342">
        <f t="shared" si="0"/>
        <v>0</v>
      </c>
    </row>
    <row r="17" spans="2:8" x14ac:dyDescent="0.25">
      <c r="B17" s="339" t="s">
        <v>15</v>
      </c>
      <c r="C17" s="337" t="s">
        <v>3428</v>
      </c>
      <c r="D17" s="337">
        <v>43164</v>
      </c>
      <c r="E17" s="337"/>
      <c r="F17" s="337">
        <v>43156</v>
      </c>
      <c r="G17" s="337">
        <v>43155</v>
      </c>
      <c r="H17" s="342">
        <f t="shared" si="0"/>
        <v>9</v>
      </c>
    </row>
    <row r="18" spans="2:8" x14ac:dyDescent="0.25">
      <c r="B18" s="339" t="s">
        <v>16</v>
      </c>
      <c r="C18" s="343"/>
      <c r="D18" s="343"/>
      <c r="E18" s="343"/>
      <c r="F18" s="343"/>
      <c r="G18" s="343"/>
      <c r="H18" s="342">
        <f t="shared" si="0"/>
        <v>0</v>
      </c>
    </row>
    <row r="19" spans="2:8" ht="21" x14ac:dyDescent="0.25">
      <c r="B19" s="339" t="s">
        <v>17</v>
      </c>
      <c r="C19" s="343"/>
      <c r="D19" s="343"/>
      <c r="E19" s="343"/>
      <c r="F19" s="343"/>
      <c r="G19" s="343"/>
      <c r="H19" s="342">
        <f t="shared" si="0"/>
        <v>0</v>
      </c>
    </row>
    <row r="20" spans="2:8" x14ac:dyDescent="0.25">
      <c r="B20" s="339" t="s">
        <v>18</v>
      </c>
      <c r="C20" s="337" t="s">
        <v>3428</v>
      </c>
      <c r="D20" s="337">
        <v>43163</v>
      </c>
      <c r="E20" s="337">
        <v>43166</v>
      </c>
      <c r="F20" s="337">
        <v>43132</v>
      </c>
      <c r="G20" s="337">
        <v>43131</v>
      </c>
      <c r="H20" s="342">
        <f t="shared" si="0"/>
        <v>32</v>
      </c>
    </row>
    <row r="21" spans="2:8" ht="21" x14ac:dyDescent="0.25">
      <c r="B21" s="339" t="s">
        <v>19</v>
      </c>
      <c r="C21" s="343"/>
      <c r="D21" s="343"/>
      <c r="E21" s="343"/>
      <c r="F21" s="343"/>
      <c r="G21" s="343"/>
      <c r="H21" s="342">
        <f t="shared" si="0"/>
        <v>0</v>
      </c>
    </row>
    <row r="22" spans="2:8" x14ac:dyDescent="0.25">
      <c r="B22" s="339" t="s">
        <v>20</v>
      </c>
      <c r="C22" s="337" t="s">
        <v>3427</v>
      </c>
      <c r="D22" s="337">
        <v>43136</v>
      </c>
      <c r="E22" s="337">
        <v>43165</v>
      </c>
      <c r="F22" s="340">
        <v>0</v>
      </c>
      <c r="G22" s="337">
        <v>43131</v>
      </c>
      <c r="H22" s="342" t="str">
        <f t="shared" si="0"/>
        <v>0</v>
      </c>
    </row>
    <row r="23" spans="2:8" x14ac:dyDescent="0.25">
      <c r="B23" s="339" t="s">
        <v>21</v>
      </c>
      <c r="C23" s="337" t="s">
        <v>3427</v>
      </c>
      <c r="D23" s="337">
        <v>43136</v>
      </c>
      <c r="E23" s="337">
        <v>43136</v>
      </c>
      <c r="F23" s="340">
        <v>0</v>
      </c>
      <c r="G23" s="337">
        <v>43131</v>
      </c>
      <c r="H23" s="342" t="str">
        <f t="shared" si="0"/>
        <v>0</v>
      </c>
    </row>
    <row r="24" spans="2:8" x14ac:dyDescent="0.25">
      <c r="B24" s="339" t="s">
        <v>2971</v>
      </c>
      <c r="C24" s="343"/>
      <c r="D24" s="343"/>
      <c r="E24" s="343"/>
      <c r="F24" s="343"/>
      <c r="G24" s="343"/>
      <c r="H24" s="342">
        <f t="shared" si="0"/>
        <v>0</v>
      </c>
    </row>
    <row r="25" spans="2:8" x14ac:dyDescent="0.25">
      <c r="B25" s="339" t="s">
        <v>22</v>
      </c>
      <c r="C25" s="343"/>
      <c r="D25" s="343"/>
      <c r="E25" s="343"/>
      <c r="F25" s="343"/>
      <c r="G25" s="343"/>
      <c r="H25" s="342">
        <f t="shared" si="0"/>
        <v>0</v>
      </c>
    </row>
    <row r="26" spans="2:8" x14ac:dyDescent="0.25">
      <c r="B26" s="339" t="s">
        <v>132</v>
      </c>
      <c r="C26" s="337" t="s">
        <v>3428</v>
      </c>
      <c r="D26" s="337">
        <v>43138</v>
      </c>
      <c r="E26" s="337">
        <v>43164</v>
      </c>
      <c r="F26" s="337">
        <v>43132</v>
      </c>
      <c r="G26" s="337">
        <v>43131</v>
      </c>
      <c r="H26" s="342">
        <f t="shared" si="0"/>
        <v>7</v>
      </c>
    </row>
    <row r="27" spans="2:8" x14ac:dyDescent="0.25">
      <c r="B27" s="339" t="s">
        <v>141</v>
      </c>
      <c r="C27" s="337" t="s">
        <v>3427</v>
      </c>
      <c r="D27" s="337">
        <v>43138</v>
      </c>
      <c r="E27" s="337">
        <v>43164</v>
      </c>
      <c r="F27" s="340">
        <v>0</v>
      </c>
      <c r="G27" s="337">
        <v>43131</v>
      </c>
      <c r="H27" s="342" t="str">
        <f t="shared" si="0"/>
        <v>0</v>
      </c>
    </row>
    <row r="28" spans="2:8" x14ac:dyDescent="0.25">
      <c r="B28" s="339" t="s">
        <v>23</v>
      </c>
      <c r="C28" s="343"/>
      <c r="D28" s="343"/>
      <c r="E28" s="343"/>
      <c r="F28" s="343"/>
      <c r="G28" s="337">
        <v>43131</v>
      </c>
      <c r="H28" s="342">
        <f t="shared" si="0"/>
        <v>-43131</v>
      </c>
    </row>
    <row r="29" spans="2:8" x14ac:dyDescent="0.25">
      <c r="B29" s="339" t="s">
        <v>24</v>
      </c>
      <c r="C29" s="337" t="s">
        <v>3428</v>
      </c>
      <c r="D29" s="337">
        <v>43136</v>
      </c>
      <c r="E29" s="337">
        <v>43167</v>
      </c>
      <c r="F29" s="337">
        <v>43132</v>
      </c>
      <c r="G29" s="337">
        <v>43131</v>
      </c>
      <c r="H29" s="342">
        <f t="shared" si="0"/>
        <v>5</v>
      </c>
    </row>
    <row r="30" spans="2:8" x14ac:dyDescent="0.25">
      <c r="B30" s="339" t="s">
        <v>25</v>
      </c>
      <c r="C30" s="336" t="s">
        <v>3427</v>
      </c>
      <c r="D30" s="337">
        <v>43136</v>
      </c>
      <c r="E30" s="337">
        <v>43136</v>
      </c>
      <c r="F30" s="337" t="s">
        <v>649</v>
      </c>
      <c r="G30" s="337">
        <v>43131</v>
      </c>
      <c r="H30" s="342" t="str">
        <f t="shared" si="0"/>
        <v>0</v>
      </c>
    </row>
    <row r="31" spans="2:8" x14ac:dyDescent="0.25">
      <c r="B31" s="339" t="s">
        <v>26</v>
      </c>
      <c r="C31" s="343"/>
      <c r="D31" s="343"/>
      <c r="E31" s="343"/>
      <c r="F31" s="343"/>
      <c r="G31" s="343"/>
      <c r="H31" s="342">
        <f t="shared" si="0"/>
        <v>0</v>
      </c>
    </row>
    <row r="32" spans="2:8" x14ac:dyDescent="0.25">
      <c r="B32" s="339" t="s">
        <v>27</v>
      </c>
      <c r="C32" s="343"/>
      <c r="D32" s="343"/>
      <c r="E32" s="343"/>
      <c r="F32" s="343"/>
      <c r="G32" s="343"/>
      <c r="H32" s="342">
        <f t="shared" si="0"/>
        <v>0</v>
      </c>
    </row>
    <row r="33" spans="2:8" x14ac:dyDescent="0.25">
      <c r="B33" s="339" t="s">
        <v>28</v>
      </c>
      <c r="C33" s="343"/>
      <c r="D33" s="343"/>
      <c r="E33" s="343"/>
      <c r="F33" s="343"/>
      <c r="G33" s="343"/>
      <c r="H33" s="342">
        <f t="shared" si="0"/>
        <v>0</v>
      </c>
    </row>
    <row r="34" spans="2:8" x14ac:dyDescent="0.25">
      <c r="B34" s="339" t="s">
        <v>29</v>
      </c>
      <c r="C34" s="343"/>
      <c r="D34" s="343"/>
      <c r="E34" s="343"/>
      <c r="F34" s="343"/>
      <c r="G34" s="343"/>
      <c r="H34" s="342">
        <f t="shared" si="0"/>
        <v>0</v>
      </c>
    </row>
    <row r="35" spans="2:8" x14ac:dyDescent="0.25">
      <c r="B35" s="339" t="s">
        <v>30</v>
      </c>
      <c r="C35" s="337" t="s">
        <v>3428</v>
      </c>
      <c r="D35" s="337">
        <v>43139</v>
      </c>
      <c r="E35" s="337">
        <v>43164</v>
      </c>
      <c r="F35" s="337">
        <v>43132</v>
      </c>
      <c r="G35" s="337">
        <v>43131</v>
      </c>
      <c r="H35" s="342">
        <f t="shared" si="0"/>
        <v>8</v>
      </c>
    </row>
    <row r="36" spans="2:8" x14ac:dyDescent="0.25">
      <c r="B36" s="339" t="s">
        <v>31</v>
      </c>
      <c r="C36" s="337" t="s">
        <v>3428</v>
      </c>
      <c r="D36" s="337">
        <v>43164</v>
      </c>
      <c r="E36" s="337">
        <v>43166</v>
      </c>
      <c r="F36" s="337">
        <v>43132</v>
      </c>
      <c r="G36" s="337">
        <v>43131</v>
      </c>
      <c r="H36" s="342">
        <f t="shared" si="0"/>
        <v>33</v>
      </c>
    </row>
    <row r="37" spans="2:8" x14ac:dyDescent="0.25">
      <c r="B37" s="339" t="s">
        <v>2983</v>
      </c>
      <c r="C37" s="343"/>
      <c r="D37" s="343"/>
      <c r="E37" s="343"/>
      <c r="F37" s="343"/>
      <c r="G37" s="343"/>
      <c r="H37" s="342">
        <f t="shared" si="0"/>
        <v>0</v>
      </c>
    </row>
    <row r="38" spans="2:8" x14ac:dyDescent="0.25">
      <c r="B38" s="339" t="s">
        <v>3404</v>
      </c>
      <c r="C38" s="337" t="s">
        <v>3428</v>
      </c>
      <c r="D38" s="337">
        <v>43164</v>
      </c>
      <c r="E38" s="337"/>
      <c r="F38" s="337">
        <v>43132</v>
      </c>
      <c r="G38" s="337">
        <v>43131</v>
      </c>
      <c r="H38" s="342">
        <f t="shared" si="0"/>
        <v>33</v>
      </c>
    </row>
    <row r="39" spans="2:8" x14ac:dyDescent="0.25">
      <c r="B39" s="339" t="s">
        <v>32</v>
      </c>
      <c r="C39" s="343"/>
      <c r="D39" s="343"/>
      <c r="E39" s="343"/>
      <c r="F39" s="343"/>
      <c r="G39" s="343"/>
      <c r="H39" s="342">
        <f t="shared" si="0"/>
        <v>0</v>
      </c>
    </row>
    <row r="40" spans="2:8" x14ac:dyDescent="0.25">
      <c r="B40" s="339" t="s">
        <v>3407</v>
      </c>
      <c r="C40" s="337" t="s">
        <v>3427</v>
      </c>
      <c r="D40" s="337">
        <v>43165</v>
      </c>
      <c r="E40" s="337">
        <v>43165</v>
      </c>
      <c r="F40" s="337" t="s">
        <v>649</v>
      </c>
      <c r="G40" s="337">
        <v>43131</v>
      </c>
      <c r="H40" s="342" t="str">
        <f t="shared" si="0"/>
        <v>0</v>
      </c>
    </row>
    <row r="41" spans="2:8" x14ac:dyDescent="0.25">
      <c r="B41" s="339" t="s">
        <v>3078</v>
      </c>
      <c r="C41" s="337" t="s">
        <v>3428</v>
      </c>
      <c r="D41" s="337">
        <v>43136</v>
      </c>
      <c r="E41" s="337">
        <v>43165</v>
      </c>
      <c r="F41" s="337">
        <v>43132</v>
      </c>
      <c r="G41" s="337">
        <v>43131</v>
      </c>
      <c r="H41" s="342">
        <f t="shared" si="0"/>
        <v>5</v>
      </c>
    </row>
    <row r="42" spans="2:8" x14ac:dyDescent="0.25">
      <c r="B42" s="339" t="s">
        <v>35</v>
      </c>
      <c r="C42" s="343"/>
      <c r="D42" s="343"/>
      <c r="E42" s="343"/>
      <c r="F42" s="343"/>
      <c r="G42" s="343"/>
      <c r="H42" s="342">
        <f t="shared" si="0"/>
        <v>0</v>
      </c>
    </row>
    <row r="43" spans="2:8" x14ac:dyDescent="0.25">
      <c r="B43" s="339" t="s">
        <v>36</v>
      </c>
      <c r="C43" s="343"/>
      <c r="D43" s="343"/>
      <c r="E43" s="343"/>
      <c r="F43" s="343"/>
      <c r="G43" s="343"/>
      <c r="H43" s="342">
        <f t="shared" si="0"/>
        <v>0</v>
      </c>
    </row>
    <row r="44" spans="2:8" x14ac:dyDescent="0.25">
      <c r="B44" s="339" t="s">
        <v>37</v>
      </c>
      <c r="C44" s="343"/>
      <c r="D44" s="343"/>
      <c r="E44" s="343"/>
      <c r="F44" s="343"/>
      <c r="G44" s="343"/>
      <c r="H44" s="342">
        <f t="shared" si="0"/>
        <v>0</v>
      </c>
    </row>
    <row r="45" spans="2:8" x14ac:dyDescent="0.25">
      <c r="B45" s="339" t="s">
        <v>3409</v>
      </c>
      <c r="C45" s="337" t="s">
        <v>3427</v>
      </c>
      <c r="D45" s="337">
        <v>43133</v>
      </c>
      <c r="E45" s="337">
        <v>43167</v>
      </c>
      <c r="F45" s="337" t="s">
        <v>649</v>
      </c>
      <c r="G45" s="337">
        <v>43131</v>
      </c>
      <c r="H45" s="342" t="str">
        <f t="shared" si="0"/>
        <v>0</v>
      </c>
    </row>
    <row r="46" spans="2:8" x14ac:dyDescent="0.25">
      <c r="B46" s="339" t="s">
        <v>38</v>
      </c>
      <c r="C46" s="343"/>
      <c r="D46" s="343"/>
      <c r="E46" s="343"/>
      <c r="F46" s="343"/>
      <c r="G46" s="343"/>
      <c r="H46" s="342">
        <f t="shared" si="0"/>
        <v>0</v>
      </c>
    </row>
    <row r="47" spans="2:8" x14ac:dyDescent="0.25">
      <c r="B47" s="339" t="s">
        <v>39</v>
      </c>
      <c r="C47" s="343"/>
      <c r="D47" s="343"/>
      <c r="E47" s="343"/>
      <c r="F47" s="343"/>
      <c r="G47" s="343"/>
      <c r="H47" s="342">
        <f t="shared" si="0"/>
        <v>0</v>
      </c>
    </row>
    <row r="48" spans="2:8" x14ac:dyDescent="0.25">
      <c r="B48" s="339" t="s">
        <v>40</v>
      </c>
      <c r="C48" s="337" t="s">
        <v>3428</v>
      </c>
      <c r="D48" s="337">
        <v>43164</v>
      </c>
      <c r="E48" s="337"/>
      <c r="F48" s="337">
        <v>43132</v>
      </c>
      <c r="G48" s="337">
        <v>43131</v>
      </c>
      <c r="H48" s="342">
        <f t="shared" si="0"/>
        <v>33</v>
      </c>
    </row>
    <row r="49" spans="2:8" x14ac:dyDescent="0.25">
      <c r="B49" s="339" t="s">
        <v>41</v>
      </c>
      <c r="C49" s="343"/>
      <c r="D49" s="343"/>
      <c r="E49" s="343"/>
      <c r="F49" s="343"/>
      <c r="G49" s="343"/>
      <c r="H49" s="342">
        <f t="shared" si="0"/>
        <v>0</v>
      </c>
    </row>
    <row r="50" spans="2:8" ht="21" x14ac:dyDescent="0.25">
      <c r="B50" s="339" t="s">
        <v>42</v>
      </c>
      <c r="C50" s="343"/>
      <c r="D50" s="343"/>
      <c r="E50" s="343"/>
      <c r="F50" s="343"/>
      <c r="G50" s="343"/>
      <c r="H50" s="342">
        <f t="shared" si="0"/>
        <v>0</v>
      </c>
    </row>
    <row r="51" spans="2:8" x14ac:dyDescent="0.25">
      <c r="B51" s="339" t="s">
        <v>43</v>
      </c>
      <c r="C51" s="343"/>
      <c r="D51" s="343"/>
      <c r="E51" s="343"/>
      <c r="F51" s="343"/>
      <c r="G51" s="343"/>
      <c r="H51" s="342">
        <f t="shared" si="0"/>
        <v>0</v>
      </c>
    </row>
    <row r="52" spans="2:8" x14ac:dyDescent="0.25">
      <c r="B52" s="339" t="s">
        <v>44</v>
      </c>
      <c r="C52" s="337" t="s">
        <v>3428</v>
      </c>
      <c r="D52" s="337">
        <v>43161</v>
      </c>
      <c r="E52" s="337">
        <v>43164</v>
      </c>
      <c r="F52" s="337">
        <v>43132</v>
      </c>
      <c r="G52" s="337">
        <v>43131</v>
      </c>
      <c r="H52" s="342">
        <f t="shared" si="0"/>
        <v>30</v>
      </c>
    </row>
    <row r="53" spans="2:8" x14ac:dyDescent="0.25">
      <c r="B53" s="339" t="s">
        <v>45</v>
      </c>
      <c r="C53" s="337" t="s">
        <v>3428</v>
      </c>
      <c r="D53" s="337">
        <v>43133</v>
      </c>
      <c r="E53" s="337">
        <v>43140</v>
      </c>
      <c r="F53" s="337">
        <v>43132</v>
      </c>
      <c r="G53" s="337">
        <v>43131</v>
      </c>
      <c r="H53" s="342">
        <f t="shared" si="0"/>
        <v>2</v>
      </c>
    </row>
    <row r="54" spans="2:8" x14ac:dyDescent="0.25">
      <c r="B54" s="339" t="s">
        <v>46</v>
      </c>
      <c r="C54" s="337" t="s">
        <v>3427</v>
      </c>
      <c r="D54" s="337">
        <v>43136</v>
      </c>
      <c r="E54" s="337">
        <v>43136</v>
      </c>
      <c r="F54" s="340">
        <v>0</v>
      </c>
      <c r="G54" s="337">
        <v>43131</v>
      </c>
      <c r="H54" s="342" t="str">
        <f t="shared" si="0"/>
        <v>0</v>
      </c>
    </row>
    <row r="55" spans="2:8" x14ac:dyDescent="0.25">
      <c r="B55" s="339" t="s">
        <v>47</v>
      </c>
      <c r="C55" s="343"/>
      <c r="D55" s="343"/>
      <c r="E55" s="343"/>
      <c r="F55" s="343"/>
      <c r="G55" s="343"/>
      <c r="H55" s="342">
        <f t="shared" si="0"/>
        <v>0</v>
      </c>
    </row>
    <row r="56" spans="2:8" x14ac:dyDescent="0.25">
      <c r="B56" s="339" t="s">
        <v>48</v>
      </c>
      <c r="C56" s="337" t="s">
        <v>3427</v>
      </c>
      <c r="D56" s="337">
        <v>43134</v>
      </c>
      <c r="E56" s="337">
        <v>43134</v>
      </c>
      <c r="F56" s="340">
        <v>0</v>
      </c>
      <c r="G56" s="337">
        <v>43131</v>
      </c>
      <c r="H56" s="342" t="str">
        <f t="shared" si="0"/>
        <v>0</v>
      </c>
    </row>
    <row r="57" spans="2:8" x14ac:dyDescent="0.25">
      <c r="B57" s="339" t="s">
        <v>49</v>
      </c>
      <c r="C57" s="343"/>
      <c r="D57" s="343"/>
      <c r="E57" s="343"/>
      <c r="F57" s="343"/>
      <c r="G57" s="343"/>
      <c r="H57" s="342">
        <f t="shared" si="0"/>
        <v>0</v>
      </c>
    </row>
    <row r="58" spans="2:8" x14ac:dyDescent="0.25">
      <c r="B58" s="339" t="s">
        <v>50</v>
      </c>
      <c r="C58" s="337" t="s">
        <v>3427</v>
      </c>
      <c r="D58" s="337">
        <v>43136</v>
      </c>
      <c r="E58" s="337">
        <v>43136</v>
      </c>
      <c r="F58" s="340">
        <v>0</v>
      </c>
      <c r="G58" s="337">
        <v>43131</v>
      </c>
      <c r="H58" s="342" t="str">
        <f t="shared" si="0"/>
        <v>0</v>
      </c>
    </row>
    <row r="59" spans="2:8" x14ac:dyDescent="0.25">
      <c r="B59" s="339" t="s">
        <v>51</v>
      </c>
      <c r="C59" s="337" t="s">
        <v>3427</v>
      </c>
      <c r="D59" s="337">
        <v>43133</v>
      </c>
      <c r="E59" s="337">
        <v>43167</v>
      </c>
      <c r="F59" s="340">
        <v>0</v>
      </c>
      <c r="G59" s="337">
        <v>43131</v>
      </c>
      <c r="H59" s="342" t="str">
        <f t="shared" si="0"/>
        <v>0</v>
      </c>
    </row>
    <row r="60" spans="2:8" x14ac:dyDescent="0.25">
      <c r="B60" s="344" t="s">
        <v>3429</v>
      </c>
      <c r="C60" s="345"/>
      <c r="D60" s="345"/>
      <c r="E60" s="345"/>
      <c r="F60" s="345"/>
      <c r="G60" s="345"/>
      <c r="H60" s="346"/>
    </row>
  </sheetData>
  <mergeCells count="1">
    <mergeCell ref="D7:E7"/>
  </mergeCells>
  <pageMargins left="0.35" right="0.15748031496062992" top="0.82677165354330717" bottom="0.74803149606299213" header="0.31496062992125984" footer="0.31496062992125984"/>
  <pageSetup paperSize="9" scale="5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B1:E95"/>
  <sheetViews>
    <sheetView view="pageBreakPreview" topLeftCell="A31" zoomScale="130" zoomScaleNormal="130" zoomScaleSheetLayoutView="130" workbookViewId="0">
      <selection activeCell="B46" sqref="B46"/>
    </sheetView>
  </sheetViews>
  <sheetFormatPr baseColWidth="10" defaultColWidth="9.140625" defaultRowHeight="12.75" x14ac:dyDescent="0.25"/>
  <cols>
    <col min="1" max="1" width="1.7109375" style="1" customWidth="1"/>
    <col min="2" max="2" width="39.85546875" style="1" customWidth="1"/>
    <col min="3" max="3" width="22.28515625" style="246" customWidth="1"/>
    <col min="4" max="4" width="29.7109375" style="1" customWidth="1"/>
    <col min="5" max="5" width="5.42578125" style="351" customWidth="1"/>
    <col min="6" max="16384" width="9.140625" style="1"/>
  </cols>
  <sheetData>
    <row r="1" spans="2:5" ht="22.5" customHeight="1" x14ac:dyDescent="0.25">
      <c r="D1" s="369"/>
    </row>
    <row r="2" spans="2:5" ht="26.25" customHeight="1" x14ac:dyDescent="0.25"/>
    <row r="3" spans="2:5" ht="15.75" x14ac:dyDescent="0.25">
      <c r="B3" s="349" t="s">
        <v>2970</v>
      </c>
    </row>
    <row r="4" spans="2:5" ht="15.75" x14ac:dyDescent="0.25">
      <c r="B4" s="392" t="s">
        <v>7451</v>
      </c>
    </row>
    <row r="5" spans="2:5" ht="5.25" customHeight="1" x14ac:dyDescent="0.25"/>
    <row r="6" spans="2:5" x14ac:dyDescent="0.25">
      <c r="B6" s="350" t="s">
        <v>0</v>
      </c>
      <c r="C6" s="479" t="s">
        <v>1</v>
      </c>
      <c r="D6" s="480" t="s">
        <v>2</v>
      </c>
      <c r="E6" s="381" t="s">
        <v>3992</v>
      </c>
    </row>
    <row r="7" spans="2:5" ht="11.45" customHeight="1" x14ac:dyDescent="0.25">
      <c r="B7" s="481" t="s">
        <v>3</v>
      </c>
      <c r="C7" s="459">
        <v>44896</v>
      </c>
      <c r="D7" s="557"/>
      <c r="E7" s="352"/>
    </row>
    <row r="8" spans="2:5" ht="11.45" customHeight="1" x14ac:dyDescent="0.25">
      <c r="B8" s="481" t="s">
        <v>4</v>
      </c>
      <c r="C8" s="459">
        <v>44615</v>
      </c>
      <c r="D8" s="494"/>
      <c r="E8" s="352"/>
    </row>
    <row r="9" spans="2:5" ht="11.45" customHeight="1" x14ac:dyDescent="0.25">
      <c r="B9" s="481" t="s">
        <v>3675</v>
      </c>
      <c r="C9" s="459">
        <v>45027</v>
      </c>
      <c r="D9" s="557"/>
      <c r="E9" s="352"/>
    </row>
    <row r="10" spans="2:5" ht="11.45" customHeight="1" x14ac:dyDescent="0.25">
      <c r="B10" s="481" t="s">
        <v>3677</v>
      </c>
      <c r="C10" s="460"/>
      <c r="D10" s="557"/>
      <c r="E10" s="352"/>
    </row>
    <row r="11" spans="2:5" ht="11.45" customHeight="1" x14ac:dyDescent="0.25">
      <c r="B11" s="481" t="s">
        <v>3670</v>
      </c>
      <c r="C11" s="459">
        <v>45082</v>
      </c>
      <c r="D11" s="557"/>
      <c r="E11" s="352" t="s">
        <v>6929</v>
      </c>
    </row>
    <row r="12" spans="2:5" ht="11.45" customHeight="1" x14ac:dyDescent="0.25">
      <c r="B12" s="481" t="s">
        <v>3770</v>
      </c>
      <c r="C12" s="459">
        <v>44194</v>
      </c>
      <c r="D12" s="557"/>
      <c r="E12" s="352"/>
    </row>
    <row r="13" spans="2:5" ht="11.45" customHeight="1" x14ac:dyDescent="0.25">
      <c r="B13" s="481" t="s">
        <v>6</v>
      </c>
      <c r="C13" s="459">
        <v>44987</v>
      </c>
      <c r="D13" s="557"/>
      <c r="E13" s="352"/>
    </row>
    <row r="14" spans="2:5" ht="11.45" customHeight="1" x14ac:dyDescent="0.25">
      <c r="B14" s="481" t="s">
        <v>3674</v>
      </c>
      <c r="C14" s="459">
        <v>44593</v>
      </c>
      <c r="D14" s="557"/>
      <c r="E14" s="352"/>
    </row>
    <row r="15" spans="2:5" ht="11.45" customHeight="1" x14ac:dyDescent="0.25">
      <c r="B15" s="481" t="s">
        <v>8</v>
      </c>
      <c r="C15" s="459">
        <v>45044</v>
      </c>
      <c r="D15" s="557"/>
      <c r="E15" s="352" t="s">
        <v>6929</v>
      </c>
    </row>
    <row r="16" spans="2:5" ht="11.45" customHeight="1" x14ac:dyDescent="0.25">
      <c r="B16" s="481" t="s">
        <v>5058</v>
      </c>
      <c r="C16" s="459">
        <v>45082</v>
      </c>
      <c r="D16" s="557"/>
      <c r="E16" s="352" t="s">
        <v>6929</v>
      </c>
    </row>
    <row r="17" spans="2:5" ht="11.45" customHeight="1" x14ac:dyDescent="0.25">
      <c r="B17" s="481" t="s">
        <v>9</v>
      </c>
      <c r="C17" s="459">
        <v>44929</v>
      </c>
      <c r="D17" s="557"/>
      <c r="E17" s="352"/>
    </row>
    <row r="18" spans="2:5" ht="11.45" customHeight="1" x14ac:dyDescent="0.25">
      <c r="B18" s="481" t="s">
        <v>3671</v>
      </c>
      <c r="C18" s="459">
        <v>44349</v>
      </c>
      <c r="D18" s="557"/>
      <c r="E18" s="352"/>
    </row>
    <row r="19" spans="2:5" ht="11.45" customHeight="1" x14ac:dyDescent="0.25">
      <c r="B19" s="481" t="s">
        <v>10</v>
      </c>
      <c r="C19" s="459">
        <v>45045</v>
      </c>
      <c r="D19" s="557"/>
      <c r="E19" s="352" t="s">
        <v>6929</v>
      </c>
    </row>
    <row r="20" spans="2:5" ht="11.45" customHeight="1" x14ac:dyDescent="0.25">
      <c r="B20" s="481" t="s">
        <v>12</v>
      </c>
      <c r="C20" s="459">
        <v>45076</v>
      </c>
      <c r="D20" s="494"/>
      <c r="E20" s="352" t="s">
        <v>6929</v>
      </c>
    </row>
    <row r="21" spans="2:5" ht="11.45" customHeight="1" x14ac:dyDescent="0.25">
      <c r="B21" s="481" t="s">
        <v>14</v>
      </c>
      <c r="C21" s="460"/>
      <c r="D21" s="557"/>
      <c r="E21" s="352"/>
    </row>
    <row r="22" spans="2:5" ht="11.45" customHeight="1" x14ac:dyDescent="0.25">
      <c r="B22" s="481" t="s">
        <v>15</v>
      </c>
      <c r="C22" s="459">
        <v>44592</v>
      </c>
      <c r="D22" s="557"/>
      <c r="E22" s="352"/>
    </row>
    <row r="23" spans="2:5" ht="11.45" customHeight="1" x14ac:dyDescent="0.25">
      <c r="B23" s="481" t="s">
        <v>16</v>
      </c>
      <c r="C23" s="460"/>
      <c r="D23" s="557"/>
      <c r="E23" s="352"/>
    </row>
    <row r="24" spans="2:5" ht="11.45" customHeight="1" x14ac:dyDescent="0.25">
      <c r="B24" s="481" t="s">
        <v>17</v>
      </c>
      <c r="C24" s="460"/>
      <c r="D24" s="557"/>
      <c r="E24" s="352"/>
    </row>
    <row r="25" spans="2:5" ht="11.45" customHeight="1" x14ac:dyDescent="0.25">
      <c r="B25" s="481" t="s">
        <v>19</v>
      </c>
      <c r="C25" s="460"/>
      <c r="D25" s="557"/>
      <c r="E25" s="352"/>
    </row>
    <row r="26" spans="2:5" ht="11.45" customHeight="1" x14ac:dyDescent="0.25">
      <c r="B26" s="481" t="s">
        <v>3496</v>
      </c>
      <c r="C26" s="460"/>
      <c r="D26" s="557"/>
      <c r="E26" s="352"/>
    </row>
    <row r="27" spans="2:5" ht="11.45" customHeight="1" x14ac:dyDescent="0.25">
      <c r="B27" s="481" t="s">
        <v>20</v>
      </c>
      <c r="C27" s="459">
        <v>45016</v>
      </c>
      <c r="D27" s="557"/>
      <c r="E27" s="352"/>
    </row>
    <row r="28" spans="2:5" ht="11.45" customHeight="1" x14ac:dyDescent="0.25">
      <c r="B28" s="481" t="s">
        <v>21</v>
      </c>
      <c r="C28" s="459">
        <v>44574</v>
      </c>
      <c r="D28" s="557"/>
      <c r="E28" s="352"/>
    </row>
    <row r="29" spans="2:5" ht="11.45" customHeight="1" x14ac:dyDescent="0.25">
      <c r="B29" s="481" t="s">
        <v>2971</v>
      </c>
      <c r="C29" s="460"/>
      <c r="D29" s="557"/>
      <c r="E29" s="352"/>
    </row>
    <row r="30" spans="2:5" ht="11.45" customHeight="1" x14ac:dyDescent="0.25">
      <c r="B30" s="481" t="s">
        <v>22</v>
      </c>
      <c r="C30" s="459">
        <v>44900</v>
      </c>
      <c r="D30" s="557"/>
      <c r="E30" s="352"/>
    </row>
    <row r="31" spans="2:5" ht="11.45" customHeight="1" x14ac:dyDescent="0.25">
      <c r="B31" s="481" t="s">
        <v>266</v>
      </c>
      <c r="C31" s="459">
        <v>44965</v>
      </c>
      <c r="D31" s="557"/>
      <c r="E31" s="352"/>
    </row>
    <row r="32" spans="2:5" ht="11.45" customHeight="1" x14ac:dyDescent="0.25">
      <c r="B32" s="481" t="s">
        <v>132</v>
      </c>
      <c r="C32" s="459">
        <v>45044</v>
      </c>
      <c r="D32" s="557"/>
      <c r="E32" s="352" t="s">
        <v>6929</v>
      </c>
    </row>
    <row r="33" spans="2:5" ht="11.45" customHeight="1" x14ac:dyDescent="0.25">
      <c r="B33" s="481" t="s">
        <v>141</v>
      </c>
      <c r="C33" s="459">
        <v>45044</v>
      </c>
      <c r="D33" s="557"/>
      <c r="E33" s="352" t="s">
        <v>6929</v>
      </c>
    </row>
    <row r="34" spans="2:5" ht="11.45" customHeight="1" x14ac:dyDescent="0.25">
      <c r="B34" s="481" t="s">
        <v>4328</v>
      </c>
      <c r="C34" s="460"/>
      <c r="D34" s="557"/>
      <c r="E34" s="352"/>
    </row>
    <row r="35" spans="2:5" ht="11.45" customHeight="1" x14ac:dyDescent="0.25">
      <c r="B35" s="481" t="s">
        <v>23</v>
      </c>
      <c r="C35" s="461"/>
      <c r="D35" s="557"/>
      <c r="E35" s="352"/>
    </row>
    <row r="36" spans="2:5" ht="11.45" customHeight="1" x14ac:dyDescent="0.25">
      <c r="B36" s="481" t="s">
        <v>24</v>
      </c>
      <c r="C36" s="459">
        <v>45777</v>
      </c>
      <c r="D36" s="557" t="s">
        <v>7488</v>
      </c>
      <c r="E36" s="352" t="s">
        <v>6929</v>
      </c>
    </row>
    <row r="37" spans="2:5" ht="11.45" customHeight="1" x14ac:dyDescent="0.25">
      <c r="B37" s="481" t="s">
        <v>25</v>
      </c>
      <c r="C37" s="459">
        <v>45044</v>
      </c>
      <c r="D37" s="557"/>
      <c r="E37" s="352" t="s">
        <v>6929</v>
      </c>
    </row>
    <row r="38" spans="2:5" ht="11.45" customHeight="1" x14ac:dyDescent="0.25">
      <c r="B38" s="481" t="s">
        <v>4791</v>
      </c>
      <c r="C38" s="460"/>
      <c r="D38" s="557"/>
      <c r="E38" s="352"/>
    </row>
    <row r="39" spans="2:5" ht="11.45" customHeight="1" x14ac:dyDescent="0.25">
      <c r="B39" s="481" t="s">
        <v>26</v>
      </c>
      <c r="C39" s="460"/>
      <c r="D39" s="557"/>
      <c r="E39" s="352"/>
    </row>
    <row r="40" spans="2:5" ht="11.45" customHeight="1" x14ac:dyDescent="0.25">
      <c r="B40" s="481" t="s">
        <v>4789</v>
      </c>
      <c r="C40" s="460"/>
      <c r="D40" s="557"/>
      <c r="E40" s="352"/>
    </row>
    <row r="41" spans="2:5" ht="11.45" customHeight="1" x14ac:dyDescent="0.25">
      <c r="B41" s="481" t="s">
        <v>4790</v>
      </c>
      <c r="C41" s="460"/>
      <c r="D41" s="557"/>
      <c r="E41" s="352"/>
    </row>
    <row r="42" spans="2:5" ht="11.45" customHeight="1" x14ac:dyDescent="0.25">
      <c r="B42" s="481" t="s">
        <v>27</v>
      </c>
      <c r="C42" s="460"/>
      <c r="D42" s="557"/>
      <c r="E42" s="352"/>
    </row>
    <row r="43" spans="2:5" ht="11.45" customHeight="1" x14ac:dyDescent="0.25">
      <c r="B43" s="481" t="s">
        <v>28</v>
      </c>
      <c r="C43" s="460"/>
      <c r="D43" s="557"/>
      <c r="E43" s="352"/>
    </row>
    <row r="44" spans="2:5" ht="11.45" customHeight="1" x14ac:dyDescent="0.25">
      <c r="B44" s="481" t="s">
        <v>29</v>
      </c>
      <c r="C44" s="460"/>
      <c r="D44" s="557"/>
      <c r="E44" s="352"/>
    </row>
    <row r="45" spans="2:5" ht="11.45" customHeight="1" x14ac:dyDescent="0.25">
      <c r="B45" s="481" t="s">
        <v>30</v>
      </c>
      <c r="C45" s="459">
        <v>45044</v>
      </c>
      <c r="D45" s="494"/>
      <c r="E45" s="352" t="s">
        <v>6929</v>
      </c>
    </row>
    <row r="46" spans="2:5" ht="11.45" customHeight="1" x14ac:dyDescent="0.25">
      <c r="B46" s="481" t="s">
        <v>3404</v>
      </c>
      <c r="C46" s="459">
        <v>45082</v>
      </c>
      <c r="D46" s="557"/>
      <c r="E46" s="352" t="s">
        <v>6929</v>
      </c>
    </row>
    <row r="47" spans="2:5" ht="11.45" customHeight="1" x14ac:dyDescent="0.25">
      <c r="B47" s="481" t="s">
        <v>3913</v>
      </c>
      <c r="C47" s="459">
        <v>43851</v>
      </c>
      <c r="D47" s="557"/>
      <c r="E47" s="380"/>
    </row>
    <row r="48" spans="2:5" ht="11.45" customHeight="1" x14ac:dyDescent="0.25">
      <c r="B48" s="481" t="s">
        <v>32</v>
      </c>
      <c r="C48" s="460"/>
      <c r="D48" s="557"/>
      <c r="E48" s="352"/>
    </row>
    <row r="49" spans="2:5" ht="11.45" customHeight="1" x14ac:dyDescent="0.25">
      <c r="B49" s="481" t="s">
        <v>3407</v>
      </c>
      <c r="C49" s="459">
        <v>45050</v>
      </c>
      <c r="D49" s="557"/>
      <c r="E49" s="352" t="s">
        <v>6929</v>
      </c>
    </row>
    <row r="50" spans="2:5" ht="11.45" customHeight="1" x14ac:dyDescent="0.25">
      <c r="B50" s="481" t="s">
        <v>3079</v>
      </c>
      <c r="C50" s="459">
        <v>45046</v>
      </c>
      <c r="D50" s="557"/>
      <c r="E50" s="352" t="s">
        <v>6929</v>
      </c>
    </row>
    <row r="51" spans="2:5" ht="11.45" customHeight="1" x14ac:dyDescent="0.25">
      <c r="B51" s="481" t="s">
        <v>4788</v>
      </c>
      <c r="C51" s="459">
        <v>44966</v>
      </c>
      <c r="D51" s="557"/>
      <c r="E51" s="352"/>
    </row>
    <row r="52" spans="2:5" ht="11.45" customHeight="1" x14ac:dyDescent="0.25">
      <c r="B52" s="481" t="s">
        <v>35</v>
      </c>
      <c r="C52" s="460"/>
      <c r="D52" s="557"/>
      <c r="E52" s="352"/>
    </row>
    <row r="53" spans="2:5" ht="11.45" customHeight="1" x14ac:dyDescent="0.25">
      <c r="B53" s="481" t="s">
        <v>36</v>
      </c>
      <c r="C53" s="459">
        <v>43749</v>
      </c>
      <c r="D53" s="557"/>
      <c r="E53" s="352"/>
    </row>
    <row r="54" spans="2:5" ht="11.45" customHeight="1" x14ac:dyDescent="0.25">
      <c r="B54" s="481" t="s">
        <v>37</v>
      </c>
      <c r="C54" s="460"/>
      <c r="D54" s="557"/>
      <c r="E54" s="352"/>
    </row>
    <row r="55" spans="2:5" ht="11.45" customHeight="1" x14ac:dyDescent="0.25">
      <c r="B55" s="481" t="s">
        <v>3409</v>
      </c>
      <c r="C55" s="459">
        <v>45044</v>
      </c>
      <c r="D55" s="557"/>
      <c r="E55" s="352" t="s">
        <v>6929</v>
      </c>
    </row>
    <row r="56" spans="2:5" ht="11.45" customHeight="1" x14ac:dyDescent="0.25">
      <c r="B56" s="481" t="s">
        <v>38</v>
      </c>
      <c r="C56" s="460"/>
      <c r="D56" s="557"/>
      <c r="E56" s="352"/>
    </row>
    <row r="57" spans="2:5" ht="11.45" customHeight="1" x14ac:dyDescent="0.25">
      <c r="B57" s="481" t="s">
        <v>3672</v>
      </c>
      <c r="C57" s="460"/>
      <c r="D57" s="557"/>
      <c r="E57" s="352"/>
    </row>
    <row r="58" spans="2:5" ht="11.45" customHeight="1" x14ac:dyDescent="0.25">
      <c r="B58" s="481" t="s">
        <v>40</v>
      </c>
      <c r="C58" s="459">
        <v>44895</v>
      </c>
      <c r="D58" s="557"/>
      <c r="E58" s="352"/>
    </row>
    <row r="59" spans="2:5" ht="11.45" customHeight="1" x14ac:dyDescent="0.25">
      <c r="B59" s="481" t="s">
        <v>41</v>
      </c>
      <c r="C59" s="460"/>
      <c r="D59" s="557"/>
      <c r="E59" s="352"/>
    </row>
    <row r="60" spans="2:5" ht="11.45" customHeight="1" x14ac:dyDescent="0.25">
      <c r="B60" s="481" t="s">
        <v>42</v>
      </c>
      <c r="C60" s="460"/>
      <c r="D60" s="557"/>
      <c r="E60" s="352"/>
    </row>
    <row r="61" spans="2:5" ht="11.45" customHeight="1" x14ac:dyDescent="0.25">
      <c r="B61" s="481" t="s">
        <v>43</v>
      </c>
      <c r="C61" s="460"/>
      <c r="D61" s="557"/>
      <c r="E61" s="352"/>
    </row>
    <row r="62" spans="2:5" ht="11.45" customHeight="1" x14ac:dyDescent="0.25">
      <c r="B62" s="481" t="s">
        <v>44</v>
      </c>
      <c r="C62" s="459">
        <v>45046</v>
      </c>
      <c r="D62" s="557"/>
      <c r="E62" s="352" t="s">
        <v>6929</v>
      </c>
    </row>
    <row r="63" spans="2:5" ht="11.45" customHeight="1" x14ac:dyDescent="0.25">
      <c r="B63" s="481" t="s">
        <v>45</v>
      </c>
      <c r="C63" s="459">
        <v>44931</v>
      </c>
      <c r="D63" s="557"/>
      <c r="E63" s="352"/>
    </row>
    <row r="64" spans="2:5" ht="11.45" customHeight="1" x14ac:dyDescent="0.25">
      <c r="B64" s="481" t="s">
        <v>46</v>
      </c>
      <c r="C64" s="459">
        <v>45043</v>
      </c>
      <c r="D64" s="557"/>
      <c r="E64" s="352" t="s">
        <v>6929</v>
      </c>
    </row>
    <row r="65" spans="2:5" ht="11.45" customHeight="1" x14ac:dyDescent="0.25">
      <c r="B65" s="481" t="s">
        <v>47</v>
      </c>
      <c r="C65" s="460"/>
      <c r="D65" s="557"/>
      <c r="E65" s="352"/>
    </row>
    <row r="66" spans="2:5" ht="11.45" customHeight="1" x14ac:dyDescent="0.25">
      <c r="B66" s="481" t="s">
        <v>3673</v>
      </c>
      <c r="C66" s="459">
        <v>45043</v>
      </c>
      <c r="D66" s="557" t="s">
        <v>7526</v>
      </c>
      <c r="E66" s="352" t="s">
        <v>6929</v>
      </c>
    </row>
    <row r="67" spans="2:5" ht="11.45" customHeight="1" x14ac:dyDescent="0.25">
      <c r="B67" s="481" t="s">
        <v>49</v>
      </c>
      <c r="C67" s="460"/>
      <c r="D67" s="557"/>
      <c r="E67" s="352"/>
    </row>
    <row r="68" spans="2:5" ht="11.45" customHeight="1" x14ac:dyDescent="0.25">
      <c r="B68" s="481" t="s">
        <v>50</v>
      </c>
      <c r="C68" s="459">
        <v>45044</v>
      </c>
      <c r="D68" s="557" t="s">
        <v>7488</v>
      </c>
      <c r="E68" s="352" t="s">
        <v>6929</v>
      </c>
    </row>
    <row r="69" spans="2:5" ht="11.45" customHeight="1" x14ac:dyDescent="0.25">
      <c r="B69" s="481" t="s">
        <v>51</v>
      </c>
      <c r="C69" s="459">
        <v>45046</v>
      </c>
      <c r="D69" s="557"/>
      <c r="E69" s="352" t="s">
        <v>6929</v>
      </c>
    </row>
    <row r="70" spans="2:5" x14ac:dyDescent="0.25">
      <c r="C70" s="462"/>
      <c r="E70" s="352"/>
    </row>
    <row r="71" spans="2:5" x14ac:dyDescent="0.25">
      <c r="C71" s="462"/>
      <c r="E71" s="352"/>
    </row>
    <row r="72" spans="2:5" x14ac:dyDescent="0.25">
      <c r="C72" s="462"/>
      <c r="E72" s="352"/>
    </row>
    <row r="73" spans="2:5" x14ac:dyDescent="0.25">
      <c r="C73" s="462"/>
      <c r="E73" s="352"/>
    </row>
    <row r="74" spans="2:5" x14ac:dyDescent="0.25">
      <c r="C74" s="462"/>
      <c r="E74" s="352"/>
    </row>
    <row r="75" spans="2:5" x14ac:dyDescent="0.25">
      <c r="C75" s="462"/>
      <c r="E75" s="352"/>
    </row>
    <row r="76" spans="2:5" x14ac:dyDescent="0.25">
      <c r="C76" s="462"/>
      <c r="E76" s="352"/>
    </row>
    <row r="77" spans="2:5" x14ac:dyDescent="0.25">
      <c r="C77" s="462"/>
      <c r="E77" s="352"/>
    </row>
    <row r="78" spans="2:5" x14ac:dyDescent="0.25">
      <c r="C78" s="462"/>
      <c r="E78" s="352"/>
    </row>
    <row r="79" spans="2:5" x14ac:dyDescent="0.25">
      <c r="C79" s="462"/>
      <c r="E79" s="352"/>
    </row>
    <row r="80" spans="2:5" x14ac:dyDescent="0.25">
      <c r="C80" s="462"/>
      <c r="E80" s="352"/>
    </row>
    <row r="81" spans="3:5" x14ac:dyDescent="0.25">
      <c r="C81" s="462"/>
      <c r="E81" s="352"/>
    </row>
    <row r="82" spans="3:5" x14ac:dyDescent="0.25">
      <c r="C82" s="462"/>
      <c r="E82" s="352"/>
    </row>
    <row r="83" spans="3:5" x14ac:dyDescent="0.25">
      <c r="C83" s="462"/>
      <c r="E83" s="352"/>
    </row>
    <row r="84" spans="3:5" x14ac:dyDescent="0.25">
      <c r="C84" s="462"/>
      <c r="E84" s="352"/>
    </row>
    <row r="85" spans="3:5" x14ac:dyDescent="0.25">
      <c r="C85" s="462"/>
      <c r="E85" s="352"/>
    </row>
    <row r="86" spans="3:5" x14ac:dyDescent="0.25">
      <c r="C86" s="462"/>
      <c r="E86" s="352"/>
    </row>
    <row r="87" spans="3:5" x14ac:dyDescent="0.25">
      <c r="C87" s="462"/>
      <c r="E87" s="352"/>
    </row>
    <row r="88" spans="3:5" x14ac:dyDescent="0.25">
      <c r="C88" s="462"/>
      <c r="E88" s="352"/>
    </row>
    <row r="89" spans="3:5" x14ac:dyDescent="0.25">
      <c r="C89" s="462"/>
      <c r="E89" s="352"/>
    </row>
    <row r="90" spans="3:5" x14ac:dyDescent="0.25">
      <c r="C90" s="462"/>
      <c r="E90" s="352"/>
    </row>
    <row r="91" spans="3:5" x14ac:dyDescent="0.25">
      <c r="C91" s="462"/>
      <c r="E91" s="352"/>
    </row>
    <row r="92" spans="3:5" x14ac:dyDescent="0.25">
      <c r="E92" s="352"/>
    </row>
    <row r="93" spans="3:5" x14ac:dyDescent="0.25">
      <c r="E93" s="352"/>
    </row>
    <row r="94" spans="3:5" x14ac:dyDescent="0.25">
      <c r="E94" s="352"/>
    </row>
    <row r="95" spans="3:5" x14ac:dyDescent="0.25">
      <c r="E95" s="352"/>
    </row>
  </sheetData>
  <autoFilter ref="B6:E69" xr:uid="{00000000-0001-0000-0200-000000000000}"/>
  <hyperlinks>
    <hyperlink ref="B19" location="EGEMSA!A1" display="EGEMSA" xr:uid="{34E0F89B-D1A0-4657-9F08-AA69C70B001B}"/>
    <hyperlink ref="B20" location="EGESUR!A1" display="EGESUR" xr:uid="{BF758632-9859-4A92-94EA-D4D0A435D492}"/>
    <hyperlink ref="B37" location="'FENIX POWER'!A1" display="FENIX POWER PERÚ" xr:uid="{E7B8837A-D0BC-43F1-A157-D9990B155531}"/>
    <hyperlink ref="B45" location="HUANCHOR!A1" display="HIDROELECTRICA HUANCHOR S.A.C." xr:uid="{C754FA63-6479-4BF3-A885-A999EC9F9DF7}"/>
    <hyperlink ref="B62" location="'SAN GABAN'!A1" display="SAN GABAN" xr:uid="{0512C524-78D0-4621-A7CD-DF31084501DD}"/>
    <hyperlink ref="B69" location="TERMOSELVA!A1" display="TERMOSELVA" xr:uid="{EEABEA4E-EDC3-49C2-92E3-DCB54AE92599}"/>
    <hyperlink ref="B55" location="'ORAZUL ENERGY'!A1" display="ORAZUL ENERGY PERU" xr:uid="{99B90621-DEEC-44C5-835E-E391D91513D5}"/>
    <hyperlink ref="B50" location="'KALLPA GENERACIÓN'!A1" display="KALLPA GENERACIÓN S.A." xr:uid="{5DFE88CB-824C-4CB5-AB43-312D3AD02916}"/>
    <hyperlink ref="B49" location="'INLAND ENERGY'!A1" display="INLAND ENERGY" xr:uid="{3C303C99-9666-4C2B-A7C1-4FE2BD2E039A}"/>
    <hyperlink ref="B7" location="AIPSA!A1" display="AGRO INDUSTRIAL PARAMONGA" xr:uid="{50702A0F-E079-432B-8965-2FD8CECA389A}"/>
    <hyperlink ref="B64" location="SHOUGESA!A1" display="SHOUGESA" xr:uid="{506003B9-09F2-474E-83FB-9CB8C958EDA8}"/>
    <hyperlink ref="B66" location="STATKRAFT!A1" display="STATKRAFT S.A." xr:uid="{936653B6-7B12-4FD7-9443-FC485529D9CA}"/>
    <hyperlink ref="B68" location="TERMOCHILCA!A1" display="TERMOCHILCA" xr:uid="{A36F35FD-FC46-4CA7-AC45-AF2D78DBCFC5}"/>
    <hyperlink ref="B30" location="'EMPRESA ELECTRICA RIO DOBLE'!A1" display="EMPRESA ELECTRICA RIO DOBLE" xr:uid="{6FA9A756-C85D-41C5-8067-8C6C880185AC}"/>
    <hyperlink ref="B36" location="ENGIE!A1" display="ENGIE" xr:uid="{5C089F06-618F-4FE4-8B0B-E7EA89FCC9DD}"/>
  </hyperlinks>
  <pageMargins left="0.7" right="0.7" top="0.75" bottom="0.75" header="0.3" footer="0.3"/>
  <pageSetup scale="6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8D68A-EF8E-4DC5-B073-4C22970E0520}">
  <sheetPr codeName="Hoja4"/>
  <dimension ref="B2:R34"/>
  <sheetViews>
    <sheetView zoomScale="55" zoomScaleNormal="55" workbookViewId="0">
      <pane xSplit="10" ySplit="6" topLeftCell="K7" activePane="bottomRight" state="frozen"/>
      <selection activeCell="M40" sqref="M40"/>
      <selection pane="topRight" activeCell="M40" sqref="M40"/>
      <selection pane="bottomLeft" activeCell="M40" sqref="M40"/>
      <selection pane="bottomRight" activeCell="P3" sqref="P3"/>
    </sheetView>
  </sheetViews>
  <sheetFormatPr baseColWidth="10" defaultColWidth="9.140625" defaultRowHeight="15" x14ac:dyDescent="0.25"/>
  <cols>
    <col min="1" max="1" width="3.28515625" style="468" customWidth="1"/>
    <col min="2" max="2" width="9.140625" style="468"/>
    <col min="3" max="3" width="22" style="468" customWidth="1"/>
    <col min="4" max="4" width="32.140625" style="468" bestFit="1" customWidth="1"/>
    <col min="5" max="5" width="38.140625" style="468" bestFit="1" customWidth="1"/>
    <col min="6" max="6" width="11.7109375" style="468" bestFit="1" customWidth="1"/>
    <col min="7" max="7" width="14.140625" style="468" bestFit="1" customWidth="1"/>
    <col min="8" max="8" width="21" style="468" bestFit="1" customWidth="1"/>
    <col min="9" max="9" width="15.28515625" style="710" customWidth="1"/>
    <col min="10" max="10" width="12.7109375" style="710" bestFit="1" customWidth="1"/>
    <col min="11" max="11" width="25.42578125" style="468" customWidth="1"/>
    <col min="12" max="12" width="13.28515625" style="705" bestFit="1" customWidth="1"/>
    <col min="13" max="13" width="12.42578125" style="705" bestFit="1" customWidth="1"/>
    <col min="14" max="14" width="14.5703125" style="705" bestFit="1" customWidth="1"/>
    <col min="15" max="15" width="13.28515625" style="705" bestFit="1" customWidth="1"/>
    <col min="16" max="16" width="12.42578125" style="705" bestFit="1" customWidth="1"/>
    <col min="17" max="17" width="14.5703125" style="705" bestFit="1" customWidth="1"/>
    <col min="18" max="18" width="50" style="468" customWidth="1"/>
    <col min="19" max="16384" width="9.140625" style="468"/>
  </cols>
  <sheetData>
    <row r="2" spans="2:18" ht="21" x14ac:dyDescent="0.25">
      <c r="D2" s="1032" t="s">
        <v>6664</v>
      </c>
      <c r="E2" s="1032"/>
      <c r="F2" s="1032"/>
      <c r="G2" s="1032"/>
      <c r="H2" s="1032"/>
      <c r="I2" s="1032"/>
      <c r="J2" s="1032"/>
      <c r="K2" s="1032"/>
    </row>
    <row r="3" spans="2:18" x14ac:dyDescent="0.25">
      <c r="M3" s="705">
        <f>+SUM(M7:M34)</f>
        <v>7</v>
      </c>
      <c r="P3" s="705">
        <f>+SUM(P7:P34)</f>
        <v>0</v>
      </c>
    </row>
    <row r="5" spans="2:18" x14ac:dyDescent="0.25">
      <c r="B5" s="1033" t="s">
        <v>393</v>
      </c>
      <c r="C5" s="1033"/>
      <c r="D5" s="1033"/>
      <c r="E5" s="1033"/>
      <c r="F5" s="1033"/>
      <c r="G5" s="1033"/>
      <c r="H5" s="1033"/>
      <c r="I5" s="1034" t="s">
        <v>394</v>
      </c>
      <c r="J5" s="1034"/>
      <c r="K5" s="1033" t="s">
        <v>407</v>
      </c>
      <c r="L5" s="1035" t="s">
        <v>395</v>
      </c>
      <c r="M5" s="1035"/>
      <c r="N5" s="1035"/>
      <c r="O5" s="1036" t="s">
        <v>396</v>
      </c>
      <c r="P5" s="1037"/>
      <c r="Q5" s="1038"/>
      <c r="R5" s="1033" t="s">
        <v>4051</v>
      </c>
    </row>
    <row r="6" spans="2:18" ht="30" x14ac:dyDescent="0.25">
      <c r="B6" s="691" t="s">
        <v>4002</v>
      </c>
      <c r="C6" s="691" t="s">
        <v>4052</v>
      </c>
      <c r="D6" s="691" t="s">
        <v>4003</v>
      </c>
      <c r="E6" s="691" t="s">
        <v>401</v>
      </c>
      <c r="F6" s="691" t="s">
        <v>402</v>
      </c>
      <c r="G6" s="691" t="s">
        <v>403</v>
      </c>
      <c r="H6" s="691" t="s">
        <v>404</v>
      </c>
      <c r="I6" s="706" t="s">
        <v>405</v>
      </c>
      <c r="J6" s="706" t="s">
        <v>406</v>
      </c>
      <c r="K6" s="1033"/>
      <c r="L6" s="692" t="s">
        <v>408</v>
      </c>
      <c r="M6" s="692" t="s">
        <v>409</v>
      </c>
      <c r="N6" s="692" t="s">
        <v>410</v>
      </c>
      <c r="O6" s="692" t="s">
        <v>408</v>
      </c>
      <c r="P6" s="692" t="s">
        <v>409</v>
      </c>
      <c r="Q6" s="692" t="s">
        <v>410</v>
      </c>
      <c r="R6" s="1033"/>
    </row>
    <row r="7" spans="2:18" ht="100.5" customHeight="1" x14ac:dyDescent="0.25">
      <c r="B7" s="707">
        <v>1</v>
      </c>
      <c r="C7" s="466" t="s">
        <v>5679</v>
      </c>
      <c r="D7" s="466" t="s">
        <v>3</v>
      </c>
      <c r="E7" s="466" t="s">
        <v>3</v>
      </c>
      <c r="F7" s="466" t="s">
        <v>416</v>
      </c>
      <c r="G7" s="466" t="s">
        <v>558</v>
      </c>
      <c r="H7" s="466" t="s">
        <v>1531</v>
      </c>
      <c r="I7" s="708" t="s">
        <v>3606</v>
      </c>
      <c r="J7" s="708" t="s">
        <v>566</v>
      </c>
      <c r="K7" s="466" t="s">
        <v>1070</v>
      </c>
      <c r="L7" s="467">
        <v>7</v>
      </c>
      <c r="M7" s="467">
        <v>7</v>
      </c>
      <c r="N7" s="467">
        <v>7</v>
      </c>
      <c r="O7" s="467">
        <v>0</v>
      </c>
      <c r="P7" s="467">
        <v>0</v>
      </c>
      <c r="Q7" s="467">
        <v>0</v>
      </c>
      <c r="R7" s="466" t="s">
        <v>5680</v>
      </c>
    </row>
    <row r="8" spans="2:18" x14ac:dyDescent="0.25">
      <c r="B8" s="707">
        <v>2</v>
      </c>
      <c r="C8" s="466" t="s">
        <v>6665</v>
      </c>
      <c r="D8" s="466" t="s">
        <v>3</v>
      </c>
      <c r="E8" s="466" t="s">
        <v>4618</v>
      </c>
      <c r="F8" s="466" t="s">
        <v>416</v>
      </c>
      <c r="G8" s="466" t="s">
        <v>558</v>
      </c>
      <c r="H8" s="466" t="s">
        <v>484</v>
      </c>
      <c r="I8" s="709">
        <v>44866</v>
      </c>
      <c r="J8" s="709">
        <v>44895</v>
      </c>
      <c r="K8" s="466" t="s">
        <v>4575</v>
      </c>
      <c r="L8" s="467">
        <v>0</v>
      </c>
      <c r="M8" s="467">
        <v>0</v>
      </c>
      <c r="N8" s="467">
        <v>0</v>
      </c>
      <c r="O8" s="467">
        <v>0</v>
      </c>
      <c r="P8" s="467">
        <v>0</v>
      </c>
      <c r="Q8" s="467">
        <v>0</v>
      </c>
      <c r="R8" s="466" t="s">
        <v>6666</v>
      </c>
    </row>
    <row r="9" spans="2:18" x14ac:dyDescent="0.25">
      <c r="B9" s="707">
        <v>3</v>
      </c>
      <c r="C9" s="466" t="s">
        <v>6665</v>
      </c>
      <c r="D9" s="466" t="s">
        <v>3</v>
      </c>
      <c r="E9" s="466" t="s">
        <v>104</v>
      </c>
      <c r="F9" s="466" t="s">
        <v>435</v>
      </c>
      <c r="G9" s="466" t="s">
        <v>417</v>
      </c>
      <c r="H9" s="466" t="s">
        <v>779</v>
      </c>
      <c r="I9" s="709">
        <v>44866</v>
      </c>
      <c r="J9" s="709">
        <v>44895</v>
      </c>
      <c r="K9" s="466" t="s">
        <v>158</v>
      </c>
      <c r="L9" s="467">
        <v>0</v>
      </c>
      <c r="M9" s="467">
        <v>0</v>
      </c>
      <c r="N9" s="467">
        <v>0</v>
      </c>
      <c r="O9" s="467">
        <v>0</v>
      </c>
      <c r="P9" s="467">
        <v>0</v>
      </c>
      <c r="Q9" s="467">
        <v>0</v>
      </c>
      <c r="R9" s="466" t="s">
        <v>6666</v>
      </c>
    </row>
    <row r="10" spans="2:18" ht="25.5" x14ac:dyDescent="0.25">
      <c r="B10" s="707">
        <v>4</v>
      </c>
      <c r="C10" s="466" t="s">
        <v>6665</v>
      </c>
      <c r="D10" s="466" t="s">
        <v>3</v>
      </c>
      <c r="E10" s="466" t="s">
        <v>4203</v>
      </c>
      <c r="F10" s="466" t="s">
        <v>416</v>
      </c>
      <c r="G10" s="466" t="s">
        <v>558</v>
      </c>
      <c r="H10" s="466" t="s">
        <v>470</v>
      </c>
      <c r="I10" s="709">
        <v>44866</v>
      </c>
      <c r="J10" s="709">
        <v>44895</v>
      </c>
      <c r="K10" s="466" t="s">
        <v>1076</v>
      </c>
      <c r="L10" s="467">
        <v>0</v>
      </c>
      <c r="M10" s="467">
        <v>0</v>
      </c>
      <c r="N10" s="467">
        <v>0</v>
      </c>
      <c r="O10" s="467">
        <v>0</v>
      </c>
      <c r="P10" s="467">
        <v>0</v>
      </c>
      <c r="Q10" s="467">
        <v>0</v>
      </c>
      <c r="R10" s="466" t="s">
        <v>6666</v>
      </c>
    </row>
    <row r="11" spans="2:18" ht="25.5" x14ac:dyDescent="0.25">
      <c r="B11" s="707">
        <v>5</v>
      </c>
      <c r="C11" s="466" t="s">
        <v>6665</v>
      </c>
      <c r="D11" s="466" t="s">
        <v>3</v>
      </c>
      <c r="E11" s="466" t="s">
        <v>4203</v>
      </c>
      <c r="F11" s="466" t="s">
        <v>416</v>
      </c>
      <c r="G11" s="466" t="s">
        <v>558</v>
      </c>
      <c r="H11" s="466" t="s">
        <v>475</v>
      </c>
      <c r="I11" s="709">
        <v>44866</v>
      </c>
      <c r="J11" s="709">
        <v>44895</v>
      </c>
      <c r="K11" s="466" t="s">
        <v>5449</v>
      </c>
      <c r="L11" s="467">
        <v>0</v>
      </c>
      <c r="M11" s="467">
        <v>0</v>
      </c>
      <c r="N11" s="467">
        <v>0</v>
      </c>
      <c r="O11" s="467">
        <v>0</v>
      </c>
      <c r="P11" s="467">
        <v>0</v>
      </c>
      <c r="Q11" s="467">
        <v>0</v>
      </c>
      <c r="R11" s="466" t="s">
        <v>6666</v>
      </c>
    </row>
    <row r="12" spans="2:18" ht="25.5" x14ac:dyDescent="0.25">
      <c r="B12" s="707">
        <v>6</v>
      </c>
      <c r="C12" s="466" t="s">
        <v>6665</v>
      </c>
      <c r="D12" s="466" t="s">
        <v>3</v>
      </c>
      <c r="E12" s="466" t="s">
        <v>4203</v>
      </c>
      <c r="F12" s="466" t="s">
        <v>435</v>
      </c>
      <c r="G12" s="466" t="s">
        <v>417</v>
      </c>
      <c r="H12" s="466" t="s">
        <v>470</v>
      </c>
      <c r="I12" s="709">
        <v>44866</v>
      </c>
      <c r="J12" s="709">
        <v>44895</v>
      </c>
      <c r="K12" s="466" t="s">
        <v>1076</v>
      </c>
      <c r="L12" s="467">
        <v>0</v>
      </c>
      <c r="M12" s="467">
        <v>0</v>
      </c>
      <c r="N12" s="467">
        <v>0</v>
      </c>
      <c r="O12" s="467">
        <v>0</v>
      </c>
      <c r="P12" s="467">
        <v>0</v>
      </c>
      <c r="Q12" s="467">
        <v>0</v>
      </c>
      <c r="R12" s="466" t="s">
        <v>6666</v>
      </c>
    </row>
    <row r="13" spans="2:18" x14ac:dyDescent="0.25">
      <c r="B13" s="707">
        <v>7</v>
      </c>
      <c r="C13" s="466" t="s">
        <v>6665</v>
      </c>
      <c r="D13" s="466" t="s">
        <v>3</v>
      </c>
      <c r="E13" s="466" t="s">
        <v>4203</v>
      </c>
      <c r="F13" s="466" t="s">
        <v>435</v>
      </c>
      <c r="G13" s="466" t="s">
        <v>417</v>
      </c>
      <c r="H13" s="466" t="s">
        <v>473</v>
      </c>
      <c r="I13" s="709">
        <v>44866</v>
      </c>
      <c r="J13" s="709">
        <v>44895</v>
      </c>
      <c r="K13" s="466" t="s">
        <v>164</v>
      </c>
      <c r="L13" s="467">
        <v>0</v>
      </c>
      <c r="M13" s="467">
        <v>0</v>
      </c>
      <c r="N13" s="467">
        <v>0</v>
      </c>
      <c r="O13" s="467">
        <v>0</v>
      </c>
      <c r="P13" s="467">
        <v>0</v>
      </c>
      <c r="Q13" s="467">
        <v>0</v>
      </c>
      <c r="R13" s="466" t="s">
        <v>6666</v>
      </c>
    </row>
    <row r="14" spans="2:18" ht="38.25" x14ac:dyDescent="0.25">
      <c r="B14" s="707">
        <v>8</v>
      </c>
      <c r="C14" s="466" t="s">
        <v>6665</v>
      </c>
      <c r="D14" s="466" t="s">
        <v>3</v>
      </c>
      <c r="E14" s="466" t="s">
        <v>4203</v>
      </c>
      <c r="F14" s="466" t="s">
        <v>435</v>
      </c>
      <c r="G14" s="466" t="s">
        <v>417</v>
      </c>
      <c r="H14" s="466" t="s">
        <v>475</v>
      </c>
      <c r="I14" s="709">
        <v>44866</v>
      </c>
      <c r="J14" s="709">
        <v>44895</v>
      </c>
      <c r="K14" s="466" t="s">
        <v>5450</v>
      </c>
      <c r="L14" s="467">
        <v>0</v>
      </c>
      <c r="M14" s="467">
        <v>0</v>
      </c>
      <c r="N14" s="467">
        <v>0</v>
      </c>
      <c r="O14" s="467">
        <v>0</v>
      </c>
      <c r="P14" s="467">
        <v>0</v>
      </c>
      <c r="Q14" s="467">
        <v>0</v>
      </c>
      <c r="R14" s="466" t="s">
        <v>6666</v>
      </c>
    </row>
    <row r="15" spans="2:18" x14ac:dyDescent="0.25">
      <c r="B15" s="707">
        <v>9</v>
      </c>
      <c r="C15" s="466" t="s">
        <v>6665</v>
      </c>
      <c r="D15" s="466" t="s">
        <v>3</v>
      </c>
      <c r="E15" s="466" t="s">
        <v>4120</v>
      </c>
      <c r="F15" s="466" t="s">
        <v>416</v>
      </c>
      <c r="G15" s="466" t="s">
        <v>558</v>
      </c>
      <c r="H15" s="466" t="s">
        <v>484</v>
      </c>
      <c r="I15" s="709">
        <v>44866</v>
      </c>
      <c r="J15" s="709">
        <v>44895</v>
      </c>
      <c r="K15" s="466" t="s">
        <v>108</v>
      </c>
      <c r="L15" s="467">
        <v>0</v>
      </c>
      <c r="M15" s="467">
        <v>0</v>
      </c>
      <c r="N15" s="467">
        <v>0</v>
      </c>
      <c r="O15" s="467">
        <v>0</v>
      </c>
      <c r="P15" s="467">
        <v>0</v>
      </c>
      <c r="Q15" s="467">
        <v>0</v>
      </c>
      <c r="R15" s="466" t="s">
        <v>6666</v>
      </c>
    </row>
    <row r="16" spans="2:18" x14ac:dyDescent="0.25">
      <c r="B16" s="707">
        <v>10</v>
      </c>
      <c r="C16" s="466" t="s">
        <v>6665</v>
      </c>
      <c r="D16" s="466" t="s">
        <v>3</v>
      </c>
      <c r="E16" s="466" t="s">
        <v>4120</v>
      </c>
      <c r="F16" s="466" t="s">
        <v>435</v>
      </c>
      <c r="G16" s="466" t="s">
        <v>417</v>
      </c>
      <c r="H16" s="466" t="s">
        <v>482</v>
      </c>
      <c r="I16" s="709">
        <v>44866</v>
      </c>
      <c r="J16" s="709">
        <v>44895</v>
      </c>
      <c r="K16" s="466" t="s">
        <v>109</v>
      </c>
      <c r="L16" s="467">
        <v>0</v>
      </c>
      <c r="M16" s="467">
        <v>0</v>
      </c>
      <c r="N16" s="467">
        <v>0</v>
      </c>
      <c r="O16" s="467">
        <v>0</v>
      </c>
      <c r="P16" s="467">
        <v>0</v>
      </c>
      <c r="Q16" s="467">
        <v>0</v>
      </c>
      <c r="R16" s="466" t="s">
        <v>6666</v>
      </c>
    </row>
    <row r="17" spans="2:18" x14ac:dyDescent="0.25">
      <c r="B17" s="707">
        <v>11</v>
      </c>
      <c r="C17" s="466" t="s">
        <v>6665</v>
      </c>
      <c r="D17" s="466" t="s">
        <v>3</v>
      </c>
      <c r="E17" s="466" t="s">
        <v>4120</v>
      </c>
      <c r="F17" s="466" t="s">
        <v>435</v>
      </c>
      <c r="G17" s="466" t="s">
        <v>417</v>
      </c>
      <c r="H17" s="466" t="s">
        <v>484</v>
      </c>
      <c r="I17" s="709">
        <v>44866</v>
      </c>
      <c r="J17" s="709">
        <v>44895</v>
      </c>
      <c r="K17" s="466" t="s">
        <v>108</v>
      </c>
      <c r="L17" s="467">
        <v>0</v>
      </c>
      <c r="M17" s="467">
        <v>0</v>
      </c>
      <c r="N17" s="467">
        <v>0</v>
      </c>
      <c r="O17" s="467">
        <v>0</v>
      </c>
      <c r="P17" s="467">
        <v>0</v>
      </c>
      <c r="Q17" s="467">
        <v>0</v>
      </c>
      <c r="R17" s="466" t="s">
        <v>6666</v>
      </c>
    </row>
    <row r="18" spans="2:18" x14ac:dyDescent="0.25">
      <c r="B18" s="707">
        <v>12</v>
      </c>
      <c r="C18" s="466" t="s">
        <v>6665</v>
      </c>
      <c r="D18" s="466" t="s">
        <v>3</v>
      </c>
      <c r="E18" s="466" t="s">
        <v>4120</v>
      </c>
      <c r="F18" s="466" t="s">
        <v>435</v>
      </c>
      <c r="G18" s="466" t="s">
        <v>417</v>
      </c>
      <c r="H18" s="466" t="s">
        <v>478</v>
      </c>
      <c r="I18" s="709">
        <v>44866</v>
      </c>
      <c r="J18" s="709">
        <v>44895</v>
      </c>
      <c r="K18" s="466" t="s">
        <v>110</v>
      </c>
      <c r="L18" s="467">
        <v>0</v>
      </c>
      <c r="M18" s="467">
        <v>0</v>
      </c>
      <c r="N18" s="467">
        <v>0</v>
      </c>
      <c r="O18" s="467">
        <v>0</v>
      </c>
      <c r="P18" s="467">
        <v>0</v>
      </c>
      <c r="Q18" s="467">
        <v>0</v>
      </c>
      <c r="R18" s="466" t="s">
        <v>6666</v>
      </c>
    </row>
    <row r="19" spans="2:18" ht="38.25" x14ac:dyDescent="0.25">
      <c r="B19" s="707">
        <v>13</v>
      </c>
      <c r="C19" s="466" t="s">
        <v>6665</v>
      </c>
      <c r="D19" s="466" t="s">
        <v>3</v>
      </c>
      <c r="E19" s="466" t="s">
        <v>3991</v>
      </c>
      <c r="F19" s="466" t="s">
        <v>416</v>
      </c>
      <c r="G19" s="466" t="s">
        <v>558</v>
      </c>
      <c r="H19" s="466" t="s">
        <v>562</v>
      </c>
      <c r="I19" s="709">
        <v>44866</v>
      </c>
      <c r="J19" s="709">
        <v>44895</v>
      </c>
      <c r="K19" s="466" t="s">
        <v>5453</v>
      </c>
      <c r="L19" s="467">
        <v>0</v>
      </c>
      <c r="M19" s="467">
        <v>0</v>
      </c>
      <c r="N19" s="467">
        <v>0</v>
      </c>
      <c r="O19" s="467">
        <v>0</v>
      </c>
      <c r="P19" s="467">
        <v>0</v>
      </c>
      <c r="Q19" s="467">
        <v>0</v>
      </c>
      <c r="R19" s="466" t="s">
        <v>6666</v>
      </c>
    </row>
    <row r="20" spans="2:18" ht="25.5" x14ac:dyDescent="0.25">
      <c r="B20" s="707">
        <v>14</v>
      </c>
      <c r="C20" s="466" t="s">
        <v>6665</v>
      </c>
      <c r="D20" s="466" t="s">
        <v>3</v>
      </c>
      <c r="E20" s="466" t="s">
        <v>3991</v>
      </c>
      <c r="F20" s="466" t="s">
        <v>416</v>
      </c>
      <c r="G20" s="466" t="s">
        <v>558</v>
      </c>
      <c r="H20" s="466" t="s">
        <v>470</v>
      </c>
      <c r="I20" s="709">
        <v>44866</v>
      </c>
      <c r="J20" s="709">
        <v>44895</v>
      </c>
      <c r="K20" s="466" t="s">
        <v>5454</v>
      </c>
      <c r="L20" s="467">
        <v>0</v>
      </c>
      <c r="M20" s="467">
        <v>0</v>
      </c>
      <c r="N20" s="467">
        <v>0</v>
      </c>
      <c r="O20" s="467">
        <v>0</v>
      </c>
      <c r="P20" s="467">
        <v>0</v>
      </c>
      <c r="Q20" s="467">
        <v>0</v>
      </c>
      <c r="R20" s="466" t="s">
        <v>6666</v>
      </c>
    </row>
    <row r="21" spans="2:18" x14ac:dyDescent="0.25">
      <c r="B21" s="707">
        <v>15</v>
      </c>
      <c r="C21" s="466" t="s">
        <v>6665</v>
      </c>
      <c r="D21" s="466" t="s">
        <v>3</v>
      </c>
      <c r="E21" s="466" t="s">
        <v>3991</v>
      </c>
      <c r="F21" s="466" t="s">
        <v>416</v>
      </c>
      <c r="G21" s="466" t="s">
        <v>558</v>
      </c>
      <c r="H21" s="466" t="s">
        <v>424</v>
      </c>
      <c r="I21" s="709">
        <v>44866</v>
      </c>
      <c r="J21" s="709">
        <v>44895</v>
      </c>
      <c r="K21" s="466" t="s">
        <v>4734</v>
      </c>
      <c r="L21" s="467">
        <v>0</v>
      </c>
      <c r="M21" s="467">
        <v>0</v>
      </c>
      <c r="N21" s="467">
        <v>0</v>
      </c>
      <c r="O21" s="467">
        <v>0</v>
      </c>
      <c r="P21" s="467">
        <v>0</v>
      </c>
      <c r="Q21" s="467">
        <v>0</v>
      </c>
      <c r="R21" s="466" t="s">
        <v>6666</v>
      </c>
    </row>
    <row r="22" spans="2:18" x14ac:dyDescent="0.25">
      <c r="B22" s="707">
        <v>16</v>
      </c>
      <c r="C22" s="466" t="s">
        <v>6665</v>
      </c>
      <c r="D22" s="466" t="s">
        <v>3</v>
      </c>
      <c r="E22" s="466" t="s">
        <v>68</v>
      </c>
      <c r="F22" s="466" t="s">
        <v>416</v>
      </c>
      <c r="G22" s="466" t="s">
        <v>558</v>
      </c>
      <c r="H22" s="466" t="s">
        <v>509</v>
      </c>
      <c r="I22" s="709">
        <v>44866</v>
      </c>
      <c r="J22" s="709">
        <v>44895</v>
      </c>
      <c r="K22" s="466" t="s">
        <v>70</v>
      </c>
      <c r="L22" s="467">
        <v>0</v>
      </c>
      <c r="M22" s="467">
        <v>0</v>
      </c>
      <c r="N22" s="467">
        <v>0</v>
      </c>
      <c r="O22" s="467">
        <v>0</v>
      </c>
      <c r="P22" s="467">
        <v>0</v>
      </c>
      <c r="Q22" s="467">
        <v>0</v>
      </c>
      <c r="R22" s="466" t="s">
        <v>6666</v>
      </c>
    </row>
    <row r="23" spans="2:18" x14ac:dyDescent="0.25">
      <c r="B23" s="707">
        <v>17</v>
      </c>
      <c r="C23" s="466" t="s">
        <v>6665</v>
      </c>
      <c r="D23" s="466" t="s">
        <v>3</v>
      </c>
      <c r="E23" s="466" t="s">
        <v>68</v>
      </c>
      <c r="F23" s="466" t="s">
        <v>416</v>
      </c>
      <c r="G23" s="466" t="s">
        <v>558</v>
      </c>
      <c r="H23" s="466" t="s">
        <v>517</v>
      </c>
      <c r="I23" s="709">
        <v>44866</v>
      </c>
      <c r="J23" s="709">
        <v>44895</v>
      </c>
      <c r="K23" s="466" t="s">
        <v>71</v>
      </c>
      <c r="L23" s="467">
        <v>0</v>
      </c>
      <c r="M23" s="467">
        <v>0</v>
      </c>
      <c r="N23" s="467">
        <v>0</v>
      </c>
      <c r="O23" s="467">
        <v>0</v>
      </c>
      <c r="P23" s="467">
        <v>0</v>
      </c>
      <c r="Q23" s="467">
        <v>0</v>
      </c>
      <c r="R23" s="466" t="s">
        <v>6666</v>
      </c>
    </row>
    <row r="24" spans="2:18" x14ac:dyDescent="0.25">
      <c r="B24" s="707">
        <v>18</v>
      </c>
      <c r="C24" s="466" t="s">
        <v>6665</v>
      </c>
      <c r="D24" s="466" t="s">
        <v>3</v>
      </c>
      <c r="E24" s="466" t="s">
        <v>68</v>
      </c>
      <c r="F24" s="466" t="s">
        <v>416</v>
      </c>
      <c r="G24" s="466" t="s">
        <v>558</v>
      </c>
      <c r="H24" s="466" t="s">
        <v>511</v>
      </c>
      <c r="I24" s="709">
        <v>44866</v>
      </c>
      <c r="J24" s="709">
        <v>44895</v>
      </c>
      <c r="K24" s="466" t="s">
        <v>69</v>
      </c>
      <c r="L24" s="467">
        <v>0</v>
      </c>
      <c r="M24" s="467">
        <v>0</v>
      </c>
      <c r="N24" s="467">
        <v>0</v>
      </c>
      <c r="O24" s="467">
        <v>0</v>
      </c>
      <c r="P24" s="467">
        <v>0</v>
      </c>
      <c r="Q24" s="467">
        <v>0</v>
      </c>
      <c r="R24" s="466" t="s">
        <v>6666</v>
      </c>
    </row>
    <row r="25" spans="2:18" x14ac:dyDescent="0.25">
      <c r="B25" s="707">
        <v>19</v>
      </c>
      <c r="C25" s="466" t="s">
        <v>6665</v>
      </c>
      <c r="D25" s="466" t="s">
        <v>3</v>
      </c>
      <c r="E25" s="466" t="s">
        <v>3459</v>
      </c>
      <c r="F25" s="466" t="s">
        <v>416</v>
      </c>
      <c r="G25" s="466" t="s">
        <v>558</v>
      </c>
      <c r="H25" s="466" t="s">
        <v>484</v>
      </c>
      <c r="I25" s="709">
        <v>44866</v>
      </c>
      <c r="J25" s="709">
        <v>44895</v>
      </c>
      <c r="K25" s="466" t="s">
        <v>4574</v>
      </c>
      <c r="L25" s="467">
        <v>0</v>
      </c>
      <c r="M25" s="467">
        <v>0</v>
      </c>
      <c r="N25" s="467">
        <v>0</v>
      </c>
      <c r="O25" s="467">
        <v>0</v>
      </c>
      <c r="P25" s="467">
        <v>0</v>
      </c>
      <c r="Q25" s="467">
        <v>0</v>
      </c>
      <c r="R25" s="466" t="s">
        <v>6666</v>
      </c>
    </row>
    <row r="26" spans="2:18" x14ac:dyDescent="0.25">
      <c r="B26" s="707">
        <v>20</v>
      </c>
      <c r="C26" s="466" t="s">
        <v>6665</v>
      </c>
      <c r="D26" s="466" t="s">
        <v>3</v>
      </c>
      <c r="E26" s="466" t="s">
        <v>4613</v>
      </c>
      <c r="F26" s="466" t="s">
        <v>416</v>
      </c>
      <c r="G26" s="466" t="s">
        <v>558</v>
      </c>
      <c r="H26" s="466" t="s">
        <v>531</v>
      </c>
      <c r="I26" s="709">
        <v>44866</v>
      </c>
      <c r="J26" s="709">
        <v>44895</v>
      </c>
      <c r="K26" s="466" t="s">
        <v>4391</v>
      </c>
      <c r="L26" s="467">
        <v>0</v>
      </c>
      <c r="M26" s="467">
        <v>0</v>
      </c>
      <c r="N26" s="467">
        <v>0</v>
      </c>
      <c r="O26" s="467">
        <v>0</v>
      </c>
      <c r="P26" s="467">
        <v>0</v>
      </c>
      <c r="Q26" s="467">
        <v>0</v>
      </c>
      <c r="R26" s="466" t="s">
        <v>6666</v>
      </c>
    </row>
    <row r="27" spans="2:18" x14ac:dyDescent="0.25">
      <c r="B27" s="707">
        <v>21</v>
      </c>
      <c r="C27" s="466" t="s">
        <v>6665</v>
      </c>
      <c r="D27" s="466" t="s">
        <v>3</v>
      </c>
      <c r="E27" s="466" t="s">
        <v>4612</v>
      </c>
      <c r="F27" s="466" t="s">
        <v>416</v>
      </c>
      <c r="G27" s="466" t="s">
        <v>558</v>
      </c>
      <c r="H27" s="466" t="s">
        <v>531</v>
      </c>
      <c r="I27" s="709">
        <v>44866</v>
      </c>
      <c r="J27" s="709">
        <v>44895</v>
      </c>
      <c r="K27" s="466" t="s">
        <v>4313</v>
      </c>
      <c r="L27" s="467">
        <v>0</v>
      </c>
      <c r="M27" s="467">
        <v>0</v>
      </c>
      <c r="N27" s="467">
        <v>0</v>
      </c>
      <c r="O27" s="467">
        <v>0</v>
      </c>
      <c r="P27" s="467">
        <v>0</v>
      </c>
      <c r="Q27" s="467">
        <v>0</v>
      </c>
      <c r="R27" s="466" t="s">
        <v>6666</v>
      </c>
    </row>
    <row r="28" spans="2:18" x14ac:dyDescent="0.25">
      <c r="B28" s="707">
        <v>22</v>
      </c>
      <c r="C28" s="466" t="s">
        <v>6665</v>
      </c>
      <c r="D28" s="466" t="s">
        <v>3</v>
      </c>
      <c r="E28" s="466" t="s">
        <v>3733</v>
      </c>
      <c r="F28" s="466" t="s">
        <v>416</v>
      </c>
      <c r="G28" s="466" t="s">
        <v>558</v>
      </c>
      <c r="H28" s="466" t="s">
        <v>470</v>
      </c>
      <c r="I28" s="709">
        <v>44866</v>
      </c>
      <c r="J28" s="709">
        <v>44895</v>
      </c>
      <c r="K28" s="466" t="s">
        <v>4572</v>
      </c>
      <c r="L28" s="467">
        <v>0</v>
      </c>
      <c r="M28" s="467">
        <v>0</v>
      </c>
      <c r="N28" s="467">
        <v>0</v>
      </c>
      <c r="O28" s="467">
        <v>0</v>
      </c>
      <c r="P28" s="467">
        <v>0</v>
      </c>
      <c r="Q28" s="467">
        <v>0</v>
      </c>
      <c r="R28" s="466" t="s">
        <v>6666</v>
      </c>
    </row>
    <row r="29" spans="2:18" x14ac:dyDescent="0.25">
      <c r="B29" s="707">
        <v>23</v>
      </c>
      <c r="C29" s="466" t="s">
        <v>6665</v>
      </c>
      <c r="D29" s="466" t="s">
        <v>3</v>
      </c>
      <c r="E29" s="466" t="s">
        <v>5461</v>
      </c>
      <c r="F29" s="466" t="s">
        <v>416</v>
      </c>
      <c r="G29" s="466" t="s">
        <v>558</v>
      </c>
      <c r="H29" s="466" t="s">
        <v>470</v>
      </c>
      <c r="I29" s="709">
        <v>44866</v>
      </c>
      <c r="J29" s="709">
        <v>44895</v>
      </c>
      <c r="K29" s="466" t="s">
        <v>4805</v>
      </c>
      <c r="L29" s="467">
        <v>0</v>
      </c>
      <c r="M29" s="467">
        <v>0</v>
      </c>
      <c r="N29" s="467">
        <v>0</v>
      </c>
      <c r="O29" s="467">
        <v>0</v>
      </c>
      <c r="P29" s="467">
        <v>0</v>
      </c>
      <c r="Q29" s="467">
        <v>0</v>
      </c>
      <c r="R29" s="466" t="s">
        <v>6666</v>
      </c>
    </row>
    <row r="30" spans="2:18" ht="25.5" x14ac:dyDescent="0.25">
      <c r="B30" s="707">
        <v>24</v>
      </c>
      <c r="C30" s="466" t="s">
        <v>6665</v>
      </c>
      <c r="D30" s="466" t="s">
        <v>3</v>
      </c>
      <c r="E30" s="466" t="s">
        <v>3894</v>
      </c>
      <c r="F30" s="466" t="s">
        <v>416</v>
      </c>
      <c r="G30" s="466" t="s">
        <v>558</v>
      </c>
      <c r="H30" s="466" t="s">
        <v>484</v>
      </c>
      <c r="I30" s="709">
        <v>44866</v>
      </c>
      <c r="J30" s="709">
        <v>44895</v>
      </c>
      <c r="K30" s="466" t="s">
        <v>4806</v>
      </c>
      <c r="L30" s="467">
        <v>0</v>
      </c>
      <c r="M30" s="467">
        <v>0</v>
      </c>
      <c r="N30" s="467">
        <v>0</v>
      </c>
      <c r="O30" s="467">
        <v>0</v>
      </c>
      <c r="P30" s="467">
        <v>0</v>
      </c>
      <c r="Q30" s="467">
        <v>0</v>
      </c>
      <c r="R30" s="466" t="s">
        <v>6666</v>
      </c>
    </row>
    <row r="31" spans="2:18" x14ac:dyDescent="0.25">
      <c r="B31" s="707">
        <v>25</v>
      </c>
      <c r="C31" s="466" t="s">
        <v>6665</v>
      </c>
      <c r="D31" s="466" t="s">
        <v>3</v>
      </c>
      <c r="E31" s="466" t="s">
        <v>97</v>
      </c>
      <c r="F31" s="466" t="s">
        <v>416</v>
      </c>
      <c r="G31" s="466" t="s">
        <v>558</v>
      </c>
      <c r="H31" s="466" t="s">
        <v>526</v>
      </c>
      <c r="I31" s="709">
        <v>44866</v>
      </c>
      <c r="J31" s="709">
        <v>44895</v>
      </c>
      <c r="K31" s="466" t="s">
        <v>100</v>
      </c>
      <c r="L31" s="467">
        <v>0</v>
      </c>
      <c r="M31" s="467">
        <v>0</v>
      </c>
      <c r="N31" s="467">
        <v>0</v>
      </c>
      <c r="O31" s="467">
        <v>0</v>
      </c>
      <c r="P31" s="467">
        <v>0</v>
      </c>
      <c r="Q31" s="467">
        <v>0</v>
      </c>
      <c r="R31" s="466" t="s">
        <v>6666</v>
      </c>
    </row>
    <row r="32" spans="2:18" x14ac:dyDescent="0.25">
      <c r="B32" s="707">
        <v>26</v>
      </c>
      <c r="C32" s="466" t="s">
        <v>6665</v>
      </c>
      <c r="D32" s="466" t="s">
        <v>3</v>
      </c>
      <c r="E32" s="466" t="s">
        <v>4128</v>
      </c>
      <c r="F32" s="466" t="s">
        <v>416</v>
      </c>
      <c r="G32" s="466" t="s">
        <v>558</v>
      </c>
      <c r="H32" s="466" t="s">
        <v>517</v>
      </c>
      <c r="I32" s="709">
        <v>44866</v>
      </c>
      <c r="J32" s="709">
        <v>44895</v>
      </c>
      <c r="K32" s="466" t="s">
        <v>4129</v>
      </c>
      <c r="L32" s="467">
        <v>0</v>
      </c>
      <c r="M32" s="467">
        <v>0</v>
      </c>
      <c r="N32" s="467">
        <v>0</v>
      </c>
      <c r="O32" s="467">
        <v>0</v>
      </c>
      <c r="P32" s="467">
        <v>0</v>
      </c>
      <c r="Q32" s="467">
        <v>0</v>
      </c>
      <c r="R32" s="466" t="s">
        <v>6666</v>
      </c>
    </row>
    <row r="33" spans="2:18" x14ac:dyDescent="0.25">
      <c r="B33" s="707">
        <v>27</v>
      </c>
      <c r="C33" s="466" t="s">
        <v>6665</v>
      </c>
      <c r="D33" s="466" t="s">
        <v>3</v>
      </c>
      <c r="E33" s="466" t="s">
        <v>148</v>
      </c>
      <c r="F33" s="466" t="s">
        <v>416</v>
      </c>
      <c r="G33" s="466" t="s">
        <v>417</v>
      </c>
      <c r="H33" s="466" t="s">
        <v>2969</v>
      </c>
      <c r="I33" s="709">
        <v>44866</v>
      </c>
      <c r="J33" s="709">
        <v>44895</v>
      </c>
      <c r="K33" s="466" t="s">
        <v>5478</v>
      </c>
      <c r="L33" s="467">
        <v>0</v>
      </c>
      <c r="M33" s="467">
        <v>0</v>
      </c>
      <c r="N33" s="467">
        <v>0</v>
      </c>
      <c r="O33" s="467">
        <v>0</v>
      </c>
      <c r="P33" s="467">
        <v>0</v>
      </c>
      <c r="Q33" s="467">
        <v>0</v>
      </c>
      <c r="R33" s="466" t="s">
        <v>6666</v>
      </c>
    </row>
    <row r="34" spans="2:18" x14ac:dyDescent="0.25">
      <c r="B34" s="707">
        <v>28</v>
      </c>
      <c r="C34" s="466" t="s">
        <v>6665</v>
      </c>
      <c r="D34" s="466" t="s">
        <v>3</v>
      </c>
      <c r="E34" s="466" t="s">
        <v>3733</v>
      </c>
      <c r="F34" s="466" t="s">
        <v>416</v>
      </c>
      <c r="G34" s="466" t="s">
        <v>558</v>
      </c>
      <c r="H34" s="466" t="s">
        <v>524</v>
      </c>
      <c r="I34" s="709">
        <v>44866</v>
      </c>
      <c r="J34" s="709">
        <v>44895</v>
      </c>
      <c r="K34" s="466" t="s">
        <v>5480</v>
      </c>
      <c r="L34" s="467">
        <v>0</v>
      </c>
      <c r="M34" s="467">
        <v>0</v>
      </c>
      <c r="N34" s="467">
        <v>0</v>
      </c>
      <c r="O34" s="467">
        <v>0</v>
      </c>
      <c r="P34" s="467">
        <v>0</v>
      </c>
      <c r="Q34" s="467">
        <v>0</v>
      </c>
      <c r="R34" s="466" t="s">
        <v>6666</v>
      </c>
    </row>
  </sheetData>
  <mergeCells count="7">
    <mergeCell ref="D2:K2"/>
    <mergeCell ref="R5:R6"/>
    <mergeCell ref="B5:H5"/>
    <mergeCell ref="I5:J5"/>
    <mergeCell ref="K5:K6"/>
    <mergeCell ref="L5:N5"/>
    <mergeCell ref="O5:Q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A1B0E-904D-4B63-BBCB-AAA67CB58D45}">
  <sheetPr codeName="Hoja5"/>
  <dimension ref="B2:R8"/>
  <sheetViews>
    <sheetView zoomScale="58" zoomScaleNormal="58" workbookViewId="0">
      <pane xSplit="10" ySplit="6" topLeftCell="K7" activePane="bottomRight" state="frozen"/>
      <selection activeCell="M40" sqref="M40"/>
      <selection pane="topRight" activeCell="M40" sqref="M40"/>
      <selection pane="bottomLeft" activeCell="M40" sqref="M40"/>
      <selection pane="bottomRight" activeCell="M40" sqref="M40"/>
    </sheetView>
  </sheetViews>
  <sheetFormatPr baseColWidth="10" defaultColWidth="8.7109375" defaultRowHeight="15" x14ac:dyDescent="0.25"/>
  <cols>
    <col min="1" max="2" width="8.7109375" style="441"/>
    <col min="3" max="3" width="22" style="441" customWidth="1"/>
    <col min="4" max="4" width="15" style="441" customWidth="1"/>
    <col min="5" max="5" width="50" style="441" customWidth="1"/>
    <col min="6" max="7" width="15" style="441" customWidth="1"/>
    <col min="8" max="8" width="25" style="441" customWidth="1"/>
    <col min="9" max="10" width="15" style="443" customWidth="1"/>
    <col min="11" max="11" width="20" style="441" customWidth="1"/>
    <col min="12" max="17" width="15" style="444" customWidth="1"/>
    <col min="18" max="18" width="50" style="441" customWidth="1"/>
    <col min="19" max="16384" width="8.7109375" style="441"/>
  </cols>
  <sheetData>
    <row r="2" spans="2:18" ht="21" x14ac:dyDescent="0.35">
      <c r="D2" s="451" t="s">
        <v>6092</v>
      </c>
    </row>
    <row r="5" spans="2:18" x14ac:dyDescent="0.25">
      <c r="B5" s="1039" t="s">
        <v>393</v>
      </c>
      <c r="C5" s="1039"/>
      <c r="D5" s="1039"/>
      <c r="E5" s="1039"/>
      <c r="F5" s="1039"/>
      <c r="G5" s="1039"/>
      <c r="H5" s="1039"/>
      <c r="I5" s="1040" t="s">
        <v>394</v>
      </c>
      <c r="J5" s="1040"/>
      <c r="K5" s="1039" t="s">
        <v>407</v>
      </c>
      <c r="L5" s="1041" t="s">
        <v>395</v>
      </c>
      <c r="M5" s="1041"/>
      <c r="N5" s="1041"/>
      <c r="O5" s="1041" t="s">
        <v>396</v>
      </c>
      <c r="P5" s="1041"/>
      <c r="Q5" s="1041"/>
      <c r="R5" s="1039" t="s">
        <v>4051</v>
      </c>
    </row>
    <row r="6" spans="2:18" ht="30" x14ac:dyDescent="0.25">
      <c r="B6" s="445" t="s">
        <v>4002</v>
      </c>
      <c r="C6" s="445" t="s">
        <v>4052</v>
      </c>
      <c r="D6" s="445" t="s">
        <v>4003</v>
      </c>
      <c r="E6" s="445" t="s">
        <v>401</v>
      </c>
      <c r="F6" s="445" t="s">
        <v>402</v>
      </c>
      <c r="G6" s="445" t="s">
        <v>403</v>
      </c>
      <c r="H6" s="445" t="s">
        <v>404</v>
      </c>
      <c r="I6" s="446" t="s">
        <v>405</v>
      </c>
      <c r="J6" s="446" t="s">
        <v>406</v>
      </c>
      <c r="K6" s="1039"/>
      <c r="L6" s="447" t="s">
        <v>408</v>
      </c>
      <c r="M6" s="447" t="s">
        <v>409</v>
      </c>
      <c r="N6" s="447" t="s">
        <v>410</v>
      </c>
      <c r="O6" s="447" t="s">
        <v>408</v>
      </c>
      <c r="P6" s="447" t="s">
        <v>409</v>
      </c>
      <c r="Q6" s="447" t="s">
        <v>410</v>
      </c>
      <c r="R6" s="1039"/>
    </row>
    <row r="7" spans="2:18" ht="115.5" x14ac:dyDescent="0.25">
      <c r="B7" s="448">
        <v>1224</v>
      </c>
      <c r="C7" s="448" t="s">
        <v>1088</v>
      </c>
      <c r="D7" s="448" t="s">
        <v>4</v>
      </c>
      <c r="E7" s="448" t="s">
        <v>4</v>
      </c>
      <c r="F7" s="448" t="s">
        <v>416</v>
      </c>
      <c r="G7" s="448" t="s">
        <v>558</v>
      </c>
      <c r="H7" s="448" t="s">
        <v>470</v>
      </c>
      <c r="I7" s="449" t="s">
        <v>639</v>
      </c>
      <c r="J7" s="449">
        <v>44926</v>
      </c>
      <c r="K7" s="448" t="s">
        <v>5370</v>
      </c>
      <c r="L7" s="450">
        <v>14</v>
      </c>
      <c r="M7" s="450">
        <v>14</v>
      </c>
      <c r="N7" s="450">
        <v>14</v>
      </c>
      <c r="O7" s="450">
        <v>0</v>
      </c>
      <c r="P7" s="450">
        <v>0</v>
      </c>
      <c r="Q7" s="450">
        <v>0</v>
      </c>
      <c r="R7" s="448" t="s">
        <v>5371</v>
      </c>
    </row>
    <row r="8" spans="2:18" ht="26.25" x14ac:dyDescent="0.25">
      <c r="B8" s="448">
        <v>6201</v>
      </c>
      <c r="C8" s="448" t="s">
        <v>4293</v>
      </c>
      <c r="D8" s="448" t="s">
        <v>4</v>
      </c>
      <c r="E8" s="448" t="s">
        <v>3675</v>
      </c>
      <c r="F8" s="448" t="s">
        <v>416</v>
      </c>
      <c r="G8" s="448" t="s">
        <v>558</v>
      </c>
      <c r="H8" s="448" t="s">
        <v>504</v>
      </c>
      <c r="I8" s="449" t="s">
        <v>5366</v>
      </c>
      <c r="J8" s="449">
        <v>44926</v>
      </c>
      <c r="K8" s="448" t="s">
        <v>5372</v>
      </c>
      <c r="L8" s="450">
        <v>2.5</v>
      </c>
      <c r="M8" s="450">
        <v>2.5</v>
      </c>
      <c r="N8" s="450">
        <v>2.5</v>
      </c>
      <c r="O8" s="450">
        <v>0</v>
      </c>
      <c r="P8" s="450">
        <v>0</v>
      </c>
      <c r="Q8" s="450">
        <v>0</v>
      </c>
      <c r="R8" s="448"/>
    </row>
  </sheetData>
  <mergeCells count="6">
    <mergeCell ref="R5:R6"/>
    <mergeCell ref="B5:H5"/>
    <mergeCell ref="I5:J5"/>
    <mergeCell ref="K5:K6"/>
    <mergeCell ref="L5:N5"/>
    <mergeCell ref="O5:Q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94B14-AECE-4F92-B50F-95E9D1D51A99}">
  <sheetPr codeName="Hoja6"/>
  <dimension ref="B2:R8"/>
  <sheetViews>
    <sheetView zoomScale="62" zoomScaleNormal="62" workbookViewId="0">
      <pane xSplit="10" ySplit="1" topLeftCell="K2" activePane="bottomRight" state="frozen"/>
      <selection activeCell="H23" sqref="H23"/>
      <selection pane="topRight" activeCell="H23" sqref="H23"/>
      <selection pane="bottomLeft" activeCell="H23" sqref="H23"/>
      <selection pane="bottomRight" activeCell="H23" sqref="H23"/>
    </sheetView>
  </sheetViews>
  <sheetFormatPr baseColWidth="10" defaultColWidth="8.7109375" defaultRowHeight="15" x14ac:dyDescent="0.25"/>
  <cols>
    <col min="1" max="2" width="8.7109375" style="441"/>
    <col min="3" max="3" width="22" style="441" customWidth="1"/>
    <col min="4" max="4" width="15" style="441" customWidth="1"/>
    <col min="5" max="5" width="50" style="441" customWidth="1"/>
    <col min="6" max="7" width="15" style="441" customWidth="1"/>
    <col min="8" max="8" width="25" style="441" customWidth="1"/>
    <col min="9" max="10" width="15" style="443" customWidth="1"/>
    <col min="11" max="11" width="20" style="441" customWidth="1"/>
    <col min="12" max="17" width="15" style="444" customWidth="1"/>
    <col min="18" max="18" width="50" style="441" customWidth="1"/>
    <col min="19" max="16384" width="8.7109375" style="441"/>
  </cols>
  <sheetData>
    <row r="2" spans="2:18" ht="21" x14ac:dyDescent="0.35">
      <c r="D2" s="451" t="s">
        <v>7447</v>
      </c>
    </row>
    <row r="5" spans="2:18" x14ac:dyDescent="0.25">
      <c r="B5" s="1042" t="s">
        <v>393</v>
      </c>
      <c r="C5" s="1042"/>
      <c r="D5" s="1042"/>
      <c r="E5" s="1042"/>
      <c r="F5" s="1042"/>
      <c r="G5" s="1042"/>
      <c r="H5" s="1042"/>
      <c r="I5" s="1043" t="s">
        <v>394</v>
      </c>
      <c r="J5" s="1043"/>
      <c r="K5" s="1042" t="s">
        <v>407</v>
      </c>
      <c r="L5" s="1044" t="s">
        <v>395</v>
      </c>
      <c r="M5" s="1044"/>
      <c r="N5" s="1044"/>
      <c r="O5" s="1044" t="s">
        <v>396</v>
      </c>
      <c r="P5" s="1044"/>
      <c r="Q5" s="1044"/>
      <c r="R5" s="1042" t="s">
        <v>4051</v>
      </c>
    </row>
    <row r="6" spans="2:18" ht="30" x14ac:dyDescent="0.25">
      <c r="B6" s="749" t="s">
        <v>4002</v>
      </c>
      <c r="C6" s="749" t="s">
        <v>4052</v>
      </c>
      <c r="D6" s="749" t="s">
        <v>4003</v>
      </c>
      <c r="E6" s="749" t="s">
        <v>401</v>
      </c>
      <c r="F6" s="749" t="s">
        <v>402</v>
      </c>
      <c r="G6" s="749" t="s">
        <v>403</v>
      </c>
      <c r="H6" s="749" t="s">
        <v>404</v>
      </c>
      <c r="I6" s="750" t="s">
        <v>405</v>
      </c>
      <c r="J6" s="750" t="s">
        <v>406</v>
      </c>
      <c r="K6" s="1042"/>
      <c r="L6" s="751" t="s">
        <v>408</v>
      </c>
      <c r="M6" s="751" t="s">
        <v>409</v>
      </c>
      <c r="N6" s="751" t="s">
        <v>410</v>
      </c>
      <c r="O6" s="751" t="s">
        <v>408</v>
      </c>
      <c r="P6" s="751" t="s">
        <v>409</v>
      </c>
      <c r="Q6" s="751" t="s">
        <v>410</v>
      </c>
      <c r="R6" s="1042"/>
    </row>
    <row r="7" spans="2:18" ht="39" x14ac:dyDescent="0.25">
      <c r="B7" s="452">
        <v>6202</v>
      </c>
      <c r="C7" s="452" t="s">
        <v>4292</v>
      </c>
      <c r="D7" s="452" t="s">
        <v>3675</v>
      </c>
      <c r="E7" s="752" t="s">
        <v>4</v>
      </c>
      <c r="F7" s="452" t="s">
        <v>416</v>
      </c>
      <c r="G7" s="452" t="s">
        <v>558</v>
      </c>
      <c r="H7" s="452" t="s">
        <v>470</v>
      </c>
      <c r="I7" s="453" t="s">
        <v>5366</v>
      </c>
      <c r="J7" s="453">
        <v>45657</v>
      </c>
      <c r="K7" s="452" t="s">
        <v>5367</v>
      </c>
      <c r="L7" s="753">
        <v>14</v>
      </c>
      <c r="M7" s="454">
        <v>14</v>
      </c>
      <c r="N7" s="454">
        <v>14</v>
      </c>
      <c r="O7" s="454">
        <v>0</v>
      </c>
      <c r="P7" s="454">
        <v>0</v>
      </c>
      <c r="Q7" s="454">
        <v>0</v>
      </c>
      <c r="R7" s="452"/>
    </row>
    <row r="8" spans="2:18" ht="90" x14ac:dyDescent="0.25">
      <c r="B8" s="452">
        <v>4877</v>
      </c>
      <c r="C8" s="452" t="s">
        <v>3918</v>
      </c>
      <c r="D8" s="452" t="s">
        <v>3675</v>
      </c>
      <c r="E8" s="452" t="s">
        <v>5368</v>
      </c>
      <c r="F8" s="452" t="s">
        <v>416</v>
      </c>
      <c r="G8" s="452" t="s">
        <v>558</v>
      </c>
      <c r="H8" s="452" t="s">
        <v>504</v>
      </c>
      <c r="I8" s="453" t="s">
        <v>5190</v>
      </c>
      <c r="J8" s="453">
        <v>45657</v>
      </c>
      <c r="K8" s="452" t="s">
        <v>3676</v>
      </c>
      <c r="L8" s="454">
        <v>6.5</v>
      </c>
      <c r="M8" s="454">
        <v>6.5</v>
      </c>
      <c r="N8" s="454">
        <v>6.5</v>
      </c>
      <c r="O8" s="454">
        <v>0</v>
      </c>
      <c r="P8" s="454">
        <v>0</v>
      </c>
      <c r="Q8" s="454">
        <v>0</v>
      </c>
      <c r="R8" s="452" t="s">
        <v>5369</v>
      </c>
    </row>
  </sheetData>
  <mergeCells count="6">
    <mergeCell ref="R5:R6"/>
    <mergeCell ref="B5:H5"/>
    <mergeCell ref="I5:J5"/>
    <mergeCell ref="K5:K6"/>
    <mergeCell ref="L5:N5"/>
    <mergeCell ref="O5:Q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A251"/>
  <sheetViews>
    <sheetView showGridLines="0" view="pageBreakPreview" zoomScale="70" zoomScaleNormal="55" zoomScaleSheetLayoutView="70" workbookViewId="0">
      <selection activeCell="H23" sqref="H23"/>
    </sheetView>
  </sheetViews>
  <sheetFormatPr baseColWidth="10" defaultColWidth="9" defaultRowHeight="15" x14ac:dyDescent="0.25"/>
  <cols>
    <col min="1" max="1" width="6.5703125" style="69" customWidth="1"/>
    <col min="2" max="2" width="4.85546875" customWidth="1"/>
    <col min="3" max="3" width="17" bestFit="1" customWidth="1"/>
    <col min="4" max="4" width="30.7109375" customWidth="1"/>
    <col min="5" max="5" width="20.5703125" bestFit="1" customWidth="1"/>
    <col min="6" max="6" width="19.42578125" customWidth="1"/>
    <col min="7" max="7" width="16" bestFit="1" customWidth="1"/>
    <col min="8" max="8" width="25.42578125" bestFit="1" customWidth="1"/>
    <col min="9" max="9" width="12.85546875" bestFit="1" customWidth="1"/>
    <col min="10" max="10" width="10.7109375" bestFit="1" customWidth="1"/>
    <col min="11" max="11" width="15.5703125" style="18" bestFit="1" customWidth="1"/>
    <col min="12" max="12" width="7.7109375" style="18" customWidth="1"/>
    <col min="13" max="14" width="6.7109375" style="18" customWidth="1"/>
    <col min="15" max="17" width="8.7109375" style="18" customWidth="1"/>
    <col min="18" max="18" width="50.710937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x14ac:dyDescent="0.25">
      <c r="A2" s="4"/>
      <c r="B2" s="5"/>
      <c r="C2" s="5"/>
      <c r="D2" s="5"/>
      <c r="E2" s="5"/>
      <c r="F2" s="5"/>
      <c r="G2" s="5"/>
      <c r="H2" s="5"/>
      <c r="I2" s="5"/>
      <c r="J2" s="5"/>
      <c r="K2" s="6"/>
      <c r="L2" s="6"/>
      <c r="M2" s="6"/>
      <c r="N2" s="6"/>
      <c r="O2" s="6"/>
      <c r="P2" s="6"/>
      <c r="Q2" s="6"/>
      <c r="R2" s="5"/>
      <c r="S2" s="5"/>
      <c r="T2" s="5"/>
      <c r="U2" s="5"/>
      <c r="V2" s="5"/>
      <c r="W2" s="5"/>
      <c r="X2" s="5"/>
      <c r="Y2" s="7"/>
      <c r="Z2" s="7"/>
      <c r="AA2" s="7"/>
    </row>
    <row r="3" spans="1:27" x14ac:dyDescent="0.25">
      <c r="A3" s="4"/>
      <c r="B3" s="5"/>
      <c r="C3" s="5"/>
      <c r="D3" s="5"/>
      <c r="E3" s="5"/>
      <c r="F3" s="5"/>
      <c r="G3" s="5"/>
      <c r="H3" s="5"/>
      <c r="I3" s="5"/>
      <c r="J3" s="5"/>
      <c r="K3" s="6"/>
      <c r="L3" s="6"/>
      <c r="M3" s="6"/>
      <c r="N3" s="6"/>
      <c r="O3" s="6"/>
      <c r="P3" s="6"/>
      <c r="Q3" s="6"/>
      <c r="R3" s="5"/>
      <c r="S3" s="5"/>
      <c r="T3" s="5"/>
      <c r="U3" s="5"/>
      <c r="V3" s="5"/>
      <c r="W3" s="5"/>
      <c r="X3" s="5"/>
      <c r="Y3" s="7"/>
      <c r="Z3" s="7"/>
      <c r="AA3" s="7"/>
    </row>
    <row r="4" spans="1:27" x14ac:dyDescent="0.25">
      <c r="A4" s="4"/>
      <c r="B4" s="5"/>
      <c r="C4" s="5"/>
      <c r="D4" s="5"/>
      <c r="E4" s="5"/>
      <c r="F4" s="5"/>
      <c r="G4" s="5"/>
      <c r="H4" s="5"/>
      <c r="I4" s="5"/>
      <c r="J4" s="5"/>
      <c r="K4" s="6"/>
      <c r="L4" s="6"/>
      <c r="M4" s="6"/>
      <c r="N4" s="6"/>
      <c r="O4" s="6"/>
      <c r="P4" s="6"/>
      <c r="Q4" s="6"/>
      <c r="R4" s="5"/>
      <c r="S4" s="5"/>
      <c r="T4" s="5"/>
      <c r="U4" s="5"/>
      <c r="V4" s="5"/>
      <c r="W4" s="5"/>
      <c r="X4" s="5"/>
      <c r="Y4" s="7"/>
      <c r="Z4" s="7"/>
      <c r="AA4" s="7"/>
    </row>
    <row r="5" spans="1:27" x14ac:dyDescent="0.25">
      <c r="A5" s="4"/>
      <c r="B5" s="5"/>
      <c r="C5" s="5"/>
      <c r="D5" s="5"/>
      <c r="E5" s="5"/>
      <c r="F5" s="5"/>
      <c r="G5" s="5"/>
      <c r="H5" s="5"/>
      <c r="I5" s="5"/>
      <c r="J5" s="5"/>
      <c r="K5" s="6"/>
      <c r="L5" s="6"/>
      <c r="M5" s="6"/>
      <c r="N5" s="6"/>
      <c r="O5" s="6"/>
      <c r="P5" s="6"/>
      <c r="Q5" s="6"/>
      <c r="R5" s="5"/>
      <c r="S5" s="5"/>
      <c r="T5" s="5"/>
      <c r="U5" s="5"/>
      <c r="V5" s="5"/>
      <c r="W5" s="5"/>
      <c r="X5" s="5"/>
      <c r="Y5" s="7"/>
      <c r="Z5" s="7"/>
      <c r="AA5" s="7"/>
    </row>
    <row r="6" spans="1:27" x14ac:dyDescent="0.25">
      <c r="A6" s="4"/>
      <c r="B6" s="5"/>
      <c r="C6" s="5"/>
      <c r="D6" s="5"/>
      <c r="E6" s="5"/>
      <c r="F6" s="5"/>
      <c r="G6" s="5"/>
      <c r="H6" s="5"/>
      <c r="I6" s="5"/>
      <c r="J6" s="5"/>
      <c r="K6" s="6"/>
      <c r="L6" s="6"/>
      <c r="M6" s="6"/>
      <c r="N6" s="6"/>
      <c r="O6" s="6"/>
      <c r="P6" s="6"/>
      <c r="Q6" s="6"/>
      <c r="R6" s="5"/>
      <c r="S6" s="5"/>
      <c r="T6" s="5"/>
      <c r="U6" s="5"/>
      <c r="V6" s="5"/>
      <c r="W6" s="5"/>
      <c r="X6" s="5"/>
      <c r="Y6" s="7"/>
      <c r="Z6" s="7"/>
      <c r="AA6" s="7"/>
    </row>
    <row r="7" spans="1:27" ht="20.25" x14ac:dyDescent="0.25">
      <c r="A7" s="4"/>
      <c r="B7" s="1045" t="s">
        <v>390</v>
      </c>
      <c r="C7" s="1045"/>
      <c r="D7" s="1045"/>
      <c r="E7" s="1045"/>
      <c r="F7" s="1045"/>
      <c r="G7" s="1045"/>
      <c r="H7" s="1045"/>
      <c r="I7" s="1045"/>
      <c r="J7" s="1045"/>
      <c r="K7" s="1045"/>
      <c r="L7" s="1045"/>
      <c r="M7" s="1045"/>
      <c r="N7" s="1045"/>
      <c r="O7" s="1045"/>
      <c r="P7" s="1045"/>
      <c r="Q7" s="1045"/>
      <c r="R7" s="1045"/>
      <c r="S7" s="5"/>
      <c r="T7" s="5"/>
      <c r="U7" s="5"/>
      <c r="V7" s="5"/>
      <c r="W7" s="5"/>
      <c r="X7" s="5"/>
      <c r="Y7" s="8"/>
      <c r="Z7" s="7"/>
      <c r="AA7" s="7"/>
    </row>
    <row r="8" spans="1:27" ht="12" customHeight="1" x14ac:dyDescent="0.25">
      <c r="A8" s="4"/>
      <c r="B8" s="7"/>
      <c r="C8" s="7"/>
      <c r="D8" s="7"/>
      <c r="E8" s="7"/>
      <c r="F8" s="7"/>
      <c r="G8" s="7"/>
      <c r="H8" s="7"/>
      <c r="I8" s="7"/>
      <c r="J8" s="7"/>
      <c r="K8" s="9"/>
      <c r="L8" s="9"/>
      <c r="M8" s="9"/>
      <c r="N8" s="9"/>
      <c r="O8" s="9"/>
      <c r="P8" s="9"/>
      <c r="Q8" s="9"/>
      <c r="R8" s="7"/>
      <c r="S8" s="7"/>
      <c r="T8" s="7"/>
      <c r="U8" s="7"/>
      <c r="V8" s="7"/>
      <c r="W8" s="7"/>
      <c r="X8" s="7"/>
      <c r="Y8" s="7"/>
      <c r="Z8" s="7"/>
    </row>
    <row r="9" spans="1:27" ht="20.25" customHeight="1" x14ac:dyDescent="0.25">
      <c r="A9" s="4"/>
      <c r="B9" s="1046" t="s">
        <v>391</v>
      </c>
      <c r="C9" s="1047"/>
      <c r="D9" s="1048"/>
      <c r="E9" s="10"/>
      <c r="F9" s="11"/>
      <c r="G9" s="7"/>
      <c r="H9" s="7"/>
      <c r="I9" s="7"/>
      <c r="J9" s="7"/>
      <c r="K9" s="9"/>
      <c r="L9" s="9"/>
      <c r="M9" s="9"/>
      <c r="N9" s="9"/>
      <c r="O9" s="9"/>
      <c r="P9" s="9"/>
      <c r="Q9" s="9"/>
      <c r="R9" s="7"/>
      <c r="S9" s="7"/>
      <c r="T9" s="7"/>
      <c r="U9" s="7"/>
      <c r="V9" s="7"/>
      <c r="W9" s="7"/>
      <c r="X9" s="7"/>
      <c r="Y9" s="7"/>
      <c r="Z9" s="7"/>
      <c r="AA9" s="7"/>
    </row>
    <row r="10" spans="1:27" ht="5.25" customHeight="1" x14ac:dyDescent="0.25">
      <c r="A10" s="4"/>
      <c r="B10" s="12"/>
      <c r="C10" s="12"/>
      <c r="D10" s="12"/>
      <c r="E10" s="13"/>
      <c r="F10" s="13"/>
      <c r="G10" s="7"/>
      <c r="H10" s="7"/>
      <c r="I10" s="7"/>
      <c r="J10" s="7"/>
      <c r="K10" s="9"/>
      <c r="L10" s="9"/>
      <c r="M10" s="9"/>
      <c r="N10" s="9"/>
      <c r="O10" s="9"/>
      <c r="P10" s="9"/>
      <c r="Q10" s="9"/>
      <c r="R10" s="7"/>
      <c r="S10" s="7"/>
      <c r="T10" s="7"/>
      <c r="U10" s="7"/>
      <c r="V10" s="7"/>
      <c r="W10" s="7"/>
      <c r="X10" s="7"/>
      <c r="Y10" s="7"/>
      <c r="Z10" s="7"/>
      <c r="AA10" s="7"/>
    </row>
    <row r="11" spans="1:27" ht="21" customHeight="1" x14ac:dyDescent="0.25">
      <c r="A11" s="4"/>
      <c r="B11" s="1049" t="s">
        <v>0</v>
      </c>
      <c r="C11" s="1050"/>
      <c r="D11" s="1051"/>
      <c r="E11" s="7"/>
      <c r="F11" s="11"/>
      <c r="G11" s="7"/>
      <c r="H11" s="7"/>
      <c r="I11" s="7"/>
      <c r="J11" s="7"/>
      <c r="K11" s="9"/>
      <c r="L11" s="9"/>
      <c r="M11" s="9"/>
      <c r="N11" s="9"/>
      <c r="O11" s="9"/>
      <c r="P11" s="9"/>
      <c r="Q11" s="9"/>
      <c r="R11" s="7"/>
      <c r="S11" s="7"/>
      <c r="T11" s="7"/>
      <c r="U11" s="7"/>
      <c r="V11" s="7"/>
      <c r="W11" s="7"/>
      <c r="X11" s="7"/>
      <c r="Y11" s="7"/>
      <c r="Z11" s="7"/>
      <c r="AA11" s="7"/>
    </row>
    <row r="12" spans="1:27" s="18" customFormat="1" ht="6" customHeight="1" x14ac:dyDescent="0.25">
      <c r="A12" s="15"/>
      <c r="B12" s="16"/>
      <c r="C12" s="16"/>
      <c r="D12" s="16"/>
      <c r="E12" s="17"/>
      <c r="F12" s="17"/>
      <c r="G12" s="9"/>
      <c r="H12" s="9"/>
      <c r="I12" s="9"/>
      <c r="J12" s="9"/>
      <c r="K12" s="9"/>
      <c r="L12" s="9"/>
      <c r="M12" s="9"/>
      <c r="N12" s="9"/>
      <c r="O12" s="9"/>
      <c r="P12" s="9"/>
      <c r="Q12" s="9"/>
      <c r="R12" s="9"/>
      <c r="S12" s="9"/>
      <c r="T12" s="9"/>
      <c r="U12" s="9"/>
      <c r="V12" s="9"/>
      <c r="W12" s="9"/>
      <c r="X12" s="9"/>
      <c r="Y12" s="9"/>
      <c r="Z12" s="9"/>
      <c r="AA12" s="9"/>
    </row>
    <row r="13" spans="1:27" ht="20.25" customHeight="1" x14ac:dyDescent="0.25">
      <c r="A13" s="4"/>
      <c r="B13" s="1052" t="s">
        <v>392</v>
      </c>
      <c r="C13" s="1052"/>
      <c r="D13" s="1052"/>
      <c r="E13" s="19"/>
      <c r="F13" s="11"/>
      <c r="G13" s="7"/>
      <c r="H13" s="7"/>
      <c r="I13" s="7"/>
      <c r="J13" s="7"/>
      <c r="K13" s="9"/>
      <c r="L13" s="9"/>
      <c r="M13" s="9"/>
      <c r="N13" s="9"/>
      <c r="O13" s="9"/>
      <c r="P13" s="9"/>
      <c r="Q13" s="9"/>
      <c r="R13" s="7"/>
      <c r="S13" s="7"/>
      <c r="T13" s="7"/>
      <c r="U13" s="7"/>
      <c r="V13" s="7"/>
      <c r="W13" s="7"/>
      <c r="X13" s="7"/>
      <c r="Y13" s="7"/>
      <c r="Z13" s="7"/>
      <c r="AA13" s="7"/>
    </row>
    <row r="14" spans="1:27" ht="11.25" customHeight="1" thickBot="1" x14ac:dyDescent="0.3">
      <c r="A14" s="4"/>
      <c r="B14" s="7"/>
      <c r="C14" s="7"/>
      <c r="D14" s="7"/>
      <c r="E14" s="7"/>
      <c r="F14" s="7"/>
      <c r="G14" s="20"/>
      <c r="H14" s="20"/>
      <c r="I14" s="20"/>
      <c r="J14" s="20"/>
      <c r="K14" s="21"/>
      <c r="L14" s="382">
        <f>SUM(L17:L190)</f>
        <v>15</v>
      </c>
      <c r="M14" s="21"/>
      <c r="N14" s="21"/>
      <c r="O14" s="382">
        <f>SUM(O17:O190)</f>
        <v>0</v>
      </c>
      <c r="P14" s="21"/>
      <c r="Q14" s="393">
        <f>+L14+O14</f>
        <v>15</v>
      </c>
      <c r="R14" s="20"/>
      <c r="S14" s="20"/>
      <c r="T14" s="20"/>
      <c r="U14" s="20"/>
      <c r="V14" s="20"/>
      <c r="W14" s="20"/>
      <c r="X14" s="20"/>
      <c r="Y14" s="20"/>
      <c r="Z14" s="20"/>
      <c r="AA14" s="20"/>
    </row>
    <row r="15" spans="1:27" ht="34.5" customHeight="1" thickTop="1" thickBot="1" x14ac:dyDescent="0.3">
      <c r="A15" s="22"/>
      <c r="B15" s="1053" t="s">
        <v>393</v>
      </c>
      <c r="C15" s="1054"/>
      <c r="D15" s="1054"/>
      <c r="E15" s="1054"/>
      <c r="F15" s="1054"/>
      <c r="G15" s="1054"/>
      <c r="H15" s="1055"/>
      <c r="I15" s="1053" t="s">
        <v>394</v>
      </c>
      <c r="J15" s="1055"/>
      <c r="K15" s="23"/>
      <c r="L15" s="1056" t="s">
        <v>395</v>
      </c>
      <c r="M15" s="1057"/>
      <c r="N15" s="1058"/>
      <c r="O15" s="1056" t="s">
        <v>396</v>
      </c>
      <c r="P15" s="1057"/>
      <c r="Q15" s="1058"/>
      <c r="R15" s="1059" t="s">
        <v>397</v>
      </c>
      <c r="S15" s="24"/>
    </row>
    <row r="16" spans="1:27" ht="39" customHeight="1" thickTop="1" thickBot="1" x14ac:dyDescent="0.3">
      <c r="A16" s="22"/>
      <c r="B16" s="25" t="s">
        <v>398</v>
      </c>
      <c r="C16" s="26" t="s">
        <v>399</v>
      </c>
      <c r="D16" s="26" t="s">
        <v>400</v>
      </c>
      <c r="E16" s="27" t="s">
        <v>401</v>
      </c>
      <c r="F16" s="28" t="s">
        <v>402</v>
      </c>
      <c r="G16" s="28" t="s">
        <v>403</v>
      </c>
      <c r="H16" s="29" t="s">
        <v>404</v>
      </c>
      <c r="I16" s="30" t="s">
        <v>405</v>
      </c>
      <c r="J16" s="31" t="s">
        <v>406</v>
      </c>
      <c r="K16" s="32" t="s">
        <v>407</v>
      </c>
      <c r="L16" s="374" t="s">
        <v>408</v>
      </c>
      <c r="M16" s="373" t="s">
        <v>409</v>
      </c>
      <c r="N16" s="372" t="s">
        <v>410</v>
      </c>
      <c r="O16" s="374" t="s">
        <v>408</v>
      </c>
      <c r="P16" s="373" t="s">
        <v>409</v>
      </c>
      <c r="Q16" s="371" t="s">
        <v>410</v>
      </c>
      <c r="R16" s="1060"/>
      <c r="S16" s="24"/>
      <c r="T16" s="24"/>
    </row>
    <row r="17" spans="1:20" ht="27" thickTop="1" thickBot="1" x14ac:dyDescent="0.3">
      <c r="A17" s="22">
        <v>7</v>
      </c>
      <c r="B17" s="37">
        <v>1</v>
      </c>
      <c r="C17" s="38" t="s">
        <v>3823</v>
      </c>
      <c r="D17" s="39" t="s">
        <v>4373</v>
      </c>
      <c r="E17" s="377" t="s">
        <v>3900</v>
      </c>
      <c r="F17" s="370" t="s">
        <v>416</v>
      </c>
      <c r="G17" s="40" t="s">
        <v>558</v>
      </c>
      <c r="H17" s="41" t="s">
        <v>470</v>
      </c>
      <c r="I17" s="122" t="s">
        <v>4025</v>
      </c>
      <c r="J17" s="42" t="s">
        <v>903</v>
      </c>
      <c r="K17" s="43"/>
      <c r="L17" s="279">
        <v>0</v>
      </c>
      <c r="M17" s="280">
        <v>0</v>
      </c>
      <c r="N17" s="281">
        <v>0</v>
      </c>
      <c r="O17" s="279">
        <v>0</v>
      </c>
      <c r="P17" s="280">
        <v>0</v>
      </c>
      <c r="Q17" s="281">
        <v>0</v>
      </c>
      <c r="R17" s="376" t="s">
        <v>4374</v>
      </c>
      <c r="S17" s="44"/>
      <c r="T17" s="24"/>
    </row>
    <row r="18" spans="1:20" ht="72" customHeight="1" thickTop="1" thickBot="1" x14ac:dyDescent="0.3">
      <c r="A18" s="22">
        <f>+A17+7</f>
        <v>14</v>
      </c>
      <c r="B18" s="201">
        <f>+B17+1</f>
        <v>2</v>
      </c>
      <c r="C18" s="45" t="s">
        <v>4375</v>
      </c>
      <c r="D18" s="39" t="s">
        <v>4373</v>
      </c>
      <c r="E18" s="378" t="s">
        <v>3900</v>
      </c>
      <c r="F18" s="46" t="s">
        <v>416</v>
      </c>
      <c r="G18" s="46" t="s">
        <v>558</v>
      </c>
      <c r="H18" s="41" t="s">
        <v>470</v>
      </c>
      <c r="I18" s="122">
        <v>44197</v>
      </c>
      <c r="J18" s="42">
        <v>45291</v>
      </c>
      <c r="K18" s="71" t="s">
        <v>4376</v>
      </c>
      <c r="L18" s="212">
        <v>8</v>
      </c>
      <c r="M18" s="49">
        <v>8</v>
      </c>
      <c r="N18" s="210">
        <v>8</v>
      </c>
      <c r="O18" s="212">
        <v>0</v>
      </c>
      <c r="P18" s="49">
        <v>0</v>
      </c>
      <c r="Q18" s="210">
        <v>0</v>
      </c>
      <c r="R18" s="379" t="s">
        <v>4377</v>
      </c>
      <c r="S18" s="44"/>
      <c r="T18" s="24"/>
    </row>
    <row r="19" spans="1:20" ht="26.25" thickTop="1" x14ac:dyDescent="0.25">
      <c r="A19" s="22">
        <f>+A18+7</f>
        <v>21</v>
      </c>
      <c r="B19" s="201">
        <f t="shared" ref="B19:B82" si="0">+B18+1</f>
        <v>3</v>
      </c>
      <c r="C19" s="45" t="s">
        <v>3822</v>
      </c>
      <c r="D19" s="39" t="s">
        <v>4373</v>
      </c>
      <c r="E19" s="378" t="s">
        <v>4378</v>
      </c>
      <c r="F19" s="370" t="s">
        <v>416</v>
      </c>
      <c r="G19" s="46" t="s">
        <v>558</v>
      </c>
      <c r="H19" s="41" t="s">
        <v>470</v>
      </c>
      <c r="I19" s="72">
        <v>44197</v>
      </c>
      <c r="J19" s="42">
        <v>45291</v>
      </c>
      <c r="K19" s="71" t="s">
        <v>4379</v>
      </c>
      <c r="L19" s="212">
        <v>5</v>
      </c>
      <c r="M19" s="49">
        <v>5</v>
      </c>
      <c r="N19" s="210">
        <v>5</v>
      </c>
      <c r="O19" s="212">
        <v>0</v>
      </c>
      <c r="P19" s="49">
        <v>0</v>
      </c>
      <c r="Q19" s="210">
        <v>0</v>
      </c>
      <c r="R19" s="376" t="s">
        <v>4380</v>
      </c>
      <c r="S19" s="50"/>
      <c r="T19" s="24"/>
    </row>
    <row r="20" spans="1:20" x14ac:dyDescent="0.25">
      <c r="A20" s="22">
        <f t="shared" ref="A20:A83" si="1">+A19+7</f>
        <v>28</v>
      </c>
      <c r="B20" s="201">
        <f t="shared" si="0"/>
        <v>4</v>
      </c>
      <c r="C20" s="45" t="s">
        <v>4381</v>
      </c>
      <c r="D20" s="46" t="s">
        <v>4373</v>
      </c>
      <c r="E20" s="45" t="s">
        <v>4378</v>
      </c>
      <c r="F20" s="46" t="s">
        <v>416</v>
      </c>
      <c r="G20" s="46" t="s">
        <v>558</v>
      </c>
      <c r="H20" s="47" t="s">
        <v>470</v>
      </c>
      <c r="I20" s="45">
        <v>44197</v>
      </c>
      <c r="J20" s="47">
        <v>45291</v>
      </c>
      <c r="K20" s="48" t="s">
        <v>4382</v>
      </c>
      <c r="L20" s="212">
        <v>2</v>
      </c>
      <c r="M20" s="49">
        <v>2</v>
      </c>
      <c r="N20" s="210">
        <v>2</v>
      </c>
      <c r="O20" s="212">
        <v>0</v>
      </c>
      <c r="P20" s="49">
        <v>0</v>
      </c>
      <c r="Q20" s="210">
        <v>0</v>
      </c>
      <c r="R20" s="391" t="s">
        <v>4380</v>
      </c>
      <c r="S20" s="50"/>
      <c r="T20" s="51"/>
    </row>
    <row r="21" spans="1:20" x14ac:dyDescent="0.25">
      <c r="A21" s="22">
        <f t="shared" si="1"/>
        <v>35</v>
      </c>
      <c r="B21" s="201">
        <f t="shared" si="0"/>
        <v>5</v>
      </c>
      <c r="C21" s="45"/>
      <c r="D21" s="46"/>
      <c r="E21" s="45"/>
      <c r="F21" s="46"/>
      <c r="G21" s="46"/>
      <c r="H21" s="47"/>
      <c r="I21" s="45"/>
      <c r="J21" s="47"/>
      <c r="K21" s="48"/>
      <c r="L21" s="212"/>
      <c r="M21" s="49"/>
      <c r="N21" s="210"/>
      <c r="O21" s="212"/>
      <c r="P21" s="49"/>
      <c r="Q21" s="210"/>
      <c r="R21" s="202"/>
      <c r="S21" s="50"/>
      <c r="T21" s="51"/>
    </row>
    <row r="22" spans="1:20" x14ac:dyDescent="0.25">
      <c r="A22" s="22">
        <f t="shared" si="1"/>
        <v>42</v>
      </c>
      <c r="B22" s="201">
        <f t="shared" si="0"/>
        <v>6</v>
      </c>
      <c r="C22" s="45"/>
      <c r="D22" s="46"/>
      <c r="E22" s="45"/>
      <c r="F22" s="46"/>
      <c r="G22" s="46"/>
      <c r="H22" s="47"/>
      <c r="I22" s="45"/>
      <c r="J22" s="47"/>
      <c r="K22" s="48"/>
      <c r="L22" s="212"/>
      <c r="M22" s="49"/>
      <c r="N22" s="210"/>
      <c r="O22" s="212"/>
      <c r="P22" s="49"/>
      <c r="Q22" s="210"/>
      <c r="R22" s="202"/>
      <c r="S22" s="50"/>
      <c r="T22" s="51"/>
    </row>
    <row r="23" spans="1:20" x14ac:dyDescent="0.25">
      <c r="A23" s="22">
        <f t="shared" si="1"/>
        <v>49</v>
      </c>
      <c r="B23" s="201">
        <f t="shared" si="0"/>
        <v>7</v>
      </c>
      <c r="C23" s="45"/>
      <c r="D23" s="46"/>
      <c r="E23" s="45"/>
      <c r="F23" s="46"/>
      <c r="G23" s="46"/>
      <c r="H23" s="47"/>
      <c r="I23" s="45"/>
      <c r="J23" s="47"/>
      <c r="K23" s="48"/>
      <c r="L23" s="212"/>
      <c r="M23" s="49"/>
      <c r="N23" s="210"/>
      <c r="O23" s="212"/>
      <c r="P23" s="49"/>
      <c r="Q23" s="210"/>
      <c r="R23" s="202"/>
      <c r="S23" s="50"/>
      <c r="T23" s="51"/>
    </row>
    <row r="24" spans="1:20" x14ac:dyDescent="0.25">
      <c r="A24" s="22">
        <f t="shared" si="1"/>
        <v>56</v>
      </c>
      <c r="B24" s="201">
        <f t="shared" si="0"/>
        <v>8</v>
      </c>
      <c r="C24" s="45"/>
      <c r="D24" s="46"/>
      <c r="E24" s="45"/>
      <c r="F24" s="46"/>
      <c r="G24" s="46"/>
      <c r="H24" s="47"/>
      <c r="I24" s="45"/>
      <c r="J24" s="47"/>
      <c r="K24" s="48"/>
      <c r="L24" s="212"/>
      <c r="M24" s="49"/>
      <c r="N24" s="210"/>
      <c r="O24" s="212"/>
      <c r="P24" s="49"/>
      <c r="Q24" s="210"/>
      <c r="R24" s="202"/>
      <c r="S24" s="50"/>
      <c r="T24" s="51"/>
    </row>
    <row r="25" spans="1:20" x14ac:dyDescent="0.25">
      <c r="A25" s="22">
        <f t="shared" si="1"/>
        <v>63</v>
      </c>
      <c r="B25" s="201">
        <f t="shared" si="0"/>
        <v>9</v>
      </c>
      <c r="C25" s="45"/>
      <c r="D25" s="46"/>
      <c r="E25" s="45"/>
      <c r="F25" s="46"/>
      <c r="G25" s="46"/>
      <c r="H25" s="47"/>
      <c r="I25" s="45"/>
      <c r="J25" s="47"/>
      <c r="K25" s="48"/>
      <c r="L25" s="212"/>
      <c r="M25" s="49"/>
      <c r="N25" s="210"/>
      <c r="O25" s="212"/>
      <c r="P25" s="49"/>
      <c r="Q25" s="210"/>
      <c r="R25" s="202"/>
      <c r="S25" s="50"/>
      <c r="T25" s="51"/>
    </row>
    <row r="26" spans="1:20" x14ac:dyDescent="0.25">
      <c r="A26" s="22">
        <f t="shared" si="1"/>
        <v>70</v>
      </c>
      <c r="B26" s="201">
        <f t="shared" si="0"/>
        <v>10</v>
      </c>
      <c r="C26" s="45"/>
      <c r="D26" s="46"/>
      <c r="E26" s="45"/>
      <c r="F26" s="46"/>
      <c r="G26" s="46"/>
      <c r="H26" s="47"/>
      <c r="I26" s="45"/>
      <c r="J26" s="47"/>
      <c r="K26" s="48"/>
      <c r="L26" s="212"/>
      <c r="M26" s="49"/>
      <c r="N26" s="210"/>
      <c r="O26" s="212"/>
      <c r="P26" s="49"/>
      <c r="Q26" s="210"/>
      <c r="R26" s="202"/>
      <c r="S26" s="50"/>
      <c r="T26" s="51"/>
    </row>
    <row r="27" spans="1:20" x14ac:dyDescent="0.25">
      <c r="A27" s="22">
        <f t="shared" si="1"/>
        <v>77</v>
      </c>
      <c r="B27" s="201">
        <f t="shared" si="0"/>
        <v>11</v>
      </c>
      <c r="C27" s="45"/>
      <c r="D27" s="46"/>
      <c r="E27" s="45"/>
      <c r="F27" s="46"/>
      <c r="G27" s="46"/>
      <c r="H27" s="47"/>
      <c r="I27" s="45"/>
      <c r="J27" s="47"/>
      <c r="K27" s="48"/>
      <c r="L27" s="212"/>
      <c r="M27" s="49"/>
      <c r="N27" s="210"/>
      <c r="O27" s="212"/>
      <c r="P27" s="49"/>
      <c r="Q27" s="210"/>
      <c r="R27" s="202"/>
      <c r="S27" s="50"/>
      <c r="T27" s="51"/>
    </row>
    <row r="28" spans="1:20" x14ac:dyDescent="0.25">
      <c r="A28" s="22">
        <f t="shared" si="1"/>
        <v>84</v>
      </c>
      <c r="B28" s="201">
        <f t="shared" si="0"/>
        <v>12</v>
      </c>
      <c r="C28" s="45"/>
      <c r="D28" s="46"/>
      <c r="E28" s="45"/>
      <c r="F28" s="46"/>
      <c r="G28" s="46"/>
      <c r="H28" s="47"/>
      <c r="I28" s="45"/>
      <c r="J28" s="47"/>
      <c r="K28" s="48"/>
      <c r="L28" s="212"/>
      <c r="M28" s="49"/>
      <c r="N28" s="210"/>
      <c r="O28" s="212"/>
      <c r="P28" s="49"/>
      <c r="Q28" s="210"/>
      <c r="R28" s="202"/>
      <c r="S28" s="50"/>
      <c r="T28" s="51"/>
    </row>
    <row r="29" spans="1:20" x14ac:dyDescent="0.25">
      <c r="A29" s="22">
        <f t="shared" si="1"/>
        <v>91</v>
      </c>
      <c r="B29" s="201">
        <f t="shared" si="0"/>
        <v>13</v>
      </c>
      <c r="C29" s="45"/>
      <c r="D29" s="46"/>
      <c r="E29" s="45"/>
      <c r="F29" s="46"/>
      <c r="G29" s="46"/>
      <c r="H29" s="47"/>
      <c r="I29" s="45"/>
      <c r="J29" s="47"/>
      <c r="K29" s="48"/>
      <c r="L29" s="212"/>
      <c r="M29" s="49"/>
      <c r="N29" s="210"/>
      <c r="O29" s="212"/>
      <c r="P29" s="49"/>
      <c r="Q29" s="210"/>
      <c r="R29" s="202"/>
      <c r="S29" s="50"/>
      <c r="T29" s="51"/>
    </row>
    <row r="30" spans="1:20" x14ac:dyDescent="0.25">
      <c r="A30" s="22">
        <f t="shared" si="1"/>
        <v>98</v>
      </c>
      <c r="B30" s="201">
        <f t="shared" si="0"/>
        <v>14</v>
      </c>
      <c r="C30" s="45"/>
      <c r="D30" s="46"/>
      <c r="E30" s="45"/>
      <c r="F30" s="46"/>
      <c r="G30" s="46"/>
      <c r="H30" s="47"/>
      <c r="I30" s="45"/>
      <c r="J30" s="47"/>
      <c r="K30" s="48"/>
      <c r="L30" s="212"/>
      <c r="M30" s="49"/>
      <c r="N30" s="210"/>
      <c r="O30" s="212"/>
      <c r="P30" s="49"/>
      <c r="Q30" s="210"/>
      <c r="R30" s="202"/>
      <c r="S30" s="50"/>
      <c r="T30" s="51"/>
    </row>
    <row r="31" spans="1:20" x14ac:dyDescent="0.25">
      <c r="A31" s="22">
        <f t="shared" si="1"/>
        <v>105</v>
      </c>
      <c r="B31" s="201">
        <f t="shared" si="0"/>
        <v>15</v>
      </c>
      <c r="C31" s="45"/>
      <c r="D31" s="46"/>
      <c r="E31" s="45"/>
      <c r="F31" s="46"/>
      <c r="G31" s="46"/>
      <c r="H31" s="47"/>
      <c r="I31" s="45"/>
      <c r="J31" s="47"/>
      <c r="K31" s="48"/>
      <c r="L31" s="212"/>
      <c r="M31" s="49"/>
      <c r="N31" s="210"/>
      <c r="O31" s="212"/>
      <c r="P31" s="49"/>
      <c r="Q31" s="210"/>
      <c r="R31" s="202"/>
      <c r="S31" s="50"/>
      <c r="T31" s="51"/>
    </row>
    <row r="32" spans="1:20" x14ac:dyDescent="0.25">
      <c r="A32" s="22">
        <f t="shared" si="1"/>
        <v>112</v>
      </c>
      <c r="B32" s="201">
        <f t="shared" si="0"/>
        <v>16</v>
      </c>
      <c r="C32" s="45"/>
      <c r="D32" s="46"/>
      <c r="E32" s="45"/>
      <c r="F32" s="46"/>
      <c r="G32" s="46"/>
      <c r="H32" s="47"/>
      <c r="I32" s="45"/>
      <c r="J32" s="47"/>
      <c r="K32" s="48"/>
      <c r="L32" s="212"/>
      <c r="M32" s="49"/>
      <c r="N32" s="210"/>
      <c r="O32" s="212"/>
      <c r="P32" s="49"/>
      <c r="Q32" s="210"/>
      <c r="R32" s="202"/>
      <c r="S32" s="50"/>
      <c r="T32" s="51"/>
    </row>
    <row r="33" spans="1:20" x14ac:dyDescent="0.25">
      <c r="A33" s="22">
        <f t="shared" si="1"/>
        <v>119</v>
      </c>
      <c r="B33" s="201">
        <f t="shared" si="0"/>
        <v>17</v>
      </c>
      <c r="C33" s="45"/>
      <c r="D33" s="46"/>
      <c r="E33" s="45"/>
      <c r="F33" s="46"/>
      <c r="G33" s="46"/>
      <c r="H33" s="47"/>
      <c r="I33" s="45"/>
      <c r="J33" s="47"/>
      <c r="K33" s="48"/>
      <c r="L33" s="212"/>
      <c r="M33" s="49"/>
      <c r="N33" s="210"/>
      <c r="O33" s="212"/>
      <c r="P33" s="49"/>
      <c r="Q33" s="210"/>
      <c r="R33" s="202"/>
      <c r="S33" s="50"/>
      <c r="T33" s="51"/>
    </row>
    <row r="34" spans="1:20" x14ac:dyDescent="0.25">
      <c r="A34" s="22">
        <f t="shared" si="1"/>
        <v>126</v>
      </c>
      <c r="B34" s="201">
        <f t="shared" si="0"/>
        <v>18</v>
      </c>
      <c r="C34" s="45"/>
      <c r="D34" s="46"/>
      <c r="E34" s="45"/>
      <c r="F34" s="46"/>
      <c r="G34" s="46"/>
      <c r="H34" s="47"/>
      <c r="I34" s="45"/>
      <c r="J34" s="47"/>
      <c r="K34" s="48"/>
      <c r="L34" s="212"/>
      <c r="M34" s="49"/>
      <c r="N34" s="210"/>
      <c r="O34" s="212"/>
      <c r="P34" s="49"/>
      <c r="Q34" s="210"/>
      <c r="R34" s="202"/>
      <c r="S34" s="50"/>
      <c r="T34" s="51"/>
    </row>
    <row r="35" spans="1:20" x14ac:dyDescent="0.25">
      <c r="A35" s="22">
        <f t="shared" si="1"/>
        <v>133</v>
      </c>
      <c r="B35" s="201">
        <f t="shared" si="0"/>
        <v>19</v>
      </c>
      <c r="C35" s="45"/>
      <c r="D35" s="46"/>
      <c r="E35" s="45"/>
      <c r="F35" s="46"/>
      <c r="G35" s="46"/>
      <c r="H35" s="47"/>
      <c r="I35" s="45"/>
      <c r="J35" s="47"/>
      <c r="K35" s="48"/>
      <c r="L35" s="212"/>
      <c r="M35" s="49"/>
      <c r="N35" s="210"/>
      <c r="O35" s="212"/>
      <c r="P35" s="49"/>
      <c r="Q35" s="210"/>
      <c r="R35" s="202"/>
      <c r="S35" s="50"/>
      <c r="T35" s="51"/>
    </row>
    <row r="36" spans="1:20" x14ac:dyDescent="0.25">
      <c r="A36" s="22">
        <f t="shared" si="1"/>
        <v>140</v>
      </c>
      <c r="B36" s="201">
        <f t="shared" si="0"/>
        <v>20</v>
      </c>
      <c r="C36" s="45"/>
      <c r="D36" s="46"/>
      <c r="E36" s="45"/>
      <c r="F36" s="46"/>
      <c r="G36" s="46"/>
      <c r="H36" s="47"/>
      <c r="I36" s="45"/>
      <c r="J36" s="47"/>
      <c r="K36" s="48"/>
      <c r="L36" s="212"/>
      <c r="M36" s="49"/>
      <c r="N36" s="210"/>
      <c r="O36" s="212"/>
      <c r="P36" s="49"/>
      <c r="Q36" s="210"/>
      <c r="R36" s="202"/>
      <c r="S36" s="50"/>
      <c r="T36" s="51"/>
    </row>
    <row r="37" spans="1:20" s="18" customFormat="1" x14ac:dyDescent="0.25">
      <c r="A37" s="52">
        <f t="shared" si="1"/>
        <v>147</v>
      </c>
      <c r="B37" s="53">
        <f t="shared" si="0"/>
        <v>21</v>
      </c>
      <c r="C37" s="45"/>
      <c r="D37" s="46"/>
      <c r="E37" s="45"/>
      <c r="F37" s="46"/>
      <c r="G37" s="46"/>
      <c r="H37" s="47"/>
      <c r="I37" s="45"/>
      <c r="J37" s="47"/>
      <c r="K37" s="48"/>
      <c r="L37" s="212"/>
      <c r="M37" s="49"/>
      <c r="N37" s="210"/>
      <c r="O37" s="212"/>
      <c r="P37" s="49"/>
      <c r="Q37" s="210"/>
      <c r="R37" s="202"/>
      <c r="S37" s="54"/>
      <c r="T37" s="55"/>
    </row>
    <row r="38" spans="1:20" x14ac:dyDescent="0.25">
      <c r="A38" s="22">
        <f t="shared" si="1"/>
        <v>154</v>
      </c>
      <c r="B38" s="201">
        <f t="shared" si="0"/>
        <v>22</v>
      </c>
      <c r="C38" s="45"/>
      <c r="D38" s="46"/>
      <c r="E38" s="45"/>
      <c r="F38" s="46"/>
      <c r="G38" s="46"/>
      <c r="H38" s="47"/>
      <c r="I38" s="45"/>
      <c r="J38" s="47"/>
      <c r="K38" s="48"/>
      <c r="L38" s="212"/>
      <c r="M38" s="49"/>
      <c r="N38" s="210"/>
      <c r="O38" s="212"/>
      <c r="P38" s="49"/>
      <c r="Q38" s="210"/>
      <c r="R38" s="202"/>
      <c r="S38" s="50"/>
      <c r="T38" s="51"/>
    </row>
    <row r="39" spans="1:20" x14ac:dyDescent="0.25">
      <c r="A39" s="22">
        <f t="shared" si="1"/>
        <v>161</v>
      </c>
      <c r="B39" s="201">
        <f t="shared" si="0"/>
        <v>23</v>
      </c>
      <c r="C39" s="45"/>
      <c r="D39" s="46"/>
      <c r="E39" s="45"/>
      <c r="F39" s="46"/>
      <c r="G39" s="46"/>
      <c r="H39" s="47"/>
      <c r="I39" s="45"/>
      <c r="J39" s="47"/>
      <c r="K39" s="48"/>
      <c r="L39" s="212"/>
      <c r="M39" s="49"/>
      <c r="N39" s="210"/>
      <c r="O39" s="212"/>
      <c r="P39" s="49"/>
      <c r="Q39" s="210"/>
      <c r="R39" s="202"/>
      <c r="S39" s="50"/>
      <c r="T39" s="51"/>
    </row>
    <row r="40" spans="1:20" x14ac:dyDescent="0.25">
      <c r="A40" s="22">
        <f t="shared" si="1"/>
        <v>168</v>
      </c>
      <c r="B40" s="201">
        <f t="shared" si="0"/>
        <v>24</v>
      </c>
      <c r="C40" s="45"/>
      <c r="D40" s="46"/>
      <c r="E40" s="45"/>
      <c r="F40" s="46"/>
      <c r="G40" s="46"/>
      <c r="H40" s="47"/>
      <c r="I40" s="45"/>
      <c r="J40" s="47"/>
      <c r="K40" s="48"/>
      <c r="L40" s="212"/>
      <c r="M40" s="49"/>
      <c r="N40" s="210"/>
      <c r="O40" s="212"/>
      <c r="P40" s="49"/>
      <c r="Q40" s="210"/>
      <c r="R40" s="202"/>
      <c r="S40" s="50"/>
      <c r="T40" s="51"/>
    </row>
    <row r="41" spans="1:20" x14ac:dyDescent="0.25">
      <c r="A41" s="22">
        <f t="shared" si="1"/>
        <v>175</v>
      </c>
      <c r="B41" s="201">
        <f t="shared" si="0"/>
        <v>25</v>
      </c>
      <c r="C41" s="45"/>
      <c r="D41" s="46"/>
      <c r="E41" s="45"/>
      <c r="F41" s="46"/>
      <c r="G41" s="46"/>
      <c r="H41" s="47"/>
      <c r="I41" s="45"/>
      <c r="J41" s="47"/>
      <c r="K41" s="48"/>
      <c r="L41" s="212"/>
      <c r="M41" s="49"/>
      <c r="N41" s="210"/>
      <c r="O41" s="212"/>
      <c r="P41" s="49"/>
      <c r="Q41" s="210"/>
      <c r="R41" s="202"/>
      <c r="S41" s="50"/>
      <c r="T41" s="51"/>
    </row>
    <row r="42" spans="1:20" x14ac:dyDescent="0.25">
      <c r="A42" s="22">
        <f t="shared" si="1"/>
        <v>182</v>
      </c>
      <c r="B42" s="201">
        <f t="shared" si="0"/>
        <v>26</v>
      </c>
      <c r="C42" s="45"/>
      <c r="D42" s="46"/>
      <c r="E42" s="45"/>
      <c r="F42" s="46"/>
      <c r="G42" s="46"/>
      <c r="H42" s="47"/>
      <c r="I42" s="45"/>
      <c r="J42" s="47"/>
      <c r="K42" s="48"/>
      <c r="L42" s="212"/>
      <c r="M42" s="49"/>
      <c r="N42" s="210"/>
      <c r="O42" s="212"/>
      <c r="P42" s="49"/>
      <c r="Q42" s="210"/>
      <c r="R42" s="202"/>
      <c r="S42" s="50"/>
      <c r="T42" s="51"/>
    </row>
    <row r="43" spans="1:20" x14ac:dyDescent="0.25">
      <c r="A43" s="22">
        <f t="shared" si="1"/>
        <v>189</v>
      </c>
      <c r="B43" s="201">
        <f t="shared" si="0"/>
        <v>27</v>
      </c>
      <c r="C43" s="45"/>
      <c r="D43" s="46"/>
      <c r="E43" s="45"/>
      <c r="F43" s="46"/>
      <c r="G43" s="46"/>
      <c r="H43" s="47"/>
      <c r="I43" s="45"/>
      <c r="J43" s="47"/>
      <c r="K43" s="48"/>
      <c r="L43" s="212"/>
      <c r="M43" s="49"/>
      <c r="N43" s="210"/>
      <c r="O43" s="212"/>
      <c r="P43" s="49"/>
      <c r="Q43" s="210"/>
      <c r="R43" s="202"/>
      <c r="S43" s="50"/>
      <c r="T43" s="51"/>
    </row>
    <row r="44" spans="1:20" x14ac:dyDescent="0.25">
      <c r="A44" s="22">
        <f t="shared" si="1"/>
        <v>196</v>
      </c>
      <c r="B44" s="201">
        <f t="shared" si="0"/>
        <v>28</v>
      </c>
      <c r="C44" s="45"/>
      <c r="D44" s="46"/>
      <c r="E44" s="45"/>
      <c r="F44" s="46"/>
      <c r="G44" s="46"/>
      <c r="H44" s="47"/>
      <c r="I44" s="45"/>
      <c r="J44" s="47"/>
      <c r="K44" s="48"/>
      <c r="L44" s="212"/>
      <c r="M44" s="49"/>
      <c r="N44" s="210"/>
      <c r="O44" s="212"/>
      <c r="P44" s="49"/>
      <c r="Q44" s="210"/>
      <c r="R44" s="202"/>
      <c r="S44" s="50"/>
      <c r="T44" s="51"/>
    </row>
    <row r="45" spans="1:20" x14ac:dyDescent="0.25">
      <c r="A45" s="22">
        <f t="shared" si="1"/>
        <v>203</v>
      </c>
      <c r="B45" s="201">
        <f t="shared" si="0"/>
        <v>29</v>
      </c>
      <c r="C45" s="45"/>
      <c r="D45" s="46"/>
      <c r="E45" s="45"/>
      <c r="F45" s="46"/>
      <c r="G45" s="46"/>
      <c r="H45" s="47"/>
      <c r="I45" s="45"/>
      <c r="J45" s="47"/>
      <c r="K45" s="48"/>
      <c r="L45" s="212"/>
      <c r="M45" s="49"/>
      <c r="N45" s="210"/>
      <c r="O45" s="212"/>
      <c r="P45" s="49"/>
      <c r="Q45" s="210"/>
      <c r="R45" s="202"/>
      <c r="S45" s="50"/>
      <c r="T45" s="51"/>
    </row>
    <row r="46" spans="1:20" x14ac:dyDescent="0.25">
      <c r="A46" s="22">
        <f t="shared" si="1"/>
        <v>210</v>
      </c>
      <c r="B46" s="201">
        <f t="shared" si="0"/>
        <v>30</v>
      </c>
      <c r="C46" s="45"/>
      <c r="D46" s="46"/>
      <c r="E46" s="45"/>
      <c r="F46" s="46"/>
      <c r="G46" s="46"/>
      <c r="H46" s="47"/>
      <c r="I46" s="45"/>
      <c r="J46" s="47"/>
      <c r="K46" s="48"/>
      <c r="L46" s="212"/>
      <c r="M46" s="49"/>
      <c r="N46" s="210"/>
      <c r="O46" s="212"/>
      <c r="P46" s="49"/>
      <c r="Q46" s="210"/>
      <c r="R46" s="202"/>
      <c r="S46" s="50"/>
      <c r="T46" s="51"/>
    </row>
    <row r="47" spans="1:20" x14ac:dyDescent="0.25">
      <c r="A47" s="22">
        <f t="shared" si="1"/>
        <v>217</v>
      </c>
      <c r="B47" s="201">
        <f t="shared" si="0"/>
        <v>31</v>
      </c>
      <c r="C47" s="45"/>
      <c r="D47" s="46"/>
      <c r="E47" s="45"/>
      <c r="F47" s="46"/>
      <c r="G47" s="46"/>
      <c r="H47" s="47"/>
      <c r="I47" s="45"/>
      <c r="J47" s="47"/>
      <c r="K47" s="48"/>
      <c r="L47" s="212"/>
      <c r="M47" s="49"/>
      <c r="N47" s="210"/>
      <c r="O47" s="212"/>
      <c r="P47" s="49"/>
      <c r="Q47" s="210"/>
      <c r="R47" s="202"/>
      <c r="S47" s="50"/>
      <c r="T47" s="51"/>
    </row>
    <row r="48" spans="1:20" x14ac:dyDescent="0.25">
      <c r="A48" s="22">
        <f t="shared" si="1"/>
        <v>224</v>
      </c>
      <c r="B48" s="201">
        <f t="shared" si="0"/>
        <v>32</v>
      </c>
      <c r="C48" s="45"/>
      <c r="D48" s="46"/>
      <c r="E48" s="45"/>
      <c r="F48" s="46"/>
      <c r="G48" s="46"/>
      <c r="H48" s="47"/>
      <c r="I48" s="45"/>
      <c r="J48" s="47"/>
      <c r="K48" s="48"/>
      <c r="L48" s="212"/>
      <c r="M48" s="49"/>
      <c r="N48" s="210"/>
      <c r="O48" s="212"/>
      <c r="P48" s="49"/>
      <c r="Q48" s="210"/>
      <c r="R48" s="202"/>
      <c r="S48" s="50"/>
      <c r="T48" s="51"/>
    </row>
    <row r="49" spans="1:20" x14ac:dyDescent="0.25">
      <c r="A49" s="22">
        <f t="shared" si="1"/>
        <v>231</v>
      </c>
      <c r="B49" s="201">
        <f t="shared" si="0"/>
        <v>33</v>
      </c>
      <c r="C49" s="45"/>
      <c r="D49" s="46"/>
      <c r="E49" s="45"/>
      <c r="F49" s="46"/>
      <c r="G49" s="46"/>
      <c r="H49" s="47"/>
      <c r="I49" s="45"/>
      <c r="J49" s="47"/>
      <c r="K49" s="48"/>
      <c r="L49" s="212"/>
      <c r="M49" s="49"/>
      <c r="N49" s="210"/>
      <c r="O49" s="212"/>
      <c r="P49" s="49"/>
      <c r="Q49" s="210"/>
      <c r="R49" s="202"/>
      <c r="S49" s="50"/>
      <c r="T49" s="51"/>
    </row>
    <row r="50" spans="1:20" x14ac:dyDescent="0.25">
      <c r="A50" s="22">
        <f t="shared" si="1"/>
        <v>238</v>
      </c>
      <c r="B50" s="201">
        <f t="shared" si="0"/>
        <v>34</v>
      </c>
      <c r="C50" s="45"/>
      <c r="D50" s="46"/>
      <c r="E50" s="45"/>
      <c r="F50" s="46"/>
      <c r="G50" s="46"/>
      <c r="H50" s="47"/>
      <c r="I50" s="45"/>
      <c r="J50" s="47"/>
      <c r="K50" s="48"/>
      <c r="L50" s="212"/>
      <c r="M50" s="49"/>
      <c r="N50" s="210"/>
      <c r="O50" s="212"/>
      <c r="P50" s="49"/>
      <c r="Q50" s="210"/>
      <c r="R50" s="202"/>
      <c r="S50" s="50"/>
      <c r="T50" s="51"/>
    </row>
    <row r="51" spans="1:20" x14ac:dyDescent="0.25">
      <c r="A51" s="22">
        <f t="shared" si="1"/>
        <v>245</v>
      </c>
      <c r="B51" s="201">
        <f t="shared" si="0"/>
        <v>35</v>
      </c>
      <c r="C51" s="45"/>
      <c r="D51" s="46"/>
      <c r="E51" s="45"/>
      <c r="F51" s="46"/>
      <c r="G51" s="46"/>
      <c r="H51" s="47"/>
      <c r="I51" s="45"/>
      <c r="J51" s="47"/>
      <c r="K51" s="48"/>
      <c r="L51" s="212"/>
      <c r="M51" s="49"/>
      <c r="N51" s="210"/>
      <c r="O51" s="212"/>
      <c r="P51" s="49"/>
      <c r="Q51" s="210"/>
      <c r="R51" s="202"/>
      <c r="S51" s="50"/>
      <c r="T51" s="51"/>
    </row>
    <row r="52" spans="1:20" x14ac:dyDescent="0.25">
      <c r="A52" s="22">
        <f t="shared" si="1"/>
        <v>252</v>
      </c>
      <c r="B52" s="201">
        <f t="shared" si="0"/>
        <v>36</v>
      </c>
      <c r="C52" s="45"/>
      <c r="D52" s="46"/>
      <c r="E52" s="45"/>
      <c r="F52" s="46"/>
      <c r="G52" s="46"/>
      <c r="H52" s="47"/>
      <c r="I52" s="45"/>
      <c r="J52" s="47"/>
      <c r="K52" s="48"/>
      <c r="L52" s="212"/>
      <c r="M52" s="49"/>
      <c r="N52" s="210"/>
      <c r="O52" s="212"/>
      <c r="P52" s="49"/>
      <c r="Q52" s="210"/>
      <c r="R52" s="202"/>
      <c r="S52" s="50"/>
      <c r="T52" s="51"/>
    </row>
    <row r="53" spans="1:20" x14ac:dyDescent="0.25">
      <c r="A53" s="22">
        <f t="shared" si="1"/>
        <v>259</v>
      </c>
      <c r="B53" s="201">
        <f t="shared" si="0"/>
        <v>37</v>
      </c>
      <c r="C53" s="45"/>
      <c r="D53" s="46"/>
      <c r="E53" s="45"/>
      <c r="F53" s="46"/>
      <c r="G53" s="46"/>
      <c r="H53" s="47"/>
      <c r="I53" s="45"/>
      <c r="J53" s="47"/>
      <c r="K53" s="48"/>
      <c r="L53" s="212"/>
      <c r="M53" s="49"/>
      <c r="N53" s="210"/>
      <c r="O53" s="212"/>
      <c r="P53" s="49"/>
      <c r="Q53" s="210"/>
      <c r="R53" s="202"/>
      <c r="S53" s="50"/>
      <c r="T53" s="51"/>
    </row>
    <row r="54" spans="1:20" x14ac:dyDescent="0.25">
      <c r="A54" s="22">
        <f t="shared" si="1"/>
        <v>266</v>
      </c>
      <c r="B54" s="201">
        <f t="shared" si="0"/>
        <v>38</v>
      </c>
      <c r="C54" s="45"/>
      <c r="D54" s="46"/>
      <c r="E54" s="45"/>
      <c r="F54" s="46"/>
      <c r="G54" s="46"/>
      <c r="H54" s="47"/>
      <c r="I54" s="45"/>
      <c r="J54" s="47"/>
      <c r="K54" s="48"/>
      <c r="L54" s="212"/>
      <c r="M54" s="49"/>
      <c r="N54" s="210"/>
      <c r="O54" s="212"/>
      <c r="P54" s="49"/>
      <c r="Q54" s="210"/>
      <c r="R54" s="202"/>
      <c r="S54" s="50"/>
      <c r="T54" s="51"/>
    </row>
    <row r="55" spans="1:20" x14ac:dyDescent="0.25">
      <c r="A55" s="22">
        <f t="shared" si="1"/>
        <v>273</v>
      </c>
      <c r="B55" s="201">
        <f t="shared" si="0"/>
        <v>39</v>
      </c>
      <c r="C55" s="45"/>
      <c r="D55" s="46"/>
      <c r="E55" s="45"/>
      <c r="F55" s="46"/>
      <c r="G55" s="46"/>
      <c r="H55" s="47"/>
      <c r="I55" s="45"/>
      <c r="J55" s="47"/>
      <c r="K55" s="48"/>
      <c r="L55" s="212"/>
      <c r="M55" s="49"/>
      <c r="N55" s="210"/>
      <c r="O55" s="212"/>
      <c r="P55" s="49"/>
      <c r="Q55" s="210"/>
      <c r="R55" s="202"/>
      <c r="S55" s="50"/>
      <c r="T55" s="51"/>
    </row>
    <row r="56" spans="1:20" x14ac:dyDescent="0.25">
      <c r="A56" s="22">
        <f t="shared" si="1"/>
        <v>280</v>
      </c>
      <c r="B56" s="201">
        <f t="shared" si="0"/>
        <v>40</v>
      </c>
      <c r="C56" s="45"/>
      <c r="D56" s="46"/>
      <c r="E56" s="45"/>
      <c r="F56" s="46"/>
      <c r="G56" s="46"/>
      <c r="H56" s="47"/>
      <c r="I56" s="45"/>
      <c r="J56" s="47"/>
      <c r="K56" s="48"/>
      <c r="L56" s="212"/>
      <c r="M56" s="49"/>
      <c r="N56" s="210"/>
      <c r="O56" s="212"/>
      <c r="P56" s="49"/>
      <c r="Q56" s="210"/>
      <c r="R56" s="202"/>
      <c r="S56" s="50"/>
      <c r="T56" s="51"/>
    </row>
    <row r="57" spans="1:20" x14ac:dyDescent="0.25">
      <c r="A57" s="22">
        <f t="shared" si="1"/>
        <v>287</v>
      </c>
      <c r="B57" s="201">
        <f t="shared" si="0"/>
        <v>41</v>
      </c>
      <c r="C57" s="45"/>
      <c r="D57" s="46"/>
      <c r="E57" s="45"/>
      <c r="F57" s="46"/>
      <c r="G57" s="46"/>
      <c r="H57" s="47"/>
      <c r="I57" s="45"/>
      <c r="J57" s="47"/>
      <c r="K57" s="48"/>
      <c r="L57" s="212"/>
      <c r="M57" s="49"/>
      <c r="N57" s="210"/>
      <c r="O57" s="212"/>
      <c r="P57" s="49"/>
      <c r="Q57" s="210"/>
      <c r="R57" s="202"/>
      <c r="S57" s="50"/>
      <c r="T57" s="51"/>
    </row>
    <row r="58" spans="1:20" x14ac:dyDescent="0.25">
      <c r="A58" s="22">
        <f t="shared" si="1"/>
        <v>294</v>
      </c>
      <c r="B58" s="201">
        <f t="shared" si="0"/>
        <v>42</v>
      </c>
      <c r="C58" s="45"/>
      <c r="D58" s="46"/>
      <c r="E58" s="45"/>
      <c r="F58" s="46"/>
      <c r="G58" s="46"/>
      <c r="H58" s="47"/>
      <c r="I58" s="45"/>
      <c r="J58" s="47"/>
      <c r="K58" s="48"/>
      <c r="L58" s="212"/>
      <c r="M58" s="49"/>
      <c r="N58" s="210"/>
      <c r="O58" s="212"/>
      <c r="P58" s="49"/>
      <c r="Q58" s="210"/>
      <c r="R58" s="202"/>
      <c r="S58" s="50"/>
      <c r="T58" s="51"/>
    </row>
    <row r="59" spans="1:20" x14ac:dyDescent="0.25">
      <c r="A59" s="22">
        <f t="shared" si="1"/>
        <v>301</v>
      </c>
      <c r="B59" s="201">
        <f t="shared" si="0"/>
        <v>43</v>
      </c>
      <c r="C59" s="45"/>
      <c r="D59" s="46"/>
      <c r="E59" s="45"/>
      <c r="F59" s="46"/>
      <c r="G59" s="46"/>
      <c r="H59" s="47"/>
      <c r="I59" s="45"/>
      <c r="J59" s="47"/>
      <c r="K59" s="48"/>
      <c r="L59" s="212"/>
      <c r="M59" s="49"/>
      <c r="N59" s="210"/>
      <c r="O59" s="212"/>
      <c r="P59" s="49"/>
      <c r="Q59" s="210"/>
      <c r="R59" s="202"/>
      <c r="S59" s="50"/>
      <c r="T59" s="51"/>
    </row>
    <row r="60" spans="1:20" x14ac:dyDescent="0.25">
      <c r="A60" s="22">
        <f t="shared" si="1"/>
        <v>308</v>
      </c>
      <c r="B60" s="201">
        <f t="shared" si="0"/>
        <v>44</v>
      </c>
      <c r="C60" s="45"/>
      <c r="D60" s="46"/>
      <c r="E60" s="45"/>
      <c r="F60" s="46"/>
      <c r="G60" s="46"/>
      <c r="H60" s="47"/>
      <c r="I60" s="45"/>
      <c r="J60" s="47"/>
      <c r="K60" s="48"/>
      <c r="L60" s="212"/>
      <c r="M60" s="49"/>
      <c r="N60" s="210"/>
      <c r="O60" s="212"/>
      <c r="P60" s="49"/>
      <c r="Q60" s="210"/>
      <c r="R60" s="202"/>
      <c r="S60" s="50"/>
      <c r="T60" s="51"/>
    </row>
    <row r="61" spans="1:20" x14ac:dyDescent="0.25">
      <c r="A61" s="22">
        <f t="shared" si="1"/>
        <v>315</v>
      </c>
      <c r="B61" s="201">
        <f t="shared" si="0"/>
        <v>45</v>
      </c>
      <c r="C61" s="45"/>
      <c r="D61" s="46"/>
      <c r="E61" s="45"/>
      <c r="F61" s="46"/>
      <c r="G61" s="46"/>
      <c r="H61" s="47"/>
      <c r="I61" s="45"/>
      <c r="J61" s="47"/>
      <c r="K61" s="48"/>
      <c r="L61" s="212"/>
      <c r="M61" s="49"/>
      <c r="N61" s="210"/>
      <c r="O61" s="212"/>
      <c r="P61" s="49"/>
      <c r="Q61" s="210"/>
      <c r="R61" s="202"/>
      <c r="S61" s="50"/>
      <c r="T61" s="51"/>
    </row>
    <row r="62" spans="1:20" x14ac:dyDescent="0.25">
      <c r="A62" s="22">
        <f t="shared" si="1"/>
        <v>322</v>
      </c>
      <c r="B62" s="201">
        <f t="shared" si="0"/>
        <v>46</v>
      </c>
      <c r="C62" s="45"/>
      <c r="D62" s="46"/>
      <c r="E62" s="45"/>
      <c r="F62" s="46"/>
      <c r="G62" s="46"/>
      <c r="H62" s="47"/>
      <c r="I62" s="45"/>
      <c r="J62" s="47"/>
      <c r="K62" s="48"/>
      <c r="L62" s="212"/>
      <c r="M62" s="49"/>
      <c r="N62" s="210"/>
      <c r="O62" s="212"/>
      <c r="P62" s="49"/>
      <c r="Q62" s="210"/>
      <c r="R62" s="202"/>
      <c r="S62" s="50"/>
      <c r="T62" s="51"/>
    </row>
    <row r="63" spans="1:20" x14ac:dyDescent="0.25">
      <c r="A63" s="22">
        <f t="shared" si="1"/>
        <v>329</v>
      </c>
      <c r="B63" s="201">
        <f t="shared" si="0"/>
        <v>47</v>
      </c>
      <c r="C63" s="45"/>
      <c r="D63" s="46"/>
      <c r="E63" s="45"/>
      <c r="F63" s="46"/>
      <c r="G63" s="46"/>
      <c r="H63" s="47"/>
      <c r="I63" s="45"/>
      <c r="J63" s="47"/>
      <c r="K63" s="48"/>
      <c r="L63" s="212"/>
      <c r="M63" s="49"/>
      <c r="N63" s="210"/>
      <c r="O63" s="212"/>
      <c r="P63" s="49"/>
      <c r="Q63" s="210"/>
      <c r="R63" s="202"/>
      <c r="S63" s="50"/>
      <c r="T63" s="51"/>
    </row>
    <row r="64" spans="1:20" x14ac:dyDescent="0.25">
      <c r="A64" s="22">
        <f t="shared" si="1"/>
        <v>336</v>
      </c>
      <c r="B64" s="201">
        <f t="shared" si="0"/>
        <v>48</v>
      </c>
      <c r="C64" s="45"/>
      <c r="D64" s="46"/>
      <c r="E64" s="45"/>
      <c r="F64" s="46"/>
      <c r="G64" s="46"/>
      <c r="H64" s="47"/>
      <c r="I64" s="45"/>
      <c r="J64" s="47"/>
      <c r="K64" s="48"/>
      <c r="L64" s="212"/>
      <c r="M64" s="49"/>
      <c r="N64" s="210"/>
      <c r="O64" s="212"/>
      <c r="P64" s="49"/>
      <c r="Q64" s="210"/>
      <c r="R64" s="202"/>
      <c r="S64" s="50"/>
      <c r="T64" s="51"/>
    </row>
    <row r="65" spans="1:20" x14ac:dyDescent="0.25">
      <c r="A65" s="22">
        <f t="shared" si="1"/>
        <v>343</v>
      </c>
      <c r="B65" s="201">
        <f t="shared" si="0"/>
        <v>49</v>
      </c>
      <c r="C65" s="45"/>
      <c r="D65" s="46"/>
      <c r="E65" s="45"/>
      <c r="F65" s="46"/>
      <c r="G65" s="46"/>
      <c r="H65" s="47"/>
      <c r="I65" s="45"/>
      <c r="J65" s="47"/>
      <c r="K65" s="48"/>
      <c r="L65" s="212"/>
      <c r="M65" s="49"/>
      <c r="N65" s="210"/>
      <c r="O65" s="212"/>
      <c r="P65" s="49"/>
      <c r="Q65" s="210"/>
      <c r="R65" s="202"/>
      <c r="S65" s="50"/>
      <c r="T65" s="51"/>
    </row>
    <row r="66" spans="1:20" x14ac:dyDescent="0.25">
      <c r="A66" s="22">
        <f t="shared" si="1"/>
        <v>350</v>
      </c>
      <c r="B66" s="201">
        <f t="shared" si="0"/>
        <v>50</v>
      </c>
      <c r="C66" s="45"/>
      <c r="D66" s="46"/>
      <c r="E66" s="45"/>
      <c r="F66" s="46"/>
      <c r="G66" s="46"/>
      <c r="H66" s="47"/>
      <c r="I66" s="45"/>
      <c r="J66" s="47"/>
      <c r="K66" s="48"/>
      <c r="L66" s="212"/>
      <c r="M66" s="49"/>
      <c r="N66" s="210"/>
      <c r="O66" s="212"/>
      <c r="P66" s="49"/>
      <c r="Q66" s="210"/>
      <c r="R66" s="202"/>
      <c r="S66" s="50"/>
      <c r="T66" s="51"/>
    </row>
    <row r="67" spans="1:20" x14ac:dyDescent="0.25">
      <c r="A67" s="22">
        <f t="shared" si="1"/>
        <v>357</v>
      </c>
      <c r="B67" s="201">
        <f t="shared" si="0"/>
        <v>51</v>
      </c>
      <c r="C67" s="45"/>
      <c r="D67" s="46"/>
      <c r="E67" s="45"/>
      <c r="F67" s="46"/>
      <c r="G67" s="46"/>
      <c r="H67" s="47"/>
      <c r="I67" s="45"/>
      <c r="J67" s="47"/>
      <c r="K67" s="48"/>
      <c r="L67" s="212"/>
      <c r="M67" s="49"/>
      <c r="N67" s="210"/>
      <c r="O67" s="212"/>
      <c r="P67" s="49"/>
      <c r="Q67" s="210"/>
      <c r="R67" s="202"/>
      <c r="S67" s="50"/>
      <c r="T67" s="51"/>
    </row>
    <row r="68" spans="1:20" x14ac:dyDescent="0.25">
      <c r="A68" s="22">
        <f t="shared" si="1"/>
        <v>364</v>
      </c>
      <c r="B68" s="201">
        <f t="shared" si="0"/>
        <v>52</v>
      </c>
      <c r="C68" s="45"/>
      <c r="D68" s="46"/>
      <c r="E68" s="45"/>
      <c r="F68" s="46"/>
      <c r="G68" s="46"/>
      <c r="H68" s="47"/>
      <c r="I68" s="45"/>
      <c r="J68" s="47"/>
      <c r="K68" s="48"/>
      <c r="L68" s="212"/>
      <c r="M68" s="49"/>
      <c r="N68" s="210"/>
      <c r="O68" s="212"/>
      <c r="P68" s="49"/>
      <c r="Q68" s="210"/>
      <c r="R68" s="202"/>
      <c r="S68" s="50"/>
      <c r="T68" s="51"/>
    </row>
    <row r="69" spans="1:20" x14ac:dyDescent="0.25">
      <c r="A69" s="22">
        <f t="shared" si="1"/>
        <v>371</v>
      </c>
      <c r="B69" s="201">
        <f t="shared" si="0"/>
        <v>53</v>
      </c>
      <c r="C69" s="45"/>
      <c r="D69" s="46"/>
      <c r="E69" s="45"/>
      <c r="F69" s="46"/>
      <c r="G69" s="46"/>
      <c r="H69" s="47"/>
      <c r="I69" s="45"/>
      <c r="J69" s="47"/>
      <c r="K69" s="48"/>
      <c r="L69" s="212"/>
      <c r="M69" s="49"/>
      <c r="N69" s="210"/>
      <c r="O69" s="212"/>
      <c r="P69" s="49"/>
      <c r="Q69" s="210"/>
      <c r="R69" s="202"/>
      <c r="S69" s="50"/>
      <c r="T69" s="51"/>
    </row>
    <row r="70" spans="1:20" x14ac:dyDescent="0.25">
      <c r="A70" s="22">
        <f t="shared" si="1"/>
        <v>378</v>
      </c>
      <c r="B70" s="201">
        <f t="shared" si="0"/>
        <v>54</v>
      </c>
      <c r="C70" s="45"/>
      <c r="D70" s="46"/>
      <c r="E70" s="45"/>
      <c r="F70" s="46"/>
      <c r="G70" s="46"/>
      <c r="H70" s="47"/>
      <c r="I70" s="45"/>
      <c r="J70" s="47"/>
      <c r="K70" s="48"/>
      <c r="L70" s="212"/>
      <c r="M70" s="49"/>
      <c r="N70" s="210"/>
      <c r="O70" s="212"/>
      <c r="P70" s="49"/>
      <c r="Q70" s="210"/>
      <c r="R70" s="202"/>
      <c r="S70" s="50"/>
      <c r="T70" s="51"/>
    </row>
    <row r="71" spans="1:20" x14ac:dyDescent="0.25">
      <c r="A71" s="22">
        <f t="shared" si="1"/>
        <v>385</v>
      </c>
      <c r="B71" s="201">
        <f t="shared" si="0"/>
        <v>55</v>
      </c>
      <c r="C71" s="45"/>
      <c r="D71" s="46"/>
      <c r="E71" s="45"/>
      <c r="F71" s="46"/>
      <c r="G71" s="46"/>
      <c r="H71" s="47"/>
      <c r="I71" s="45"/>
      <c r="J71" s="47"/>
      <c r="K71" s="48"/>
      <c r="L71" s="212"/>
      <c r="M71" s="49"/>
      <c r="N71" s="210"/>
      <c r="O71" s="212"/>
      <c r="P71" s="49"/>
      <c r="Q71" s="210"/>
      <c r="R71" s="202"/>
      <c r="S71" s="50"/>
      <c r="T71" s="51"/>
    </row>
    <row r="72" spans="1:20" x14ac:dyDescent="0.25">
      <c r="A72" s="22">
        <f t="shared" si="1"/>
        <v>392</v>
      </c>
      <c r="B72" s="201">
        <f t="shared" si="0"/>
        <v>56</v>
      </c>
      <c r="C72" s="45"/>
      <c r="D72" s="46"/>
      <c r="E72" s="45"/>
      <c r="F72" s="46"/>
      <c r="G72" s="46"/>
      <c r="H72" s="47"/>
      <c r="I72" s="45"/>
      <c r="J72" s="47"/>
      <c r="K72" s="48"/>
      <c r="L72" s="212"/>
      <c r="M72" s="49"/>
      <c r="N72" s="210"/>
      <c r="O72" s="212"/>
      <c r="P72" s="49"/>
      <c r="Q72" s="210"/>
      <c r="R72" s="202"/>
      <c r="S72" s="50"/>
      <c r="T72" s="51"/>
    </row>
    <row r="73" spans="1:20" x14ac:dyDescent="0.25">
      <c r="A73" s="22">
        <f t="shared" si="1"/>
        <v>399</v>
      </c>
      <c r="B73" s="201">
        <f t="shared" si="0"/>
        <v>57</v>
      </c>
      <c r="C73" s="45"/>
      <c r="D73" s="46"/>
      <c r="E73" s="45"/>
      <c r="F73" s="46"/>
      <c r="G73" s="46"/>
      <c r="H73" s="47"/>
      <c r="I73" s="45"/>
      <c r="J73" s="47"/>
      <c r="K73" s="48"/>
      <c r="L73" s="212"/>
      <c r="M73" s="49"/>
      <c r="N73" s="210"/>
      <c r="O73" s="212"/>
      <c r="P73" s="49"/>
      <c r="Q73" s="210"/>
      <c r="R73" s="202"/>
      <c r="S73" s="50"/>
      <c r="T73" s="51"/>
    </row>
    <row r="74" spans="1:20" x14ac:dyDescent="0.25">
      <c r="A74" s="22">
        <f t="shared" si="1"/>
        <v>406</v>
      </c>
      <c r="B74" s="201">
        <f t="shared" si="0"/>
        <v>58</v>
      </c>
      <c r="C74" s="45"/>
      <c r="D74" s="46"/>
      <c r="E74" s="45"/>
      <c r="F74" s="46"/>
      <c r="G74" s="46"/>
      <c r="H74" s="47"/>
      <c r="I74" s="45"/>
      <c r="J74" s="47"/>
      <c r="K74" s="48"/>
      <c r="L74" s="212"/>
      <c r="M74" s="49"/>
      <c r="N74" s="210"/>
      <c r="O74" s="212"/>
      <c r="P74" s="49"/>
      <c r="Q74" s="210"/>
      <c r="R74" s="202"/>
      <c r="S74" s="50"/>
      <c r="T74" s="51"/>
    </row>
    <row r="75" spans="1:20" x14ac:dyDescent="0.25">
      <c r="A75" s="22">
        <f t="shared" si="1"/>
        <v>413</v>
      </c>
      <c r="B75" s="201">
        <f t="shared" si="0"/>
        <v>59</v>
      </c>
      <c r="C75" s="45"/>
      <c r="D75" s="46"/>
      <c r="E75" s="45"/>
      <c r="F75" s="46"/>
      <c r="G75" s="46"/>
      <c r="H75" s="47"/>
      <c r="I75" s="45"/>
      <c r="J75" s="47"/>
      <c r="K75" s="48"/>
      <c r="L75" s="212"/>
      <c r="M75" s="49"/>
      <c r="N75" s="210"/>
      <c r="O75" s="212"/>
      <c r="P75" s="49"/>
      <c r="Q75" s="210"/>
      <c r="R75" s="202"/>
      <c r="S75" s="50"/>
      <c r="T75" s="51"/>
    </row>
    <row r="76" spans="1:20" x14ac:dyDescent="0.25">
      <c r="A76" s="22">
        <f t="shared" si="1"/>
        <v>420</v>
      </c>
      <c r="B76" s="201">
        <f t="shared" si="0"/>
        <v>60</v>
      </c>
      <c r="C76" s="45"/>
      <c r="D76" s="46"/>
      <c r="E76" s="45"/>
      <c r="F76" s="46"/>
      <c r="G76" s="46"/>
      <c r="H76" s="47"/>
      <c r="I76" s="45"/>
      <c r="J76" s="47"/>
      <c r="K76" s="48"/>
      <c r="L76" s="212"/>
      <c r="M76" s="49"/>
      <c r="N76" s="210"/>
      <c r="O76" s="212"/>
      <c r="P76" s="49"/>
      <c r="Q76" s="210"/>
      <c r="R76" s="202"/>
      <c r="S76" s="50"/>
      <c r="T76" s="51"/>
    </row>
    <row r="77" spans="1:20" x14ac:dyDescent="0.25">
      <c r="A77" s="22">
        <f t="shared" si="1"/>
        <v>427</v>
      </c>
      <c r="B77" s="201">
        <f t="shared" si="0"/>
        <v>61</v>
      </c>
      <c r="C77" s="45"/>
      <c r="D77" s="46"/>
      <c r="E77" s="45"/>
      <c r="F77" s="46"/>
      <c r="G77" s="46"/>
      <c r="H77" s="47"/>
      <c r="I77" s="45"/>
      <c r="J77" s="47"/>
      <c r="K77" s="48"/>
      <c r="L77" s="212"/>
      <c r="M77" s="49"/>
      <c r="N77" s="210"/>
      <c r="O77" s="212"/>
      <c r="P77" s="49"/>
      <c r="Q77" s="210"/>
      <c r="R77" s="202"/>
      <c r="S77" s="50"/>
      <c r="T77" s="51"/>
    </row>
    <row r="78" spans="1:20" x14ac:dyDescent="0.25">
      <c r="A78" s="22">
        <f t="shared" si="1"/>
        <v>434</v>
      </c>
      <c r="B78" s="201">
        <f t="shared" si="0"/>
        <v>62</v>
      </c>
      <c r="C78" s="45"/>
      <c r="D78" s="46"/>
      <c r="E78" s="45"/>
      <c r="F78" s="46"/>
      <c r="G78" s="46"/>
      <c r="H78" s="47"/>
      <c r="I78" s="45"/>
      <c r="J78" s="47"/>
      <c r="K78" s="48"/>
      <c r="L78" s="212"/>
      <c r="M78" s="49"/>
      <c r="N78" s="210"/>
      <c r="O78" s="212"/>
      <c r="P78" s="49"/>
      <c r="Q78" s="210"/>
      <c r="R78" s="202"/>
      <c r="S78" s="50"/>
      <c r="T78" s="51"/>
    </row>
    <row r="79" spans="1:20" x14ac:dyDescent="0.25">
      <c r="A79" s="22">
        <f t="shared" si="1"/>
        <v>441</v>
      </c>
      <c r="B79" s="201">
        <f t="shared" si="0"/>
        <v>63</v>
      </c>
      <c r="C79" s="45"/>
      <c r="D79" s="46"/>
      <c r="E79" s="45"/>
      <c r="F79" s="46"/>
      <c r="G79" s="46"/>
      <c r="H79" s="47"/>
      <c r="I79" s="45"/>
      <c r="J79" s="47"/>
      <c r="K79" s="48"/>
      <c r="L79" s="212"/>
      <c r="M79" s="49"/>
      <c r="N79" s="210"/>
      <c r="O79" s="212"/>
      <c r="P79" s="49"/>
      <c r="Q79" s="210"/>
      <c r="R79" s="202"/>
      <c r="S79" s="50"/>
      <c r="T79" s="51"/>
    </row>
    <row r="80" spans="1:20" x14ac:dyDescent="0.25">
      <c r="A80" s="22">
        <f t="shared" si="1"/>
        <v>448</v>
      </c>
      <c r="B80" s="201">
        <f t="shared" si="0"/>
        <v>64</v>
      </c>
      <c r="C80" s="45"/>
      <c r="D80" s="46"/>
      <c r="E80" s="45"/>
      <c r="F80" s="46"/>
      <c r="G80" s="46"/>
      <c r="H80" s="47"/>
      <c r="I80" s="45"/>
      <c r="J80" s="47"/>
      <c r="K80" s="48"/>
      <c r="L80" s="212"/>
      <c r="M80" s="49"/>
      <c r="N80" s="210"/>
      <c r="O80" s="212"/>
      <c r="P80" s="49"/>
      <c r="Q80" s="210"/>
      <c r="R80" s="202"/>
      <c r="S80" s="50"/>
      <c r="T80" s="51"/>
    </row>
    <row r="81" spans="1:20" x14ac:dyDescent="0.25">
      <c r="A81" s="22">
        <f t="shared" si="1"/>
        <v>455</v>
      </c>
      <c r="B81" s="201">
        <f t="shared" si="0"/>
        <v>65</v>
      </c>
      <c r="C81" s="45"/>
      <c r="D81" s="46"/>
      <c r="E81" s="45"/>
      <c r="F81" s="46"/>
      <c r="G81" s="46"/>
      <c r="H81" s="47"/>
      <c r="I81" s="45"/>
      <c r="J81" s="47"/>
      <c r="K81" s="48"/>
      <c r="L81" s="212"/>
      <c r="M81" s="49"/>
      <c r="N81" s="210"/>
      <c r="O81" s="212"/>
      <c r="P81" s="49"/>
      <c r="Q81" s="210"/>
      <c r="R81" s="202"/>
      <c r="S81" s="50"/>
      <c r="T81" s="51"/>
    </row>
    <row r="82" spans="1:20" x14ac:dyDescent="0.25">
      <c r="A82" s="22">
        <f t="shared" si="1"/>
        <v>462</v>
      </c>
      <c r="B82" s="201">
        <f t="shared" si="0"/>
        <v>66</v>
      </c>
      <c r="C82" s="45"/>
      <c r="D82" s="46"/>
      <c r="E82" s="45"/>
      <c r="F82" s="46"/>
      <c r="G82" s="46"/>
      <c r="H82" s="47"/>
      <c r="I82" s="45"/>
      <c r="J82" s="47"/>
      <c r="K82" s="48"/>
      <c r="L82" s="212"/>
      <c r="M82" s="49"/>
      <c r="N82" s="210"/>
      <c r="O82" s="212"/>
      <c r="P82" s="49"/>
      <c r="Q82" s="210"/>
      <c r="R82" s="202"/>
      <c r="S82" s="50"/>
      <c r="T82" s="51"/>
    </row>
    <row r="83" spans="1:20" x14ac:dyDescent="0.25">
      <c r="A83" s="22">
        <f t="shared" si="1"/>
        <v>469</v>
      </c>
      <c r="B83" s="201">
        <f t="shared" ref="B83:B146" si="2">+B82+1</f>
        <v>67</v>
      </c>
      <c r="C83" s="45"/>
      <c r="D83" s="46"/>
      <c r="E83" s="45"/>
      <c r="F83" s="46"/>
      <c r="G83" s="46"/>
      <c r="H83" s="47"/>
      <c r="I83" s="45"/>
      <c r="J83" s="47"/>
      <c r="K83" s="48"/>
      <c r="L83" s="212"/>
      <c r="M83" s="49"/>
      <c r="N83" s="210"/>
      <c r="O83" s="212"/>
      <c r="P83" s="49"/>
      <c r="Q83" s="210"/>
      <c r="R83" s="202"/>
      <c r="S83" s="50"/>
      <c r="T83" s="51"/>
    </row>
    <row r="84" spans="1:20" x14ac:dyDescent="0.25">
      <c r="A84" s="22">
        <f t="shared" ref="A84:A147" si="3">+A83+7</f>
        <v>476</v>
      </c>
      <c r="B84" s="201">
        <f t="shared" si="2"/>
        <v>68</v>
      </c>
      <c r="C84" s="45"/>
      <c r="D84" s="46"/>
      <c r="E84" s="45"/>
      <c r="F84" s="46"/>
      <c r="G84" s="46"/>
      <c r="H84" s="47"/>
      <c r="I84" s="45"/>
      <c r="J84" s="47"/>
      <c r="K84" s="48"/>
      <c r="L84" s="212"/>
      <c r="M84" s="49"/>
      <c r="N84" s="210"/>
      <c r="O84" s="212"/>
      <c r="P84" s="49"/>
      <c r="Q84" s="210"/>
      <c r="R84" s="202"/>
      <c r="S84" s="50"/>
      <c r="T84" s="51"/>
    </row>
    <row r="85" spans="1:20" x14ac:dyDescent="0.25">
      <c r="A85" s="22">
        <f t="shared" si="3"/>
        <v>483</v>
      </c>
      <c r="B85" s="201">
        <f t="shared" si="2"/>
        <v>69</v>
      </c>
      <c r="C85" s="45"/>
      <c r="D85" s="46"/>
      <c r="E85" s="45"/>
      <c r="F85" s="46"/>
      <c r="G85" s="46"/>
      <c r="H85" s="47"/>
      <c r="I85" s="45"/>
      <c r="J85" s="47"/>
      <c r="K85" s="48"/>
      <c r="L85" s="212"/>
      <c r="M85" s="49"/>
      <c r="N85" s="210"/>
      <c r="O85" s="212"/>
      <c r="P85" s="49"/>
      <c r="Q85" s="210"/>
      <c r="R85" s="202"/>
      <c r="S85" s="50"/>
      <c r="T85" s="51"/>
    </row>
    <row r="86" spans="1:20" x14ac:dyDescent="0.25">
      <c r="A86" s="22">
        <f t="shared" si="3"/>
        <v>490</v>
      </c>
      <c r="B86" s="201">
        <f t="shared" si="2"/>
        <v>70</v>
      </c>
      <c r="C86" s="45"/>
      <c r="D86" s="46"/>
      <c r="E86" s="45"/>
      <c r="F86" s="46"/>
      <c r="G86" s="46"/>
      <c r="H86" s="47"/>
      <c r="I86" s="45"/>
      <c r="J86" s="47"/>
      <c r="K86" s="48"/>
      <c r="L86" s="212"/>
      <c r="M86" s="49"/>
      <c r="N86" s="210"/>
      <c r="O86" s="212"/>
      <c r="P86" s="49"/>
      <c r="Q86" s="210"/>
      <c r="R86" s="202"/>
      <c r="S86" s="50"/>
      <c r="T86" s="51"/>
    </row>
    <row r="87" spans="1:20" x14ac:dyDescent="0.25">
      <c r="A87" s="22">
        <f t="shared" si="3"/>
        <v>497</v>
      </c>
      <c r="B87" s="201">
        <f t="shared" si="2"/>
        <v>71</v>
      </c>
      <c r="C87" s="45"/>
      <c r="D87" s="46"/>
      <c r="E87" s="45"/>
      <c r="F87" s="46"/>
      <c r="G87" s="46"/>
      <c r="H87" s="47"/>
      <c r="I87" s="45"/>
      <c r="J87" s="47"/>
      <c r="K87" s="48"/>
      <c r="L87" s="212"/>
      <c r="M87" s="49"/>
      <c r="N87" s="210"/>
      <c r="O87" s="212"/>
      <c r="P87" s="49"/>
      <c r="Q87" s="210"/>
      <c r="R87" s="202"/>
      <c r="S87" s="50"/>
      <c r="T87" s="51"/>
    </row>
    <row r="88" spans="1:20" x14ac:dyDescent="0.25">
      <c r="A88" s="22">
        <f t="shared" si="3"/>
        <v>504</v>
      </c>
      <c r="B88" s="201">
        <f t="shared" si="2"/>
        <v>72</v>
      </c>
      <c r="C88" s="45"/>
      <c r="D88" s="46"/>
      <c r="E88" s="45"/>
      <c r="F88" s="46"/>
      <c r="G88" s="46"/>
      <c r="H88" s="47"/>
      <c r="I88" s="45"/>
      <c r="J88" s="47"/>
      <c r="K88" s="48"/>
      <c r="L88" s="212"/>
      <c r="M88" s="49"/>
      <c r="N88" s="210"/>
      <c r="O88" s="212"/>
      <c r="P88" s="49"/>
      <c r="Q88" s="210"/>
      <c r="R88" s="202"/>
      <c r="S88" s="50"/>
      <c r="T88" s="51"/>
    </row>
    <row r="89" spans="1:20" x14ac:dyDescent="0.25">
      <c r="A89" s="22">
        <f t="shared" si="3"/>
        <v>511</v>
      </c>
      <c r="B89" s="201">
        <f t="shared" si="2"/>
        <v>73</v>
      </c>
      <c r="C89" s="45"/>
      <c r="D89" s="46"/>
      <c r="E89" s="45"/>
      <c r="F89" s="46"/>
      <c r="G89" s="46"/>
      <c r="H89" s="47"/>
      <c r="I89" s="45"/>
      <c r="J89" s="47"/>
      <c r="K89" s="48"/>
      <c r="L89" s="212"/>
      <c r="M89" s="49"/>
      <c r="N89" s="210"/>
      <c r="O89" s="212"/>
      <c r="P89" s="49"/>
      <c r="Q89" s="210"/>
      <c r="R89" s="202"/>
      <c r="S89" s="50"/>
      <c r="T89" s="51"/>
    </row>
    <row r="90" spans="1:20" x14ac:dyDescent="0.25">
      <c r="A90" s="22">
        <f t="shared" si="3"/>
        <v>518</v>
      </c>
      <c r="B90" s="201">
        <f t="shared" si="2"/>
        <v>74</v>
      </c>
      <c r="C90" s="45"/>
      <c r="D90" s="46"/>
      <c r="E90" s="45"/>
      <c r="F90" s="46"/>
      <c r="G90" s="46"/>
      <c r="H90" s="47"/>
      <c r="I90" s="45"/>
      <c r="J90" s="47"/>
      <c r="K90" s="48"/>
      <c r="L90" s="212"/>
      <c r="M90" s="49"/>
      <c r="N90" s="210"/>
      <c r="O90" s="212"/>
      <c r="P90" s="49"/>
      <c r="Q90" s="210"/>
      <c r="R90" s="202"/>
      <c r="S90" s="50"/>
      <c r="T90" s="51"/>
    </row>
    <row r="91" spans="1:20" x14ac:dyDescent="0.25">
      <c r="A91" s="22">
        <f t="shared" si="3"/>
        <v>525</v>
      </c>
      <c r="B91" s="201">
        <f t="shared" si="2"/>
        <v>75</v>
      </c>
      <c r="C91" s="45"/>
      <c r="D91" s="46"/>
      <c r="E91" s="45"/>
      <c r="F91" s="46"/>
      <c r="G91" s="46"/>
      <c r="H91" s="47"/>
      <c r="I91" s="45"/>
      <c r="J91" s="47"/>
      <c r="K91" s="48"/>
      <c r="L91" s="212"/>
      <c r="M91" s="49"/>
      <c r="N91" s="210"/>
      <c r="O91" s="212"/>
      <c r="P91" s="49"/>
      <c r="Q91" s="210"/>
      <c r="R91" s="202"/>
      <c r="S91" s="50"/>
      <c r="T91" s="51"/>
    </row>
    <row r="92" spans="1:20" x14ac:dyDescent="0.25">
      <c r="A92" s="22">
        <f t="shared" si="3"/>
        <v>532</v>
      </c>
      <c r="B92" s="201">
        <f t="shared" si="2"/>
        <v>76</v>
      </c>
      <c r="C92" s="45"/>
      <c r="D92" s="46"/>
      <c r="E92" s="45"/>
      <c r="F92" s="46"/>
      <c r="G92" s="46"/>
      <c r="H92" s="47"/>
      <c r="I92" s="45"/>
      <c r="J92" s="47"/>
      <c r="K92" s="48"/>
      <c r="L92" s="212"/>
      <c r="M92" s="49"/>
      <c r="N92" s="210"/>
      <c r="O92" s="212"/>
      <c r="P92" s="49"/>
      <c r="Q92" s="210"/>
      <c r="R92" s="202"/>
      <c r="S92" s="50"/>
      <c r="T92" s="51"/>
    </row>
    <row r="93" spans="1:20" x14ac:dyDescent="0.25">
      <c r="A93" s="22">
        <f t="shared" si="3"/>
        <v>539</v>
      </c>
      <c r="B93" s="201">
        <f t="shared" si="2"/>
        <v>77</v>
      </c>
      <c r="C93" s="45"/>
      <c r="D93" s="46"/>
      <c r="E93" s="45"/>
      <c r="F93" s="46"/>
      <c r="G93" s="46"/>
      <c r="H93" s="47"/>
      <c r="I93" s="45"/>
      <c r="J93" s="47"/>
      <c r="K93" s="48"/>
      <c r="L93" s="212"/>
      <c r="M93" s="49"/>
      <c r="N93" s="210"/>
      <c r="O93" s="212"/>
      <c r="P93" s="49"/>
      <c r="Q93" s="210"/>
      <c r="R93" s="202"/>
      <c r="S93" s="50"/>
      <c r="T93" s="51"/>
    </row>
    <row r="94" spans="1:20" x14ac:dyDescent="0.25">
      <c r="A94" s="22">
        <f t="shared" si="3"/>
        <v>546</v>
      </c>
      <c r="B94" s="201">
        <f t="shared" si="2"/>
        <v>78</v>
      </c>
      <c r="C94" s="45"/>
      <c r="D94" s="46"/>
      <c r="E94" s="45"/>
      <c r="F94" s="46"/>
      <c r="G94" s="46"/>
      <c r="H94" s="47"/>
      <c r="I94" s="45"/>
      <c r="J94" s="47"/>
      <c r="K94" s="48"/>
      <c r="L94" s="212"/>
      <c r="M94" s="49"/>
      <c r="N94" s="210"/>
      <c r="O94" s="212"/>
      <c r="P94" s="49"/>
      <c r="Q94" s="210"/>
      <c r="R94" s="202"/>
      <c r="S94" s="50"/>
      <c r="T94" s="51"/>
    </row>
    <row r="95" spans="1:20" x14ac:dyDescent="0.25">
      <c r="A95" s="22">
        <f t="shared" si="3"/>
        <v>553</v>
      </c>
      <c r="B95" s="201">
        <f t="shared" si="2"/>
        <v>79</v>
      </c>
      <c r="C95" s="45"/>
      <c r="D95" s="46"/>
      <c r="E95" s="45"/>
      <c r="F95" s="46"/>
      <c r="G95" s="46"/>
      <c r="H95" s="47"/>
      <c r="I95" s="45"/>
      <c r="J95" s="47"/>
      <c r="K95" s="48"/>
      <c r="L95" s="212"/>
      <c r="M95" s="49"/>
      <c r="N95" s="210"/>
      <c r="O95" s="212"/>
      <c r="P95" s="49"/>
      <c r="Q95" s="210"/>
      <c r="R95" s="202"/>
      <c r="S95" s="50"/>
      <c r="T95" s="51"/>
    </row>
    <row r="96" spans="1:20" x14ac:dyDescent="0.25">
      <c r="A96" s="22">
        <f t="shared" si="3"/>
        <v>560</v>
      </c>
      <c r="B96" s="201">
        <f t="shared" si="2"/>
        <v>80</v>
      </c>
      <c r="C96" s="45"/>
      <c r="D96" s="46"/>
      <c r="E96" s="45"/>
      <c r="F96" s="46"/>
      <c r="G96" s="46"/>
      <c r="H96" s="47"/>
      <c r="I96" s="45"/>
      <c r="J96" s="47"/>
      <c r="K96" s="48"/>
      <c r="L96" s="212"/>
      <c r="M96" s="49"/>
      <c r="N96" s="210"/>
      <c r="O96" s="212"/>
      <c r="P96" s="49"/>
      <c r="Q96" s="210"/>
      <c r="R96" s="202"/>
      <c r="S96" s="50"/>
      <c r="T96" s="51"/>
    </row>
    <row r="97" spans="1:20" x14ac:dyDescent="0.25">
      <c r="A97" s="22">
        <f t="shared" si="3"/>
        <v>567</v>
      </c>
      <c r="B97" s="201">
        <f t="shared" si="2"/>
        <v>81</v>
      </c>
      <c r="C97" s="45"/>
      <c r="D97" s="46"/>
      <c r="E97" s="45"/>
      <c r="F97" s="46"/>
      <c r="G97" s="46"/>
      <c r="H97" s="47"/>
      <c r="I97" s="45"/>
      <c r="J97" s="47"/>
      <c r="K97" s="48"/>
      <c r="L97" s="212"/>
      <c r="M97" s="49"/>
      <c r="N97" s="210"/>
      <c r="O97" s="212"/>
      <c r="P97" s="49"/>
      <c r="Q97" s="210"/>
      <c r="R97" s="202"/>
      <c r="S97" s="50"/>
      <c r="T97" s="51"/>
    </row>
    <row r="98" spans="1:20" x14ac:dyDescent="0.25">
      <c r="A98" s="22">
        <f t="shared" si="3"/>
        <v>574</v>
      </c>
      <c r="B98" s="201">
        <f t="shared" si="2"/>
        <v>82</v>
      </c>
      <c r="C98" s="45"/>
      <c r="D98" s="46"/>
      <c r="E98" s="45"/>
      <c r="F98" s="46"/>
      <c r="G98" s="46"/>
      <c r="H98" s="47"/>
      <c r="I98" s="45"/>
      <c r="J98" s="47"/>
      <c r="K98" s="48"/>
      <c r="L98" s="212"/>
      <c r="M98" s="49"/>
      <c r="N98" s="210"/>
      <c r="O98" s="212"/>
      <c r="P98" s="49"/>
      <c r="Q98" s="210"/>
      <c r="R98" s="202"/>
      <c r="S98" s="50"/>
      <c r="T98" s="51"/>
    </row>
    <row r="99" spans="1:20" x14ac:dyDescent="0.25">
      <c r="A99" s="22">
        <f t="shared" si="3"/>
        <v>581</v>
      </c>
      <c r="B99" s="201">
        <f t="shared" si="2"/>
        <v>83</v>
      </c>
      <c r="C99" s="45"/>
      <c r="D99" s="46"/>
      <c r="E99" s="45"/>
      <c r="F99" s="46"/>
      <c r="G99" s="46"/>
      <c r="H99" s="47"/>
      <c r="I99" s="45"/>
      <c r="J99" s="47"/>
      <c r="K99" s="48"/>
      <c r="L99" s="212"/>
      <c r="M99" s="49"/>
      <c r="N99" s="210"/>
      <c r="O99" s="212"/>
      <c r="P99" s="49"/>
      <c r="Q99" s="210"/>
      <c r="R99" s="202"/>
      <c r="S99" s="50"/>
      <c r="T99" s="51"/>
    </row>
    <row r="100" spans="1:20" x14ac:dyDescent="0.25">
      <c r="A100" s="22">
        <f t="shared" si="3"/>
        <v>588</v>
      </c>
      <c r="B100" s="201">
        <f t="shared" si="2"/>
        <v>84</v>
      </c>
      <c r="C100" s="45"/>
      <c r="D100" s="46"/>
      <c r="E100" s="45"/>
      <c r="F100" s="46"/>
      <c r="G100" s="46"/>
      <c r="H100" s="47"/>
      <c r="I100" s="45"/>
      <c r="J100" s="47"/>
      <c r="K100" s="48"/>
      <c r="L100" s="212"/>
      <c r="M100" s="49"/>
      <c r="N100" s="210"/>
      <c r="O100" s="212"/>
      <c r="P100" s="49"/>
      <c r="Q100" s="210"/>
      <c r="R100" s="202"/>
      <c r="S100" s="50"/>
      <c r="T100" s="51"/>
    </row>
    <row r="101" spans="1:20" x14ac:dyDescent="0.25">
      <c r="A101" s="22">
        <f t="shared" si="3"/>
        <v>595</v>
      </c>
      <c r="B101" s="201">
        <f t="shared" si="2"/>
        <v>85</v>
      </c>
      <c r="C101" s="45"/>
      <c r="D101" s="46"/>
      <c r="E101" s="45"/>
      <c r="F101" s="46"/>
      <c r="G101" s="46"/>
      <c r="H101" s="47"/>
      <c r="I101" s="45"/>
      <c r="J101" s="47"/>
      <c r="K101" s="48"/>
      <c r="L101" s="212"/>
      <c r="M101" s="49"/>
      <c r="N101" s="210"/>
      <c r="O101" s="212"/>
      <c r="P101" s="49"/>
      <c r="Q101" s="210"/>
      <c r="R101" s="202"/>
      <c r="S101" s="50"/>
      <c r="T101" s="51"/>
    </row>
    <row r="102" spans="1:20" x14ac:dyDescent="0.25">
      <c r="A102" s="22">
        <f t="shared" si="3"/>
        <v>602</v>
      </c>
      <c r="B102" s="201">
        <f t="shared" si="2"/>
        <v>86</v>
      </c>
      <c r="C102" s="45"/>
      <c r="D102" s="46"/>
      <c r="E102" s="45"/>
      <c r="F102" s="46"/>
      <c r="G102" s="46"/>
      <c r="H102" s="47"/>
      <c r="I102" s="45"/>
      <c r="J102" s="47"/>
      <c r="K102" s="48"/>
      <c r="L102" s="212"/>
      <c r="M102" s="49"/>
      <c r="N102" s="210"/>
      <c r="O102" s="212"/>
      <c r="P102" s="49"/>
      <c r="Q102" s="210"/>
      <c r="R102" s="202"/>
      <c r="S102" s="50"/>
      <c r="T102" s="51"/>
    </row>
    <row r="103" spans="1:20" x14ac:dyDescent="0.25">
      <c r="A103" s="22">
        <f t="shared" si="3"/>
        <v>609</v>
      </c>
      <c r="B103" s="201">
        <f t="shared" si="2"/>
        <v>87</v>
      </c>
      <c r="C103" s="45"/>
      <c r="D103" s="46"/>
      <c r="E103" s="45"/>
      <c r="F103" s="46"/>
      <c r="G103" s="46"/>
      <c r="H103" s="47"/>
      <c r="I103" s="45"/>
      <c r="J103" s="47"/>
      <c r="K103" s="48"/>
      <c r="L103" s="212"/>
      <c r="M103" s="49"/>
      <c r="N103" s="210"/>
      <c r="O103" s="212"/>
      <c r="P103" s="49"/>
      <c r="Q103" s="210"/>
      <c r="R103" s="202"/>
      <c r="S103" s="50"/>
      <c r="T103" s="51"/>
    </row>
    <row r="104" spans="1:20" x14ac:dyDescent="0.25">
      <c r="A104" s="22">
        <f t="shared" si="3"/>
        <v>616</v>
      </c>
      <c r="B104" s="201">
        <f t="shared" si="2"/>
        <v>88</v>
      </c>
      <c r="C104" s="45"/>
      <c r="D104" s="46"/>
      <c r="E104" s="45"/>
      <c r="F104" s="46"/>
      <c r="G104" s="46"/>
      <c r="H104" s="47"/>
      <c r="I104" s="45"/>
      <c r="J104" s="47"/>
      <c r="K104" s="48"/>
      <c r="L104" s="212"/>
      <c r="M104" s="49"/>
      <c r="N104" s="210"/>
      <c r="O104" s="212"/>
      <c r="P104" s="49"/>
      <c r="Q104" s="210"/>
      <c r="R104" s="202"/>
      <c r="S104" s="50"/>
      <c r="T104" s="51"/>
    </row>
    <row r="105" spans="1:20" x14ac:dyDescent="0.25">
      <c r="A105" s="22">
        <f t="shared" si="3"/>
        <v>623</v>
      </c>
      <c r="B105" s="201">
        <f t="shared" si="2"/>
        <v>89</v>
      </c>
      <c r="C105" s="45"/>
      <c r="D105" s="46"/>
      <c r="E105" s="45"/>
      <c r="F105" s="46"/>
      <c r="G105" s="46"/>
      <c r="H105" s="47"/>
      <c r="I105" s="45"/>
      <c r="J105" s="47"/>
      <c r="K105" s="48"/>
      <c r="L105" s="212"/>
      <c r="M105" s="49"/>
      <c r="N105" s="210"/>
      <c r="O105" s="212"/>
      <c r="P105" s="49"/>
      <c r="Q105" s="210"/>
      <c r="R105" s="202"/>
      <c r="S105" s="50"/>
      <c r="T105" s="51"/>
    </row>
    <row r="106" spans="1:20" x14ac:dyDescent="0.25">
      <c r="A106" s="22">
        <f t="shared" si="3"/>
        <v>630</v>
      </c>
      <c r="B106" s="201">
        <f t="shared" si="2"/>
        <v>90</v>
      </c>
      <c r="C106" s="45"/>
      <c r="D106" s="46"/>
      <c r="E106" s="45"/>
      <c r="F106" s="46"/>
      <c r="G106" s="46"/>
      <c r="H106" s="47"/>
      <c r="I106" s="45"/>
      <c r="J106" s="47"/>
      <c r="K106" s="48"/>
      <c r="L106" s="212"/>
      <c r="M106" s="49"/>
      <c r="N106" s="210"/>
      <c r="O106" s="212"/>
      <c r="P106" s="49"/>
      <c r="Q106" s="210"/>
      <c r="R106" s="202"/>
      <c r="S106" s="50"/>
      <c r="T106" s="51"/>
    </row>
    <row r="107" spans="1:20" x14ac:dyDescent="0.25">
      <c r="A107" s="22">
        <f t="shared" si="3"/>
        <v>637</v>
      </c>
      <c r="B107" s="201">
        <f t="shared" si="2"/>
        <v>91</v>
      </c>
      <c r="C107" s="45"/>
      <c r="D107" s="46"/>
      <c r="E107" s="45"/>
      <c r="F107" s="46"/>
      <c r="G107" s="46"/>
      <c r="H107" s="47"/>
      <c r="I107" s="45"/>
      <c r="J107" s="47"/>
      <c r="K107" s="48"/>
      <c r="L107" s="212"/>
      <c r="M107" s="49"/>
      <c r="N107" s="210"/>
      <c r="O107" s="212"/>
      <c r="P107" s="49"/>
      <c r="Q107" s="210"/>
      <c r="R107" s="202"/>
      <c r="S107" s="50"/>
      <c r="T107" s="51"/>
    </row>
    <row r="108" spans="1:20" x14ac:dyDescent="0.25">
      <c r="A108" s="22">
        <f t="shared" si="3"/>
        <v>644</v>
      </c>
      <c r="B108" s="201">
        <f t="shared" si="2"/>
        <v>92</v>
      </c>
      <c r="C108" s="45"/>
      <c r="D108" s="46"/>
      <c r="E108" s="45"/>
      <c r="F108" s="46"/>
      <c r="G108" s="46"/>
      <c r="H108" s="47"/>
      <c r="I108" s="45"/>
      <c r="J108" s="47"/>
      <c r="K108" s="48"/>
      <c r="L108" s="212"/>
      <c r="M108" s="49"/>
      <c r="N108" s="210"/>
      <c r="O108" s="212"/>
      <c r="P108" s="49"/>
      <c r="Q108" s="210"/>
      <c r="R108" s="202"/>
      <c r="S108" s="50"/>
      <c r="T108" s="51"/>
    </row>
    <row r="109" spans="1:20" x14ac:dyDescent="0.25">
      <c r="A109" s="22">
        <f t="shared" si="3"/>
        <v>651</v>
      </c>
      <c r="B109" s="201">
        <f t="shared" si="2"/>
        <v>93</v>
      </c>
      <c r="C109" s="45"/>
      <c r="D109" s="46"/>
      <c r="E109" s="45"/>
      <c r="F109" s="46"/>
      <c r="G109" s="46"/>
      <c r="H109" s="47"/>
      <c r="I109" s="45"/>
      <c r="J109" s="47"/>
      <c r="K109" s="48"/>
      <c r="L109" s="212"/>
      <c r="M109" s="49"/>
      <c r="N109" s="210"/>
      <c r="O109" s="212"/>
      <c r="P109" s="49"/>
      <c r="Q109" s="210"/>
      <c r="R109" s="202"/>
      <c r="S109" s="50"/>
      <c r="T109" s="51"/>
    </row>
    <row r="110" spans="1:20" x14ac:dyDescent="0.25">
      <c r="A110" s="22">
        <f t="shared" si="3"/>
        <v>658</v>
      </c>
      <c r="B110" s="201">
        <f t="shared" si="2"/>
        <v>94</v>
      </c>
      <c r="C110" s="45"/>
      <c r="D110" s="46"/>
      <c r="E110" s="45"/>
      <c r="F110" s="46"/>
      <c r="G110" s="46"/>
      <c r="H110" s="47"/>
      <c r="I110" s="45"/>
      <c r="J110" s="47"/>
      <c r="K110" s="48"/>
      <c r="L110" s="212"/>
      <c r="M110" s="49"/>
      <c r="N110" s="210"/>
      <c r="O110" s="212"/>
      <c r="P110" s="49"/>
      <c r="Q110" s="210"/>
      <c r="R110" s="202"/>
      <c r="S110" s="50"/>
      <c r="T110" s="51"/>
    </row>
    <row r="111" spans="1:20" x14ac:dyDescent="0.25">
      <c r="A111" s="22">
        <f t="shared" si="3"/>
        <v>665</v>
      </c>
      <c r="B111" s="201">
        <f t="shared" si="2"/>
        <v>95</v>
      </c>
      <c r="C111" s="45"/>
      <c r="D111" s="46"/>
      <c r="E111" s="45"/>
      <c r="F111" s="46"/>
      <c r="G111" s="46"/>
      <c r="H111" s="47"/>
      <c r="I111" s="45"/>
      <c r="J111" s="47"/>
      <c r="K111" s="48"/>
      <c r="L111" s="212"/>
      <c r="M111" s="49"/>
      <c r="N111" s="210"/>
      <c r="O111" s="212"/>
      <c r="P111" s="49"/>
      <c r="Q111" s="210"/>
      <c r="R111" s="202"/>
      <c r="S111" s="50"/>
      <c r="T111" s="51"/>
    </row>
    <row r="112" spans="1:20" x14ac:dyDescent="0.25">
      <c r="A112" s="22">
        <f t="shared" si="3"/>
        <v>672</v>
      </c>
      <c r="B112" s="201">
        <f t="shared" si="2"/>
        <v>96</v>
      </c>
      <c r="C112" s="45"/>
      <c r="D112" s="46"/>
      <c r="E112" s="45"/>
      <c r="F112" s="46"/>
      <c r="G112" s="46"/>
      <c r="H112" s="47"/>
      <c r="I112" s="45"/>
      <c r="J112" s="47"/>
      <c r="K112" s="48"/>
      <c r="L112" s="212"/>
      <c r="M112" s="49"/>
      <c r="N112" s="210"/>
      <c r="O112" s="212"/>
      <c r="P112" s="49"/>
      <c r="Q112" s="210"/>
      <c r="R112" s="202"/>
      <c r="S112" s="50"/>
      <c r="T112" s="51"/>
    </row>
    <row r="113" spans="1:20" x14ac:dyDescent="0.25">
      <c r="A113" s="22">
        <f t="shared" si="3"/>
        <v>679</v>
      </c>
      <c r="B113" s="201">
        <f t="shared" si="2"/>
        <v>97</v>
      </c>
      <c r="C113" s="45"/>
      <c r="D113" s="46"/>
      <c r="E113" s="45"/>
      <c r="F113" s="46"/>
      <c r="G113" s="46"/>
      <c r="H113" s="47"/>
      <c r="I113" s="45"/>
      <c r="J113" s="47"/>
      <c r="K113" s="48"/>
      <c r="L113" s="212"/>
      <c r="M113" s="49"/>
      <c r="N113" s="210"/>
      <c r="O113" s="212"/>
      <c r="P113" s="49"/>
      <c r="Q113" s="210"/>
      <c r="R113" s="202"/>
      <c r="S113" s="50"/>
      <c r="T113" s="51"/>
    </row>
    <row r="114" spans="1:20" x14ac:dyDescent="0.25">
      <c r="A114" s="22">
        <f t="shared" si="3"/>
        <v>686</v>
      </c>
      <c r="B114" s="201">
        <f t="shared" si="2"/>
        <v>98</v>
      </c>
      <c r="C114" s="45"/>
      <c r="D114" s="46"/>
      <c r="E114" s="45"/>
      <c r="F114" s="46"/>
      <c r="G114" s="46"/>
      <c r="H114" s="47"/>
      <c r="I114" s="45"/>
      <c r="J114" s="47"/>
      <c r="K114" s="48"/>
      <c r="L114" s="212"/>
      <c r="M114" s="49"/>
      <c r="N114" s="210"/>
      <c r="O114" s="212"/>
      <c r="P114" s="49"/>
      <c r="Q114" s="210"/>
      <c r="R114" s="202"/>
      <c r="S114" s="50"/>
      <c r="T114" s="51"/>
    </row>
    <row r="115" spans="1:20" x14ac:dyDescent="0.25">
      <c r="A115" s="22">
        <f t="shared" si="3"/>
        <v>693</v>
      </c>
      <c r="B115" s="201">
        <f t="shared" si="2"/>
        <v>99</v>
      </c>
      <c r="C115" s="45"/>
      <c r="D115" s="46"/>
      <c r="E115" s="45"/>
      <c r="F115" s="46"/>
      <c r="G115" s="46"/>
      <c r="H115" s="47"/>
      <c r="I115" s="45"/>
      <c r="J115" s="47"/>
      <c r="K115" s="48"/>
      <c r="L115" s="212"/>
      <c r="M115" s="49"/>
      <c r="N115" s="210"/>
      <c r="O115" s="212"/>
      <c r="P115" s="49"/>
      <c r="Q115" s="210"/>
      <c r="R115" s="202"/>
      <c r="S115" s="50"/>
      <c r="T115" s="51"/>
    </row>
    <row r="116" spans="1:20" x14ac:dyDescent="0.25">
      <c r="A116" s="22">
        <f t="shared" si="3"/>
        <v>700</v>
      </c>
      <c r="B116" s="201">
        <f t="shared" si="2"/>
        <v>100</v>
      </c>
      <c r="C116" s="45"/>
      <c r="D116" s="46"/>
      <c r="E116" s="45"/>
      <c r="F116" s="46"/>
      <c r="G116" s="46"/>
      <c r="H116" s="47"/>
      <c r="I116" s="45"/>
      <c r="J116" s="47"/>
      <c r="K116" s="48"/>
      <c r="L116" s="212"/>
      <c r="M116" s="49"/>
      <c r="N116" s="210"/>
      <c r="O116" s="212"/>
      <c r="P116" s="49"/>
      <c r="Q116" s="210"/>
      <c r="R116" s="202"/>
      <c r="S116" s="50"/>
      <c r="T116" s="51"/>
    </row>
    <row r="117" spans="1:20" x14ac:dyDescent="0.25">
      <c r="A117" s="22">
        <f t="shared" si="3"/>
        <v>707</v>
      </c>
      <c r="B117" s="201">
        <f t="shared" si="2"/>
        <v>101</v>
      </c>
      <c r="C117" s="45"/>
      <c r="D117" s="46"/>
      <c r="E117" s="45"/>
      <c r="F117" s="46"/>
      <c r="G117" s="46"/>
      <c r="H117" s="47"/>
      <c r="I117" s="45"/>
      <c r="J117" s="47"/>
      <c r="K117" s="48"/>
      <c r="L117" s="212"/>
      <c r="M117" s="49"/>
      <c r="N117" s="210"/>
      <c r="O117" s="212"/>
      <c r="P117" s="49"/>
      <c r="Q117" s="210"/>
      <c r="R117" s="202"/>
      <c r="S117" s="50"/>
      <c r="T117" s="51"/>
    </row>
    <row r="118" spans="1:20" x14ac:dyDescent="0.25">
      <c r="A118" s="22">
        <f t="shared" si="3"/>
        <v>714</v>
      </c>
      <c r="B118" s="201">
        <f t="shared" si="2"/>
        <v>102</v>
      </c>
      <c r="C118" s="45"/>
      <c r="D118" s="46"/>
      <c r="E118" s="45"/>
      <c r="F118" s="46"/>
      <c r="G118" s="46"/>
      <c r="H118" s="47"/>
      <c r="I118" s="45"/>
      <c r="J118" s="47"/>
      <c r="K118" s="48"/>
      <c r="L118" s="212"/>
      <c r="M118" s="49"/>
      <c r="N118" s="210"/>
      <c r="O118" s="212"/>
      <c r="P118" s="49"/>
      <c r="Q118" s="210"/>
      <c r="R118" s="202"/>
      <c r="S118" s="50"/>
      <c r="T118" s="51"/>
    </row>
    <row r="119" spans="1:20" x14ac:dyDescent="0.25">
      <c r="A119" s="22">
        <f t="shared" si="3"/>
        <v>721</v>
      </c>
      <c r="B119" s="201">
        <f t="shared" si="2"/>
        <v>103</v>
      </c>
      <c r="C119" s="45"/>
      <c r="D119" s="46"/>
      <c r="E119" s="45"/>
      <c r="F119" s="46"/>
      <c r="G119" s="46"/>
      <c r="H119" s="47"/>
      <c r="I119" s="45"/>
      <c r="J119" s="47"/>
      <c r="K119" s="48"/>
      <c r="L119" s="212"/>
      <c r="M119" s="49"/>
      <c r="N119" s="210"/>
      <c r="O119" s="212"/>
      <c r="P119" s="49"/>
      <c r="Q119" s="210"/>
      <c r="R119" s="202"/>
      <c r="S119" s="50"/>
      <c r="T119" s="51"/>
    </row>
    <row r="120" spans="1:20" x14ac:dyDescent="0.25">
      <c r="A120" s="22">
        <f t="shared" si="3"/>
        <v>728</v>
      </c>
      <c r="B120" s="201">
        <f t="shared" si="2"/>
        <v>104</v>
      </c>
      <c r="C120" s="45"/>
      <c r="D120" s="46"/>
      <c r="E120" s="45"/>
      <c r="F120" s="46"/>
      <c r="G120" s="46"/>
      <c r="H120" s="47"/>
      <c r="I120" s="45"/>
      <c r="J120" s="47"/>
      <c r="K120" s="48"/>
      <c r="L120" s="212"/>
      <c r="M120" s="49"/>
      <c r="N120" s="210"/>
      <c r="O120" s="212"/>
      <c r="P120" s="49"/>
      <c r="Q120" s="210"/>
      <c r="R120" s="202"/>
      <c r="S120" s="50"/>
      <c r="T120" s="51"/>
    </row>
    <row r="121" spans="1:20" x14ac:dyDescent="0.25">
      <c r="A121" s="22">
        <f t="shared" si="3"/>
        <v>735</v>
      </c>
      <c r="B121" s="201">
        <f t="shared" si="2"/>
        <v>105</v>
      </c>
      <c r="C121" s="45"/>
      <c r="D121" s="46"/>
      <c r="E121" s="45"/>
      <c r="F121" s="46"/>
      <c r="G121" s="46"/>
      <c r="H121" s="47"/>
      <c r="I121" s="45"/>
      <c r="J121" s="47"/>
      <c r="K121" s="48"/>
      <c r="L121" s="212"/>
      <c r="M121" s="49"/>
      <c r="N121" s="210"/>
      <c r="O121" s="212"/>
      <c r="P121" s="49"/>
      <c r="Q121" s="210"/>
      <c r="R121" s="202"/>
      <c r="S121" s="50"/>
      <c r="T121" s="51"/>
    </row>
    <row r="122" spans="1:20" x14ac:dyDescent="0.25">
      <c r="A122" s="22">
        <f t="shared" si="3"/>
        <v>742</v>
      </c>
      <c r="B122" s="201">
        <f t="shared" si="2"/>
        <v>106</v>
      </c>
      <c r="C122" s="45"/>
      <c r="D122" s="46"/>
      <c r="E122" s="45"/>
      <c r="F122" s="46"/>
      <c r="G122" s="46"/>
      <c r="H122" s="47"/>
      <c r="I122" s="45"/>
      <c r="J122" s="47"/>
      <c r="K122" s="48"/>
      <c r="L122" s="212"/>
      <c r="M122" s="49"/>
      <c r="N122" s="210"/>
      <c r="O122" s="212"/>
      <c r="P122" s="49"/>
      <c r="Q122" s="210"/>
      <c r="R122" s="202"/>
      <c r="S122" s="50"/>
      <c r="T122" s="51"/>
    </row>
    <row r="123" spans="1:20" x14ac:dyDescent="0.25">
      <c r="A123" s="22">
        <f t="shared" si="3"/>
        <v>749</v>
      </c>
      <c r="B123" s="201">
        <f t="shared" si="2"/>
        <v>107</v>
      </c>
      <c r="C123" s="45"/>
      <c r="D123" s="46"/>
      <c r="E123" s="45"/>
      <c r="F123" s="46"/>
      <c r="G123" s="46"/>
      <c r="H123" s="47"/>
      <c r="I123" s="45"/>
      <c r="J123" s="47"/>
      <c r="K123" s="48"/>
      <c r="L123" s="212"/>
      <c r="M123" s="49"/>
      <c r="N123" s="210"/>
      <c r="O123" s="212"/>
      <c r="P123" s="49"/>
      <c r="Q123" s="210"/>
      <c r="R123" s="202"/>
      <c r="S123" s="50"/>
      <c r="T123" s="51"/>
    </row>
    <row r="124" spans="1:20" x14ac:dyDescent="0.25">
      <c r="A124" s="22">
        <f t="shared" si="3"/>
        <v>756</v>
      </c>
      <c r="B124" s="201">
        <f t="shared" si="2"/>
        <v>108</v>
      </c>
      <c r="C124" s="45"/>
      <c r="D124" s="46"/>
      <c r="E124" s="45"/>
      <c r="F124" s="46"/>
      <c r="G124" s="46"/>
      <c r="H124" s="47"/>
      <c r="I124" s="45"/>
      <c r="J124" s="47"/>
      <c r="K124" s="48"/>
      <c r="L124" s="212"/>
      <c r="M124" s="49"/>
      <c r="N124" s="210"/>
      <c r="O124" s="212"/>
      <c r="P124" s="49"/>
      <c r="Q124" s="210"/>
      <c r="R124" s="202"/>
      <c r="S124" s="50"/>
      <c r="T124" s="51"/>
    </row>
    <row r="125" spans="1:20" x14ac:dyDescent="0.25">
      <c r="A125" s="22">
        <f t="shared" si="3"/>
        <v>763</v>
      </c>
      <c r="B125" s="201">
        <f t="shared" si="2"/>
        <v>109</v>
      </c>
      <c r="C125" s="45"/>
      <c r="D125" s="46"/>
      <c r="E125" s="45"/>
      <c r="F125" s="46"/>
      <c r="G125" s="46"/>
      <c r="H125" s="47"/>
      <c r="I125" s="45"/>
      <c r="J125" s="47"/>
      <c r="K125" s="48"/>
      <c r="L125" s="212"/>
      <c r="M125" s="49"/>
      <c r="N125" s="210"/>
      <c r="O125" s="212"/>
      <c r="P125" s="49"/>
      <c r="Q125" s="210"/>
      <c r="R125" s="202"/>
      <c r="S125" s="50"/>
      <c r="T125" s="51"/>
    </row>
    <row r="126" spans="1:20" x14ac:dyDescent="0.25">
      <c r="A126" s="22">
        <f t="shared" si="3"/>
        <v>770</v>
      </c>
      <c r="B126" s="201">
        <f t="shared" si="2"/>
        <v>110</v>
      </c>
      <c r="C126" s="45"/>
      <c r="D126" s="46"/>
      <c r="E126" s="45"/>
      <c r="F126" s="46"/>
      <c r="G126" s="46"/>
      <c r="H126" s="47"/>
      <c r="I126" s="45"/>
      <c r="J126" s="47"/>
      <c r="K126" s="48"/>
      <c r="L126" s="212"/>
      <c r="M126" s="49"/>
      <c r="N126" s="210"/>
      <c r="O126" s="212"/>
      <c r="P126" s="49"/>
      <c r="Q126" s="210"/>
      <c r="R126" s="202"/>
      <c r="S126" s="50"/>
      <c r="T126" s="51"/>
    </row>
    <row r="127" spans="1:20" x14ac:dyDescent="0.25">
      <c r="A127" s="22">
        <f t="shared" si="3"/>
        <v>777</v>
      </c>
      <c r="B127" s="201">
        <f t="shared" si="2"/>
        <v>111</v>
      </c>
      <c r="C127" s="45"/>
      <c r="D127" s="46"/>
      <c r="E127" s="45"/>
      <c r="F127" s="46"/>
      <c r="G127" s="46"/>
      <c r="H127" s="47"/>
      <c r="I127" s="45"/>
      <c r="J127" s="47"/>
      <c r="K127" s="48"/>
      <c r="L127" s="212"/>
      <c r="M127" s="49"/>
      <c r="N127" s="210"/>
      <c r="O127" s="212"/>
      <c r="P127" s="49"/>
      <c r="Q127" s="210"/>
      <c r="R127" s="202"/>
      <c r="S127" s="50"/>
      <c r="T127" s="51"/>
    </row>
    <row r="128" spans="1:20" x14ac:dyDescent="0.25">
      <c r="A128" s="22">
        <f t="shared" si="3"/>
        <v>784</v>
      </c>
      <c r="B128" s="201">
        <f t="shared" si="2"/>
        <v>112</v>
      </c>
      <c r="C128" s="45"/>
      <c r="D128" s="46"/>
      <c r="E128" s="45"/>
      <c r="F128" s="46"/>
      <c r="G128" s="46"/>
      <c r="H128" s="47"/>
      <c r="I128" s="45"/>
      <c r="J128" s="47"/>
      <c r="K128" s="48"/>
      <c r="L128" s="212"/>
      <c r="M128" s="49"/>
      <c r="N128" s="210"/>
      <c r="O128" s="212"/>
      <c r="P128" s="49"/>
      <c r="Q128" s="210"/>
      <c r="R128" s="202"/>
      <c r="S128" s="50"/>
      <c r="T128" s="51"/>
    </row>
    <row r="129" spans="1:20" x14ac:dyDescent="0.25">
      <c r="A129" s="22">
        <f t="shared" si="3"/>
        <v>791</v>
      </c>
      <c r="B129" s="201">
        <f t="shared" si="2"/>
        <v>113</v>
      </c>
      <c r="C129" s="45"/>
      <c r="D129" s="46"/>
      <c r="E129" s="45"/>
      <c r="F129" s="46"/>
      <c r="G129" s="46"/>
      <c r="H129" s="47"/>
      <c r="I129" s="45"/>
      <c r="J129" s="47"/>
      <c r="K129" s="48"/>
      <c r="L129" s="212"/>
      <c r="M129" s="49"/>
      <c r="N129" s="210"/>
      <c r="O129" s="212"/>
      <c r="P129" s="49"/>
      <c r="Q129" s="210"/>
      <c r="R129" s="202"/>
      <c r="S129" s="50"/>
      <c r="T129" s="51"/>
    </row>
    <row r="130" spans="1:20" x14ac:dyDescent="0.25">
      <c r="A130" s="22">
        <f t="shared" si="3"/>
        <v>798</v>
      </c>
      <c r="B130" s="201">
        <f t="shared" si="2"/>
        <v>114</v>
      </c>
      <c r="C130" s="45"/>
      <c r="D130" s="46"/>
      <c r="E130" s="45"/>
      <c r="F130" s="46"/>
      <c r="G130" s="46"/>
      <c r="H130" s="47"/>
      <c r="I130" s="45"/>
      <c r="J130" s="47"/>
      <c r="K130" s="48"/>
      <c r="L130" s="212"/>
      <c r="M130" s="49"/>
      <c r="N130" s="210"/>
      <c r="O130" s="212"/>
      <c r="P130" s="49"/>
      <c r="Q130" s="210"/>
      <c r="R130" s="202"/>
      <c r="S130" s="50"/>
      <c r="T130" s="51"/>
    </row>
    <row r="131" spans="1:20" x14ac:dyDescent="0.25">
      <c r="A131" s="22">
        <f t="shared" si="3"/>
        <v>805</v>
      </c>
      <c r="B131" s="201">
        <f t="shared" si="2"/>
        <v>115</v>
      </c>
      <c r="C131" s="45"/>
      <c r="D131" s="46"/>
      <c r="E131" s="45"/>
      <c r="F131" s="46"/>
      <c r="G131" s="46"/>
      <c r="H131" s="47"/>
      <c r="I131" s="45"/>
      <c r="J131" s="47"/>
      <c r="K131" s="48"/>
      <c r="L131" s="212"/>
      <c r="M131" s="49"/>
      <c r="N131" s="210"/>
      <c r="O131" s="212"/>
      <c r="P131" s="49"/>
      <c r="Q131" s="210"/>
      <c r="R131" s="202"/>
      <c r="S131" s="50"/>
      <c r="T131" s="51"/>
    </row>
    <row r="132" spans="1:20" x14ac:dyDescent="0.25">
      <c r="A132" s="22">
        <f t="shared" si="3"/>
        <v>812</v>
      </c>
      <c r="B132" s="201">
        <f t="shared" si="2"/>
        <v>116</v>
      </c>
      <c r="C132" s="45"/>
      <c r="D132" s="46"/>
      <c r="E132" s="45"/>
      <c r="F132" s="46"/>
      <c r="G132" s="46"/>
      <c r="H132" s="47"/>
      <c r="I132" s="45"/>
      <c r="J132" s="47"/>
      <c r="K132" s="48"/>
      <c r="L132" s="212"/>
      <c r="M132" s="49"/>
      <c r="N132" s="210"/>
      <c r="O132" s="212"/>
      <c r="P132" s="49"/>
      <c r="Q132" s="210"/>
      <c r="R132" s="202"/>
      <c r="S132" s="50"/>
      <c r="T132" s="51"/>
    </row>
    <row r="133" spans="1:20" x14ac:dyDescent="0.25">
      <c r="A133" s="22">
        <f t="shared" si="3"/>
        <v>819</v>
      </c>
      <c r="B133" s="201">
        <f t="shared" si="2"/>
        <v>117</v>
      </c>
      <c r="C133" s="45"/>
      <c r="D133" s="46"/>
      <c r="E133" s="45"/>
      <c r="F133" s="46"/>
      <c r="G133" s="46"/>
      <c r="H133" s="47"/>
      <c r="I133" s="45"/>
      <c r="J133" s="47"/>
      <c r="K133" s="48"/>
      <c r="L133" s="212"/>
      <c r="M133" s="49"/>
      <c r="N133" s="210"/>
      <c r="O133" s="212"/>
      <c r="P133" s="49"/>
      <c r="Q133" s="210"/>
      <c r="R133" s="202"/>
      <c r="S133" s="50"/>
      <c r="T133" s="51"/>
    </row>
    <row r="134" spans="1:20" x14ac:dyDescent="0.25">
      <c r="A134" s="22">
        <f t="shared" si="3"/>
        <v>826</v>
      </c>
      <c r="B134" s="201">
        <f t="shared" si="2"/>
        <v>118</v>
      </c>
      <c r="C134" s="45"/>
      <c r="D134" s="46"/>
      <c r="E134" s="45"/>
      <c r="F134" s="46"/>
      <c r="G134" s="46"/>
      <c r="H134" s="47"/>
      <c r="I134" s="45"/>
      <c r="J134" s="47"/>
      <c r="K134" s="48"/>
      <c r="L134" s="212"/>
      <c r="M134" s="49"/>
      <c r="N134" s="210"/>
      <c r="O134" s="212"/>
      <c r="P134" s="49"/>
      <c r="Q134" s="210"/>
      <c r="R134" s="202"/>
      <c r="S134" s="50"/>
      <c r="T134" s="51"/>
    </row>
    <row r="135" spans="1:20" x14ac:dyDescent="0.25">
      <c r="A135" s="22">
        <f t="shared" si="3"/>
        <v>833</v>
      </c>
      <c r="B135" s="201">
        <f t="shared" si="2"/>
        <v>119</v>
      </c>
      <c r="C135" s="45"/>
      <c r="D135" s="46"/>
      <c r="E135" s="45"/>
      <c r="F135" s="46"/>
      <c r="G135" s="46"/>
      <c r="H135" s="47"/>
      <c r="I135" s="45"/>
      <c r="J135" s="47"/>
      <c r="K135" s="48"/>
      <c r="L135" s="212"/>
      <c r="M135" s="49"/>
      <c r="N135" s="210"/>
      <c r="O135" s="212"/>
      <c r="P135" s="49"/>
      <c r="Q135" s="210"/>
      <c r="R135" s="202"/>
      <c r="S135" s="50"/>
      <c r="T135" s="51"/>
    </row>
    <row r="136" spans="1:20" x14ac:dyDescent="0.25">
      <c r="A136" s="22">
        <f t="shared" si="3"/>
        <v>840</v>
      </c>
      <c r="B136" s="201">
        <f t="shared" si="2"/>
        <v>120</v>
      </c>
      <c r="C136" s="45"/>
      <c r="D136" s="46"/>
      <c r="E136" s="45"/>
      <c r="F136" s="46"/>
      <c r="G136" s="46"/>
      <c r="H136" s="47"/>
      <c r="I136" s="45"/>
      <c r="J136" s="47"/>
      <c r="K136" s="48"/>
      <c r="L136" s="212"/>
      <c r="M136" s="49"/>
      <c r="N136" s="210"/>
      <c r="O136" s="212"/>
      <c r="P136" s="49"/>
      <c r="Q136" s="210"/>
      <c r="R136" s="202"/>
      <c r="S136" s="50"/>
      <c r="T136" s="51"/>
    </row>
    <row r="137" spans="1:20" x14ac:dyDescent="0.25">
      <c r="A137" s="22">
        <f t="shared" si="3"/>
        <v>847</v>
      </c>
      <c r="B137" s="201">
        <f t="shared" si="2"/>
        <v>121</v>
      </c>
      <c r="C137" s="45"/>
      <c r="D137" s="46"/>
      <c r="E137" s="45"/>
      <c r="F137" s="46"/>
      <c r="G137" s="46"/>
      <c r="H137" s="47"/>
      <c r="I137" s="45"/>
      <c r="J137" s="47"/>
      <c r="K137" s="48"/>
      <c r="L137" s="212"/>
      <c r="M137" s="49"/>
      <c r="N137" s="210"/>
      <c r="O137" s="212"/>
      <c r="P137" s="49"/>
      <c r="Q137" s="210"/>
      <c r="R137" s="202"/>
      <c r="S137" s="50"/>
      <c r="T137" s="51"/>
    </row>
    <row r="138" spans="1:20" x14ac:dyDescent="0.25">
      <c r="A138" s="22">
        <f t="shared" si="3"/>
        <v>854</v>
      </c>
      <c r="B138" s="201">
        <f t="shared" si="2"/>
        <v>122</v>
      </c>
      <c r="C138" s="45"/>
      <c r="D138" s="46"/>
      <c r="E138" s="45"/>
      <c r="F138" s="46"/>
      <c r="G138" s="46"/>
      <c r="H138" s="47"/>
      <c r="I138" s="45"/>
      <c r="J138" s="47"/>
      <c r="K138" s="48"/>
      <c r="L138" s="212"/>
      <c r="M138" s="49"/>
      <c r="N138" s="210"/>
      <c r="O138" s="212"/>
      <c r="P138" s="49"/>
      <c r="Q138" s="210"/>
      <c r="R138" s="202"/>
      <c r="S138" s="50"/>
      <c r="T138" s="51"/>
    </row>
    <row r="139" spans="1:20" x14ac:dyDescent="0.25">
      <c r="A139" s="22">
        <f t="shared" si="3"/>
        <v>861</v>
      </c>
      <c r="B139" s="201">
        <f t="shared" si="2"/>
        <v>123</v>
      </c>
      <c r="C139" s="45"/>
      <c r="D139" s="46"/>
      <c r="E139" s="45"/>
      <c r="F139" s="46"/>
      <c r="G139" s="46"/>
      <c r="H139" s="47"/>
      <c r="I139" s="45"/>
      <c r="J139" s="47"/>
      <c r="K139" s="48"/>
      <c r="L139" s="212"/>
      <c r="M139" s="49"/>
      <c r="N139" s="210"/>
      <c r="O139" s="212"/>
      <c r="P139" s="49"/>
      <c r="Q139" s="210"/>
      <c r="R139" s="202"/>
      <c r="S139" s="50"/>
      <c r="T139" s="51"/>
    </row>
    <row r="140" spans="1:20" x14ac:dyDescent="0.25">
      <c r="A140" s="22">
        <f t="shared" si="3"/>
        <v>868</v>
      </c>
      <c r="B140" s="201">
        <f t="shared" si="2"/>
        <v>124</v>
      </c>
      <c r="C140" s="45"/>
      <c r="D140" s="46"/>
      <c r="E140" s="45"/>
      <c r="F140" s="46"/>
      <c r="G140" s="46"/>
      <c r="H140" s="47"/>
      <c r="I140" s="45"/>
      <c r="J140" s="47"/>
      <c r="K140" s="48"/>
      <c r="L140" s="212"/>
      <c r="M140" s="49"/>
      <c r="N140" s="210"/>
      <c r="O140" s="212"/>
      <c r="P140" s="49"/>
      <c r="Q140" s="210"/>
      <c r="R140" s="202"/>
      <c r="S140" s="50"/>
      <c r="T140" s="51"/>
    </row>
    <row r="141" spans="1:20" x14ac:dyDescent="0.25">
      <c r="A141" s="22">
        <f t="shared" si="3"/>
        <v>875</v>
      </c>
      <c r="B141" s="201">
        <f t="shared" si="2"/>
        <v>125</v>
      </c>
      <c r="C141" s="45"/>
      <c r="D141" s="46"/>
      <c r="E141" s="45"/>
      <c r="F141" s="46"/>
      <c r="G141" s="46"/>
      <c r="H141" s="47"/>
      <c r="I141" s="45"/>
      <c r="J141" s="47"/>
      <c r="K141" s="48"/>
      <c r="L141" s="212"/>
      <c r="M141" s="49"/>
      <c r="N141" s="210"/>
      <c r="O141" s="212"/>
      <c r="P141" s="49"/>
      <c r="Q141" s="210"/>
      <c r="R141" s="202"/>
      <c r="S141" s="50"/>
      <c r="T141" s="51"/>
    </row>
    <row r="142" spans="1:20" x14ac:dyDescent="0.25">
      <c r="A142" s="22">
        <f t="shared" si="3"/>
        <v>882</v>
      </c>
      <c r="B142" s="201">
        <f t="shared" si="2"/>
        <v>126</v>
      </c>
      <c r="C142" s="45"/>
      <c r="D142" s="46"/>
      <c r="E142" s="45"/>
      <c r="F142" s="46"/>
      <c r="G142" s="46"/>
      <c r="H142" s="47"/>
      <c r="I142" s="45"/>
      <c r="J142" s="47"/>
      <c r="K142" s="48"/>
      <c r="L142" s="212"/>
      <c r="M142" s="49"/>
      <c r="N142" s="210"/>
      <c r="O142" s="212"/>
      <c r="P142" s="49"/>
      <c r="Q142" s="210"/>
      <c r="R142" s="202"/>
      <c r="S142" s="50"/>
      <c r="T142" s="51"/>
    </row>
    <row r="143" spans="1:20" x14ac:dyDescent="0.25">
      <c r="A143" s="22">
        <f t="shared" si="3"/>
        <v>889</v>
      </c>
      <c r="B143" s="201">
        <f t="shared" si="2"/>
        <v>127</v>
      </c>
      <c r="C143" s="45"/>
      <c r="D143" s="46"/>
      <c r="E143" s="45"/>
      <c r="F143" s="46"/>
      <c r="G143" s="46"/>
      <c r="H143" s="47"/>
      <c r="I143" s="45"/>
      <c r="J143" s="47"/>
      <c r="K143" s="48"/>
      <c r="L143" s="212"/>
      <c r="M143" s="49"/>
      <c r="N143" s="210"/>
      <c r="O143" s="212"/>
      <c r="P143" s="49"/>
      <c r="Q143" s="210"/>
      <c r="R143" s="202"/>
      <c r="S143" s="50"/>
      <c r="T143" s="51"/>
    </row>
    <row r="144" spans="1:20" x14ac:dyDescent="0.25">
      <c r="A144" s="22">
        <f t="shared" si="3"/>
        <v>896</v>
      </c>
      <c r="B144" s="201">
        <f t="shared" si="2"/>
        <v>128</v>
      </c>
      <c r="C144" s="45"/>
      <c r="D144" s="46"/>
      <c r="E144" s="45"/>
      <c r="F144" s="46"/>
      <c r="G144" s="46"/>
      <c r="H144" s="47"/>
      <c r="I144" s="45"/>
      <c r="J144" s="47"/>
      <c r="K144" s="48"/>
      <c r="L144" s="212"/>
      <c r="M144" s="49"/>
      <c r="N144" s="210"/>
      <c r="O144" s="212"/>
      <c r="P144" s="49"/>
      <c r="Q144" s="210"/>
      <c r="R144" s="202"/>
      <c r="S144" s="50"/>
      <c r="T144" s="51"/>
    </row>
    <row r="145" spans="1:20" x14ac:dyDescent="0.25">
      <c r="A145" s="22">
        <f t="shared" si="3"/>
        <v>903</v>
      </c>
      <c r="B145" s="201">
        <f t="shared" si="2"/>
        <v>129</v>
      </c>
      <c r="C145" s="45"/>
      <c r="D145" s="46"/>
      <c r="E145" s="45"/>
      <c r="F145" s="46"/>
      <c r="G145" s="46"/>
      <c r="H145" s="47"/>
      <c r="I145" s="45"/>
      <c r="J145" s="47"/>
      <c r="K145" s="48"/>
      <c r="L145" s="212"/>
      <c r="M145" s="49"/>
      <c r="N145" s="210"/>
      <c r="O145" s="212"/>
      <c r="P145" s="49"/>
      <c r="Q145" s="210"/>
      <c r="R145" s="202"/>
      <c r="S145" s="50"/>
      <c r="T145" s="51"/>
    </row>
    <row r="146" spans="1:20" x14ac:dyDescent="0.25">
      <c r="A146" s="22">
        <f t="shared" si="3"/>
        <v>910</v>
      </c>
      <c r="B146" s="201">
        <f t="shared" si="2"/>
        <v>130</v>
      </c>
      <c r="C146" s="45"/>
      <c r="D146" s="46"/>
      <c r="E146" s="45"/>
      <c r="F146" s="46"/>
      <c r="G146" s="46"/>
      <c r="H146" s="47"/>
      <c r="I146" s="45"/>
      <c r="J146" s="47"/>
      <c r="K146" s="48"/>
      <c r="L146" s="212"/>
      <c r="M146" s="49"/>
      <c r="N146" s="210"/>
      <c r="O146" s="212"/>
      <c r="P146" s="49"/>
      <c r="Q146" s="210"/>
      <c r="R146" s="202"/>
      <c r="S146" s="50"/>
      <c r="T146" s="51"/>
    </row>
    <row r="147" spans="1:20" x14ac:dyDescent="0.25">
      <c r="A147" s="22">
        <f t="shared" si="3"/>
        <v>917</v>
      </c>
      <c r="B147" s="201">
        <f t="shared" ref="B147:B210" si="4">+B146+1</f>
        <v>131</v>
      </c>
      <c r="C147" s="45"/>
      <c r="D147" s="46"/>
      <c r="E147" s="45"/>
      <c r="F147" s="46"/>
      <c r="G147" s="46"/>
      <c r="H147" s="47"/>
      <c r="I147" s="45"/>
      <c r="J147" s="47"/>
      <c r="K147" s="48"/>
      <c r="L147" s="212"/>
      <c r="M147" s="49"/>
      <c r="N147" s="210"/>
      <c r="O147" s="212"/>
      <c r="P147" s="49"/>
      <c r="Q147" s="210"/>
      <c r="R147" s="202"/>
      <c r="S147" s="50"/>
      <c r="T147" s="51"/>
    </row>
    <row r="148" spans="1:20" x14ac:dyDescent="0.25">
      <c r="A148" s="22">
        <f t="shared" ref="A148:A211" si="5">+A147+7</f>
        <v>924</v>
      </c>
      <c r="B148" s="201">
        <f t="shared" si="4"/>
        <v>132</v>
      </c>
      <c r="C148" s="45"/>
      <c r="D148" s="46"/>
      <c r="E148" s="45"/>
      <c r="F148" s="46"/>
      <c r="G148" s="46"/>
      <c r="H148" s="47"/>
      <c r="I148" s="45"/>
      <c r="J148" s="47"/>
      <c r="K148" s="48"/>
      <c r="L148" s="212"/>
      <c r="M148" s="49"/>
      <c r="N148" s="210"/>
      <c r="O148" s="212"/>
      <c r="P148" s="49"/>
      <c r="Q148" s="210"/>
      <c r="R148" s="202"/>
      <c r="S148" s="50"/>
      <c r="T148" s="51"/>
    </row>
    <row r="149" spans="1:20" x14ac:dyDescent="0.25">
      <c r="A149" s="22">
        <f t="shared" si="5"/>
        <v>931</v>
      </c>
      <c r="B149" s="201">
        <f t="shared" si="4"/>
        <v>133</v>
      </c>
      <c r="C149" s="45"/>
      <c r="D149" s="46"/>
      <c r="E149" s="45"/>
      <c r="F149" s="46"/>
      <c r="G149" s="46"/>
      <c r="H149" s="47"/>
      <c r="I149" s="45"/>
      <c r="J149" s="47"/>
      <c r="K149" s="48"/>
      <c r="L149" s="212"/>
      <c r="M149" s="49"/>
      <c r="N149" s="210"/>
      <c r="O149" s="212"/>
      <c r="P149" s="49"/>
      <c r="Q149" s="210"/>
      <c r="R149" s="202"/>
      <c r="S149" s="50"/>
      <c r="T149" s="51"/>
    </row>
    <row r="150" spans="1:20" x14ac:dyDescent="0.25">
      <c r="A150" s="22">
        <f t="shared" si="5"/>
        <v>938</v>
      </c>
      <c r="B150" s="201">
        <f t="shared" si="4"/>
        <v>134</v>
      </c>
      <c r="C150" s="45"/>
      <c r="D150" s="46"/>
      <c r="E150" s="45"/>
      <c r="F150" s="46"/>
      <c r="G150" s="46"/>
      <c r="H150" s="47"/>
      <c r="I150" s="45"/>
      <c r="J150" s="47"/>
      <c r="K150" s="48"/>
      <c r="L150" s="212"/>
      <c r="M150" s="49"/>
      <c r="N150" s="210"/>
      <c r="O150" s="212"/>
      <c r="P150" s="49"/>
      <c r="Q150" s="210"/>
      <c r="R150" s="202"/>
      <c r="S150" s="50"/>
      <c r="T150" s="51"/>
    </row>
    <row r="151" spans="1:20" x14ac:dyDescent="0.25">
      <c r="A151" s="22">
        <f t="shared" si="5"/>
        <v>945</v>
      </c>
      <c r="B151" s="201">
        <f t="shared" si="4"/>
        <v>135</v>
      </c>
      <c r="C151" s="45"/>
      <c r="D151" s="46"/>
      <c r="E151" s="45"/>
      <c r="F151" s="46"/>
      <c r="G151" s="46"/>
      <c r="H151" s="47"/>
      <c r="I151" s="45"/>
      <c r="J151" s="47"/>
      <c r="K151" s="48"/>
      <c r="L151" s="212"/>
      <c r="M151" s="49"/>
      <c r="N151" s="210"/>
      <c r="O151" s="212"/>
      <c r="P151" s="49"/>
      <c r="Q151" s="210"/>
      <c r="R151" s="202"/>
      <c r="S151" s="50"/>
      <c r="T151" s="51"/>
    </row>
    <row r="152" spans="1:20" x14ac:dyDescent="0.25">
      <c r="A152" s="22">
        <f t="shared" si="5"/>
        <v>952</v>
      </c>
      <c r="B152" s="201">
        <f t="shared" si="4"/>
        <v>136</v>
      </c>
      <c r="C152" s="45"/>
      <c r="D152" s="46"/>
      <c r="E152" s="45"/>
      <c r="F152" s="46"/>
      <c r="G152" s="46"/>
      <c r="H152" s="47"/>
      <c r="I152" s="45"/>
      <c r="J152" s="47"/>
      <c r="K152" s="48"/>
      <c r="L152" s="212"/>
      <c r="M152" s="49"/>
      <c r="N152" s="210"/>
      <c r="O152" s="212"/>
      <c r="P152" s="49"/>
      <c r="Q152" s="210"/>
      <c r="R152" s="202"/>
      <c r="S152" s="50"/>
      <c r="T152" s="51"/>
    </row>
    <row r="153" spans="1:20" x14ac:dyDescent="0.25">
      <c r="A153" s="22">
        <f t="shared" si="5"/>
        <v>959</v>
      </c>
      <c r="B153" s="201">
        <f t="shared" si="4"/>
        <v>137</v>
      </c>
      <c r="C153" s="45"/>
      <c r="D153" s="46"/>
      <c r="E153" s="45"/>
      <c r="F153" s="46"/>
      <c r="G153" s="46"/>
      <c r="H153" s="47"/>
      <c r="I153" s="45"/>
      <c r="J153" s="47"/>
      <c r="K153" s="48"/>
      <c r="L153" s="212"/>
      <c r="M153" s="49"/>
      <c r="N153" s="210"/>
      <c r="O153" s="212"/>
      <c r="P153" s="49"/>
      <c r="Q153" s="210"/>
      <c r="R153" s="202"/>
      <c r="S153" s="50"/>
      <c r="T153" s="51"/>
    </row>
    <row r="154" spans="1:20" x14ac:dyDescent="0.25">
      <c r="A154" s="22">
        <f t="shared" si="5"/>
        <v>966</v>
      </c>
      <c r="B154" s="201">
        <f t="shared" si="4"/>
        <v>138</v>
      </c>
      <c r="C154" s="45"/>
      <c r="D154" s="46"/>
      <c r="E154" s="45"/>
      <c r="F154" s="46"/>
      <c r="G154" s="46"/>
      <c r="H154" s="47"/>
      <c r="I154" s="45"/>
      <c r="J154" s="47"/>
      <c r="K154" s="48"/>
      <c r="L154" s="212"/>
      <c r="M154" s="49"/>
      <c r="N154" s="210"/>
      <c r="O154" s="212"/>
      <c r="P154" s="49"/>
      <c r="Q154" s="210"/>
      <c r="R154" s="202"/>
      <c r="S154" s="50"/>
      <c r="T154" s="51"/>
    </row>
    <row r="155" spans="1:20" x14ac:dyDescent="0.25">
      <c r="A155" s="22">
        <f t="shared" si="5"/>
        <v>973</v>
      </c>
      <c r="B155" s="201">
        <f t="shared" si="4"/>
        <v>139</v>
      </c>
      <c r="C155" s="45"/>
      <c r="D155" s="46"/>
      <c r="E155" s="45"/>
      <c r="F155" s="46"/>
      <c r="G155" s="46"/>
      <c r="H155" s="47"/>
      <c r="I155" s="45"/>
      <c r="J155" s="47"/>
      <c r="K155" s="48"/>
      <c r="L155" s="212"/>
      <c r="M155" s="49"/>
      <c r="N155" s="210"/>
      <c r="O155" s="212"/>
      <c r="P155" s="49"/>
      <c r="Q155" s="210"/>
      <c r="R155" s="202"/>
      <c r="S155" s="50"/>
      <c r="T155" s="51"/>
    </row>
    <row r="156" spans="1:20" x14ac:dyDescent="0.25">
      <c r="A156" s="22">
        <f t="shared" si="5"/>
        <v>980</v>
      </c>
      <c r="B156" s="201">
        <f t="shared" si="4"/>
        <v>140</v>
      </c>
      <c r="C156" s="45"/>
      <c r="D156" s="46"/>
      <c r="E156" s="45"/>
      <c r="F156" s="46"/>
      <c r="G156" s="46"/>
      <c r="H156" s="47"/>
      <c r="I156" s="45"/>
      <c r="J156" s="47"/>
      <c r="K156" s="48"/>
      <c r="L156" s="212"/>
      <c r="M156" s="49"/>
      <c r="N156" s="210"/>
      <c r="O156" s="212"/>
      <c r="P156" s="49"/>
      <c r="Q156" s="210"/>
      <c r="R156" s="202"/>
      <c r="S156" s="50"/>
      <c r="T156" s="51"/>
    </row>
    <row r="157" spans="1:20" x14ac:dyDescent="0.25">
      <c r="A157" s="22">
        <f t="shared" si="5"/>
        <v>987</v>
      </c>
      <c r="B157" s="201">
        <f t="shared" si="4"/>
        <v>141</v>
      </c>
      <c r="C157" s="45"/>
      <c r="D157" s="46"/>
      <c r="E157" s="45"/>
      <c r="F157" s="46"/>
      <c r="G157" s="46"/>
      <c r="H157" s="47"/>
      <c r="I157" s="45"/>
      <c r="J157" s="47"/>
      <c r="K157" s="48"/>
      <c r="L157" s="212"/>
      <c r="M157" s="49"/>
      <c r="N157" s="210"/>
      <c r="O157" s="212"/>
      <c r="P157" s="49"/>
      <c r="Q157" s="210"/>
      <c r="R157" s="202"/>
      <c r="S157" s="50"/>
      <c r="T157" s="51"/>
    </row>
    <row r="158" spans="1:20" x14ac:dyDescent="0.25">
      <c r="A158" s="22">
        <f t="shared" si="5"/>
        <v>994</v>
      </c>
      <c r="B158" s="201">
        <f t="shared" si="4"/>
        <v>142</v>
      </c>
      <c r="C158" s="45"/>
      <c r="D158" s="46"/>
      <c r="E158" s="45"/>
      <c r="F158" s="46"/>
      <c r="G158" s="46"/>
      <c r="H158" s="47"/>
      <c r="I158" s="45"/>
      <c r="J158" s="47"/>
      <c r="K158" s="48"/>
      <c r="L158" s="212"/>
      <c r="M158" s="49"/>
      <c r="N158" s="210"/>
      <c r="O158" s="212"/>
      <c r="P158" s="49"/>
      <c r="Q158" s="210"/>
      <c r="R158" s="202"/>
      <c r="S158" s="50"/>
      <c r="T158" s="51"/>
    </row>
    <row r="159" spans="1:20" x14ac:dyDescent="0.25">
      <c r="A159" s="22">
        <f t="shared" si="5"/>
        <v>1001</v>
      </c>
      <c r="B159" s="201">
        <f t="shared" si="4"/>
        <v>143</v>
      </c>
      <c r="C159" s="45"/>
      <c r="D159" s="46"/>
      <c r="E159" s="45"/>
      <c r="F159" s="46"/>
      <c r="G159" s="46"/>
      <c r="H159" s="47"/>
      <c r="I159" s="45"/>
      <c r="J159" s="47"/>
      <c r="K159" s="48"/>
      <c r="L159" s="212"/>
      <c r="M159" s="49"/>
      <c r="N159" s="210"/>
      <c r="O159" s="212"/>
      <c r="P159" s="49"/>
      <c r="Q159" s="210"/>
      <c r="R159" s="202"/>
      <c r="S159" s="50"/>
      <c r="T159" s="51"/>
    </row>
    <row r="160" spans="1:20" x14ac:dyDescent="0.25">
      <c r="A160" s="22">
        <f t="shared" si="5"/>
        <v>1008</v>
      </c>
      <c r="B160" s="201">
        <f t="shared" si="4"/>
        <v>144</v>
      </c>
      <c r="C160" s="45"/>
      <c r="D160" s="46"/>
      <c r="E160" s="45"/>
      <c r="F160" s="46"/>
      <c r="G160" s="46"/>
      <c r="H160" s="47"/>
      <c r="I160" s="45"/>
      <c r="J160" s="47"/>
      <c r="K160" s="48"/>
      <c r="L160" s="212"/>
      <c r="M160" s="49"/>
      <c r="N160" s="210"/>
      <c r="O160" s="212"/>
      <c r="P160" s="49"/>
      <c r="Q160" s="210"/>
      <c r="R160" s="202"/>
      <c r="S160" s="50"/>
      <c r="T160" s="51"/>
    </row>
    <row r="161" spans="1:20" x14ac:dyDescent="0.25">
      <c r="A161" s="22">
        <f t="shared" si="5"/>
        <v>1015</v>
      </c>
      <c r="B161" s="201">
        <f t="shared" si="4"/>
        <v>145</v>
      </c>
      <c r="C161" s="45"/>
      <c r="D161" s="46"/>
      <c r="E161" s="45"/>
      <c r="F161" s="46"/>
      <c r="G161" s="46"/>
      <c r="H161" s="47"/>
      <c r="I161" s="45"/>
      <c r="J161" s="47"/>
      <c r="K161" s="48"/>
      <c r="L161" s="212"/>
      <c r="M161" s="49"/>
      <c r="N161" s="210"/>
      <c r="O161" s="212"/>
      <c r="P161" s="49"/>
      <c r="Q161" s="210"/>
      <c r="R161" s="202"/>
      <c r="S161" s="50"/>
      <c r="T161" s="51"/>
    </row>
    <row r="162" spans="1:20" x14ac:dyDescent="0.25">
      <c r="A162" s="22">
        <f t="shared" si="5"/>
        <v>1022</v>
      </c>
      <c r="B162" s="201">
        <f t="shared" si="4"/>
        <v>146</v>
      </c>
      <c r="C162" s="45"/>
      <c r="D162" s="46"/>
      <c r="E162" s="45"/>
      <c r="F162" s="46"/>
      <c r="G162" s="46"/>
      <c r="H162" s="47"/>
      <c r="I162" s="45"/>
      <c r="J162" s="47"/>
      <c r="K162" s="48"/>
      <c r="L162" s="212"/>
      <c r="M162" s="49"/>
      <c r="N162" s="210"/>
      <c r="O162" s="212"/>
      <c r="P162" s="49"/>
      <c r="Q162" s="210"/>
      <c r="R162" s="202"/>
      <c r="S162" s="50"/>
      <c r="T162" s="51"/>
    </row>
    <row r="163" spans="1:20" x14ac:dyDescent="0.25">
      <c r="A163" s="22">
        <f t="shared" si="5"/>
        <v>1029</v>
      </c>
      <c r="B163" s="201">
        <f t="shared" si="4"/>
        <v>147</v>
      </c>
      <c r="C163" s="45"/>
      <c r="D163" s="46"/>
      <c r="E163" s="45"/>
      <c r="F163" s="46"/>
      <c r="G163" s="46"/>
      <c r="H163" s="47"/>
      <c r="I163" s="45"/>
      <c r="J163" s="47"/>
      <c r="K163" s="48"/>
      <c r="L163" s="212"/>
      <c r="M163" s="49"/>
      <c r="N163" s="210"/>
      <c r="O163" s="212"/>
      <c r="P163" s="49"/>
      <c r="Q163" s="210"/>
      <c r="R163" s="202"/>
      <c r="S163" s="50"/>
      <c r="T163" s="51"/>
    </row>
    <row r="164" spans="1:20" x14ac:dyDescent="0.25">
      <c r="A164" s="22">
        <f t="shared" si="5"/>
        <v>1036</v>
      </c>
      <c r="B164" s="201">
        <f t="shared" si="4"/>
        <v>148</v>
      </c>
      <c r="C164" s="45"/>
      <c r="D164" s="46"/>
      <c r="E164" s="45"/>
      <c r="F164" s="46"/>
      <c r="G164" s="46"/>
      <c r="H164" s="47"/>
      <c r="I164" s="45"/>
      <c r="J164" s="47"/>
      <c r="K164" s="48"/>
      <c r="L164" s="212"/>
      <c r="M164" s="49"/>
      <c r="N164" s="210"/>
      <c r="O164" s="212"/>
      <c r="P164" s="49"/>
      <c r="Q164" s="210"/>
      <c r="R164" s="202"/>
      <c r="S164" s="50"/>
      <c r="T164" s="51"/>
    </row>
    <row r="165" spans="1:20" x14ac:dyDescent="0.25">
      <c r="A165" s="22">
        <f t="shared" si="5"/>
        <v>1043</v>
      </c>
      <c r="B165" s="201">
        <f t="shared" si="4"/>
        <v>149</v>
      </c>
      <c r="C165" s="45"/>
      <c r="D165" s="46"/>
      <c r="E165" s="45"/>
      <c r="F165" s="46"/>
      <c r="G165" s="46"/>
      <c r="H165" s="47"/>
      <c r="I165" s="45"/>
      <c r="J165" s="47"/>
      <c r="K165" s="48"/>
      <c r="L165" s="212"/>
      <c r="M165" s="49"/>
      <c r="N165" s="210"/>
      <c r="O165" s="212"/>
      <c r="P165" s="49"/>
      <c r="Q165" s="210"/>
      <c r="R165" s="202"/>
      <c r="S165" s="50"/>
      <c r="T165" s="51"/>
    </row>
    <row r="166" spans="1:20" x14ac:dyDescent="0.25">
      <c r="A166" s="22">
        <f t="shared" si="5"/>
        <v>1050</v>
      </c>
      <c r="B166" s="201">
        <f t="shared" si="4"/>
        <v>150</v>
      </c>
      <c r="C166" s="45"/>
      <c r="D166" s="46"/>
      <c r="E166" s="45"/>
      <c r="F166" s="46"/>
      <c r="G166" s="46"/>
      <c r="H166" s="47"/>
      <c r="I166" s="45"/>
      <c r="J166" s="47"/>
      <c r="K166" s="48"/>
      <c r="L166" s="212"/>
      <c r="M166" s="49"/>
      <c r="N166" s="210"/>
      <c r="O166" s="212"/>
      <c r="P166" s="49"/>
      <c r="Q166" s="210"/>
      <c r="R166" s="202"/>
      <c r="S166" s="50"/>
      <c r="T166" s="51"/>
    </row>
    <row r="167" spans="1:20" x14ac:dyDescent="0.25">
      <c r="A167" s="22">
        <f t="shared" si="5"/>
        <v>1057</v>
      </c>
      <c r="B167" s="201">
        <f t="shared" si="4"/>
        <v>151</v>
      </c>
      <c r="C167" s="45"/>
      <c r="D167" s="46"/>
      <c r="E167" s="45"/>
      <c r="F167" s="46"/>
      <c r="G167" s="46"/>
      <c r="H167" s="47"/>
      <c r="I167" s="45"/>
      <c r="J167" s="47"/>
      <c r="K167" s="48"/>
      <c r="L167" s="212"/>
      <c r="M167" s="49"/>
      <c r="N167" s="210"/>
      <c r="O167" s="212"/>
      <c r="P167" s="49"/>
      <c r="Q167" s="210"/>
      <c r="R167" s="202"/>
      <c r="S167" s="24"/>
      <c r="T167" s="24"/>
    </row>
    <row r="168" spans="1:20" x14ac:dyDescent="0.25">
      <c r="A168" s="22">
        <f t="shared" si="5"/>
        <v>1064</v>
      </c>
      <c r="B168" s="201">
        <f t="shared" si="4"/>
        <v>152</v>
      </c>
      <c r="C168" s="45"/>
      <c r="D168" s="46"/>
      <c r="E168" s="45"/>
      <c r="F168" s="46"/>
      <c r="G168" s="46"/>
      <c r="H168" s="47"/>
      <c r="I168" s="45"/>
      <c r="J168" s="47"/>
      <c r="K168" s="48"/>
      <c r="L168" s="212"/>
      <c r="M168" s="49"/>
      <c r="N168" s="210"/>
      <c r="O168" s="212"/>
      <c r="P168" s="49"/>
      <c r="Q168" s="210"/>
      <c r="R168" s="202"/>
      <c r="S168" s="24"/>
      <c r="T168" s="24"/>
    </row>
    <row r="169" spans="1:20" x14ac:dyDescent="0.25">
      <c r="A169" s="22">
        <f t="shared" si="5"/>
        <v>1071</v>
      </c>
      <c r="B169" s="201">
        <f t="shared" si="4"/>
        <v>153</v>
      </c>
      <c r="C169" s="45"/>
      <c r="D169" s="46"/>
      <c r="E169" s="45"/>
      <c r="F169" s="46"/>
      <c r="G169" s="46"/>
      <c r="H169" s="47"/>
      <c r="I169" s="45"/>
      <c r="J169" s="47"/>
      <c r="K169" s="48"/>
      <c r="L169" s="212"/>
      <c r="M169" s="49"/>
      <c r="N169" s="210"/>
      <c r="O169" s="212"/>
      <c r="P169" s="49"/>
      <c r="Q169" s="210"/>
      <c r="R169" s="202"/>
      <c r="S169" s="24"/>
      <c r="T169" s="24"/>
    </row>
    <row r="170" spans="1:20" x14ac:dyDescent="0.25">
      <c r="A170" s="22">
        <f t="shared" si="5"/>
        <v>1078</v>
      </c>
      <c r="B170" s="201">
        <f t="shared" si="4"/>
        <v>154</v>
      </c>
      <c r="C170" s="45"/>
      <c r="D170" s="46"/>
      <c r="E170" s="45"/>
      <c r="F170" s="46"/>
      <c r="G170" s="46"/>
      <c r="H170" s="47"/>
      <c r="I170" s="45"/>
      <c r="J170" s="47"/>
      <c r="K170" s="48"/>
      <c r="L170" s="212"/>
      <c r="M170" s="49"/>
      <c r="N170" s="210"/>
      <c r="O170" s="212"/>
      <c r="P170" s="49"/>
      <c r="Q170" s="210"/>
      <c r="R170" s="202"/>
      <c r="S170" s="24"/>
      <c r="T170" s="24"/>
    </row>
    <row r="171" spans="1:20" x14ac:dyDescent="0.25">
      <c r="A171" s="22">
        <f t="shared" si="5"/>
        <v>1085</v>
      </c>
      <c r="B171" s="201">
        <f t="shared" si="4"/>
        <v>155</v>
      </c>
      <c r="C171" s="45"/>
      <c r="D171" s="46"/>
      <c r="E171" s="45"/>
      <c r="F171" s="46"/>
      <c r="G171" s="46"/>
      <c r="H171" s="47"/>
      <c r="I171" s="45"/>
      <c r="J171" s="47"/>
      <c r="K171" s="48"/>
      <c r="L171" s="212"/>
      <c r="M171" s="49"/>
      <c r="N171" s="210"/>
      <c r="O171" s="212"/>
      <c r="P171" s="49"/>
      <c r="Q171" s="210"/>
      <c r="R171" s="202"/>
      <c r="S171" s="24"/>
      <c r="T171" s="24"/>
    </row>
    <row r="172" spans="1:20" x14ac:dyDescent="0.25">
      <c r="A172" s="22">
        <f t="shared" si="5"/>
        <v>1092</v>
      </c>
      <c r="B172" s="201">
        <f t="shared" si="4"/>
        <v>156</v>
      </c>
      <c r="C172" s="45"/>
      <c r="D172" s="46"/>
      <c r="E172" s="45"/>
      <c r="F172" s="46"/>
      <c r="G172" s="46"/>
      <c r="H172" s="47"/>
      <c r="I172" s="45"/>
      <c r="J172" s="47"/>
      <c r="K172" s="48"/>
      <c r="L172" s="212"/>
      <c r="M172" s="49"/>
      <c r="N172" s="210"/>
      <c r="O172" s="212"/>
      <c r="P172" s="49"/>
      <c r="Q172" s="210"/>
      <c r="R172" s="202"/>
      <c r="S172" s="24"/>
      <c r="T172" s="24"/>
    </row>
    <row r="173" spans="1:20" x14ac:dyDescent="0.25">
      <c r="A173" s="22">
        <f t="shared" si="5"/>
        <v>1099</v>
      </c>
      <c r="B173" s="201">
        <f t="shared" si="4"/>
        <v>157</v>
      </c>
      <c r="C173" s="45"/>
      <c r="D173" s="46"/>
      <c r="E173" s="45"/>
      <c r="F173" s="46"/>
      <c r="G173" s="46"/>
      <c r="H173" s="47"/>
      <c r="I173" s="45"/>
      <c r="J173" s="47"/>
      <c r="K173" s="48"/>
      <c r="L173" s="212"/>
      <c r="M173" s="49"/>
      <c r="N173" s="210"/>
      <c r="O173" s="212"/>
      <c r="P173" s="49"/>
      <c r="Q173" s="210"/>
      <c r="R173" s="202"/>
      <c r="S173" s="24"/>
      <c r="T173" s="24"/>
    </row>
    <row r="174" spans="1:20" x14ac:dyDescent="0.25">
      <c r="A174" s="22">
        <v>1103</v>
      </c>
      <c r="B174" s="201">
        <f t="shared" si="4"/>
        <v>158</v>
      </c>
      <c r="C174" s="45"/>
      <c r="D174" s="46"/>
      <c r="E174" s="45"/>
      <c r="F174" s="46"/>
      <c r="G174" s="46"/>
      <c r="H174" s="47"/>
      <c r="I174" s="45"/>
      <c r="J174" s="47"/>
      <c r="K174" s="48"/>
      <c r="L174" s="212"/>
      <c r="M174" s="49"/>
      <c r="N174" s="210"/>
      <c r="O174" s="212"/>
      <c r="P174" s="49"/>
      <c r="Q174" s="210"/>
      <c r="R174" s="202"/>
      <c r="S174" s="24"/>
      <c r="T174" s="24"/>
    </row>
    <row r="175" spans="1:20" x14ac:dyDescent="0.25">
      <c r="A175" s="22">
        <f t="shared" si="5"/>
        <v>1110</v>
      </c>
      <c r="B175" s="201">
        <f t="shared" si="4"/>
        <v>159</v>
      </c>
      <c r="C175" s="45"/>
      <c r="D175" s="46"/>
      <c r="E175" s="45"/>
      <c r="F175" s="46"/>
      <c r="G175" s="46"/>
      <c r="H175" s="47"/>
      <c r="I175" s="45"/>
      <c r="J175" s="47"/>
      <c r="K175" s="48"/>
      <c r="L175" s="212"/>
      <c r="M175" s="49"/>
      <c r="N175" s="210"/>
      <c r="O175" s="212"/>
      <c r="P175" s="49"/>
      <c r="Q175" s="210"/>
      <c r="R175" s="202"/>
      <c r="S175" s="24"/>
      <c r="T175" s="24"/>
    </row>
    <row r="176" spans="1:20" x14ac:dyDescent="0.25">
      <c r="A176" s="22">
        <f t="shared" si="5"/>
        <v>1117</v>
      </c>
      <c r="B176" s="201">
        <f t="shared" si="4"/>
        <v>160</v>
      </c>
      <c r="C176" s="45"/>
      <c r="D176" s="46"/>
      <c r="E176" s="45"/>
      <c r="F176" s="46"/>
      <c r="G176" s="46"/>
      <c r="H176" s="47"/>
      <c r="I176" s="45"/>
      <c r="J176" s="47"/>
      <c r="K176" s="48"/>
      <c r="L176" s="212"/>
      <c r="M176" s="49"/>
      <c r="N176" s="210"/>
      <c r="O176" s="212"/>
      <c r="P176" s="49"/>
      <c r="Q176" s="210"/>
      <c r="R176" s="202"/>
      <c r="S176" s="50"/>
      <c r="T176" s="51"/>
    </row>
    <row r="177" spans="1:20" x14ac:dyDescent="0.25">
      <c r="A177" s="22">
        <f t="shared" si="5"/>
        <v>1124</v>
      </c>
      <c r="B177" s="201">
        <f t="shared" si="4"/>
        <v>161</v>
      </c>
      <c r="C177" s="45"/>
      <c r="D177" s="46"/>
      <c r="E177" s="45"/>
      <c r="F177" s="46"/>
      <c r="G177" s="46"/>
      <c r="H177" s="47"/>
      <c r="I177" s="45"/>
      <c r="J177" s="47"/>
      <c r="K177" s="48"/>
      <c r="L177" s="212"/>
      <c r="M177" s="49"/>
      <c r="N177" s="210"/>
      <c r="O177" s="212"/>
      <c r="P177" s="49"/>
      <c r="Q177" s="210"/>
      <c r="R177" s="202"/>
      <c r="S177" s="50"/>
      <c r="T177" s="51"/>
    </row>
    <row r="178" spans="1:20" x14ac:dyDescent="0.25">
      <c r="A178" s="22">
        <f t="shared" si="5"/>
        <v>1131</v>
      </c>
      <c r="B178" s="201">
        <f t="shared" si="4"/>
        <v>162</v>
      </c>
      <c r="C178" s="45"/>
      <c r="D178" s="46"/>
      <c r="E178" s="45"/>
      <c r="F178" s="46"/>
      <c r="G178" s="46"/>
      <c r="H178" s="47"/>
      <c r="I178" s="45"/>
      <c r="J178" s="47"/>
      <c r="K178" s="48"/>
      <c r="L178" s="212"/>
      <c r="M178" s="49"/>
      <c r="N178" s="210"/>
      <c r="O178" s="212"/>
      <c r="P178" s="49"/>
      <c r="Q178" s="210"/>
      <c r="R178" s="202"/>
      <c r="S178" s="50"/>
      <c r="T178" s="51"/>
    </row>
    <row r="179" spans="1:20" x14ac:dyDescent="0.25">
      <c r="A179" s="22">
        <f t="shared" si="5"/>
        <v>1138</v>
      </c>
      <c r="B179" s="201">
        <f t="shared" si="4"/>
        <v>163</v>
      </c>
      <c r="C179" s="45"/>
      <c r="D179" s="46"/>
      <c r="E179" s="45"/>
      <c r="F179" s="46"/>
      <c r="G179" s="46"/>
      <c r="H179" s="47"/>
      <c r="I179" s="45"/>
      <c r="J179" s="47"/>
      <c r="K179" s="48"/>
      <c r="L179" s="212"/>
      <c r="M179" s="49"/>
      <c r="N179" s="210"/>
      <c r="O179" s="212"/>
      <c r="P179" s="49"/>
      <c r="Q179" s="210"/>
      <c r="R179" s="202"/>
      <c r="S179" s="24"/>
      <c r="T179" s="24"/>
    </row>
    <row r="180" spans="1:20" x14ac:dyDescent="0.25">
      <c r="A180" s="22">
        <f t="shared" si="5"/>
        <v>1145</v>
      </c>
      <c r="B180" s="201">
        <f t="shared" si="4"/>
        <v>164</v>
      </c>
      <c r="C180" s="45"/>
      <c r="D180" s="46"/>
      <c r="E180" s="45"/>
      <c r="F180" s="46"/>
      <c r="G180" s="46"/>
      <c r="H180" s="47"/>
      <c r="I180" s="45"/>
      <c r="J180" s="47"/>
      <c r="K180" s="48"/>
      <c r="L180" s="212"/>
      <c r="M180" s="49"/>
      <c r="N180" s="210"/>
      <c r="O180" s="212"/>
      <c r="P180" s="49"/>
      <c r="Q180" s="210"/>
      <c r="R180" s="202"/>
      <c r="S180" s="24"/>
      <c r="T180" s="24"/>
    </row>
    <row r="181" spans="1:20" x14ac:dyDescent="0.25">
      <c r="A181" s="22">
        <f t="shared" si="5"/>
        <v>1152</v>
      </c>
      <c r="B181" s="201">
        <f t="shared" si="4"/>
        <v>165</v>
      </c>
      <c r="C181" s="45"/>
      <c r="D181" s="46"/>
      <c r="E181" s="45"/>
      <c r="F181" s="46"/>
      <c r="G181" s="46"/>
      <c r="H181" s="47"/>
      <c r="I181" s="45"/>
      <c r="J181" s="47"/>
      <c r="K181" s="48"/>
      <c r="L181" s="212"/>
      <c r="M181" s="49"/>
      <c r="N181" s="210"/>
      <c r="O181" s="212"/>
      <c r="P181" s="49"/>
      <c r="Q181" s="210"/>
      <c r="R181" s="202"/>
      <c r="S181" s="24"/>
      <c r="T181" s="24"/>
    </row>
    <row r="182" spans="1:20" x14ac:dyDescent="0.25">
      <c r="A182" s="22">
        <f t="shared" si="5"/>
        <v>1159</v>
      </c>
      <c r="B182" s="201">
        <f t="shared" si="4"/>
        <v>166</v>
      </c>
      <c r="C182" s="45"/>
      <c r="D182" s="46"/>
      <c r="E182" s="45"/>
      <c r="F182" s="46"/>
      <c r="G182" s="46"/>
      <c r="H182" s="47"/>
      <c r="I182" s="45"/>
      <c r="J182" s="47"/>
      <c r="K182" s="48"/>
      <c r="L182" s="212"/>
      <c r="M182" s="49"/>
      <c r="N182" s="210"/>
      <c r="O182" s="212"/>
      <c r="P182" s="49"/>
      <c r="Q182" s="210"/>
      <c r="R182" s="202"/>
      <c r="S182" s="24"/>
      <c r="T182" s="24"/>
    </row>
    <row r="183" spans="1:20" x14ac:dyDescent="0.25">
      <c r="A183" s="22">
        <f t="shared" si="5"/>
        <v>1166</v>
      </c>
      <c r="B183" s="201">
        <f t="shared" si="4"/>
        <v>167</v>
      </c>
      <c r="C183" s="45"/>
      <c r="D183" s="46"/>
      <c r="E183" s="45"/>
      <c r="F183" s="46"/>
      <c r="G183" s="46"/>
      <c r="H183" s="47"/>
      <c r="I183" s="45"/>
      <c r="J183" s="47"/>
      <c r="K183" s="48"/>
      <c r="L183" s="212"/>
      <c r="M183" s="49"/>
      <c r="N183" s="210"/>
      <c r="O183" s="212"/>
      <c r="P183" s="49"/>
      <c r="Q183" s="210"/>
      <c r="R183" s="202"/>
      <c r="S183" s="24"/>
      <c r="T183" s="24"/>
    </row>
    <row r="184" spans="1:20" x14ac:dyDescent="0.25">
      <c r="A184" s="22">
        <f t="shared" si="5"/>
        <v>1173</v>
      </c>
      <c r="B184" s="201">
        <f t="shared" si="4"/>
        <v>168</v>
      </c>
      <c r="C184" s="45"/>
      <c r="D184" s="46"/>
      <c r="E184" s="45"/>
      <c r="F184" s="46"/>
      <c r="G184" s="46"/>
      <c r="H184" s="47"/>
      <c r="I184" s="45"/>
      <c r="J184" s="47"/>
      <c r="K184" s="48"/>
      <c r="L184" s="212"/>
      <c r="M184" s="49"/>
      <c r="N184" s="210"/>
      <c r="O184" s="212"/>
      <c r="P184" s="49"/>
      <c r="Q184" s="210"/>
      <c r="R184" s="202"/>
      <c r="S184" s="24"/>
      <c r="T184" s="24"/>
    </row>
    <row r="185" spans="1:20" x14ac:dyDescent="0.25">
      <c r="A185" s="22">
        <f t="shared" si="5"/>
        <v>1180</v>
      </c>
      <c r="B185" s="201">
        <f t="shared" si="4"/>
        <v>169</v>
      </c>
      <c r="C185" s="45"/>
      <c r="D185" s="46"/>
      <c r="E185" s="45"/>
      <c r="F185" s="46"/>
      <c r="G185" s="46"/>
      <c r="H185" s="47"/>
      <c r="I185" s="45"/>
      <c r="J185" s="47"/>
      <c r="K185" s="48"/>
      <c r="L185" s="212"/>
      <c r="M185" s="49"/>
      <c r="N185" s="210"/>
      <c r="O185" s="212"/>
      <c r="P185" s="49"/>
      <c r="Q185" s="210"/>
      <c r="R185" s="202"/>
      <c r="S185" s="24"/>
      <c r="T185" s="24"/>
    </row>
    <row r="186" spans="1:20" x14ac:dyDescent="0.25">
      <c r="A186" s="22">
        <f t="shared" si="5"/>
        <v>1187</v>
      </c>
      <c r="B186" s="201">
        <f t="shared" si="4"/>
        <v>170</v>
      </c>
      <c r="C186" s="45"/>
      <c r="D186" s="46"/>
      <c r="E186" s="45"/>
      <c r="F186" s="46"/>
      <c r="G186" s="46"/>
      <c r="H186" s="47"/>
      <c r="I186" s="45"/>
      <c r="J186" s="47"/>
      <c r="K186" s="48"/>
      <c r="L186" s="212"/>
      <c r="M186" s="49"/>
      <c r="N186" s="210"/>
      <c r="O186" s="212"/>
      <c r="P186" s="49"/>
      <c r="Q186" s="210"/>
      <c r="R186" s="202"/>
      <c r="S186" s="24"/>
      <c r="T186" s="24"/>
    </row>
    <row r="187" spans="1:20" x14ac:dyDescent="0.25">
      <c r="A187" s="22">
        <f t="shared" si="5"/>
        <v>1194</v>
      </c>
      <c r="B187" s="201">
        <f t="shared" si="4"/>
        <v>171</v>
      </c>
      <c r="C187" s="45"/>
      <c r="D187" s="46"/>
      <c r="E187" s="45"/>
      <c r="F187" s="46"/>
      <c r="G187" s="46"/>
      <c r="H187" s="47"/>
      <c r="I187" s="45"/>
      <c r="J187" s="47"/>
      <c r="K187" s="48"/>
      <c r="L187" s="212"/>
      <c r="M187" s="49"/>
      <c r="N187" s="210"/>
      <c r="O187" s="212"/>
      <c r="P187" s="49"/>
      <c r="Q187" s="210"/>
      <c r="R187" s="202"/>
      <c r="S187" s="24"/>
      <c r="T187" s="24"/>
    </row>
    <row r="188" spans="1:20" x14ac:dyDescent="0.25">
      <c r="A188" s="22">
        <f t="shared" si="5"/>
        <v>1201</v>
      </c>
      <c r="B188" s="201">
        <f t="shared" si="4"/>
        <v>172</v>
      </c>
      <c r="C188" s="45"/>
      <c r="D188" s="46"/>
      <c r="E188" s="45"/>
      <c r="F188" s="46"/>
      <c r="G188" s="46"/>
      <c r="H188" s="47"/>
      <c r="I188" s="45"/>
      <c r="J188" s="47"/>
      <c r="K188" s="48"/>
      <c r="L188" s="212"/>
      <c r="M188" s="49"/>
      <c r="N188" s="210"/>
      <c r="O188" s="212"/>
      <c r="P188" s="49"/>
      <c r="Q188" s="210"/>
      <c r="R188" s="202"/>
      <c r="S188" s="50"/>
      <c r="T188" s="51"/>
    </row>
    <row r="189" spans="1:20" x14ac:dyDescent="0.25">
      <c r="A189" s="22">
        <f t="shared" si="5"/>
        <v>1208</v>
      </c>
      <c r="B189" s="201">
        <f t="shared" si="4"/>
        <v>173</v>
      </c>
      <c r="C189" s="45"/>
      <c r="D189" s="46"/>
      <c r="E189" s="45"/>
      <c r="F189" s="46"/>
      <c r="G189" s="46"/>
      <c r="H189" s="47"/>
      <c r="I189" s="45"/>
      <c r="J189" s="47"/>
      <c r="K189" s="48"/>
      <c r="L189" s="212"/>
      <c r="M189" s="49"/>
      <c r="N189" s="210"/>
      <c r="O189" s="212"/>
      <c r="P189" s="49"/>
      <c r="Q189" s="210"/>
      <c r="R189" s="202"/>
      <c r="S189" s="50"/>
      <c r="T189" s="51"/>
    </row>
    <row r="190" spans="1:20" x14ac:dyDescent="0.25">
      <c r="A190" s="22">
        <f t="shared" si="5"/>
        <v>1215</v>
      </c>
      <c r="B190" s="201">
        <f t="shared" si="4"/>
        <v>174</v>
      </c>
      <c r="C190" s="45"/>
      <c r="D190" s="46"/>
      <c r="E190" s="45"/>
      <c r="F190" s="46"/>
      <c r="G190" s="46"/>
      <c r="H190" s="47"/>
      <c r="I190" s="45"/>
      <c r="J190" s="47"/>
      <c r="K190" s="48"/>
      <c r="L190" s="212"/>
      <c r="M190" s="49"/>
      <c r="N190" s="210"/>
      <c r="O190" s="212"/>
      <c r="P190" s="49"/>
      <c r="Q190" s="210"/>
      <c r="R190" s="202"/>
      <c r="S190" s="50"/>
      <c r="T190" s="51"/>
    </row>
    <row r="191" spans="1:20" x14ac:dyDescent="0.25">
      <c r="A191" s="22">
        <f t="shared" si="5"/>
        <v>1222</v>
      </c>
      <c r="B191" s="201">
        <f t="shared" si="4"/>
        <v>175</v>
      </c>
      <c r="C191" s="45"/>
      <c r="D191" s="46"/>
      <c r="E191" s="45"/>
      <c r="F191" s="46"/>
      <c r="G191" s="46"/>
      <c r="H191" s="47"/>
      <c r="I191" s="45"/>
      <c r="J191" s="47"/>
      <c r="K191" s="48"/>
      <c r="L191" s="212"/>
      <c r="M191" s="49"/>
      <c r="N191" s="210"/>
      <c r="O191" s="212"/>
      <c r="P191" s="49"/>
      <c r="Q191" s="210"/>
      <c r="R191" s="202"/>
      <c r="S191" s="24"/>
      <c r="T191" s="24"/>
    </row>
    <row r="192" spans="1:20" x14ac:dyDescent="0.25">
      <c r="A192" s="22">
        <f t="shared" si="5"/>
        <v>1229</v>
      </c>
      <c r="B192" s="201">
        <f t="shared" si="4"/>
        <v>176</v>
      </c>
      <c r="C192" s="45"/>
      <c r="D192" s="46"/>
      <c r="E192" s="45"/>
      <c r="F192" s="46"/>
      <c r="G192" s="46"/>
      <c r="H192" s="47"/>
      <c r="I192" s="45"/>
      <c r="J192" s="47"/>
      <c r="K192" s="48"/>
      <c r="L192" s="212"/>
      <c r="M192" s="49"/>
      <c r="N192" s="210"/>
      <c r="O192" s="212"/>
      <c r="P192" s="49"/>
      <c r="Q192" s="210"/>
      <c r="R192" s="202"/>
      <c r="S192" s="24"/>
      <c r="T192" s="24"/>
    </row>
    <row r="193" spans="1:20" x14ac:dyDescent="0.25">
      <c r="A193" s="22">
        <f t="shared" si="5"/>
        <v>1236</v>
      </c>
      <c r="B193" s="201">
        <f t="shared" si="4"/>
        <v>177</v>
      </c>
      <c r="C193" s="45"/>
      <c r="D193" s="46"/>
      <c r="E193" s="45"/>
      <c r="F193" s="46"/>
      <c r="G193" s="46"/>
      <c r="H193" s="47"/>
      <c r="I193" s="45"/>
      <c r="J193" s="47"/>
      <c r="K193" s="48"/>
      <c r="L193" s="212"/>
      <c r="M193" s="49"/>
      <c r="N193" s="210"/>
      <c r="O193" s="212"/>
      <c r="P193" s="49"/>
      <c r="Q193" s="210"/>
      <c r="R193" s="202"/>
      <c r="S193" s="24"/>
      <c r="T193" s="24"/>
    </row>
    <row r="194" spans="1:20" x14ac:dyDescent="0.25">
      <c r="A194" s="22">
        <f t="shared" si="5"/>
        <v>1243</v>
      </c>
      <c r="B194" s="201">
        <f t="shared" si="4"/>
        <v>178</v>
      </c>
      <c r="C194" s="45"/>
      <c r="D194" s="46"/>
      <c r="E194" s="45"/>
      <c r="F194" s="46"/>
      <c r="G194" s="46"/>
      <c r="H194" s="47"/>
      <c r="I194" s="45"/>
      <c r="J194" s="47"/>
      <c r="K194" s="48"/>
      <c r="L194" s="212"/>
      <c r="M194" s="49"/>
      <c r="N194" s="210"/>
      <c r="O194" s="212"/>
      <c r="P194" s="49"/>
      <c r="Q194" s="210"/>
      <c r="R194" s="202"/>
      <c r="S194" s="24"/>
      <c r="T194" s="24"/>
    </row>
    <row r="195" spans="1:20" x14ac:dyDescent="0.25">
      <c r="A195" s="22">
        <f t="shared" si="5"/>
        <v>1250</v>
      </c>
      <c r="B195" s="201">
        <f t="shared" si="4"/>
        <v>179</v>
      </c>
      <c r="C195" s="45"/>
      <c r="D195" s="46"/>
      <c r="E195" s="45"/>
      <c r="F195" s="46"/>
      <c r="G195" s="46"/>
      <c r="H195" s="47"/>
      <c r="I195" s="45"/>
      <c r="J195" s="47"/>
      <c r="K195" s="48"/>
      <c r="L195" s="212"/>
      <c r="M195" s="49"/>
      <c r="N195" s="210"/>
      <c r="O195" s="212"/>
      <c r="P195" s="49"/>
      <c r="Q195" s="210"/>
      <c r="R195" s="202"/>
      <c r="S195" s="24"/>
      <c r="T195" s="24"/>
    </row>
    <row r="196" spans="1:20" x14ac:dyDescent="0.25">
      <c r="A196" s="22">
        <f t="shared" si="5"/>
        <v>1257</v>
      </c>
      <c r="B196" s="201">
        <f t="shared" si="4"/>
        <v>180</v>
      </c>
      <c r="C196" s="45"/>
      <c r="D196" s="46"/>
      <c r="E196" s="45"/>
      <c r="F196" s="46"/>
      <c r="G196" s="46"/>
      <c r="H196" s="47"/>
      <c r="I196" s="45"/>
      <c r="J196" s="47"/>
      <c r="K196" s="48"/>
      <c r="L196" s="212"/>
      <c r="M196" s="49"/>
      <c r="N196" s="210"/>
      <c r="O196" s="212"/>
      <c r="P196" s="49"/>
      <c r="Q196" s="210"/>
      <c r="R196" s="202"/>
      <c r="S196" s="24"/>
      <c r="T196" s="24"/>
    </row>
    <row r="197" spans="1:20" x14ac:dyDescent="0.25">
      <c r="A197" s="22">
        <f t="shared" si="5"/>
        <v>1264</v>
      </c>
      <c r="B197" s="201">
        <f t="shared" si="4"/>
        <v>181</v>
      </c>
      <c r="C197" s="45"/>
      <c r="D197" s="46"/>
      <c r="E197" s="45"/>
      <c r="F197" s="46"/>
      <c r="G197" s="46"/>
      <c r="H197" s="47"/>
      <c r="I197" s="45"/>
      <c r="J197" s="47"/>
      <c r="K197" s="48"/>
      <c r="L197" s="212"/>
      <c r="M197" s="49"/>
      <c r="N197" s="210"/>
      <c r="O197" s="212"/>
      <c r="P197" s="49"/>
      <c r="Q197" s="210"/>
      <c r="R197" s="202"/>
      <c r="S197" s="24"/>
      <c r="T197" s="24"/>
    </row>
    <row r="198" spans="1:20" x14ac:dyDescent="0.25">
      <c r="A198" s="22">
        <f t="shared" si="5"/>
        <v>1271</v>
      </c>
      <c r="B198" s="201">
        <f t="shared" si="4"/>
        <v>182</v>
      </c>
      <c r="C198" s="45"/>
      <c r="D198" s="46"/>
      <c r="E198" s="45"/>
      <c r="F198" s="46"/>
      <c r="G198" s="46"/>
      <c r="H198" s="47"/>
      <c r="I198" s="45"/>
      <c r="J198" s="47"/>
      <c r="K198" s="48"/>
      <c r="L198" s="212"/>
      <c r="M198" s="49"/>
      <c r="N198" s="210"/>
      <c r="O198" s="212"/>
      <c r="P198" s="49"/>
      <c r="Q198" s="210"/>
      <c r="R198" s="202"/>
      <c r="S198" s="24"/>
      <c r="T198" s="24"/>
    </row>
    <row r="199" spans="1:20" hidden="1" x14ac:dyDescent="0.25">
      <c r="A199" s="22">
        <f t="shared" si="5"/>
        <v>1278</v>
      </c>
      <c r="B199" s="201">
        <f t="shared" si="4"/>
        <v>183</v>
      </c>
      <c r="C199" s="56" t="e">
        <v>#N/A</v>
      </c>
      <c r="D199" s="57" t="e">
        <f t="shared" ref="D199:D236" si="6">+IF(C199&lt;&gt;0,$E$11,"")</f>
        <v>#N/A</v>
      </c>
      <c r="E199" s="56" t="e">
        <v>#N/A</v>
      </c>
      <c r="F199" s="57" t="e">
        <v>#N/A</v>
      </c>
      <c r="G199" s="57" t="e">
        <v>#N/A</v>
      </c>
      <c r="H199" s="58"/>
      <c r="I199" s="56" t="e">
        <v>#N/A</v>
      </c>
      <c r="J199" s="58" t="e">
        <v>#N/A</v>
      </c>
      <c r="K199" s="48"/>
      <c r="L199" s="212"/>
      <c r="M199" s="49"/>
      <c r="N199" s="210"/>
      <c r="O199" s="212"/>
      <c r="P199" s="49"/>
      <c r="Q199" s="210"/>
      <c r="R199" s="202"/>
      <c r="S199" s="24"/>
      <c r="T199" s="24"/>
    </row>
    <row r="200" spans="1:20" hidden="1" x14ac:dyDescent="0.25">
      <c r="A200" s="22">
        <f t="shared" si="5"/>
        <v>1285</v>
      </c>
      <c r="B200" s="201">
        <f t="shared" si="4"/>
        <v>184</v>
      </c>
      <c r="C200" s="56" t="e">
        <v>#N/A</v>
      </c>
      <c r="D200" s="57" t="e">
        <f t="shared" si="6"/>
        <v>#N/A</v>
      </c>
      <c r="E200" s="56" t="e">
        <v>#N/A</v>
      </c>
      <c r="F200" s="57" t="e">
        <v>#N/A</v>
      </c>
      <c r="G200" s="57" t="e">
        <v>#N/A</v>
      </c>
      <c r="H200" s="58"/>
      <c r="I200" s="56" t="e">
        <v>#N/A</v>
      </c>
      <c r="J200" s="58" t="e">
        <v>#N/A</v>
      </c>
      <c r="K200" s="48"/>
      <c r="L200" s="212"/>
      <c r="M200" s="49"/>
      <c r="N200" s="210"/>
      <c r="O200" s="212"/>
      <c r="P200" s="49"/>
      <c r="Q200" s="210"/>
      <c r="R200" s="202"/>
      <c r="S200" s="50"/>
      <c r="T200" s="51"/>
    </row>
    <row r="201" spans="1:20" hidden="1" x14ac:dyDescent="0.25">
      <c r="A201" s="22">
        <f t="shared" si="5"/>
        <v>1292</v>
      </c>
      <c r="B201" s="201">
        <f t="shared" si="4"/>
        <v>185</v>
      </c>
      <c r="C201" s="56" t="e">
        <v>#N/A</v>
      </c>
      <c r="D201" s="57" t="e">
        <f t="shared" si="6"/>
        <v>#N/A</v>
      </c>
      <c r="E201" s="56" t="e">
        <v>#N/A</v>
      </c>
      <c r="F201" s="57" t="e">
        <v>#N/A</v>
      </c>
      <c r="G201" s="57" t="e">
        <v>#N/A</v>
      </c>
      <c r="H201" s="58"/>
      <c r="I201" s="56" t="e">
        <v>#N/A</v>
      </c>
      <c r="J201" s="58" t="e">
        <v>#N/A</v>
      </c>
      <c r="K201" s="48"/>
      <c r="L201" s="212"/>
      <c r="M201" s="49"/>
      <c r="N201" s="210"/>
      <c r="O201" s="212"/>
      <c r="P201" s="49"/>
      <c r="Q201" s="210"/>
      <c r="R201" s="202"/>
      <c r="S201" s="50"/>
      <c r="T201" s="51"/>
    </row>
    <row r="202" spans="1:20" hidden="1" x14ac:dyDescent="0.25">
      <c r="A202" s="22">
        <f t="shared" si="5"/>
        <v>1299</v>
      </c>
      <c r="B202" s="201">
        <f t="shared" si="4"/>
        <v>186</v>
      </c>
      <c r="C202" s="56" t="e">
        <v>#N/A</v>
      </c>
      <c r="D202" s="57" t="e">
        <f t="shared" si="6"/>
        <v>#N/A</v>
      </c>
      <c r="E202" s="56" t="e">
        <v>#N/A</v>
      </c>
      <c r="F202" s="57" t="e">
        <v>#N/A</v>
      </c>
      <c r="G202" s="57" t="e">
        <v>#N/A</v>
      </c>
      <c r="H202" s="58"/>
      <c r="I202" s="56" t="e">
        <v>#N/A</v>
      </c>
      <c r="J202" s="58" t="e">
        <v>#N/A</v>
      </c>
      <c r="K202" s="48"/>
      <c r="L202" s="212"/>
      <c r="M202" s="49"/>
      <c r="N202" s="210"/>
      <c r="O202" s="212"/>
      <c r="P202" s="49"/>
      <c r="Q202" s="210"/>
      <c r="R202" s="202"/>
      <c r="S202" s="50"/>
      <c r="T202" s="51"/>
    </row>
    <row r="203" spans="1:20" hidden="1" x14ac:dyDescent="0.25">
      <c r="A203" s="22">
        <f t="shared" si="5"/>
        <v>1306</v>
      </c>
      <c r="B203" s="201">
        <f t="shared" si="4"/>
        <v>187</v>
      </c>
      <c r="C203" s="56" t="e">
        <v>#N/A</v>
      </c>
      <c r="D203" s="57" t="e">
        <f t="shared" si="6"/>
        <v>#N/A</v>
      </c>
      <c r="E203" s="56" t="e">
        <v>#N/A</v>
      </c>
      <c r="F203" s="57" t="e">
        <v>#N/A</v>
      </c>
      <c r="G203" s="57" t="e">
        <v>#N/A</v>
      </c>
      <c r="H203" s="58"/>
      <c r="I203" s="56" t="e">
        <v>#N/A</v>
      </c>
      <c r="J203" s="58" t="e">
        <v>#N/A</v>
      </c>
      <c r="K203" s="48"/>
      <c r="L203" s="212"/>
      <c r="M203" s="49"/>
      <c r="N203" s="210"/>
      <c r="O203" s="212"/>
      <c r="P203" s="49"/>
      <c r="Q203" s="210"/>
      <c r="R203" s="202"/>
      <c r="S203" s="24"/>
      <c r="T203" s="24"/>
    </row>
    <row r="204" spans="1:20" hidden="1" x14ac:dyDescent="0.25">
      <c r="A204" s="22">
        <f t="shared" si="5"/>
        <v>1313</v>
      </c>
      <c r="B204" s="201">
        <f t="shared" si="4"/>
        <v>188</v>
      </c>
      <c r="C204" s="56" t="e">
        <v>#N/A</v>
      </c>
      <c r="D204" s="57" t="e">
        <f t="shared" si="6"/>
        <v>#N/A</v>
      </c>
      <c r="E204" s="56" t="e">
        <v>#N/A</v>
      </c>
      <c r="F204" s="57" t="e">
        <v>#N/A</v>
      </c>
      <c r="G204" s="57" t="e">
        <v>#N/A</v>
      </c>
      <c r="H204" s="58"/>
      <c r="I204" s="56" t="e">
        <v>#N/A</v>
      </c>
      <c r="J204" s="58" t="e">
        <v>#N/A</v>
      </c>
      <c r="K204" s="48"/>
      <c r="L204" s="212"/>
      <c r="M204" s="49"/>
      <c r="N204" s="210"/>
      <c r="O204" s="212"/>
      <c r="P204" s="49"/>
      <c r="Q204" s="210"/>
      <c r="R204" s="202"/>
      <c r="S204" s="24"/>
      <c r="T204" s="24"/>
    </row>
    <row r="205" spans="1:20" hidden="1" x14ac:dyDescent="0.25">
      <c r="A205" s="22">
        <f t="shared" si="5"/>
        <v>1320</v>
      </c>
      <c r="B205" s="201">
        <f t="shared" si="4"/>
        <v>189</v>
      </c>
      <c r="C205" s="56" t="e">
        <v>#N/A</v>
      </c>
      <c r="D205" s="57" t="e">
        <f t="shared" si="6"/>
        <v>#N/A</v>
      </c>
      <c r="E205" s="56" t="e">
        <v>#N/A</v>
      </c>
      <c r="F205" s="57" t="e">
        <v>#N/A</v>
      </c>
      <c r="G205" s="57" t="e">
        <v>#N/A</v>
      </c>
      <c r="H205" s="58"/>
      <c r="I205" s="56" t="e">
        <v>#N/A</v>
      </c>
      <c r="J205" s="58" t="e">
        <v>#N/A</v>
      </c>
      <c r="K205" s="48"/>
      <c r="L205" s="212"/>
      <c r="M205" s="49"/>
      <c r="N205" s="210"/>
      <c r="O205" s="212"/>
      <c r="P205" s="49"/>
      <c r="Q205" s="210"/>
      <c r="R205" s="202"/>
      <c r="S205" s="24"/>
      <c r="T205" s="24"/>
    </row>
    <row r="206" spans="1:20" hidden="1" x14ac:dyDescent="0.25">
      <c r="A206" s="22">
        <f t="shared" si="5"/>
        <v>1327</v>
      </c>
      <c r="B206" s="201">
        <f t="shared" si="4"/>
        <v>190</v>
      </c>
      <c r="C206" s="56" t="e">
        <v>#N/A</v>
      </c>
      <c r="D206" s="57" t="e">
        <f t="shared" si="6"/>
        <v>#N/A</v>
      </c>
      <c r="E206" s="56" t="e">
        <v>#N/A</v>
      </c>
      <c r="F206" s="57" t="e">
        <v>#N/A</v>
      </c>
      <c r="G206" s="57" t="e">
        <v>#N/A</v>
      </c>
      <c r="H206" s="58"/>
      <c r="I206" s="56" t="e">
        <v>#N/A</v>
      </c>
      <c r="J206" s="58" t="e">
        <v>#N/A</v>
      </c>
      <c r="K206" s="48"/>
      <c r="L206" s="212"/>
      <c r="M206" s="49"/>
      <c r="N206" s="210"/>
      <c r="O206" s="212"/>
      <c r="P206" s="49"/>
      <c r="Q206" s="210"/>
      <c r="R206" s="202"/>
      <c r="S206" s="50"/>
      <c r="T206" s="51"/>
    </row>
    <row r="207" spans="1:20" hidden="1" x14ac:dyDescent="0.25">
      <c r="A207" s="22">
        <f t="shared" si="5"/>
        <v>1334</v>
      </c>
      <c r="B207" s="201">
        <f t="shared" si="4"/>
        <v>191</v>
      </c>
      <c r="C207" s="56" t="e">
        <v>#N/A</v>
      </c>
      <c r="D207" s="57" t="e">
        <f t="shared" si="6"/>
        <v>#N/A</v>
      </c>
      <c r="E207" s="56" t="e">
        <v>#N/A</v>
      </c>
      <c r="F207" s="57" t="e">
        <v>#N/A</v>
      </c>
      <c r="G207" s="57" t="e">
        <v>#N/A</v>
      </c>
      <c r="H207" s="58"/>
      <c r="I207" s="56" t="e">
        <v>#N/A</v>
      </c>
      <c r="J207" s="58" t="e">
        <v>#N/A</v>
      </c>
      <c r="K207" s="48"/>
      <c r="L207" s="212"/>
      <c r="M207" s="49"/>
      <c r="N207" s="210"/>
      <c r="O207" s="212"/>
      <c r="P207" s="49"/>
      <c r="Q207" s="210"/>
      <c r="R207" s="202"/>
      <c r="S207" s="50"/>
      <c r="T207" s="51"/>
    </row>
    <row r="208" spans="1:20" hidden="1" x14ac:dyDescent="0.25">
      <c r="A208" s="22">
        <f t="shared" si="5"/>
        <v>1341</v>
      </c>
      <c r="B208" s="201">
        <f t="shared" si="4"/>
        <v>192</v>
      </c>
      <c r="C208" s="56" t="e">
        <v>#N/A</v>
      </c>
      <c r="D208" s="57" t="e">
        <f t="shared" si="6"/>
        <v>#N/A</v>
      </c>
      <c r="E208" s="56" t="e">
        <v>#N/A</v>
      </c>
      <c r="F208" s="57" t="e">
        <v>#N/A</v>
      </c>
      <c r="G208" s="57" t="e">
        <v>#N/A</v>
      </c>
      <c r="H208" s="58"/>
      <c r="I208" s="56" t="e">
        <v>#N/A</v>
      </c>
      <c r="J208" s="58" t="e">
        <v>#N/A</v>
      </c>
      <c r="K208" s="48"/>
      <c r="L208" s="212"/>
      <c r="M208" s="49"/>
      <c r="N208" s="210"/>
      <c r="O208" s="212"/>
      <c r="P208" s="49"/>
      <c r="Q208" s="210"/>
      <c r="R208" s="202"/>
      <c r="S208" s="50"/>
      <c r="T208" s="51"/>
    </row>
    <row r="209" spans="1:20" hidden="1" x14ac:dyDescent="0.25">
      <c r="A209" s="22">
        <f t="shared" si="5"/>
        <v>1348</v>
      </c>
      <c r="B209" s="201">
        <f t="shared" si="4"/>
        <v>193</v>
      </c>
      <c r="C209" s="56" t="e">
        <v>#N/A</v>
      </c>
      <c r="D209" s="57" t="e">
        <f t="shared" si="6"/>
        <v>#N/A</v>
      </c>
      <c r="E209" s="56" t="e">
        <v>#N/A</v>
      </c>
      <c r="F209" s="57" t="e">
        <v>#N/A</v>
      </c>
      <c r="G209" s="57" t="e">
        <v>#N/A</v>
      </c>
      <c r="H209" s="58"/>
      <c r="I209" s="56" t="e">
        <v>#N/A</v>
      </c>
      <c r="J209" s="58" t="e">
        <v>#N/A</v>
      </c>
      <c r="K209" s="48"/>
      <c r="L209" s="212"/>
      <c r="M209" s="49"/>
      <c r="N209" s="210"/>
      <c r="O209" s="212"/>
      <c r="P209" s="49"/>
      <c r="Q209" s="210"/>
      <c r="R209" s="202"/>
      <c r="S209" s="24"/>
      <c r="T209" s="24"/>
    </row>
    <row r="210" spans="1:20" hidden="1" x14ac:dyDescent="0.25">
      <c r="A210" s="22">
        <f t="shared" si="5"/>
        <v>1355</v>
      </c>
      <c r="B210" s="201">
        <f t="shared" si="4"/>
        <v>194</v>
      </c>
      <c r="C210" s="56" t="e">
        <v>#N/A</v>
      </c>
      <c r="D210" s="57" t="e">
        <f t="shared" si="6"/>
        <v>#N/A</v>
      </c>
      <c r="E210" s="56" t="e">
        <v>#N/A</v>
      </c>
      <c r="F210" s="57" t="e">
        <v>#N/A</v>
      </c>
      <c r="G210" s="57" t="e">
        <v>#N/A</v>
      </c>
      <c r="H210" s="58"/>
      <c r="I210" s="56" t="e">
        <v>#N/A</v>
      </c>
      <c r="J210" s="58" t="e">
        <v>#N/A</v>
      </c>
      <c r="K210" s="48"/>
      <c r="L210" s="212"/>
      <c r="M210" s="49"/>
      <c r="N210" s="210"/>
      <c r="O210" s="212"/>
      <c r="P210" s="49"/>
      <c r="Q210" s="210"/>
      <c r="R210" s="202"/>
      <c r="S210" s="50"/>
      <c r="T210" s="51"/>
    </row>
    <row r="211" spans="1:20" hidden="1" x14ac:dyDescent="0.25">
      <c r="A211" s="22">
        <f t="shared" si="5"/>
        <v>1362</v>
      </c>
      <c r="B211" s="201">
        <f t="shared" ref="B211:B236" si="7">+B210+1</f>
        <v>195</v>
      </c>
      <c r="C211" s="56" t="e">
        <v>#N/A</v>
      </c>
      <c r="D211" s="57" t="e">
        <f t="shared" si="6"/>
        <v>#N/A</v>
      </c>
      <c r="E211" s="56" t="e">
        <v>#N/A</v>
      </c>
      <c r="F211" s="57" t="e">
        <v>#N/A</v>
      </c>
      <c r="G211" s="57" t="e">
        <v>#N/A</v>
      </c>
      <c r="H211" s="58"/>
      <c r="I211" s="56" t="e">
        <v>#N/A</v>
      </c>
      <c r="J211" s="58" t="e">
        <v>#N/A</v>
      </c>
      <c r="K211" s="48"/>
      <c r="L211" s="212"/>
      <c r="M211" s="49"/>
      <c r="N211" s="210"/>
      <c r="O211" s="212"/>
      <c r="P211" s="49"/>
      <c r="Q211" s="210"/>
      <c r="R211" s="202"/>
      <c r="S211" s="50"/>
      <c r="T211" s="51"/>
    </row>
    <row r="212" spans="1:20" hidden="1" x14ac:dyDescent="0.25">
      <c r="A212" s="22">
        <f t="shared" ref="A212:A236" si="8">+A211+7</f>
        <v>1369</v>
      </c>
      <c r="B212" s="201">
        <f t="shared" si="7"/>
        <v>196</v>
      </c>
      <c r="C212" s="56" t="e">
        <v>#N/A</v>
      </c>
      <c r="D212" s="57" t="e">
        <f t="shared" si="6"/>
        <v>#N/A</v>
      </c>
      <c r="E212" s="56" t="e">
        <v>#N/A</v>
      </c>
      <c r="F212" s="57" t="e">
        <v>#N/A</v>
      </c>
      <c r="G212" s="57" t="e">
        <v>#N/A</v>
      </c>
      <c r="H212" s="58"/>
      <c r="I212" s="56" t="e">
        <v>#N/A</v>
      </c>
      <c r="J212" s="58" t="e">
        <v>#N/A</v>
      </c>
      <c r="K212" s="48"/>
      <c r="L212" s="212"/>
      <c r="M212" s="49"/>
      <c r="N212" s="210"/>
      <c r="O212" s="212"/>
      <c r="P212" s="49"/>
      <c r="Q212" s="210"/>
      <c r="R212" s="202"/>
      <c r="S212" s="50"/>
      <c r="T212" s="51"/>
    </row>
    <row r="213" spans="1:20" hidden="1" x14ac:dyDescent="0.25">
      <c r="A213" s="22">
        <f t="shared" si="8"/>
        <v>1376</v>
      </c>
      <c r="B213" s="201">
        <f t="shared" si="7"/>
        <v>197</v>
      </c>
      <c r="C213" s="56" t="e">
        <v>#N/A</v>
      </c>
      <c r="D213" s="57" t="e">
        <f t="shared" si="6"/>
        <v>#N/A</v>
      </c>
      <c r="E213" s="56" t="e">
        <v>#N/A</v>
      </c>
      <c r="F213" s="57" t="e">
        <v>#N/A</v>
      </c>
      <c r="G213" s="57" t="e">
        <v>#N/A</v>
      </c>
      <c r="H213" s="58"/>
      <c r="I213" s="56" t="e">
        <v>#N/A</v>
      </c>
      <c r="J213" s="58" t="e">
        <v>#N/A</v>
      </c>
      <c r="K213" s="48"/>
      <c r="L213" s="212"/>
      <c r="M213" s="49"/>
      <c r="N213" s="210"/>
      <c r="O213" s="212"/>
      <c r="P213" s="49"/>
      <c r="Q213" s="210"/>
      <c r="R213" s="202"/>
      <c r="S213" s="24"/>
      <c r="T213" s="24"/>
    </row>
    <row r="214" spans="1:20" hidden="1" x14ac:dyDescent="0.25">
      <c r="A214" s="22">
        <f t="shared" si="8"/>
        <v>1383</v>
      </c>
      <c r="B214" s="201">
        <f t="shared" si="7"/>
        <v>198</v>
      </c>
      <c r="C214" s="56" t="e">
        <v>#N/A</v>
      </c>
      <c r="D214" s="57" t="e">
        <f t="shared" si="6"/>
        <v>#N/A</v>
      </c>
      <c r="E214" s="56" t="e">
        <v>#N/A</v>
      </c>
      <c r="F214" s="57" t="e">
        <v>#N/A</v>
      </c>
      <c r="G214" s="57" t="e">
        <v>#N/A</v>
      </c>
      <c r="H214" s="58"/>
      <c r="I214" s="56" t="e">
        <v>#N/A</v>
      </c>
      <c r="J214" s="58" t="e">
        <v>#N/A</v>
      </c>
      <c r="K214" s="48"/>
      <c r="L214" s="212"/>
      <c r="M214" s="49"/>
      <c r="N214" s="210"/>
      <c r="O214" s="212"/>
      <c r="P214" s="49"/>
      <c r="Q214" s="210"/>
      <c r="R214" s="202"/>
      <c r="S214" s="24"/>
      <c r="T214" s="24"/>
    </row>
    <row r="215" spans="1:20" hidden="1" x14ac:dyDescent="0.25">
      <c r="A215" s="22">
        <f t="shared" si="8"/>
        <v>1390</v>
      </c>
      <c r="B215" s="201">
        <f t="shared" si="7"/>
        <v>199</v>
      </c>
      <c r="C215" s="56" t="e">
        <v>#N/A</v>
      </c>
      <c r="D215" s="57" t="e">
        <f t="shared" si="6"/>
        <v>#N/A</v>
      </c>
      <c r="E215" s="56" t="e">
        <v>#N/A</v>
      </c>
      <c r="F215" s="57" t="e">
        <v>#N/A</v>
      </c>
      <c r="G215" s="57" t="e">
        <v>#N/A</v>
      </c>
      <c r="H215" s="58"/>
      <c r="I215" s="56" t="e">
        <v>#N/A</v>
      </c>
      <c r="J215" s="58" t="e">
        <v>#N/A</v>
      </c>
      <c r="K215" s="48"/>
      <c r="L215" s="212"/>
      <c r="M215" s="49"/>
      <c r="N215" s="210"/>
      <c r="O215" s="212"/>
      <c r="P215" s="49"/>
      <c r="Q215" s="210"/>
      <c r="R215" s="202"/>
      <c r="S215" s="24"/>
      <c r="T215" s="24"/>
    </row>
    <row r="216" spans="1:20" hidden="1" x14ac:dyDescent="0.25">
      <c r="A216" s="22">
        <f t="shared" si="8"/>
        <v>1397</v>
      </c>
      <c r="B216" s="201">
        <f t="shared" si="7"/>
        <v>200</v>
      </c>
      <c r="C216" s="56" t="e">
        <v>#N/A</v>
      </c>
      <c r="D216" s="57" t="e">
        <f t="shared" si="6"/>
        <v>#N/A</v>
      </c>
      <c r="E216" s="56" t="e">
        <v>#N/A</v>
      </c>
      <c r="F216" s="57" t="e">
        <v>#N/A</v>
      </c>
      <c r="G216" s="57" t="e">
        <v>#N/A</v>
      </c>
      <c r="H216" s="58"/>
      <c r="I216" s="56" t="e">
        <v>#N/A</v>
      </c>
      <c r="J216" s="58" t="e">
        <v>#N/A</v>
      </c>
      <c r="K216" s="48"/>
      <c r="L216" s="212"/>
      <c r="M216" s="49"/>
      <c r="N216" s="210"/>
      <c r="O216" s="212"/>
      <c r="P216" s="49"/>
      <c r="Q216" s="210"/>
      <c r="R216" s="202"/>
      <c r="S216" s="24"/>
      <c r="T216" s="24"/>
    </row>
    <row r="217" spans="1:20" hidden="1" x14ac:dyDescent="0.25">
      <c r="A217" s="22">
        <f t="shared" si="8"/>
        <v>1404</v>
      </c>
      <c r="B217" s="201">
        <f t="shared" si="7"/>
        <v>201</v>
      </c>
      <c r="C217" s="56" t="e">
        <v>#N/A</v>
      </c>
      <c r="D217" s="57" t="e">
        <f t="shared" si="6"/>
        <v>#N/A</v>
      </c>
      <c r="E217" s="56" t="e">
        <v>#N/A</v>
      </c>
      <c r="F217" s="57" t="e">
        <v>#N/A</v>
      </c>
      <c r="G217" s="57" t="e">
        <v>#N/A</v>
      </c>
      <c r="H217" s="58"/>
      <c r="I217" s="56" t="e">
        <v>#N/A</v>
      </c>
      <c r="J217" s="58" t="e">
        <v>#N/A</v>
      </c>
      <c r="K217" s="48"/>
      <c r="L217" s="212"/>
      <c r="M217" s="49"/>
      <c r="N217" s="210"/>
      <c r="O217" s="212"/>
      <c r="P217" s="49"/>
      <c r="Q217" s="210"/>
      <c r="R217" s="202"/>
      <c r="S217" s="24"/>
      <c r="T217" s="24"/>
    </row>
    <row r="218" spans="1:20" hidden="1" x14ac:dyDescent="0.25">
      <c r="A218" s="22">
        <f t="shared" si="8"/>
        <v>1411</v>
      </c>
      <c r="B218" s="201">
        <f t="shared" si="7"/>
        <v>202</v>
      </c>
      <c r="C218" s="56" t="e">
        <v>#N/A</v>
      </c>
      <c r="D218" s="57" t="e">
        <f t="shared" si="6"/>
        <v>#N/A</v>
      </c>
      <c r="E218" s="56" t="e">
        <v>#N/A</v>
      </c>
      <c r="F218" s="57" t="e">
        <v>#N/A</v>
      </c>
      <c r="G218" s="57" t="e">
        <v>#N/A</v>
      </c>
      <c r="H218" s="58"/>
      <c r="I218" s="56" t="e">
        <v>#N/A</v>
      </c>
      <c r="J218" s="58" t="e">
        <v>#N/A</v>
      </c>
      <c r="K218" s="48"/>
      <c r="L218" s="212"/>
      <c r="M218" s="49"/>
      <c r="N218" s="210"/>
      <c r="O218" s="212"/>
      <c r="P218" s="49"/>
      <c r="Q218" s="210"/>
      <c r="R218" s="202"/>
      <c r="S218" s="24"/>
      <c r="T218" s="24"/>
    </row>
    <row r="219" spans="1:20" hidden="1" x14ac:dyDescent="0.25">
      <c r="A219" s="22">
        <f t="shared" si="8"/>
        <v>1418</v>
      </c>
      <c r="B219" s="201">
        <f t="shared" si="7"/>
        <v>203</v>
      </c>
      <c r="C219" s="56" t="e">
        <v>#N/A</v>
      </c>
      <c r="D219" s="57" t="e">
        <f t="shared" si="6"/>
        <v>#N/A</v>
      </c>
      <c r="E219" s="56" t="e">
        <v>#N/A</v>
      </c>
      <c r="F219" s="57" t="e">
        <v>#N/A</v>
      </c>
      <c r="G219" s="57" t="e">
        <v>#N/A</v>
      </c>
      <c r="H219" s="58"/>
      <c r="I219" s="56" t="e">
        <v>#N/A</v>
      </c>
      <c r="J219" s="58" t="e">
        <v>#N/A</v>
      </c>
      <c r="K219" s="48"/>
      <c r="L219" s="212"/>
      <c r="M219" s="49"/>
      <c r="N219" s="210"/>
      <c r="O219" s="212"/>
      <c r="P219" s="49"/>
      <c r="Q219" s="210"/>
      <c r="R219" s="202"/>
      <c r="S219" s="24"/>
      <c r="T219" s="24"/>
    </row>
    <row r="220" spans="1:20" hidden="1" x14ac:dyDescent="0.25">
      <c r="A220" s="22">
        <f t="shared" si="8"/>
        <v>1425</v>
      </c>
      <c r="B220" s="201">
        <f t="shared" si="7"/>
        <v>204</v>
      </c>
      <c r="C220" s="56" t="e">
        <v>#N/A</v>
      </c>
      <c r="D220" s="57" t="e">
        <f t="shared" si="6"/>
        <v>#N/A</v>
      </c>
      <c r="E220" s="56" t="e">
        <v>#N/A</v>
      </c>
      <c r="F220" s="57" t="e">
        <v>#N/A</v>
      </c>
      <c r="G220" s="57" t="e">
        <v>#N/A</v>
      </c>
      <c r="H220" s="58"/>
      <c r="I220" s="56" t="e">
        <v>#N/A</v>
      </c>
      <c r="J220" s="58" t="e">
        <v>#N/A</v>
      </c>
      <c r="K220" s="48"/>
      <c r="L220" s="212"/>
      <c r="M220" s="49"/>
      <c r="N220" s="210"/>
      <c r="O220" s="212"/>
      <c r="P220" s="49"/>
      <c r="Q220" s="210"/>
      <c r="R220" s="202"/>
      <c r="S220" s="24"/>
      <c r="T220" s="24"/>
    </row>
    <row r="221" spans="1:20" hidden="1" x14ac:dyDescent="0.25">
      <c r="A221" s="22">
        <f t="shared" si="8"/>
        <v>1432</v>
      </c>
      <c r="B221" s="201">
        <f t="shared" si="7"/>
        <v>205</v>
      </c>
      <c r="C221" s="56" t="e">
        <v>#N/A</v>
      </c>
      <c r="D221" s="57" t="e">
        <f t="shared" si="6"/>
        <v>#N/A</v>
      </c>
      <c r="E221" s="56" t="e">
        <v>#N/A</v>
      </c>
      <c r="F221" s="57" t="e">
        <v>#N/A</v>
      </c>
      <c r="G221" s="57" t="e">
        <v>#N/A</v>
      </c>
      <c r="H221" s="58"/>
      <c r="I221" s="56" t="e">
        <v>#N/A</v>
      </c>
      <c r="J221" s="58" t="e">
        <v>#N/A</v>
      </c>
      <c r="K221" s="48"/>
      <c r="L221" s="212"/>
      <c r="M221" s="49"/>
      <c r="N221" s="210"/>
      <c r="O221" s="212"/>
      <c r="P221" s="49"/>
      <c r="Q221" s="210"/>
      <c r="R221" s="202"/>
      <c r="S221" s="50"/>
      <c r="T221" s="51"/>
    </row>
    <row r="222" spans="1:20" hidden="1" x14ac:dyDescent="0.25">
      <c r="A222" s="22">
        <f t="shared" si="8"/>
        <v>1439</v>
      </c>
      <c r="B222" s="201">
        <f t="shared" si="7"/>
        <v>206</v>
      </c>
      <c r="C222" s="56" t="e">
        <v>#N/A</v>
      </c>
      <c r="D222" s="57" t="e">
        <f t="shared" si="6"/>
        <v>#N/A</v>
      </c>
      <c r="E222" s="56" t="e">
        <v>#N/A</v>
      </c>
      <c r="F222" s="57" t="e">
        <v>#N/A</v>
      </c>
      <c r="G222" s="57" t="e">
        <v>#N/A</v>
      </c>
      <c r="H222" s="58"/>
      <c r="I222" s="56" t="e">
        <v>#N/A</v>
      </c>
      <c r="J222" s="58" t="e">
        <v>#N/A</v>
      </c>
      <c r="K222" s="48"/>
      <c r="L222" s="212"/>
      <c r="M222" s="49"/>
      <c r="N222" s="210"/>
      <c r="O222" s="212"/>
      <c r="P222" s="49"/>
      <c r="Q222" s="210"/>
      <c r="R222" s="202"/>
      <c r="S222" s="50"/>
      <c r="T222" s="51"/>
    </row>
    <row r="223" spans="1:20" hidden="1" x14ac:dyDescent="0.25">
      <c r="A223" s="22">
        <f t="shared" si="8"/>
        <v>1446</v>
      </c>
      <c r="B223" s="201">
        <f t="shared" si="7"/>
        <v>207</v>
      </c>
      <c r="C223" s="56" t="e">
        <v>#N/A</v>
      </c>
      <c r="D223" s="57" t="e">
        <f t="shared" si="6"/>
        <v>#N/A</v>
      </c>
      <c r="E223" s="56" t="e">
        <v>#N/A</v>
      </c>
      <c r="F223" s="57" t="e">
        <v>#N/A</v>
      </c>
      <c r="G223" s="57" t="e">
        <v>#N/A</v>
      </c>
      <c r="H223" s="58"/>
      <c r="I223" s="56" t="e">
        <v>#N/A</v>
      </c>
      <c r="J223" s="58" t="e">
        <v>#N/A</v>
      </c>
      <c r="K223" s="48"/>
      <c r="L223" s="212"/>
      <c r="M223" s="49"/>
      <c r="N223" s="210"/>
      <c r="O223" s="212"/>
      <c r="P223" s="49"/>
      <c r="Q223" s="210"/>
      <c r="R223" s="202"/>
      <c r="S223" s="50"/>
      <c r="T223" s="51"/>
    </row>
    <row r="224" spans="1:20" hidden="1" x14ac:dyDescent="0.25">
      <c r="A224" s="22">
        <f t="shared" si="8"/>
        <v>1453</v>
      </c>
      <c r="B224" s="201">
        <f t="shared" si="7"/>
        <v>208</v>
      </c>
      <c r="C224" s="56" t="e">
        <v>#N/A</v>
      </c>
      <c r="D224" s="57" t="e">
        <f t="shared" si="6"/>
        <v>#N/A</v>
      </c>
      <c r="E224" s="56" t="e">
        <v>#N/A</v>
      </c>
      <c r="F224" s="57" t="e">
        <v>#N/A</v>
      </c>
      <c r="G224" s="57" t="e">
        <v>#N/A</v>
      </c>
      <c r="H224" s="58"/>
      <c r="I224" s="56" t="e">
        <v>#N/A</v>
      </c>
      <c r="J224" s="58" t="e">
        <v>#N/A</v>
      </c>
      <c r="K224" s="48"/>
      <c r="L224" s="212"/>
      <c r="M224" s="49"/>
      <c r="N224" s="210"/>
      <c r="O224" s="212"/>
      <c r="P224" s="49"/>
      <c r="Q224" s="210"/>
      <c r="R224" s="202"/>
      <c r="S224" s="24"/>
      <c r="T224" s="24"/>
    </row>
    <row r="225" spans="1:27" hidden="1" x14ac:dyDescent="0.25">
      <c r="A225" s="22">
        <f t="shared" si="8"/>
        <v>1460</v>
      </c>
      <c r="B225" s="201">
        <f t="shared" si="7"/>
        <v>209</v>
      </c>
      <c r="C225" s="56" t="e">
        <v>#N/A</v>
      </c>
      <c r="D225" s="57" t="e">
        <f t="shared" si="6"/>
        <v>#N/A</v>
      </c>
      <c r="E225" s="56" t="e">
        <v>#N/A</v>
      </c>
      <c r="F225" s="57" t="e">
        <v>#N/A</v>
      </c>
      <c r="G225" s="57" t="e">
        <v>#N/A</v>
      </c>
      <c r="H225" s="58"/>
      <c r="I225" s="56" t="e">
        <v>#N/A</v>
      </c>
      <c r="J225" s="58" t="e">
        <v>#N/A</v>
      </c>
      <c r="K225" s="48"/>
      <c r="L225" s="212"/>
      <c r="M225" s="49"/>
      <c r="N225" s="210"/>
      <c r="O225" s="212"/>
      <c r="P225" s="49"/>
      <c r="Q225" s="210"/>
      <c r="R225" s="202"/>
      <c r="S225" s="24"/>
      <c r="T225" s="24"/>
    </row>
    <row r="226" spans="1:27" hidden="1" x14ac:dyDescent="0.25">
      <c r="A226" s="22">
        <f t="shared" si="8"/>
        <v>1467</v>
      </c>
      <c r="B226" s="201">
        <f t="shared" si="7"/>
        <v>210</v>
      </c>
      <c r="C226" s="56" t="e">
        <v>#N/A</v>
      </c>
      <c r="D226" s="57" t="e">
        <f t="shared" si="6"/>
        <v>#N/A</v>
      </c>
      <c r="E226" s="56" t="e">
        <v>#N/A</v>
      </c>
      <c r="F226" s="57" t="e">
        <v>#N/A</v>
      </c>
      <c r="G226" s="57" t="e">
        <v>#N/A</v>
      </c>
      <c r="H226" s="58"/>
      <c r="I226" s="56" t="e">
        <v>#N/A</v>
      </c>
      <c r="J226" s="58" t="e">
        <v>#N/A</v>
      </c>
      <c r="K226" s="48"/>
      <c r="L226" s="212"/>
      <c r="M226" s="49"/>
      <c r="N226" s="210"/>
      <c r="O226" s="212"/>
      <c r="P226" s="49"/>
      <c r="Q226" s="210"/>
      <c r="R226" s="202"/>
      <c r="S226" s="24"/>
      <c r="T226" s="24"/>
    </row>
    <row r="227" spans="1:27" hidden="1" x14ac:dyDescent="0.25">
      <c r="A227" s="22">
        <f t="shared" si="8"/>
        <v>1474</v>
      </c>
      <c r="B227" s="201">
        <f t="shared" si="7"/>
        <v>211</v>
      </c>
      <c r="C227" s="56" t="e">
        <v>#N/A</v>
      </c>
      <c r="D227" s="57" t="e">
        <f t="shared" si="6"/>
        <v>#N/A</v>
      </c>
      <c r="E227" s="56" t="e">
        <v>#N/A</v>
      </c>
      <c r="F227" s="57" t="e">
        <v>#N/A</v>
      </c>
      <c r="G227" s="57" t="e">
        <v>#N/A</v>
      </c>
      <c r="H227" s="58"/>
      <c r="I227" s="56" t="e">
        <v>#N/A</v>
      </c>
      <c r="J227" s="58" t="e">
        <v>#N/A</v>
      </c>
      <c r="K227" s="48"/>
      <c r="L227" s="212"/>
      <c r="M227" s="49"/>
      <c r="N227" s="210"/>
      <c r="O227" s="212"/>
      <c r="P227" s="49"/>
      <c r="Q227" s="210"/>
      <c r="R227" s="202"/>
      <c r="S227" s="24"/>
      <c r="T227" s="24"/>
    </row>
    <row r="228" spans="1:27" hidden="1" x14ac:dyDescent="0.25">
      <c r="A228" s="22">
        <f t="shared" si="8"/>
        <v>1481</v>
      </c>
      <c r="B228" s="201">
        <f t="shared" si="7"/>
        <v>212</v>
      </c>
      <c r="C228" s="56" t="e">
        <v>#N/A</v>
      </c>
      <c r="D228" s="57" t="e">
        <f t="shared" si="6"/>
        <v>#N/A</v>
      </c>
      <c r="E228" s="56" t="e">
        <v>#N/A</v>
      </c>
      <c r="F228" s="57" t="e">
        <v>#N/A</v>
      </c>
      <c r="G228" s="57" t="e">
        <v>#N/A</v>
      </c>
      <c r="H228" s="58"/>
      <c r="I228" s="56" t="e">
        <v>#N/A</v>
      </c>
      <c r="J228" s="58" t="e">
        <v>#N/A</v>
      </c>
      <c r="K228" s="48"/>
      <c r="L228" s="212"/>
      <c r="M228" s="49"/>
      <c r="N228" s="210"/>
      <c r="O228" s="212"/>
      <c r="P228" s="49"/>
      <c r="Q228" s="210"/>
      <c r="R228" s="202"/>
      <c r="S228" s="24"/>
      <c r="T228" s="24"/>
    </row>
    <row r="229" spans="1:27" hidden="1" x14ac:dyDescent="0.25">
      <c r="A229" s="22">
        <f t="shared" si="8"/>
        <v>1488</v>
      </c>
      <c r="B229" s="201">
        <f t="shared" si="7"/>
        <v>213</v>
      </c>
      <c r="C229" s="56" t="e">
        <v>#N/A</v>
      </c>
      <c r="D229" s="57" t="e">
        <f t="shared" si="6"/>
        <v>#N/A</v>
      </c>
      <c r="E229" s="56" t="e">
        <v>#N/A</v>
      </c>
      <c r="F229" s="57" t="e">
        <v>#N/A</v>
      </c>
      <c r="G229" s="57" t="e">
        <v>#N/A</v>
      </c>
      <c r="H229" s="58"/>
      <c r="I229" s="56" t="e">
        <v>#N/A</v>
      </c>
      <c r="J229" s="58" t="e">
        <v>#N/A</v>
      </c>
      <c r="K229" s="48"/>
      <c r="L229" s="212"/>
      <c r="M229" s="49"/>
      <c r="N229" s="210"/>
      <c r="O229" s="212"/>
      <c r="P229" s="49"/>
      <c r="Q229" s="210"/>
      <c r="R229" s="202"/>
      <c r="S229" s="24"/>
      <c r="T229" s="24"/>
    </row>
    <row r="230" spans="1:27" hidden="1" x14ac:dyDescent="0.25">
      <c r="A230" s="22">
        <f t="shared" si="8"/>
        <v>1495</v>
      </c>
      <c r="B230" s="201">
        <f t="shared" si="7"/>
        <v>214</v>
      </c>
      <c r="C230" s="56" t="e">
        <v>#N/A</v>
      </c>
      <c r="D230" s="57" t="e">
        <f t="shared" si="6"/>
        <v>#N/A</v>
      </c>
      <c r="E230" s="56" t="e">
        <v>#N/A</v>
      </c>
      <c r="F230" s="57" t="e">
        <v>#N/A</v>
      </c>
      <c r="G230" s="57" t="e">
        <v>#N/A</v>
      </c>
      <c r="H230" s="58"/>
      <c r="I230" s="56" t="e">
        <v>#N/A</v>
      </c>
      <c r="J230" s="58" t="e">
        <v>#N/A</v>
      </c>
      <c r="K230" s="48"/>
      <c r="L230" s="212"/>
      <c r="M230" s="49"/>
      <c r="N230" s="210"/>
      <c r="O230" s="212"/>
      <c r="P230" s="49"/>
      <c r="Q230" s="210"/>
      <c r="R230" s="202"/>
      <c r="S230" s="24"/>
      <c r="T230" s="24"/>
    </row>
    <row r="231" spans="1:27" hidden="1" x14ac:dyDescent="0.25">
      <c r="A231" s="22">
        <f t="shared" si="8"/>
        <v>1502</v>
      </c>
      <c r="B231" s="201">
        <f t="shared" si="7"/>
        <v>215</v>
      </c>
      <c r="C231" s="56" t="e">
        <v>#N/A</v>
      </c>
      <c r="D231" s="57" t="e">
        <f t="shared" si="6"/>
        <v>#N/A</v>
      </c>
      <c r="E231" s="56" t="e">
        <v>#N/A</v>
      </c>
      <c r="F231" s="57" t="e">
        <v>#N/A</v>
      </c>
      <c r="G231" s="57" t="e">
        <v>#N/A</v>
      </c>
      <c r="H231" s="58"/>
      <c r="I231" s="56" t="e">
        <v>#N/A</v>
      </c>
      <c r="J231" s="58" t="e">
        <v>#N/A</v>
      </c>
      <c r="K231" s="48"/>
      <c r="L231" s="212"/>
      <c r="M231" s="49"/>
      <c r="N231" s="210"/>
      <c r="O231" s="212"/>
      <c r="P231" s="49"/>
      <c r="Q231" s="210"/>
      <c r="R231" s="202"/>
      <c r="S231" s="24"/>
      <c r="T231" s="24"/>
    </row>
    <row r="232" spans="1:27" hidden="1" x14ac:dyDescent="0.25">
      <c r="A232" s="22">
        <f t="shared" si="8"/>
        <v>1509</v>
      </c>
      <c r="B232" s="201">
        <f t="shared" si="7"/>
        <v>216</v>
      </c>
      <c r="C232" s="56" t="e">
        <v>#N/A</v>
      </c>
      <c r="D232" s="57" t="e">
        <f t="shared" si="6"/>
        <v>#N/A</v>
      </c>
      <c r="E232" s="56" t="e">
        <v>#N/A</v>
      </c>
      <c r="F232" s="57" t="e">
        <v>#N/A</v>
      </c>
      <c r="G232" s="57" t="e">
        <v>#N/A</v>
      </c>
      <c r="H232" s="58"/>
      <c r="I232" s="56" t="e">
        <v>#N/A</v>
      </c>
      <c r="J232" s="58" t="e">
        <v>#N/A</v>
      </c>
      <c r="K232" s="48"/>
      <c r="L232" s="212"/>
      <c r="M232" s="49"/>
      <c r="N232" s="210"/>
      <c r="O232" s="212"/>
      <c r="P232" s="49"/>
      <c r="Q232" s="210"/>
      <c r="R232" s="202"/>
      <c r="S232" s="24"/>
      <c r="T232" s="24"/>
    </row>
    <row r="233" spans="1:27" hidden="1" x14ac:dyDescent="0.25">
      <c r="A233" s="22">
        <f t="shared" si="8"/>
        <v>1516</v>
      </c>
      <c r="B233" s="201">
        <f t="shared" si="7"/>
        <v>217</v>
      </c>
      <c r="C233" s="56" t="e">
        <v>#N/A</v>
      </c>
      <c r="D233" s="57" t="e">
        <f t="shared" si="6"/>
        <v>#N/A</v>
      </c>
      <c r="E233" s="56" t="e">
        <v>#N/A</v>
      </c>
      <c r="F233" s="57" t="e">
        <v>#N/A</v>
      </c>
      <c r="G233" s="57" t="e">
        <v>#N/A</v>
      </c>
      <c r="H233" s="58"/>
      <c r="I233" s="56" t="e">
        <v>#N/A</v>
      </c>
      <c r="J233" s="58" t="e">
        <v>#N/A</v>
      </c>
      <c r="K233" s="48"/>
      <c r="L233" s="212"/>
      <c r="M233" s="49"/>
      <c r="N233" s="210"/>
      <c r="O233" s="212"/>
      <c r="P233" s="49"/>
      <c r="Q233" s="210"/>
      <c r="R233" s="202"/>
      <c r="S233" s="24"/>
      <c r="T233" s="24"/>
    </row>
    <row r="234" spans="1:27" hidden="1" x14ac:dyDescent="0.25">
      <c r="A234" s="22">
        <f t="shared" si="8"/>
        <v>1523</v>
      </c>
      <c r="B234" s="201">
        <f t="shared" si="7"/>
        <v>218</v>
      </c>
      <c r="C234" s="56" t="e">
        <v>#N/A</v>
      </c>
      <c r="D234" s="57" t="e">
        <f t="shared" si="6"/>
        <v>#N/A</v>
      </c>
      <c r="E234" s="56" t="e">
        <v>#N/A</v>
      </c>
      <c r="F234" s="57" t="e">
        <v>#N/A</v>
      </c>
      <c r="G234" s="57" t="e">
        <v>#N/A</v>
      </c>
      <c r="H234" s="58"/>
      <c r="I234" s="56" t="e">
        <v>#N/A</v>
      </c>
      <c r="J234" s="58" t="e">
        <v>#N/A</v>
      </c>
      <c r="K234" s="48"/>
      <c r="L234" s="212"/>
      <c r="M234" s="49"/>
      <c r="N234" s="210"/>
      <c r="O234" s="212"/>
      <c r="P234" s="49"/>
      <c r="Q234" s="210"/>
      <c r="R234" s="202"/>
      <c r="S234" s="24"/>
      <c r="T234" s="24"/>
    </row>
    <row r="235" spans="1:27" hidden="1" x14ac:dyDescent="0.25">
      <c r="A235" s="22">
        <f t="shared" si="8"/>
        <v>1530</v>
      </c>
      <c r="B235" s="201">
        <f t="shared" si="7"/>
        <v>219</v>
      </c>
      <c r="C235" s="56" t="e">
        <v>#N/A</v>
      </c>
      <c r="D235" s="57" t="e">
        <f t="shared" si="6"/>
        <v>#N/A</v>
      </c>
      <c r="E235" s="56" t="e">
        <v>#N/A</v>
      </c>
      <c r="F235" s="57" t="e">
        <v>#N/A</v>
      </c>
      <c r="G235" s="57" t="e">
        <v>#N/A</v>
      </c>
      <c r="H235" s="58"/>
      <c r="I235" s="56" t="e">
        <v>#N/A</v>
      </c>
      <c r="J235" s="58" t="e">
        <v>#N/A</v>
      </c>
      <c r="K235" s="48"/>
      <c r="L235" s="212"/>
      <c r="M235" s="49"/>
      <c r="N235" s="210"/>
      <c r="O235" s="212"/>
      <c r="P235" s="49"/>
      <c r="Q235" s="210"/>
      <c r="R235" s="202"/>
      <c r="S235" s="24"/>
      <c r="T235" s="24"/>
    </row>
    <row r="236" spans="1:27" hidden="1" x14ac:dyDescent="0.25">
      <c r="A236" s="22">
        <f t="shared" si="8"/>
        <v>1537</v>
      </c>
      <c r="B236" s="201">
        <f t="shared" si="7"/>
        <v>220</v>
      </c>
      <c r="C236" s="56" t="e">
        <v>#N/A</v>
      </c>
      <c r="D236" s="57" t="e">
        <f t="shared" si="6"/>
        <v>#N/A</v>
      </c>
      <c r="E236" s="56" t="e">
        <v>#N/A</v>
      </c>
      <c r="F236" s="57" t="e">
        <v>#N/A</v>
      </c>
      <c r="G236" s="57" t="e">
        <v>#N/A</v>
      </c>
      <c r="H236" s="58"/>
      <c r="I236" s="56" t="e">
        <v>#N/A</v>
      </c>
      <c r="J236" s="58" t="e">
        <v>#N/A</v>
      </c>
      <c r="K236" s="48"/>
      <c r="L236" s="212"/>
      <c r="M236" s="49"/>
      <c r="N236" s="210"/>
      <c r="O236" s="212"/>
      <c r="P236" s="49"/>
      <c r="Q236" s="210"/>
      <c r="R236" s="202"/>
      <c r="S236" s="24"/>
      <c r="T236" s="24"/>
    </row>
    <row r="237" spans="1:27" ht="5.25" customHeight="1" thickBot="1" x14ac:dyDescent="0.3">
      <c r="A237" s="4"/>
      <c r="B237" s="59"/>
      <c r="C237" s="60"/>
      <c r="D237" s="60"/>
      <c r="E237" s="60"/>
      <c r="F237" s="61"/>
      <c r="G237" s="61"/>
      <c r="H237" s="62"/>
      <c r="I237" s="61"/>
      <c r="J237" s="62"/>
      <c r="K237" s="63"/>
      <c r="L237" s="64"/>
      <c r="M237" s="65"/>
      <c r="N237" s="65"/>
      <c r="O237" s="64"/>
      <c r="P237" s="65"/>
      <c r="Q237" s="65"/>
      <c r="R237" s="62"/>
      <c r="S237" s="7"/>
    </row>
    <row r="238" spans="1:27" ht="15.75" thickTop="1" x14ac:dyDescent="0.25">
      <c r="A238" s="4"/>
      <c r="B238" s="7"/>
      <c r="C238" s="7"/>
      <c r="D238" s="7"/>
      <c r="E238" s="7"/>
      <c r="F238" s="7"/>
      <c r="G238" s="7"/>
      <c r="H238" s="7"/>
      <c r="I238" s="7"/>
      <c r="J238" s="7"/>
      <c r="K238" s="9"/>
      <c r="L238" s="66"/>
      <c r="M238" s="67"/>
      <c r="N238" s="67"/>
      <c r="O238" s="66"/>
      <c r="P238" s="67"/>
      <c r="Q238" s="67"/>
      <c r="R238" s="7"/>
      <c r="S238" s="7"/>
      <c r="T238" s="7"/>
      <c r="U238" s="7"/>
      <c r="V238" s="7"/>
      <c r="W238" s="7"/>
      <c r="X238" s="7"/>
      <c r="Y238" s="7"/>
      <c r="Z238" s="7"/>
      <c r="AA238" s="7"/>
    </row>
    <row r="239" spans="1:27" x14ac:dyDescent="0.25">
      <c r="A239" s="4"/>
      <c r="B239" s="13" t="s">
        <v>411</v>
      </c>
      <c r="C239" s="7"/>
      <c r="D239" s="7"/>
      <c r="E239" s="7"/>
      <c r="F239" s="7"/>
      <c r="G239" s="7"/>
      <c r="H239" s="7"/>
      <c r="I239" s="7"/>
      <c r="J239" s="7"/>
      <c r="K239" s="9"/>
      <c r="L239" s="68"/>
      <c r="M239" s="9"/>
      <c r="N239" s="9"/>
      <c r="O239" s="68"/>
      <c r="P239" s="9"/>
      <c r="Q239" s="9"/>
      <c r="R239" s="7"/>
      <c r="S239" s="7"/>
      <c r="T239" s="7"/>
      <c r="U239" s="7"/>
      <c r="V239" s="7"/>
      <c r="W239" s="7"/>
      <c r="X239" s="7"/>
      <c r="Y239" s="7"/>
      <c r="Z239" s="7"/>
      <c r="AA239" s="7"/>
    </row>
    <row r="240" spans="1:27" x14ac:dyDescent="0.25">
      <c r="A240" s="4"/>
      <c r="B240" s="7" t="s">
        <v>412</v>
      </c>
      <c r="C240" s="7"/>
      <c r="D240" s="7"/>
      <c r="E240" s="7"/>
      <c r="F240" s="7"/>
      <c r="G240" s="7"/>
      <c r="H240" s="7"/>
      <c r="I240" s="7"/>
      <c r="J240" s="7"/>
      <c r="K240" s="9"/>
      <c r="L240" s="68"/>
      <c r="M240" s="9"/>
      <c r="N240" s="9"/>
      <c r="O240" s="68"/>
      <c r="P240" s="9"/>
      <c r="Q240" s="9"/>
      <c r="R240" s="7"/>
      <c r="S240" s="7"/>
      <c r="T240" s="7"/>
      <c r="U240" s="7"/>
      <c r="V240" s="7"/>
      <c r="W240" s="7"/>
      <c r="X240" s="7"/>
      <c r="Y240" s="7"/>
      <c r="Z240" s="7"/>
      <c r="AA240" s="7"/>
    </row>
    <row r="241" spans="1:27" x14ac:dyDescent="0.25">
      <c r="A241" s="4"/>
      <c r="B241" s="7" t="s">
        <v>413</v>
      </c>
      <c r="C241" s="7"/>
      <c r="D241" s="7"/>
      <c r="E241" s="7"/>
      <c r="F241" s="7"/>
      <c r="G241" s="7"/>
      <c r="H241" s="7"/>
      <c r="I241" s="7"/>
      <c r="J241" s="7"/>
      <c r="K241" s="9"/>
      <c r="L241" s="68"/>
      <c r="M241" s="9"/>
      <c r="N241" s="9"/>
      <c r="O241" s="68"/>
      <c r="P241" s="9"/>
      <c r="Q241" s="9"/>
      <c r="R241" s="7"/>
      <c r="S241" s="7"/>
      <c r="T241" s="7"/>
      <c r="U241" s="7"/>
      <c r="V241" s="7"/>
      <c r="W241" s="7"/>
      <c r="X241" s="7"/>
      <c r="Y241" s="7"/>
      <c r="Z241" s="7"/>
      <c r="AA241" s="7"/>
    </row>
    <row r="242" spans="1:27" x14ac:dyDescent="0.25">
      <c r="A242" s="4"/>
      <c r="B242" s="7" t="s">
        <v>414</v>
      </c>
      <c r="C242" s="7"/>
      <c r="D242" s="7"/>
      <c r="E242" s="7"/>
      <c r="F242" s="7"/>
      <c r="G242" s="7"/>
      <c r="H242" s="7"/>
      <c r="I242" s="7"/>
      <c r="J242" s="7"/>
      <c r="K242" s="9"/>
      <c r="L242" s="68"/>
      <c r="M242" s="9"/>
      <c r="N242" s="9"/>
      <c r="O242" s="68"/>
      <c r="P242" s="9"/>
      <c r="Q242" s="9"/>
      <c r="R242" s="7"/>
      <c r="S242" s="7"/>
      <c r="T242" s="7"/>
      <c r="U242" s="7"/>
      <c r="V242" s="7"/>
      <c r="W242" s="7"/>
      <c r="X242" s="7"/>
      <c r="Y242" s="7"/>
      <c r="Z242" s="7"/>
      <c r="AA242" s="7"/>
    </row>
    <row r="243" spans="1:27" x14ac:dyDescent="0.25">
      <c r="A243" s="4"/>
      <c r="B243" s="7"/>
      <c r="E243" s="7"/>
      <c r="F243" s="7"/>
      <c r="G243" s="7"/>
      <c r="H243" s="7"/>
      <c r="I243" s="7"/>
      <c r="J243" s="7"/>
      <c r="K243" s="9"/>
      <c r="L243" s="68"/>
      <c r="M243" s="9"/>
      <c r="N243" s="9"/>
      <c r="O243" s="68"/>
      <c r="P243" s="9"/>
      <c r="Q243" s="9"/>
      <c r="R243" s="7"/>
      <c r="S243" s="7"/>
      <c r="T243" s="7"/>
      <c r="U243" s="7"/>
      <c r="V243" s="7"/>
      <c r="W243" s="7"/>
      <c r="X243" s="7"/>
      <c r="Y243" s="7"/>
      <c r="Z243" s="7"/>
      <c r="AA243" s="7"/>
    </row>
    <row r="251" spans="1:27" ht="6.75" customHeight="1" x14ac:dyDescent="0.25"/>
  </sheetData>
  <sheetProtection formatCells="0" sort="0" autoFilter="0"/>
  <mergeCells count="9">
    <mergeCell ref="B7:R7"/>
    <mergeCell ref="B9:D9"/>
    <mergeCell ref="B11:D11"/>
    <mergeCell ref="B13:D13"/>
    <mergeCell ref="B15:H15"/>
    <mergeCell ref="I15:J15"/>
    <mergeCell ref="L15:N15"/>
    <mergeCell ref="O15:Q15"/>
    <mergeCell ref="R15:R16"/>
  </mergeCells>
  <dataValidations count="1">
    <dataValidation type="list" allowBlank="1" showInputMessage="1" showErrorMessage="1" sqref="E11:F13" xr:uid="{00000000-0002-0000-0800-000000000000}"/>
  </dataValidations>
  <pageMargins left="0.51" right="0.19685039370078741" top="0.59055118110236227" bottom="0.35433070866141736" header="0.31496062992125984" footer="0.43307086614173229"/>
  <pageSetup paperSize="9" scale="42" orientation="landscape" horizontalDpi="1200" verticalDpi="1200" r:id="rId1"/>
  <rowBreaks count="2" manualBreakCount="2">
    <brk id="81" max="17" man="1"/>
    <brk id="157" max="17" man="1"/>
  </row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0"/>
  <dimension ref="A1:AA127"/>
  <sheetViews>
    <sheetView showGridLines="0" zoomScale="46" zoomScaleNormal="46" zoomScaleSheetLayoutView="100" workbookViewId="0">
      <pane xSplit="5" ySplit="11" topLeftCell="F12" activePane="bottomRight" state="frozen"/>
      <selection pane="topRight" activeCell="F1" sqref="F1"/>
      <selection pane="bottomLeft" activeCell="A12" sqref="A12"/>
      <selection pane="bottomRight" activeCell="D60" sqref="D60"/>
    </sheetView>
  </sheetViews>
  <sheetFormatPr baseColWidth="10" defaultColWidth="9" defaultRowHeight="15" x14ac:dyDescent="0.25"/>
  <cols>
    <col min="1" max="1" width="1.85546875" style="69" customWidth="1"/>
    <col min="2" max="2" width="14.42578125" customWidth="1"/>
    <col min="3" max="3" width="15" customWidth="1"/>
    <col min="4" max="4" width="39.42578125" customWidth="1"/>
    <col min="5" max="5" width="57.5703125" bestFit="1" customWidth="1"/>
    <col min="6" max="6" width="16.42578125" bestFit="1" customWidth="1"/>
    <col min="7" max="7" width="15.140625" bestFit="1" customWidth="1"/>
    <col min="8" max="8" width="25.42578125" bestFit="1" customWidth="1"/>
    <col min="9" max="9" width="12.42578125" bestFit="1" customWidth="1"/>
    <col min="10" max="10" width="11" bestFit="1" customWidth="1"/>
    <col min="11" max="11" width="42.140625" style="18" customWidth="1"/>
    <col min="12" max="12" width="11.42578125" style="18" bestFit="1" customWidth="1"/>
    <col min="13" max="13" width="8.2851562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68.1406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v>43136</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23</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247" t="s">
        <v>406</v>
      </c>
      <c r="K11" s="32" t="s">
        <v>407</v>
      </c>
      <c r="L11" s="33" t="s">
        <v>408</v>
      </c>
      <c r="M11" s="34" t="s">
        <v>409</v>
      </c>
      <c r="N11" s="35" t="s">
        <v>410</v>
      </c>
      <c r="O11" s="33" t="s">
        <v>408</v>
      </c>
      <c r="P11" s="34" t="s">
        <v>409</v>
      </c>
      <c r="Q11" s="36" t="s">
        <v>410</v>
      </c>
      <c r="R11" s="1060"/>
      <c r="S11" s="24"/>
      <c r="T11" s="24"/>
    </row>
    <row r="12" spans="1:27" ht="15.75" thickTop="1" x14ac:dyDescent="0.25">
      <c r="A12" s="22" t="e">
        <v>#REF!</v>
      </c>
      <c r="B12" s="201">
        <v>1</v>
      </c>
      <c r="C12" s="56"/>
      <c r="D12" s="57" t="s">
        <v>23</v>
      </c>
      <c r="E12" s="275" t="s">
        <v>231</v>
      </c>
      <c r="F12" s="48" t="s">
        <v>416</v>
      </c>
      <c r="G12" s="48" t="s">
        <v>558</v>
      </c>
      <c r="H12" s="276" t="s">
        <v>422</v>
      </c>
      <c r="I12" s="282">
        <v>43132</v>
      </c>
      <c r="J12" s="269">
        <v>43159</v>
      </c>
      <c r="K12" s="58" t="s">
        <v>422</v>
      </c>
      <c r="L12" s="1063">
        <v>0.4</v>
      </c>
      <c r="M12" s="1069">
        <f>+L12</f>
        <v>0.4</v>
      </c>
      <c r="N12" s="1071">
        <f>+M12</f>
        <v>0.4</v>
      </c>
      <c r="O12" s="198">
        <v>0</v>
      </c>
      <c r="P12" s="199">
        <v>0</v>
      </c>
      <c r="Q12" s="267">
        <v>0</v>
      </c>
      <c r="R12" s="202"/>
      <c r="S12" s="50"/>
      <c r="T12" s="51"/>
    </row>
    <row r="13" spans="1:27" x14ac:dyDescent="0.25">
      <c r="A13" s="22" t="e">
        <v>#REF!</v>
      </c>
      <c r="B13" s="201">
        <f t="shared" ref="B13:B74" si="0">+B12+1</f>
        <v>2</v>
      </c>
      <c r="C13" s="56"/>
      <c r="D13" s="57" t="s">
        <v>23</v>
      </c>
      <c r="E13" s="275" t="s">
        <v>231</v>
      </c>
      <c r="F13" s="48" t="s">
        <v>416</v>
      </c>
      <c r="G13" s="48" t="s">
        <v>558</v>
      </c>
      <c r="H13" s="276" t="s">
        <v>1531</v>
      </c>
      <c r="I13" s="80">
        <v>43132</v>
      </c>
      <c r="J13" s="81">
        <v>43159</v>
      </c>
      <c r="K13" s="58" t="s">
        <v>1531</v>
      </c>
      <c r="L13" s="1064"/>
      <c r="M13" s="1070"/>
      <c r="N13" s="1072"/>
      <c r="O13" s="198">
        <v>0</v>
      </c>
      <c r="P13" s="199">
        <v>0</v>
      </c>
      <c r="Q13" s="267">
        <v>0</v>
      </c>
      <c r="R13" s="202"/>
      <c r="S13" s="50"/>
      <c r="T13" s="51"/>
    </row>
    <row r="14" spans="1:27" x14ac:dyDescent="0.25">
      <c r="A14" s="22" t="e">
        <v>#REF!</v>
      </c>
      <c r="B14" s="201">
        <f t="shared" si="0"/>
        <v>3</v>
      </c>
      <c r="C14" s="56"/>
      <c r="D14" s="57" t="s">
        <v>23</v>
      </c>
      <c r="E14" s="275" t="s">
        <v>227</v>
      </c>
      <c r="F14" s="48" t="s">
        <v>416</v>
      </c>
      <c r="G14" s="48" t="s">
        <v>558</v>
      </c>
      <c r="H14" s="276" t="s">
        <v>534</v>
      </c>
      <c r="I14" s="80">
        <v>43132</v>
      </c>
      <c r="J14" s="81">
        <v>43159</v>
      </c>
      <c r="K14" s="58" t="s">
        <v>534</v>
      </c>
      <c r="L14" s="266">
        <v>0.4</v>
      </c>
      <c r="M14" s="248">
        <f>+L14</f>
        <v>0.4</v>
      </c>
      <c r="N14" s="264">
        <f>+M14</f>
        <v>0.4</v>
      </c>
      <c r="O14" s="266">
        <v>0</v>
      </c>
      <c r="P14" s="199">
        <v>0</v>
      </c>
      <c r="Q14" s="267">
        <v>0</v>
      </c>
      <c r="R14" s="202"/>
      <c r="S14" s="50"/>
      <c r="T14" s="51"/>
    </row>
    <row r="15" spans="1:27" x14ac:dyDescent="0.25">
      <c r="A15" s="22" t="e">
        <v>#REF!</v>
      </c>
      <c r="B15" s="201">
        <f t="shared" si="0"/>
        <v>4</v>
      </c>
      <c r="C15" s="56"/>
      <c r="D15" s="57" t="s">
        <v>23</v>
      </c>
      <c r="E15" s="275" t="s">
        <v>1280</v>
      </c>
      <c r="F15" s="48" t="s">
        <v>416</v>
      </c>
      <c r="G15" s="48" t="s">
        <v>558</v>
      </c>
      <c r="H15" s="276" t="s">
        <v>422</v>
      </c>
      <c r="I15" s="80">
        <v>43132</v>
      </c>
      <c r="J15" s="81">
        <v>43159</v>
      </c>
      <c r="K15" s="58" t="s">
        <v>422</v>
      </c>
      <c r="L15" s="1063">
        <v>0.4</v>
      </c>
      <c r="M15" s="1069">
        <f>+L15</f>
        <v>0.4</v>
      </c>
      <c r="N15" s="1071">
        <f>+M15</f>
        <v>0.4</v>
      </c>
      <c r="O15" s="266">
        <v>0</v>
      </c>
      <c r="P15" s="199">
        <v>0</v>
      </c>
      <c r="Q15" s="267">
        <v>0</v>
      </c>
      <c r="R15" s="202"/>
      <c r="S15" s="50"/>
      <c r="T15" s="51"/>
    </row>
    <row r="16" spans="1:27" x14ac:dyDescent="0.25">
      <c r="A16" s="22" t="e">
        <v>#REF!</v>
      </c>
      <c r="B16" s="201">
        <f t="shared" si="0"/>
        <v>5</v>
      </c>
      <c r="C16" s="56"/>
      <c r="D16" s="57" t="s">
        <v>23</v>
      </c>
      <c r="E16" s="275" t="s">
        <v>1280</v>
      </c>
      <c r="F16" s="48" t="s">
        <v>416</v>
      </c>
      <c r="G16" s="48" t="s">
        <v>558</v>
      </c>
      <c r="H16" s="276" t="s">
        <v>634</v>
      </c>
      <c r="I16" s="80">
        <v>43132</v>
      </c>
      <c r="J16" s="81">
        <v>43159</v>
      </c>
      <c r="K16" s="58" t="s">
        <v>634</v>
      </c>
      <c r="L16" s="1064"/>
      <c r="M16" s="1070">
        <f t="shared" ref="M16:N31" si="1">+L16</f>
        <v>0</v>
      </c>
      <c r="N16" s="1072">
        <f t="shared" si="1"/>
        <v>0</v>
      </c>
      <c r="O16" s="266">
        <v>0</v>
      </c>
      <c r="P16" s="199">
        <v>0</v>
      </c>
      <c r="Q16" s="267">
        <v>0</v>
      </c>
      <c r="R16" s="202"/>
      <c r="S16" s="50"/>
      <c r="T16" s="51"/>
    </row>
    <row r="17" spans="1:20" x14ac:dyDescent="0.25">
      <c r="A17" s="22" t="e">
        <v>#REF!</v>
      </c>
      <c r="B17" s="201">
        <f t="shared" si="0"/>
        <v>6</v>
      </c>
      <c r="C17" s="56"/>
      <c r="D17" s="57" t="s">
        <v>23</v>
      </c>
      <c r="E17" s="275" t="s">
        <v>228</v>
      </c>
      <c r="F17" s="48" t="s">
        <v>416</v>
      </c>
      <c r="G17" s="48" t="s">
        <v>558</v>
      </c>
      <c r="H17" s="276" t="s">
        <v>422</v>
      </c>
      <c r="I17" s="80">
        <v>43132</v>
      </c>
      <c r="J17" s="81">
        <v>43159</v>
      </c>
      <c r="K17" s="58" t="s">
        <v>422</v>
      </c>
      <c r="L17" s="266">
        <v>0.4</v>
      </c>
      <c r="M17" s="248">
        <f t="shared" si="1"/>
        <v>0.4</v>
      </c>
      <c r="N17" s="264">
        <f t="shared" si="1"/>
        <v>0.4</v>
      </c>
      <c r="O17" s="266">
        <v>0</v>
      </c>
      <c r="P17" s="199">
        <v>0</v>
      </c>
      <c r="Q17" s="267">
        <v>0</v>
      </c>
      <c r="R17" s="202"/>
      <c r="S17" s="50"/>
      <c r="T17" s="51"/>
    </row>
    <row r="18" spans="1:20" x14ac:dyDescent="0.25">
      <c r="A18" s="22" t="e">
        <v>#REF!</v>
      </c>
      <c r="B18" s="201">
        <f t="shared" si="0"/>
        <v>7</v>
      </c>
      <c r="C18" s="56"/>
      <c r="D18" s="57" t="s">
        <v>23</v>
      </c>
      <c r="E18" s="275" t="s">
        <v>230</v>
      </c>
      <c r="F18" s="48" t="s">
        <v>416</v>
      </c>
      <c r="G18" s="48" t="s">
        <v>558</v>
      </c>
      <c r="H18" s="276" t="s">
        <v>608</v>
      </c>
      <c r="I18" s="80">
        <v>43132</v>
      </c>
      <c r="J18" s="81">
        <v>43159</v>
      </c>
      <c r="K18" s="58" t="s">
        <v>608</v>
      </c>
      <c r="L18" s="266">
        <v>0.4</v>
      </c>
      <c r="M18" s="248">
        <f t="shared" si="1"/>
        <v>0.4</v>
      </c>
      <c r="N18" s="264">
        <f t="shared" si="1"/>
        <v>0.4</v>
      </c>
      <c r="O18" s="266">
        <v>0</v>
      </c>
      <c r="P18" s="199">
        <v>0</v>
      </c>
      <c r="Q18" s="267">
        <v>0</v>
      </c>
      <c r="R18" s="202"/>
      <c r="S18" s="50"/>
      <c r="T18" s="51"/>
    </row>
    <row r="19" spans="1:20" x14ac:dyDescent="0.25">
      <c r="A19" s="22" t="e">
        <v>#REF!</v>
      </c>
      <c r="B19" s="201">
        <f t="shared" si="0"/>
        <v>8</v>
      </c>
      <c r="C19" s="56"/>
      <c r="D19" s="57" t="s">
        <v>23</v>
      </c>
      <c r="E19" s="275" t="s">
        <v>1451</v>
      </c>
      <c r="F19" s="48" t="s">
        <v>416</v>
      </c>
      <c r="G19" s="48" t="s">
        <v>558</v>
      </c>
      <c r="H19" s="276" t="s">
        <v>522</v>
      </c>
      <c r="I19" s="80">
        <v>43132</v>
      </c>
      <c r="J19" s="81">
        <v>43159</v>
      </c>
      <c r="K19" s="58" t="s">
        <v>522</v>
      </c>
      <c r="L19" s="266">
        <v>0.4</v>
      </c>
      <c r="M19" s="248">
        <f t="shared" si="1"/>
        <v>0.4</v>
      </c>
      <c r="N19" s="264">
        <f t="shared" si="1"/>
        <v>0.4</v>
      </c>
      <c r="O19" s="266">
        <v>0</v>
      </c>
      <c r="P19" s="199">
        <v>0</v>
      </c>
      <c r="Q19" s="267">
        <v>0</v>
      </c>
      <c r="R19" s="202"/>
      <c r="S19" s="50"/>
      <c r="T19" s="51"/>
    </row>
    <row r="20" spans="1:20" x14ac:dyDescent="0.25">
      <c r="A20" s="22" t="e">
        <v>#REF!</v>
      </c>
      <c r="B20" s="201">
        <f t="shared" si="0"/>
        <v>9</v>
      </c>
      <c r="C20" s="56"/>
      <c r="D20" s="57" t="s">
        <v>23</v>
      </c>
      <c r="E20" s="275" t="s">
        <v>229</v>
      </c>
      <c r="F20" s="48" t="s">
        <v>416</v>
      </c>
      <c r="G20" s="48" t="s">
        <v>558</v>
      </c>
      <c r="H20" s="276" t="s">
        <v>1531</v>
      </c>
      <c r="I20" s="80">
        <v>43132</v>
      </c>
      <c r="J20" s="81">
        <v>43159</v>
      </c>
      <c r="K20" s="58" t="s">
        <v>1531</v>
      </c>
      <c r="L20" s="266">
        <v>0.4</v>
      </c>
      <c r="M20" s="248">
        <f t="shared" si="1"/>
        <v>0.4</v>
      </c>
      <c r="N20" s="264">
        <f t="shared" si="1"/>
        <v>0.4</v>
      </c>
      <c r="O20" s="266">
        <v>0</v>
      </c>
      <c r="P20" s="199">
        <v>0</v>
      </c>
      <c r="Q20" s="267">
        <v>0</v>
      </c>
      <c r="R20" s="202"/>
      <c r="S20" s="50"/>
      <c r="T20" s="51"/>
    </row>
    <row r="21" spans="1:20" x14ac:dyDescent="0.25">
      <c r="A21" s="22" t="e">
        <v>#REF!</v>
      </c>
      <c r="B21" s="201">
        <f t="shared" si="0"/>
        <v>10</v>
      </c>
      <c r="C21" s="56"/>
      <c r="D21" s="57" t="s">
        <v>23</v>
      </c>
      <c r="E21" s="275" t="s">
        <v>3278</v>
      </c>
      <c r="F21" s="48" t="s">
        <v>416</v>
      </c>
      <c r="G21" s="48" t="s">
        <v>558</v>
      </c>
      <c r="H21" s="276" t="s">
        <v>370</v>
      </c>
      <c r="I21" s="80">
        <v>43132</v>
      </c>
      <c r="J21" s="81">
        <v>43159</v>
      </c>
      <c r="K21" s="58" t="s">
        <v>370</v>
      </c>
      <c r="L21" s="266">
        <v>0.4</v>
      </c>
      <c r="M21" s="248">
        <f t="shared" si="1"/>
        <v>0.4</v>
      </c>
      <c r="N21" s="264">
        <f t="shared" si="1"/>
        <v>0.4</v>
      </c>
      <c r="O21" s="266">
        <v>0</v>
      </c>
      <c r="P21" s="199">
        <v>0</v>
      </c>
      <c r="Q21" s="267">
        <v>0</v>
      </c>
      <c r="R21" s="202"/>
      <c r="S21" s="50"/>
      <c r="T21" s="51"/>
    </row>
    <row r="22" spans="1:20" x14ac:dyDescent="0.25">
      <c r="A22" s="22" t="e">
        <v>#REF!</v>
      </c>
      <c r="B22" s="201">
        <f t="shared" si="0"/>
        <v>11</v>
      </c>
      <c r="C22" s="56"/>
      <c r="D22" s="57" t="s">
        <v>23</v>
      </c>
      <c r="E22" s="275" t="s">
        <v>235</v>
      </c>
      <c r="F22" s="48" t="s">
        <v>416</v>
      </c>
      <c r="G22" s="48" t="s">
        <v>558</v>
      </c>
      <c r="H22" s="276" t="s">
        <v>370</v>
      </c>
      <c r="I22" s="80">
        <v>43132</v>
      </c>
      <c r="J22" s="81">
        <v>43159</v>
      </c>
      <c r="K22" s="58" t="s">
        <v>370</v>
      </c>
      <c r="L22" s="266">
        <v>0.4</v>
      </c>
      <c r="M22" s="248">
        <f t="shared" si="1"/>
        <v>0.4</v>
      </c>
      <c r="N22" s="264">
        <f t="shared" si="1"/>
        <v>0.4</v>
      </c>
      <c r="O22" s="266">
        <v>0</v>
      </c>
      <c r="P22" s="199">
        <v>0</v>
      </c>
      <c r="Q22" s="267">
        <v>0</v>
      </c>
      <c r="R22" s="202"/>
      <c r="S22" s="50"/>
      <c r="T22" s="51"/>
    </row>
    <row r="23" spans="1:20" x14ac:dyDescent="0.25">
      <c r="A23" s="22" t="e">
        <v>#REF!</v>
      </c>
      <c r="B23" s="201">
        <f t="shared" si="0"/>
        <v>12</v>
      </c>
      <c r="C23" s="56"/>
      <c r="D23" s="57" t="s">
        <v>23</v>
      </c>
      <c r="E23" s="275" t="s">
        <v>232</v>
      </c>
      <c r="F23" s="48" t="s">
        <v>416</v>
      </c>
      <c r="G23" s="48" t="s">
        <v>558</v>
      </c>
      <c r="H23" s="276" t="s">
        <v>370</v>
      </c>
      <c r="I23" s="80">
        <v>43132</v>
      </c>
      <c r="J23" s="81">
        <v>43159</v>
      </c>
      <c r="K23" s="58" t="s">
        <v>370</v>
      </c>
      <c r="L23" s="266">
        <v>0.4</v>
      </c>
      <c r="M23" s="248">
        <f t="shared" si="1"/>
        <v>0.4</v>
      </c>
      <c r="N23" s="264">
        <f t="shared" si="1"/>
        <v>0.4</v>
      </c>
      <c r="O23" s="266"/>
      <c r="P23" s="199"/>
      <c r="Q23" s="267"/>
      <c r="R23" s="202"/>
      <c r="S23" s="50"/>
      <c r="T23" s="51"/>
    </row>
    <row r="24" spans="1:20" x14ac:dyDescent="0.25">
      <c r="A24" s="22" t="e">
        <v>#REF!</v>
      </c>
      <c r="B24" s="201">
        <f t="shared" si="0"/>
        <v>13</v>
      </c>
      <c r="C24" s="56"/>
      <c r="D24" s="57" t="s">
        <v>23</v>
      </c>
      <c r="E24" s="275" t="s">
        <v>234</v>
      </c>
      <c r="F24" s="48" t="s">
        <v>416</v>
      </c>
      <c r="G24" s="48" t="s">
        <v>558</v>
      </c>
      <c r="H24" s="276" t="s">
        <v>464</v>
      </c>
      <c r="I24" s="80">
        <v>43132</v>
      </c>
      <c r="J24" s="81">
        <v>43159</v>
      </c>
      <c r="K24" s="58" t="s">
        <v>464</v>
      </c>
      <c r="L24" s="266">
        <v>0.4</v>
      </c>
      <c r="M24" s="199">
        <f t="shared" si="1"/>
        <v>0.4</v>
      </c>
      <c r="N24" s="267">
        <f t="shared" si="1"/>
        <v>0.4</v>
      </c>
      <c r="O24" s="266">
        <v>0</v>
      </c>
      <c r="P24" s="199">
        <v>0</v>
      </c>
      <c r="Q24" s="267">
        <v>0</v>
      </c>
      <c r="R24" s="202"/>
      <c r="S24" s="50"/>
      <c r="T24" s="51"/>
    </row>
    <row r="25" spans="1:20" x14ac:dyDescent="0.25">
      <c r="A25" s="22" t="e">
        <v>#REF!</v>
      </c>
      <c r="B25" s="201">
        <f t="shared" si="0"/>
        <v>14</v>
      </c>
      <c r="C25" s="56"/>
      <c r="D25" s="57" t="s">
        <v>23</v>
      </c>
      <c r="E25" s="275" t="s">
        <v>240</v>
      </c>
      <c r="F25" s="48" t="s">
        <v>416</v>
      </c>
      <c r="G25" s="48" t="s">
        <v>558</v>
      </c>
      <c r="H25" s="276" t="s">
        <v>634</v>
      </c>
      <c r="I25" s="80">
        <v>43132</v>
      </c>
      <c r="J25" s="81">
        <v>43159</v>
      </c>
      <c r="K25" s="58" t="s">
        <v>634</v>
      </c>
      <c r="L25" s="266">
        <v>0.4</v>
      </c>
      <c r="M25" s="248">
        <f t="shared" si="1"/>
        <v>0.4</v>
      </c>
      <c r="N25" s="264">
        <f t="shared" si="1"/>
        <v>0.4</v>
      </c>
      <c r="O25" s="266">
        <v>0</v>
      </c>
      <c r="P25" s="199">
        <v>0</v>
      </c>
      <c r="Q25" s="267">
        <v>0</v>
      </c>
      <c r="R25" s="202"/>
      <c r="S25" s="50"/>
      <c r="T25" s="51"/>
    </row>
    <row r="26" spans="1:20" x14ac:dyDescent="0.25">
      <c r="A26" s="22" t="e">
        <v>#REF!</v>
      </c>
      <c r="B26" s="201">
        <f t="shared" si="0"/>
        <v>15</v>
      </c>
      <c r="C26" s="56"/>
      <c r="D26" s="57" t="s">
        <v>23</v>
      </c>
      <c r="E26" s="275" t="s">
        <v>241</v>
      </c>
      <c r="F26" s="48" t="s">
        <v>416</v>
      </c>
      <c r="G26" s="48" t="s">
        <v>558</v>
      </c>
      <c r="H26" s="276" t="s">
        <v>370</v>
      </c>
      <c r="I26" s="80">
        <v>43132</v>
      </c>
      <c r="J26" s="81">
        <v>43159</v>
      </c>
      <c r="K26" s="58" t="s">
        <v>370</v>
      </c>
      <c r="L26" s="266">
        <v>0.4</v>
      </c>
      <c r="M26" s="199">
        <f t="shared" si="1"/>
        <v>0.4</v>
      </c>
      <c r="N26" s="267">
        <f t="shared" si="1"/>
        <v>0.4</v>
      </c>
      <c r="O26" s="266"/>
      <c r="P26" s="199"/>
      <c r="Q26" s="267"/>
      <c r="R26" s="202"/>
      <c r="S26" s="50"/>
      <c r="T26" s="51"/>
    </row>
    <row r="27" spans="1:20" x14ac:dyDescent="0.25">
      <c r="A27" s="22" t="e">
        <v>#REF!</v>
      </c>
      <c r="B27" s="201">
        <f t="shared" si="0"/>
        <v>16</v>
      </c>
      <c r="C27" s="56"/>
      <c r="D27" s="57" t="s">
        <v>23</v>
      </c>
      <c r="E27" s="275" t="s">
        <v>2060</v>
      </c>
      <c r="F27" s="48" t="s">
        <v>416</v>
      </c>
      <c r="G27" s="48" t="s">
        <v>558</v>
      </c>
      <c r="H27" s="276" t="s">
        <v>719</v>
      </c>
      <c r="I27" s="80">
        <v>43132</v>
      </c>
      <c r="J27" s="81">
        <v>43159</v>
      </c>
      <c r="K27" s="58" t="s">
        <v>719</v>
      </c>
      <c r="L27" s="266">
        <v>0.4</v>
      </c>
      <c r="M27" s="199">
        <f t="shared" si="1"/>
        <v>0.4</v>
      </c>
      <c r="N27" s="267">
        <f t="shared" si="1"/>
        <v>0.4</v>
      </c>
      <c r="O27" s="266"/>
      <c r="P27" s="199"/>
      <c r="Q27" s="267"/>
      <c r="R27" s="202"/>
      <c r="S27" s="50"/>
      <c r="T27" s="51"/>
    </row>
    <row r="28" spans="1:20" x14ac:dyDescent="0.25">
      <c r="A28" s="22" t="e">
        <v>#REF!</v>
      </c>
      <c r="B28" s="201">
        <f t="shared" si="0"/>
        <v>17</v>
      </c>
      <c r="C28" s="56"/>
      <c r="D28" s="57" t="s">
        <v>23</v>
      </c>
      <c r="E28" s="275" t="s">
        <v>242</v>
      </c>
      <c r="F28" s="48" t="s">
        <v>416</v>
      </c>
      <c r="G28" s="48" t="s">
        <v>558</v>
      </c>
      <c r="H28" s="276" t="s">
        <v>543</v>
      </c>
      <c r="I28" s="80">
        <v>43132</v>
      </c>
      <c r="J28" s="81">
        <v>43159</v>
      </c>
      <c r="K28" s="58" t="s">
        <v>543</v>
      </c>
      <c r="L28" s="266">
        <v>0.4</v>
      </c>
      <c r="M28" s="248">
        <f t="shared" si="1"/>
        <v>0.4</v>
      </c>
      <c r="N28" s="264">
        <f t="shared" si="1"/>
        <v>0.4</v>
      </c>
      <c r="O28" s="266">
        <v>0</v>
      </c>
      <c r="P28" s="199">
        <v>0</v>
      </c>
      <c r="Q28" s="267">
        <v>0</v>
      </c>
      <c r="R28" s="202"/>
      <c r="S28" s="50"/>
      <c r="T28" s="51"/>
    </row>
    <row r="29" spans="1:20" x14ac:dyDescent="0.25">
      <c r="A29" s="22" t="e">
        <v>#REF!</v>
      </c>
      <c r="B29" s="201">
        <f t="shared" si="0"/>
        <v>18</v>
      </c>
      <c r="C29" s="56"/>
      <c r="D29" s="57" t="s">
        <v>23</v>
      </c>
      <c r="E29" s="275" t="s">
        <v>2993</v>
      </c>
      <c r="F29" s="48" t="s">
        <v>416</v>
      </c>
      <c r="G29" s="48" t="s">
        <v>558</v>
      </c>
      <c r="H29" s="276" t="s">
        <v>608</v>
      </c>
      <c r="I29" s="80">
        <v>43132</v>
      </c>
      <c r="J29" s="81">
        <v>43159</v>
      </c>
      <c r="K29" s="58" t="s">
        <v>608</v>
      </c>
      <c r="L29" s="266">
        <v>0.4</v>
      </c>
      <c r="M29" s="199">
        <f t="shared" si="1"/>
        <v>0.4</v>
      </c>
      <c r="N29" s="267">
        <f t="shared" si="1"/>
        <v>0.4</v>
      </c>
      <c r="O29" s="266">
        <v>0</v>
      </c>
      <c r="P29" s="199">
        <v>0</v>
      </c>
      <c r="Q29" s="267">
        <v>0</v>
      </c>
      <c r="R29" s="202"/>
      <c r="S29" s="50"/>
      <c r="T29" s="51"/>
    </row>
    <row r="30" spans="1:20" x14ac:dyDescent="0.25">
      <c r="A30" s="22">
        <v>1187</v>
      </c>
      <c r="B30" s="201">
        <f t="shared" si="0"/>
        <v>19</v>
      </c>
      <c r="C30" s="56"/>
      <c r="D30" s="57" t="s">
        <v>23</v>
      </c>
      <c r="E30" s="275" t="s">
        <v>3261</v>
      </c>
      <c r="F30" s="48" t="s">
        <v>416</v>
      </c>
      <c r="G30" s="48" t="s">
        <v>558</v>
      </c>
      <c r="H30" s="276" t="s">
        <v>3273</v>
      </c>
      <c r="I30" s="80">
        <v>43132</v>
      </c>
      <c r="J30" s="81">
        <v>43159</v>
      </c>
      <c r="K30" s="58" t="s">
        <v>3273</v>
      </c>
      <c r="L30" s="266">
        <v>0.4</v>
      </c>
      <c r="M30" s="248">
        <f t="shared" si="1"/>
        <v>0.4</v>
      </c>
      <c r="N30" s="264">
        <f t="shared" si="1"/>
        <v>0.4</v>
      </c>
      <c r="O30" s="266"/>
      <c r="P30" s="199"/>
      <c r="Q30" s="267"/>
      <c r="R30" s="202"/>
      <c r="S30" s="50"/>
      <c r="T30" s="51"/>
    </row>
    <row r="31" spans="1:20" x14ac:dyDescent="0.25">
      <c r="A31" s="22" t="e">
        <v>#REF!</v>
      </c>
      <c r="B31" s="201">
        <f t="shared" si="0"/>
        <v>20</v>
      </c>
      <c r="C31" s="56"/>
      <c r="D31" s="57" t="s">
        <v>23</v>
      </c>
      <c r="E31" s="275" t="s">
        <v>2454</v>
      </c>
      <c r="F31" s="48" t="s">
        <v>416</v>
      </c>
      <c r="G31" s="48" t="s">
        <v>558</v>
      </c>
      <c r="H31" s="276" t="s">
        <v>370</v>
      </c>
      <c r="I31" s="80">
        <v>43132</v>
      </c>
      <c r="J31" s="81">
        <v>43159</v>
      </c>
      <c r="K31" s="58" t="s">
        <v>370</v>
      </c>
      <c r="L31" s="266">
        <v>0.4</v>
      </c>
      <c r="M31" s="248">
        <f t="shared" si="1"/>
        <v>0.4</v>
      </c>
      <c r="N31" s="264">
        <f t="shared" si="1"/>
        <v>0.4</v>
      </c>
      <c r="O31" s="266">
        <v>0</v>
      </c>
      <c r="P31" s="199">
        <v>0</v>
      </c>
      <c r="Q31" s="267">
        <v>0</v>
      </c>
      <c r="R31" s="202"/>
      <c r="S31" s="50"/>
      <c r="T31" s="51"/>
    </row>
    <row r="32" spans="1:20" x14ac:dyDescent="0.25">
      <c r="A32" s="22" t="e">
        <v>#REF!</v>
      </c>
      <c r="B32" s="201">
        <f t="shared" si="0"/>
        <v>21</v>
      </c>
      <c r="C32" s="56"/>
      <c r="D32" s="57" t="s">
        <v>23</v>
      </c>
      <c r="E32" s="275" t="s">
        <v>246</v>
      </c>
      <c r="F32" s="48" t="s">
        <v>416</v>
      </c>
      <c r="G32" s="48" t="s">
        <v>558</v>
      </c>
      <c r="H32" s="276" t="s">
        <v>478</v>
      </c>
      <c r="I32" s="80">
        <v>43132</v>
      </c>
      <c r="J32" s="81">
        <v>43159</v>
      </c>
      <c r="K32" s="58" t="s">
        <v>478</v>
      </c>
      <c r="L32" s="266">
        <v>0.4</v>
      </c>
      <c r="M32" s="248">
        <f t="shared" ref="M32:N57" si="2">+L32</f>
        <v>0.4</v>
      </c>
      <c r="N32" s="264">
        <f t="shared" si="2"/>
        <v>0.4</v>
      </c>
      <c r="O32" s="266">
        <v>0</v>
      </c>
      <c r="P32" s="199">
        <v>0</v>
      </c>
      <c r="Q32" s="267">
        <v>0</v>
      </c>
      <c r="R32" s="202"/>
      <c r="S32" s="50"/>
      <c r="T32" s="51"/>
    </row>
    <row r="33" spans="1:20" x14ac:dyDescent="0.25">
      <c r="A33" s="22" t="e">
        <v>#REF!</v>
      </c>
      <c r="B33" s="201">
        <f t="shared" si="0"/>
        <v>22</v>
      </c>
      <c r="C33" s="56"/>
      <c r="D33" s="57" t="s">
        <v>23</v>
      </c>
      <c r="E33" s="275" t="s">
        <v>2461</v>
      </c>
      <c r="F33" s="48" t="s">
        <v>416</v>
      </c>
      <c r="G33" s="48" t="s">
        <v>558</v>
      </c>
      <c r="H33" s="276" t="s">
        <v>370</v>
      </c>
      <c r="I33" s="80">
        <v>43132</v>
      </c>
      <c r="J33" s="81">
        <v>43159</v>
      </c>
      <c r="K33" s="58" t="s">
        <v>370</v>
      </c>
      <c r="L33" s="266">
        <v>0.4</v>
      </c>
      <c r="M33" s="248">
        <f t="shared" si="2"/>
        <v>0.4</v>
      </c>
      <c r="N33" s="264">
        <f t="shared" si="2"/>
        <v>0.4</v>
      </c>
      <c r="O33" s="266">
        <v>0</v>
      </c>
      <c r="P33" s="199">
        <v>0</v>
      </c>
      <c r="Q33" s="267">
        <v>0</v>
      </c>
      <c r="R33" s="202"/>
      <c r="S33" s="50"/>
      <c r="T33" s="51"/>
    </row>
    <row r="34" spans="1:20" x14ac:dyDescent="0.25">
      <c r="A34" s="22" t="e">
        <v>#REF!</v>
      </c>
      <c r="B34" s="201">
        <f t="shared" si="0"/>
        <v>23</v>
      </c>
      <c r="C34" s="56"/>
      <c r="D34" s="57" t="s">
        <v>23</v>
      </c>
      <c r="E34" s="275" t="s">
        <v>2465</v>
      </c>
      <c r="F34" s="48" t="s">
        <v>416</v>
      </c>
      <c r="G34" s="48" t="s">
        <v>558</v>
      </c>
      <c r="H34" s="276" t="s">
        <v>608</v>
      </c>
      <c r="I34" s="80">
        <v>43132</v>
      </c>
      <c r="J34" s="81">
        <v>43159</v>
      </c>
      <c r="K34" s="58" t="s">
        <v>608</v>
      </c>
      <c r="L34" s="266">
        <v>0.4</v>
      </c>
      <c r="M34" s="248">
        <f t="shared" si="2"/>
        <v>0.4</v>
      </c>
      <c r="N34" s="264">
        <f t="shared" si="2"/>
        <v>0.4</v>
      </c>
      <c r="O34" s="266">
        <v>0</v>
      </c>
      <c r="P34" s="199">
        <v>0</v>
      </c>
      <c r="Q34" s="267">
        <v>0</v>
      </c>
      <c r="R34" s="202"/>
      <c r="S34" s="50"/>
      <c r="T34" s="51"/>
    </row>
    <row r="35" spans="1:20" x14ac:dyDescent="0.25">
      <c r="A35" s="22" t="e">
        <v>#REF!</v>
      </c>
      <c r="B35" s="201">
        <f t="shared" si="0"/>
        <v>24</v>
      </c>
      <c r="C35" s="56"/>
      <c r="D35" s="57" t="s">
        <v>23</v>
      </c>
      <c r="E35" s="275" t="s">
        <v>2469</v>
      </c>
      <c r="F35" s="48" t="s">
        <v>416</v>
      </c>
      <c r="G35" s="48" t="s">
        <v>558</v>
      </c>
      <c r="H35" s="276" t="s">
        <v>517</v>
      </c>
      <c r="I35" s="80">
        <v>43132</v>
      </c>
      <c r="J35" s="81">
        <v>43159</v>
      </c>
      <c r="K35" s="58" t="s">
        <v>517</v>
      </c>
      <c r="L35" s="266">
        <v>0.4</v>
      </c>
      <c r="M35" s="248">
        <f t="shared" si="2"/>
        <v>0.4</v>
      </c>
      <c r="N35" s="264">
        <f t="shared" si="2"/>
        <v>0.4</v>
      </c>
      <c r="O35" s="266">
        <v>0</v>
      </c>
      <c r="P35" s="199">
        <v>0</v>
      </c>
      <c r="Q35" s="267">
        <v>0</v>
      </c>
      <c r="R35" s="202"/>
      <c r="S35" s="50"/>
      <c r="T35" s="51"/>
    </row>
    <row r="36" spans="1:20" x14ac:dyDescent="0.25">
      <c r="A36" s="22" t="e">
        <v>#REF!</v>
      </c>
      <c r="B36" s="201">
        <f t="shared" si="0"/>
        <v>25</v>
      </c>
      <c r="C36" s="56"/>
      <c r="D36" s="57" t="s">
        <v>23</v>
      </c>
      <c r="E36" s="275" t="s">
        <v>2473</v>
      </c>
      <c r="F36" s="48" t="s">
        <v>416</v>
      </c>
      <c r="G36" s="48" t="s">
        <v>558</v>
      </c>
      <c r="H36" s="276" t="s">
        <v>646</v>
      </c>
      <c r="I36" s="80">
        <v>43132</v>
      </c>
      <c r="J36" s="81">
        <v>43159</v>
      </c>
      <c r="K36" s="58" t="s">
        <v>646</v>
      </c>
      <c r="L36" s="266">
        <v>0.4</v>
      </c>
      <c r="M36" s="248">
        <f t="shared" si="2"/>
        <v>0.4</v>
      </c>
      <c r="N36" s="264">
        <f t="shared" si="2"/>
        <v>0.4</v>
      </c>
      <c r="O36" s="266">
        <v>0</v>
      </c>
      <c r="P36" s="199">
        <v>0</v>
      </c>
      <c r="Q36" s="267">
        <v>0</v>
      </c>
      <c r="R36" s="202"/>
      <c r="S36" s="50"/>
      <c r="T36" s="51"/>
    </row>
    <row r="37" spans="1:20" x14ac:dyDescent="0.25">
      <c r="A37" s="22" t="e">
        <v>#REF!</v>
      </c>
      <c r="B37" s="201">
        <f t="shared" si="0"/>
        <v>26</v>
      </c>
      <c r="C37" s="56"/>
      <c r="D37" s="57" t="s">
        <v>23</v>
      </c>
      <c r="E37" s="275" t="s">
        <v>2477</v>
      </c>
      <c r="F37" s="48" t="s">
        <v>416</v>
      </c>
      <c r="G37" s="48" t="s">
        <v>558</v>
      </c>
      <c r="H37" s="276" t="s">
        <v>719</v>
      </c>
      <c r="I37" s="80">
        <v>43132</v>
      </c>
      <c r="J37" s="81">
        <v>43159</v>
      </c>
      <c r="K37" s="58" t="s">
        <v>719</v>
      </c>
      <c r="L37" s="266">
        <v>0.4</v>
      </c>
      <c r="M37" s="248">
        <f t="shared" si="2"/>
        <v>0.4</v>
      </c>
      <c r="N37" s="264">
        <f t="shared" si="2"/>
        <v>0.4</v>
      </c>
      <c r="O37" s="266">
        <v>0</v>
      </c>
      <c r="P37" s="199">
        <v>0</v>
      </c>
      <c r="Q37" s="267">
        <v>0</v>
      </c>
      <c r="R37" s="202"/>
      <c r="S37" s="50"/>
      <c r="T37" s="51"/>
    </row>
    <row r="38" spans="1:20" x14ac:dyDescent="0.25">
      <c r="A38" s="22" t="e">
        <v>#REF!</v>
      </c>
      <c r="B38" s="201">
        <f t="shared" si="0"/>
        <v>27</v>
      </c>
      <c r="C38" s="56"/>
      <c r="D38" s="57" t="s">
        <v>23</v>
      </c>
      <c r="E38" s="48" t="s">
        <v>3279</v>
      </c>
      <c r="F38" s="48" t="s">
        <v>416</v>
      </c>
      <c r="G38" s="48" t="s">
        <v>558</v>
      </c>
      <c r="H38" s="276" t="s">
        <v>370</v>
      </c>
      <c r="I38" s="80">
        <v>43132</v>
      </c>
      <c r="J38" s="81">
        <v>43159</v>
      </c>
      <c r="K38" s="58" t="s">
        <v>370</v>
      </c>
      <c r="L38" s="266">
        <v>0.4</v>
      </c>
      <c r="M38" s="248">
        <f t="shared" si="2"/>
        <v>0.4</v>
      </c>
      <c r="N38" s="264">
        <f t="shared" si="2"/>
        <v>0.4</v>
      </c>
      <c r="O38" s="266">
        <v>0</v>
      </c>
      <c r="P38" s="199">
        <v>0</v>
      </c>
      <c r="Q38" s="267">
        <v>0</v>
      </c>
      <c r="R38" s="202"/>
      <c r="S38" s="50"/>
      <c r="T38" s="51"/>
    </row>
    <row r="39" spans="1:20" x14ac:dyDescent="0.25">
      <c r="A39" s="22" t="e">
        <v>#REF!</v>
      </c>
      <c r="B39" s="201">
        <f t="shared" si="0"/>
        <v>28</v>
      </c>
      <c r="C39" s="56"/>
      <c r="D39" s="57" t="s">
        <v>23</v>
      </c>
      <c r="E39" s="268" t="s">
        <v>369</v>
      </c>
      <c r="F39" s="268" t="s">
        <v>416</v>
      </c>
      <c r="G39" s="268" t="s">
        <v>558</v>
      </c>
      <c r="H39" s="268" t="s">
        <v>370</v>
      </c>
      <c r="I39" s="80">
        <v>43132</v>
      </c>
      <c r="J39" s="81">
        <v>43159</v>
      </c>
      <c r="K39" s="197" t="s">
        <v>370</v>
      </c>
      <c r="L39" s="266">
        <v>0.4</v>
      </c>
      <c r="M39" s="248">
        <f t="shared" si="2"/>
        <v>0.4</v>
      </c>
      <c r="N39" s="264">
        <f t="shared" si="2"/>
        <v>0.4</v>
      </c>
      <c r="O39" s="266">
        <v>0</v>
      </c>
      <c r="P39" s="199">
        <v>0</v>
      </c>
      <c r="Q39" s="267">
        <v>0</v>
      </c>
      <c r="R39" s="202"/>
      <c r="S39" s="50"/>
      <c r="T39" s="51"/>
    </row>
    <row r="40" spans="1:20" x14ac:dyDescent="0.25">
      <c r="A40" s="22" t="e">
        <v>#REF!</v>
      </c>
      <c r="B40" s="201">
        <f t="shared" si="0"/>
        <v>29</v>
      </c>
      <c r="C40" s="56"/>
      <c r="D40" s="57" t="s">
        <v>23</v>
      </c>
      <c r="E40" s="268" t="s">
        <v>369</v>
      </c>
      <c r="F40" s="268" t="s">
        <v>416</v>
      </c>
      <c r="G40" s="268" t="s">
        <v>558</v>
      </c>
      <c r="H40" s="268" t="s">
        <v>546</v>
      </c>
      <c r="I40" s="80">
        <v>43132</v>
      </c>
      <c r="J40" s="81">
        <v>43159</v>
      </c>
      <c r="K40" s="197" t="s">
        <v>546</v>
      </c>
      <c r="L40" s="266">
        <v>0.4</v>
      </c>
      <c r="M40" s="248">
        <f t="shared" si="2"/>
        <v>0.4</v>
      </c>
      <c r="N40" s="264">
        <f t="shared" si="2"/>
        <v>0.4</v>
      </c>
      <c r="O40" s="266">
        <v>0</v>
      </c>
      <c r="P40" s="199">
        <v>0</v>
      </c>
      <c r="Q40" s="267">
        <v>0</v>
      </c>
      <c r="R40" s="202"/>
      <c r="S40" s="50"/>
      <c r="T40" s="51"/>
    </row>
    <row r="41" spans="1:20" x14ac:dyDescent="0.25">
      <c r="A41" s="22" t="e">
        <v>#REF!</v>
      </c>
      <c r="B41" s="201">
        <f t="shared" si="0"/>
        <v>30</v>
      </c>
      <c r="C41" s="56"/>
      <c r="D41" s="57" t="s">
        <v>23</v>
      </c>
      <c r="E41" s="268" t="s">
        <v>369</v>
      </c>
      <c r="F41" s="268" t="s">
        <v>416</v>
      </c>
      <c r="G41" s="268" t="s">
        <v>558</v>
      </c>
      <c r="H41" s="268" t="s">
        <v>540</v>
      </c>
      <c r="I41" s="80">
        <v>43132</v>
      </c>
      <c r="J41" s="81">
        <v>43159</v>
      </c>
      <c r="K41" s="197" t="s">
        <v>540</v>
      </c>
      <c r="L41" s="266">
        <v>0.4</v>
      </c>
      <c r="M41" s="248">
        <f t="shared" si="2"/>
        <v>0.4</v>
      </c>
      <c r="N41" s="264">
        <f t="shared" si="2"/>
        <v>0.4</v>
      </c>
      <c r="O41" s="266">
        <v>0</v>
      </c>
      <c r="P41" s="199">
        <v>0</v>
      </c>
      <c r="Q41" s="267">
        <v>0</v>
      </c>
      <c r="R41" s="202"/>
      <c r="S41" s="50"/>
      <c r="T41" s="51"/>
    </row>
    <row r="42" spans="1:20" x14ac:dyDescent="0.25">
      <c r="A42" s="22" t="e">
        <v>#REF!</v>
      </c>
      <c r="B42" s="201">
        <f t="shared" si="0"/>
        <v>31</v>
      </c>
      <c r="C42" s="56"/>
      <c r="D42" s="57" t="s">
        <v>23</v>
      </c>
      <c r="E42" s="268" t="s">
        <v>369</v>
      </c>
      <c r="F42" s="268" t="s">
        <v>416</v>
      </c>
      <c r="G42" s="268" t="s">
        <v>558</v>
      </c>
      <c r="H42" s="276" t="s">
        <v>608</v>
      </c>
      <c r="I42" s="269">
        <v>43132</v>
      </c>
      <c r="J42" s="81">
        <v>43159</v>
      </c>
      <c r="K42" s="58" t="s">
        <v>608</v>
      </c>
      <c r="L42" s="266">
        <v>0.4</v>
      </c>
      <c r="M42" s="248">
        <f t="shared" si="2"/>
        <v>0.4</v>
      </c>
      <c r="N42" s="264">
        <f t="shared" si="2"/>
        <v>0.4</v>
      </c>
      <c r="O42" s="266">
        <v>0</v>
      </c>
      <c r="P42" s="199">
        <v>0</v>
      </c>
      <c r="Q42" s="267">
        <v>0</v>
      </c>
      <c r="R42" s="202"/>
      <c r="S42" s="50"/>
      <c r="T42" s="51"/>
    </row>
    <row r="43" spans="1:20" x14ac:dyDescent="0.25">
      <c r="A43" s="22" t="e">
        <v>#REF!</v>
      </c>
      <c r="B43" s="201">
        <f t="shared" si="0"/>
        <v>32</v>
      </c>
      <c r="C43" s="56"/>
      <c r="D43" s="57" t="s">
        <v>23</v>
      </c>
      <c r="E43" s="268" t="s">
        <v>722</v>
      </c>
      <c r="F43" s="268" t="s">
        <v>416</v>
      </c>
      <c r="G43" s="268" t="s">
        <v>558</v>
      </c>
      <c r="H43" s="276" t="s">
        <v>634</v>
      </c>
      <c r="I43" s="269">
        <v>43132</v>
      </c>
      <c r="J43" s="81">
        <v>43159</v>
      </c>
      <c r="K43" s="58" t="s">
        <v>634</v>
      </c>
      <c r="L43" s="266">
        <v>0.4</v>
      </c>
      <c r="M43" s="248">
        <f t="shared" si="2"/>
        <v>0.4</v>
      </c>
      <c r="N43" s="264">
        <f t="shared" si="2"/>
        <v>0.4</v>
      </c>
      <c r="O43" s="266">
        <v>0</v>
      </c>
      <c r="P43" s="199">
        <v>0</v>
      </c>
      <c r="Q43" s="267">
        <v>0</v>
      </c>
      <c r="R43" s="202"/>
      <c r="S43" s="50"/>
      <c r="T43" s="51"/>
    </row>
    <row r="44" spans="1:20" x14ac:dyDescent="0.25">
      <c r="A44" s="22" t="e">
        <v>#REF!</v>
      </c>
      <c r="B44" s="201">
        <f t="shared" si="0"/>
        <v>33</v>
      </c>
      <c r="C44" s="56"/>
      <c r="D44" s="57" t="s">
        <v>23</v>
      </c>
      <c r="E44" s="268" t="s">
        <v>723</v>
      </c>
      <c r="F44" s="268" t="s">
        <v>416</v>
      </c>
      <c r="G44" s="268" t="s">
        <v>558</v>
      </c>
      <c r="H44" s="276" t="s">
        <v>608</v>
      </c>
      <c r="I44" s="269">
        <v>43132</v>
      </c>
      <c r="J44" s="81">
        <v>43159</v>
      </c>
      <c r="K44" s="58" t="s">
        <v>608</v>
      </c>
      <c r="L44" s="266">
        <v>0.4</v>
      </c>
      <c r="M44" s="248">
        <f t="shared" si="2"/>
        <v>0.4</v>
      </c>
      <c r="N44" s="264">
        <f t="shared" si="2"/>
        <v>0.4</v>
      </c>
      <c r="O44" s="266">
        <v>0</v>
      </c>
      <c r="P44" s="199">
        <v>0</v>
      </c>
      <c r="Q44" s="267">
        <v>0</v>
      </c>
      <c r="R44" s="202"/>
      <c r="S44" s="50"/>
      <c r="T44" s="51"/>
    </row>
    <row r="45" spans="1:20" x14ac:dyDescent="0.25">
      <c r="A45" s="22" t="e">
        <v>#REF!</v>
      </c>
      <c r="B45" s="201">
        <f t="shared" si="0"/>
        <v>34</v>
      </c>
      <c r="C45" s="56"/>
      <c r="D45" s="57" t="s">
        <v>23</v>
      </c>
      <c r="E45" s="268" t="s">
        <v>724</v>
      </c>
      <c r="F45" s="268" t="s">
        <v>416</v>
      </c>
      <c r="G45" s="268" t="s">
        <v>558</v>
      </c>
      <c r="H45" s="276" t="s">
        <v>608</v>
      </c>
      <c r="I45" s="269">
        <v>43132</v>
      </c>
      <c r="J45" s="81">
        <v>43159</v>
      </c>
      <c r="K45" s="58" t="s">
        <v>608</v>
      </c>
      <c r="L45" s="266">
        <v>0.4</v>
      </c>
      <c r="M45" s="248">
        <f t="shared" si="2"/>
        <v>0.4</v>
      </c>
      <c r="N45" s="264">
        <f t="shared" si="2"/>
        <v>0.4</v>
      </c>
      <c r="O45" s="266">
        <v>0</v>
      </c>
      <c r="P45" s="199">
        <v>0</v>
      </c>
      <c r="Q45" s="267">
        <v>0</v>
      </c>
      <c r="R45" s="202"/>
      <c r="S45" s="50"/>
      <c r="T45" s="51"/>
    </row>
    <row r="46" spans="1:20" x14ac:dyDescent="0.25">
      <c r="A46" s="22" t="e">
        <v>#REF!</v>
      </c>
      <c r="B46" s="201">
        <f t="shared" si="0"/>
        <v>35</v>
      </c>
      <c r="C46" s="56"/>
      <c r="D46" s="57" t="s">
        <v>23</v>
      </c>
      <c r="E46" s="268" t="s">
        <v>725</v>
      </c>
      <c r="F46" s="268" t="s">
        <v>416</v>
      </c>
      <c r="G46" s="268" t="s">
        <v>558</v>
      </c>
      <c r="H46" s="276" t="s">
        <v>634</v>
      </c>
      <c r="I46" s="269">
        <v>43132</v>
      </c>
      <c r="J46" s="81">
        <v>43159</v>
      </c>
      <c r="K46" s="58" t="s">
        <v>634</v>
      </c>
      <c r="L46" s="266">
        <v>0.4</v>
      </c>
      <c r="M46" s="248">
        <f t="shared" si="2"/>
        <v>0.4</v>
      </c>
      <c r="N46" s="264">
        <f t="shared" si="2"/>
        <v>0.4</v>
      </c>
      <c r="O46" s="266">
        <v>0</v>
      </c>
      <c r="P46" s="199">
        <v>0</v>
      </c>
      <c r="Q46" s="267">
        <v>0</v>
      </c>
      <c r="R46" s="202"/>
      <c r="S46" s="50"/>
      <c r="T46" s="51"/>
    </row>
    <row r="47" spans="1:20" x14ac:dyDescent="0.25">
      <c r="A47" s="22" t="e">
        <v>#REF!</v>
      </c>
      <c r="B47" s="201">
        <f t="shared" si="0"/>
        <v>36</v>
      </c>
      <c r="C47" s="56"/>
      <c r="D47" s="57" t="s">
        <v>23</v>
      </c>
      <c r="E47" s="268" t="s">
        <v>729</v>
      </c>
      <c r="F47" s="268" t="s">
        <v>416</v>
      </c>
      <c r="G47" s="268" t="s">
        <v>558</v>
      </c>
      <c r="H47" s="276" t="s">
        <v>730</v>
      </c>
      <c r="I47" s="269">
        <v>43132</v>
      </c>
      <c r="J47" s="81">
        <v>43159</v>
      </c>
      <c r="K47" s="58" t="s">
        <v>730</v>
      </c>
      <c r="L47" s="266">
        <v>0.4</v>
      </c>
      <c r="M47" s="248">
        <f t="shared" si="2"/>
        <v>0.4</v>
      </c>
      <c r="N47" s="264">
        <f t="shared" si="2"/>
        <v>0.4</v>
      </c>
      <c r="O47" s="266">
        <v>0</v>
      </c>
      <c r="P47" s="199">
        <v>0</v>
      </c>
      <c r="Q47" s="267">
        <v>0</v>
      </c>
      <c r="R47" s="202"/>
      <c r="S47" s="24"/>
      <c r="T47" s="24"/>
    </row>
    <row r="48" spans="1:20" x14ac:dyDescent="0.25">
      <c r="A48" s="22" t="e">
        <v>#REF!</v>
      </c>
      <c r="B48" s="201">
        <f t="shared" si="0"/>
        <v>37</v>
      </c>
      <c r="C48" s="56"/>
      <c r="D48" s="57" t="s">
        <v>23</v>
      </c>
      <c r="E48" s="268" t="s">
        <v>726</v>
      </c>
      <c r="F48" s="268" t="s">
        <v>416</v>
      </c>
      <c r="G48" s="268" t="s">
        <v>558</v>
      </c>
      <c r="H48" s="276" t="s">
        <v>370</v>
      </c>
      <c r="I48" s="269">
        <v>43132</v>
      </c>
      <c r="J48" s="81">
        <v>43159</v>
      </c>
      <c r="K48" s="58" t="s">
        <v>370</v>
      </c>
      <c r="L48" s="266">
        <v>0.4</v>
      </c>
      <c r="M48" s="248">
        <f t="shared" si="2"/>
        <v>0.4</v>
      </c>
      <c r="N48" s="264">
        <f t="shared" si="2"/>
        <v>0.4</v>
      </c>
      <c r="O48" s="266">
        <v>0</v>
      </c>
      <c r="P48" s="199">
        <v>0</v>
      </c>
      <c r="Q48" s="267">
        <v>0</v>
      </c>
      <c r="R48" s="202"/>
      <c r="S48" s="50"/>
      <c r="T48" s="51"/>
    </row>
    <row r="49" spans="1:20" x14ac:dyDescent="0.25">
      <c r="A49" s="22" t="e">
        <v>#REF!</v>
      </c>
      <c r="B49" s="201">
        <f t="shared" si="0"/>
        <v>38</v>
      </c>
      <c r="C49" s="56"/>
      <c r="D49" s="57" t="s">
        <v>23</v>
      </c>
      <c r="E49" s="268" t="s">
        <v>727</v>
      </c>
      <c r="F49" s="268" t="s">
        <v>416</v>
      </c>
      <c r="G49" s="268" t="s">
        <v>558</v>
      </c>
      <c r="H49" s="276" t="s">
        <v>531</v>
      </c>
      <c r="I49" s="269">
        <v>43132</v>
      </c>
      <c r="J49" s="81">
        <v>43159</v>
      </c>
      <c r="K49" s="58" t="s">
        <v>531</v>
      </c>
      <c r="L49" s="266">
        <v>0.4</v>
      </c>
      <c r="M49" s="248">
        <f t="shared" si="2"/>
        <v>0.4</v>
      </c>
      <c r="N49" s="264">
        <f t="shared" si="2"/>
        <v>0.4</v>
      </c>
      <c r="O49" s="266">
        <v>0</v>
      </c>
      <c r="P49" s="199">
        <v>0</v>
      </c>
      <c r="Q49" s="267">
        <v>0</v>
      </c>
      <c r="R49" s="202"/>
      <c r="S49" s="24"/>
      <c r="T49" s="24"/>
    </row>
    <row r="50" spans="1:20" x14ac:dyDescent="0.25">
      <c r="A50" s="22" t="e">
        <v>#REF!</v>
      </c>
      <c r="B50" s="201">
        <f t="shared" si="0"/>
        <v>39</v>
      </c>
      <c r="C50" s="56"/>
      <c r="D50" s="57" t="s">
        <v>23</v>
      </c>
      <c r="E50" s="268" t="s">
        <v>3402</v>
      </c>
      <c r="F50" s="268" t="s">
        <v>416</v>
      </c>
      <c r="G50" s="268" t="s">
        <v>558</v>
      </c>
      <c r="H50" s="276" t="s">
        <v>608</v>
      </c>
      <c r="I50" s="269">
        <v>43132</v>
      </c>
      <c r="J50" s="81">
        <v>43159</v>
      </c>
      <c r="K50" s="58" t="s">
        <v>608</v>
      </c>
      <c r="L50" s="266">
        <v>0.4</v>
      </c>
      <c r="M50" s="248">
        <f t="shared" si="2"/>
        <v>0.4</v>
      </c>
      <c r="N50" s="264">
        <f t="shared" si="2"/>
        <v>0.4</v>
      </c>
      <c r="O50" s="266">
        <v>0</v>
      </c>
      <c r="P50" s="199">
        <v>0</v>
      </c>
      <c r="Q50" s="267">
        <v>0</v>
      </c>
      <c r="R50" s="202"/>
      <c r="S50" s="24"/>
      <c r="T50" s="24"/>
    </row>
    <row r="51" spans="1:20" x14ac:dyDescent="0.25">
      <c r="A51" s="22">
        <v>1187</v>
      </c>
      <c r="B51" s="201">
        <f t="shared" si="0"/>
        <v>40</v>
      </c>
      <c r="C51" s="56"/>
      <c r="D51" s="57" t="s">
        <v>23</v>
      </c>
      <c r="E51" s="268" t="s">
        <v>3281</v>
      </c>
      <c r="F51" s="268" t="s">
        <v>416</v>
      </c>
      <c r="G51" s="268" t="s">
        <v>558</v>
      </c>
      <c r="H51" s="276" t="s">
        <v>634</v>
      </c>
      <c r="I51" s="269">
        <v>43132</v>
      </c>
      <c r="J51" s="81">
        <v>43159</v>
      </c>
      <c r="K51" s="58" t="s">
        <v>634</v>
      </c>
      <c r="L51" s="266">
        <v>0.4</v>
      </c>
      <c r="M51" s="248">
        <f t="shared" si="2"/>
        <v>0.4</v>
      </c>
      <c r="N51" s="264">
        <f t="shared" si="2"/>
        <v>0.4</v>
      </c>
      <c r="O51" s="266"/>
      <c r="P51" s="199"/>
      <c r="Q51" s="267"/>
      <c r="R51" s="202"/>
      <c r="S51" s="24"/>
      <c r="T51" s="24"/>
    </row>
    <row r="52" spans="1:20" x14ac:dyDescent="0.25">
      <c r="A52" s="22" t="e">
        <v>#REF!</v>
      </c>
      <c r="B52" s="201">
        <f t="shared" si="0"/>
        <v>41</v>
      </c>
      <c r="C52" s="56"/>
      <c r="D52" s="57" t="s">
        <v>23</v>
      </c>
      <c r="E52" s="268" t="s">
        <v>3282</v>
      </c>
      <c r="F52" s="268" t="s">
        <v>416</v>
      </c>
      <c r="G52" s="268" t="s">
        <v>558</v>
      </c>
      <c r="H52" s="276" t="s">
        <v>634</v>
      </c>
      <c r="I52" s="269">
        <v>43132</v>
      </c>
      <c r="J52" s="81">
        <v>43159</v>
      </c>
      <c r="K52" s="58" t="s">
        <v>634</v>
      </c>
      <c r="L52" s="266">
        <v>0.4</v>
      </c>
      <c r="M52" s="248">
        <f t="shared" si="2"/>
        <v>0.4</v>
      </c>
      <c r="N52" s="264">
        <f t="shared" si="2"/>
        <v>0.4</v>
      </c>
      <c r="O52" s="266">
        <v>0</v>
      </c>
      <c r="P52" s="199">
        <v>0</v>
      </c>
      <c r="Q52" s="267">
        <v>0</v>
      </c>
      <c r="R52" s="202"/>
      <c r="S52" s="24"/>
      <c r="T52" s="24"/>
    </row>
    <row r="53" spans="1:20" x14ac:dyDescent="0.25">
      <c r="A53" s="22" t="e">
        <v>#REF!</v>
      </c>
      <c r="B53" s="201">
        <f t="shared" si="0"/>
        <v>42</v>
      </c>
      <c r="C53" s="56"/>
      <c r="D53" s="57" t="s">
        <v>23</v>
      </c>
      <c r="E53" s="48" t="s">
        <v>3283</v>
      </c>
      <c r="F53" s="268" t="s">
        <v>416</v>
      </c>
      <c r="G53" s="268" t="s">
        <v>558</v>
      </c>
      <c r="H53" s="268" t="s">
        <v>370</v>
      </c>
      <c r="I53" s="269">
        <v>43132</v>
      </c>
      <c r="J53" s="81">
        <v>43159</v>
      </c>
      <c r="K53" s="197" t="s">
        <v>370</v>
      </c>
      <c r="L53" s="266">
        <v>0.4</v>
      </c>
      <c r="M53" s="49">
        <f t="shared" si="2"/>
        <v>0.4</v>
      </c>
      <c r="N53" s="210">
        <f t="shared" si="2"/>
        <v>0.4</v>
      </c>
      <c r="O53" s="262"/>
      <c r="P53" s="121"/>
      <c r="Q53" s="260"/>
      <c r="R53" s="202"/>
      <c r="S53" s="24"/>
      <c r="T53" s="24"/>
    </row>
    <row r="54" spans="1:20" x14ac:dyDescent="0.25">
      <c r="A54" s="22" t="e">
        <v>#REF!</v>
      </c>
      <c r="B54" s="201">
        <f t="shared" si="0"/>
        <v>43</v>
      </c>
      <c r="C54" s="56"/>
      <c r="D54" s="57" t="s">
        <v>23</v>
      </c>
      <c r="E54" s="48" t="s">
        <v>3284</v>
      </c>
      <c r="F54" s="268" t="s">
        <v>416</v>
      </c>
      <c r="G54" s="268" t="s">
        <v>558</v>
      </c>
      <c r="H54" s="276" t="s">
        <v>517</v>
      </c>
      <c r="I54" s="269">
        <v>43132</v>
      </c>
      <c r="J54" s="81">
        <v>43159</v>
      </c>
      <c r="K54" s="58" t="s">
        <v>517</v>
      </c>
      <c r="L54" s="266">
        <v>0.4</v>
      </c>
      <c r="M54" s="248">
        <f t="shared" si="2"/>
        <v>0.4</v>
      </c>
      <c r="N54" s="264">
        <f t="shared" si="2"/>
        <v>0.4</v>
      </c>
      <c r="O54" s="262"/>
      <c r="P54" s="121"/>
      <c r="Q54" s="260"/>
      <c r="R54" s="202"/>
      <c r="S54" s="24"/>
      <c r="T54" s="24"/>
    </row>
    <row r="55" spans="1:20" x14ac:dyDescent="0.25">
      <c r="A55" s="22">
        <v>1103</v>
      </c>
      <c r="B55" s="201">
        <f t="shared" si="0"/>
        <v>44</v>
      </c>
      <c r="C55" s="56"/>
      <c r="D55" s="57" t="s">
        <v>23</v>
      </c>
      <c r="E55" s="48" t="s">
        <v>3285</v>
      </c>
      <c r="F55" s="268" t="s">
        <v>416</v>
      </c>
      <c r="G55" s="268" t="s">
        <v>558</v>
      </c>
      <c r="H55" s="268" t="s">
        <v>370</v>
      </c>
      <c r="I55" s="269">
        <v>43132</v>
      </c>
      <c r="J55" s="81">
        <v>43159</v>
      </c>
      <c r="K55" s="197" t="s">
        <v>370</v>
      </c>
      <c r="L55" s="266">
        <v>0.4</v>
      </c>
      <c r="M55" s="49">
        <f t="shared" si="2"/>
        <v>0.4</v>
      </c>
      <c r="N55" s="210">
        <f t="shared" si="2"/>
        <v>0.4</v>
      </c>
      <c r="O55" s="262"/>
      <c r="P55" s="121"/>
      <c r="Q55" s="260"/>
      <c r="R55" s="202"/>
      <c r="S55" s="24"/>
      <c r="T55" s="24"/>
    </row>
    <row r="56" spans="1:20" x14ac:dyDescent="0.25">
      <c r="A56" s="22">
        <v>1110</v>
      </c>
      <c r="B56" s="201">
        <f t="shared" si="0"/>
        <v>45</v>
      </c>
      <c r="C56" s="56"/>
      <c r="D56" s="57" t="s">
        <v>23</v>
      </c>
      <c r="E56" s="48" t="s">
        <v>2977</v>
      </c>
      <c r="F56" s="268" t="s">
        <v>416</v>
      </c>
      <c r="G56" s="268" t="s">
        <v>558</v>
      </c>
      <c r="H56" s="268" t="s">
        <v>370</v>
      </c>
      <c r="I56" s="269">
        <v>43132</v>
      </c>
      <c r="J56" s="81">
        <v>43159</v>
      </c>
      <c r="K56" s="197" t="s">
        <v>370</v>
      </c>
      <c r="L56" s="266">
        <v>0.4</v>
      </c>
      <c r="M56" s="248">
        <f t="shared" si="2"/>
        <v>0.4</v>
      </c>
      <c r="N56" s="264">
        <f t="shared" si="2"/>
        <v>0.4</v>
      </c>
      <c r="O56" s="262"/>
      <c r="P56" s="121"/>
      <c r="Q56" s="260"/>
      <c r="R56" s="202"/>
      <c r="S56" s="24"/>
      <c r="T56" s="24"/>
    </row>
    <row r="57" spans="1:20" x14ac:dyDescent="0.25">
      <c r="A57" s="22">
        <v>1166</v>
      </c>
      <c r="B57" s="201">
        <f t="shared" si="0"/>
        <v>46</v>
      </c>
      <c r="C57" s="56"/>
      <c r="D57" s="57" t="s">
        <v>23</v>
      </c>
      <c r="E57" s="48" t="s">
        <v>3286</v>
      </c>
      <c r="F57" s="268" t="s">
        <v>416</v>
      </c>
      <c r="G57" s="268" t="s">
        <v>558</v>
      </c>
      <c r="H57" s="276" t="s">
        <v>531</v>
      </c>
      <c r="I57" s="269">
        <v>43132</v>
      </c>
      <c r="J57" s="81">
        <v>43159</v>
      </c>
      <c r="K57" s="58" t="s">
        <v>531</v>
      </c>
      <c r="L57" s="266">
        <v>0.4</v>
      </c>
      <c r="M57" s="49">
        <f t="shared" si="2"/>
        <v>0.4</v>
      </c>
      <c r="N57" s="210">
        <f t="shared" si="2"/>
        <v>0.4</v>
      </c>
      <c r="O57" s="262"/>
      <c r="P57" s="121"/>
      <c r="Q57" s="260"/>
      <c r="R57" s="202"/>
      <c r="S57" s="24"/>
      <c r="T57" s="24"/>
    </row>
    <row r="58" spans="1:20" x14ac:dyDescent="0.25">
      <c r="A58" s="22">
        <v>1173</v>
      </c>
      <c r="B58" s="201">
        <f t="shared" si="0"/>
        <v>47</v>
      </c>
      <c r="C58" s="56"/>
      <c r="D58" s="57" t="s">
        <v>23</v>
      </c>
      <c r="E58" s="48" t="s">
        <v>3287</v>
      </c>
      <c r="F58" s="268" t="s">
        <v>416</v>
      </c>
      <c r="G58" s="268" t="s">
        <v>558</v>
      </c>
      <c r="H58" s="276" t="s">
        <v>517</v>
      </c>
      <c r="I58" s="269">
        <v>43132</v>
      </c>
      <c r="J58" s="81">
        <v>43159</v>
      </c>
      <c r="K58" s="58" t="s">
        <v>517</v>
      </c>
      <c r="L58" s="266">
        <v>0.4</v>
      </c>
      <c r="M58" s="49">
        <f t="shared" ref="M58:N65" si="3">+L58</f>
        <v>0.4</v>
      </c>
      <c r="N58" s="210">
        <f t="shared" si="3"/>
        <v>0.4</v>
      </c>
      <c r="O58" s="262"/>
      <c r="P58" s="121"/>
      <c r="Q58" s="260"/>
      <c r="R58" s="202"/>
      <c r="S58" s="24"/>
      <c r="T58" s="24"/>
    </row>
    <row r="59" spans="1:20" x14ac:dyDescent="0.25">
      <c r="A59" s="22">
        <v>1180</v>
      </c>
      <c r="B59" s="201">
        <f t="shared" si="0"/>
        <v>48</v>
      </c>
      <c r="C59" s="56"/>
      <c r="D59" s="57" t="s">
        <v>23</v>
      </c>
      <c r="E59" s="48" t="s">
        <v>3288</v>
      </c>
      <c r="F59" s="268" t="s">
        <v>416</v>
      </c>
      <c r="G59" s="268" t="s">
        <v>558</v>
      </c>
      <c r="H59" s="276" t="s">
        <v>504</v>
      </c>
      <c r="I59" s="269">
        <v>43132</v>
      </c>
      <c r="J59" s="81">
        <v>43159</v>
      </c>
      <c r="K59" s="58" t="s">
        <v>504</v>
      </c>
      <c r="L59" s="266">
        <v>0.4</v>
      </c>
      <c r="M59" s="49">
        <f t="shared" si="3"/>
        <v>0.4</v>
      </c>
      <c r="N59" s="210">
        <f t="shared" si="3"/>
        <v>0.4</v>
      </c>
      <c r="O59" s="262"/>
      <c r="P59" s="121"/>
      <c r="Q59" s="260"/>
      <c r="R59" s="202"/>
      <c r="S59" s="24"/>
      <c r="T59" s="24"/>
    </row>
    <row r="60" spans="1:20" x14ac:dyDescent="0.25">
      <c r="A60" s="22">
        <v>1187</v>
      </c>
      <c r="B60" s="201">
        <f t="shared" si="0"/>
        <v>49</v>
      </c>
      <c r="C60" s="56"/>
      <c r="D60" s="48" t="s">
        <v>23</v>
      </c>
      <c r="E60" s="48" t="s">
        <v>3289</v>
      </c>
      <c r="F60" s="268" t="s">
        <v>416</v>
      </c>
      <c r="G60" s="268" t="s">
        <v>558</v>
      </c>
      <c r="H60" s="276" t="s">
        <v>422</v>
      </c>
      <c r="I60" s="269">
        <v>43132</v>
      </c>
      <c r="J60" s="81">
        <v>43159</v>
      </c>
      <c r="K60" s="58" t="s">
        <v>422</v>
      </c>
      <c r="L60" s="266">
        <v>0.4</v>
      </c>
      <c r="M60" s="49">
        <f t="shared" si="3"/>
        <v>0.4</v>
      </c>
      <c r="N60" s="210">
        <f t="shared" si="3"/>
        <v>0.4</v>
      </c>
      <c r="O60" s="262"/>
      <c r="P60" s="121"/>
      <c r="Q60" s="260"/>
      <c r="R60" s="202"/>
      <c r="S60" s="24"/>
      <c r="T60" s="24"/>
    </row>
    <row r="61" spans="1:20" s="18" customFormat="1" x14ac:dyDescent="0.25">
      <c r="A61" s="52">
        <v>1187</v>
      </c>
      <c r="B61" s="201">
        <f t="shared" si="0"/>
        <v>50</v>
      </c>
      <c r="C61" s="275"/>
      <c r="D61" s="48" t="s">
        <v>23</v>
      </c>
      <c r="E61" s="275" t="s">
        <v>3290</v>
      </c>
      <c r="F61" s="268" t="s">
        <v>416</v>
      </c>
      <c r="G61" s="268" t="s">
        <v>558</v>
      </c>
      <c r="H61" s="276" t="s">
        <v>370</v>
      </c>
      <c r="I61" s="273">
        <v>43132</v>
      </c>
      <c r="J61" s="83">
        <v>43159</v>
      </c>
      <c r="K61" s="276" t="s">
        <v>370</v>
      </c>
      <c r="L61" s="266">
        <v>0.4</v>
      </c>
      <c r="M61" s="49">
        <f t="shared" si="3"/>
        <v>0.4</v>
      </c>
      <c r="N61" s="210">
        <f t="shared" si="3"/>
        <v>0.4</v>
      </c>
      <c r="O61" s="212"/>
      <c r="P61" s="49"/>
      <c r="Q61" s="210"/>
      <c r="R61" s="277"/>
      <c r="S61" s="274"/>
      <c r="T61" s="274"/>
    </row>
    <row r="62" spans="1:20" s="18" customFormat="1" x14ac:dyDescent="0.25">
      <c r="A62" s="52">
        <v>1187</v>
      </c>
      <c r="B62" s="201">
        <f t="shared" si="0"/>
        <v>51</v>
      </c>
      <c r="C62" s="275"/>
      <c r="D62" s="48" t="s">
        <v>23</v>
      </c>
      <c r="E62" s="275" t="s">
        <v>3291</v>
      </c>
      <c r="F62" s="268" t="s">
        <v>416</v>
      </c>
      <c r="G62" s="268" t="s">
        <v>558</v>
      </c>
      <c r="H62" s="276" t="s">
        <v>608</v>
      </c>
      <c r="I62" s="273">
        <v>43132</v>
      </c>
      <c r="J62" s="83">
        <v>43159</v>
      </c>
      <c r="K62" s="276" t="s">
        <v>608</v>
      </c>
      <c r="L62" s="266">
        <v>0.4</v>
      </c>
      <c r="M62" s="49">
        <f t="shared" si="3"/>
        <v>0.4</v>
      </c>
      <c r="N62" s="210">
        <f t="shared" si="3"/>
        <v>0.4</v>
      </c>
      <c r="O62" s="212"/>
      <c r="P62" s="49"/>
      <c r="Q62" s="210"/>
      <c r="R62" s="277"/>
      <c r="S62" s="274"/>
      <c r="T62" s="274"/>
    </row>
    <row r="63" spans="1:20" x14ac:dyDescent="0.25">
      <c r="A63" s="22">
        <v>1187</v>
      </c>
      <c r="B63" s="201">
        <f t="shared" si="0"/>
        <v>52</v>
      </c>
      <c r="C63" s="275"/>
      <c r="D63" s="57" t="s">
        <v>23</v>
      </c>
      <c r="E63" s="275" t="s">
        <v>3292</v>
      </c>
      <c r="F63" s="268" t="s">
        <v>416</v>
      </c>
      <c r="G63" s="268" t="s">
        <v>558</v>
      </c>
      <c r="H63" s="276" t="s">
        <v>370</v>
      </c>
      <c r="I63" s="269">
        <v>43132</v>
      </c>
      <c r="J63" s="81">
        <v>43159</v>
      </c>
      <c r="K63" s="58" t="s">
        <v>370</v>
      </c>
      <c r="L63" s="266">
        <v>0.4</v>
      </c>
      <c r="M63" s="49">
        <f t="shared" si="3"/>
        <v>0.4</v>
      </c>
      <c r="N63" s="210">
        <f t="shared" si="3"/>
        <v>0.4</v>
      </c>
      <c r="O63" s="262"/>
      <c r="P63" s="121"/>
      <c r="Q63" s="260"/>
      <c r="R63" s="202"/>
      <c r="S63" s="24"/>
      <c r="T63" s="24"/>
    </row>
    <row r="64" spans="1:20" x14ac:dyDescent="0.25">
      <c r="A64" s="22" t="e">
        <v>#REF!</v>
      </c>
      <c r="B64" s="201">
        <f t="shared" si="0"/>
        <v>53</v>
      </c>
      <c r="C64" s="56"/>
      <c r="D64" s="57" t="s">
        <v>23</v>
      </c>
      <c r="E64" s="275" t="s">
        <v>3300</v>
      </c>
      <c r="F64" s="48" t="s">
        <v>416</v>
      </c>
      <c r="G64" s="48" t="s">
        <v>558</v>
      </c>
      <c r="H64" s="276" t="s">
        <v>370</v>
      </c>
      <c r="I64" s="80">
        <v>43132</v>
      </c>
      <c r="J64" s="81">
        <v>43159</v>
      </c>
      <c r="K64" s="58" t="s">
        <v>370</v>
      </c>
      <c r="L64" s="266">
        <v>0.4</v>
      </c>
      <c r="M64" s="49">
        <f t="shared" si="3"/>
        <v>0.4</v>
      </c>
      <c r="N64" s="210">
        <f t="shared" si="3"/>
        <v>0.4</v>
      </c>
      <c r="O64" s="262">
        <v>0</v>
      </c>
      <c r="P64" s="121">
        <v>0</v>
      </c>
      <c r="Q64" s="260">
        <v>0</v>
      </c>
      <c r="R64" s="202"/>
      <c r="S64" s="24"/>
      <c r="T64" s="24"/>
    </row>
    <row r="65" spans="1:20" x14ac:dyDescent="0.25">
      <c r="A65" s="22"/>
      <c r="B65" s="201">
        <f t="shared" si="0"/>
        <v>54</v>
      </c>
      <c r="C65" s="56"/>
      <c r="D65" s="57" t="s">
        <v>23</v>
      </c>
      <c r="E65" s="1061" t="s">
        <v>3349</v>
      </c>
      <c r="F65" s="48" t="s">
        <v>416</v>
      </c>
      <c r="G65" s="48" t="s">
        <v>558</v>
      </c>
      <c r="H65" s="283" t="s">
        <v>3350</v>
      </c>
      <c r="I65" s="80">
        <v>43132</v>
      </c>
      <c r="J65" s="81">
        <v>43159</v>
      </c>
      <c r="K65" s="284" t="s">
        <v>3350</v>
      </c>
      <c r="L65" s="1063">
        <v>0.4</v>
      </c>
      <c r="M65" s="1065">
        <f t="shared" si="3"/>
        <v>0.4</v>
      </c>
      <c r="N65" s="1067">
        <f t="shared" si="3"/>
        <v>0.4</v>
      </c>
      <c r="O65" s="262"/>
      <c r="P65" s="121"/>
      <c r="Q65" s="260"/>
      <c r="R65" s="202"/>
      <c r="S65" s="24"/>
      <c r="T65" s="24"/>
    </row>
    <row r="66" spans="1:20" x14ac:dyDescent="0.25">
      <c r="A66" s="22"/>
      <c r="B66" s="201">
        <f t="shared" si="0"/>
        <v>55</v>
      </c>
      <c r="C66" s="56"/>
      <c r="D66" s="57" t="s">
        <v>23</v>
      </c>
      <c r="E66" s="1062"/>
      <c r="F66" s="48" t="s">
        <v>416</v>
      </c>
      <c r="G66" s="48" t="s">
        <v>558</v>
      </c>
      <c r="H66" s="278" t="s">
        <v>3351</v>
      </c>
      <c r="I66" s="80">
        <v>43132</v>
      </c>
      <c r="J66" s="81">
        <v>43159</v>
      </c>
      <c r="K66" s="285" t="s">
        <v>3351</v>
      </c>
      <c r="L66" s="1064"/>
      <c r="M66" s="1066"/>
      <c r="N66" s="1068"/>
      <c r="O66" s="262"/>
      <c r="P66" s="121"/>
      <c r="Q66" s="260"/>
      <c r="R66" s="202"/>
      <c r="S66" s="24"/>
      <c r="T66" s="24"/>
    </row>
    <row r="67" spans="1:20" x14ac:dyDescent="0.25">
      <c r="A67" s="22"/>
      <c r="B67" s="201">
        <f t="shared" si="0"/>
        <v>56</v>
      </c>
      <c r="C67" s="56"/>
      <c r="D67" s="57" t="s">
        <v>23</v>
      </c>
      <c r="E67" s="275" t="s">
        <v>3352</v>
      </c>
      <c r="F67" s="48" t="s">
        <v>416</v>
      </c>
      <c r="G67" s="48" t="s">
        <v>558</v>
      </c>
      <c r="H67" s="278" t="s">
        <v>458</v>
      </c>
      <c r="I67" s="80">
        <v>43132</v>
      </c>
      <c r="J67" s="81">
        <v>43159</v>
      </c>
      <c r="K67" s="285" t="s">
        <v>458</v>
      </c>
      <c r="L67" s="266">
        <v>0.4</v>
      </c>
      <c r="M67" s="121">
        <f t="shared" ref="M67:N74" si="4">+L67</f>
        <v>0.4</v>
      </c>
      <c r="N67" s="260">
        <f t="shared" si="4"/>
        <v>0.4</v>
      </c>
      <c r="O67" s="262"/>
      <c r="P67" s="121"/>
      <c r="Q67" s="260"/>
      <c r="R67" s="202"/>
      <c r="S67" s="24"/>
      <c r="T67" s="24"/>
    </row>
    <row r="68" spans="1:20" x14ac:dyDescent="0.25">
      <c r="A68" s="22"/>
      <c r="B68" s="201">
        <f t="shared" si="0"/>
        <v>57</v>
      </c>
      <c r="C68" s="56"/>
      <c r="D68" s="57" t="s">
        <v>23</v>
      </c>
      <c r="E68" s="275" t="s">
        <v>3353</v>
      </c>
      <c r="F68" s="48" t="s">
        <v>416</v>
      </c>
      <c r="G68" s="48" t="s">
        <v>558</v>
      </c>
      <c r="H68" s="278" t="s">
        <v>458</v>
      </c>
      <c r="I68" s="80">
        <v>43132</v>
      </c>
      <c r="J68" s="81">
        <v>43159</v>
      </c>
      <c r="K68" s="285" t="s">
        <v>458</v>
      </c>
      <c r="L68" s="266">
        <v>0.4</v>
      </c>
      <c r="M68" s="49">
        <f t="shared" si="4"/>
        <v>0.4</v>
      </c>
      <c r="N68" s="210">
        <f t="shared" si="4"/>
        <v>0.4</v>
      </c>
      <c r="O68" s="262"/>
      <c r="P68" s="121"/>
      <c r="Q68" s="260"/>
      <c r="R68" s="202"/>
      <c r="S68" s="24"/>
      <c r="T68" s="24"/>
    </row>
    <row r="69" spans="1:20" x14ac:dyDescent="0.25">
      <c r="A69" s="22"/>
      <c r="B69" s="201">
        <f t="shared" si="0"/>
        <v>58</v>
      </c>
      <c r="C69" s="56"/>
      <c r="D69" s="57" t="s">
        <v>23</v>
      </c>
      <c r="E69" s="275" t="s">
        <v>3354</v>
      </c>
      <c r="F69" s="48" t="s">
        <v>416</v>
      </c>
      <c r="G69" s="48" t="s">
        <v>558</v>
      </c>
      <c r="H69" s="278" t="s">
        <v>458</v>
      </c>
      <c r="I69" s="80">
        <v>43132</v>
      </c>
      <c r="J69" s="81">
        <v>43159</v>
      </c>
      <c r="K69" s="285" t="s">
        <v>458</v>
      </c>
      <c r="L69" s="266">
        <v>0.4</v>
      </c>
      <c r="M69" s="121">
        <f t="shared" si="4"/>
        <v>0.4</v>
      </c>
      <c r="N69" s="260">
        <f t="shared" si="4"/>
        <v>0.4</v>
      </c>
      <c r="O69" s="262"/>
      <c r="P69" s="121"/>
      <c r="Q69" s="260"/>
      <c r="R69" s="202"/>
      <c r="S69" s="24"/>
      <c r="T69" s="24"/>
    </row>
    <row r="70" spans="1:20" x14ac:dyDescent="0.25">
      <c r="A70" s="22"/>
      <c r="B70" s="201">
        <f t="shared" si="0"/>
        <v>59</v>
      </c>
      <c r="C70" s="56"/>
      <c r="D70" s="57" t="s">
        <v>23</v>
      </c>
      <c r="E70" s="275" t="s">
        <v>3355</v>
      </c>
      <c r="F70" s="48" t="s">
        <v>416</v>
      </c>
      <c r="G70" s="48" t="s">
        <v>558</v>
      </c>
      <c r="H70" s="278" t="s">
        <v>484</v>
      </c>
      <c r="I70" s="80">
        <v>43132</v>
      </c>
      <c r="J70" s="81">
        <v>43159</v>
      </c>
      <c r="K70" s="285" t="s">
        <v>484</v>
      </c>
      <c r="L70" s="266">
        <v>0.4</v>
      </c>
      <c r="M70" s="121">
        <f t="shared" si="4"/>
        <v>0.4</v>
      </c>
      <c r="N70" s="260">
        <f t="shared" si="4"/>
        <v>0.4</v>
      </c>
      <c r="O70" s="262"/>
      <c r="P70" s="121"/>
      <c r="Q70" s="260"/>
      <c r="R70" s="202"/>
      <c r="S70" s="24"/>
      <c r="T70" s="24"/>
    </row>
    <row r="71" spans="1:20" x14ac:dyDescent="0.25">
      <c r="A71" s="22"/>
      <c r="B71" s="201">
        <f t="shared" si="0"/>
        <v>60</v>
      </c>
      <c r="C71" s="56"/>
      <c r="D71" s="57" t="s">
        <v>23</v>
      </c>
      <c r="E71" s="275" t="s">
        <v>3356</v>
      </c>
      <c r="F71" s="48" t="s">
        <v>416</v>
      </c>
      <c r="G71" s="48" t="s">
        <v>558</v>
      </c>
      <c r="H71" s="278" t="s">
        <v>422</v>
      </c>
      <c r="I71" s="80">
        <v>43132</v>
      </c>
      <c r="J71" s="81">
        <v>43159</v>
      </c>
      <c r="K71" s="285" t="s">
        <v>422</v>
      </c>
      <c r="L71" s="266">
        <v>0.4</v>
      </c>
      <c r="M71" s="121">
        <f t="shared" si="4"/>
        <v>0.4</v>
      </c>
      <c r="N71" s="260">
        <f t="shared" si="4"/>
        <v>0.4</v>
      </c>
      <c r="O71" s="262"/>
      <c r="P71" s="121"/>
      <c r="Q71" s="260"/>
      <c r="R71" s="202"/>
      <c r="S71" s="24"/>
      <c r="T71" s="24"/>
    </row>
    <row r="72" spans="1:20" x14ac:dyDescent="0.25">
      <c r="A72" s="22"/>
      <c r="B72" s="201">
        <f t="shared" si="0"/>
        <v>61</v>
      </c>
      <c r="C72" s="56"/>
      <c r="D72" s="57" t="s">
        <v>23</v>
      </c>
      <c r="E72" s="275" t="s">
        <v>3357</v>
      </c>
      <c r="F72" s="48" t="s">
        <v>416</v>
      </c>
      <c r="G72" s="48" t="s">
        <v>558</v>
      </c>
      <c r="H72" s="278" t="s">
        <v>1176</v>
      </c>
      <c r="I72" s="80">
        <v>43132</v>
      </c>
      <c r="J72" s="81">
        <v>43159</v>
      </c>
      <c r="K72" s="285" t="s">
        <v>1176</v>
      </c>
      <c r="L72" s="266">
        <v>0.4</v>
      </c>
      <c r="M72" s="121">
        <f t="shared" si="4"/>
        <v>0.4</v>
      </c>
      <c r="N72" s="260">
        <f t="shared" si="4"/>
        <v>0.4</v>
      </c>
      <c r="O72" s="262"/>
      <c r="P72" s="121"/>
      <c r="Q72" s="260"/>
      <c r="R72" s="202"/>
      <c r="S72" s="24"/>
      <c r="T72" s="24"/>
    </row>
    <row r="73" spans="1:20" x14ac:dyDescent="0.25">
      <c r="A73" s="22"/>
      <c r="B73" s="201">
        <f t="shared" si="0"/>
        <v>62</v>
      </c>
      <c r="C73" s="56"/>
      <c r="D73" s="57" t="s">
        <v>23</v>
      </c>
      <c r="E73" s="275" t="s">
        <v>3358</v>
      </c>
      <c r="F73" s="48" t="s">
        <v>416</v>
      </c>
      <c r="G73" s="48" t="s">
        <v>558</v>
      </c>
      <c r="H73" s="278" t="s">
        <v>458</v>
      </c>
      <c r="I73" s="80">
        <v>43132</v>
      </c>
      <c r="J73" s="81">
        <v>43159</v>
      </c>
      <c r="K73" s="285" t="s">
        <v>458</v>
      </c>
      <c r="L73" s="266">
        <v>0.4</v>
      </c>
      <c r="M73" s="121">
        <f t="shared" si="4"/>
        <v>0.4</v>
      </c>
      <c r="N73" s="260">
        <f t="shared" si="4"/>
        <v>0.4</v>
      </c>
      <c r="O73" s="262"/>
      <c r="P73" s="121"/>
      <c r="Q73" s="260"/>
      <c r="R73" s="202"/>
      <c r="S73" s="24"/>
      <c r="T73" s="24"/>
    </row>
    <row r="74" spans="1:20" x14ac:dyDescent="0.25">
      <c r="A74" s="22"/>
      <c r="B74" s="201">
        <f t="shared" si="0"/>
        <v>63</v>
      </c>
      <c r="C74" s="56"/>
      <c r="D74" s="57" t="s">
        <v>23</v>
      </c>
      <c r="E74" s="275" t="s">
        <v>3359</v>
      </c>
      <c r="F74" s="48" t="s">
        <v>416</v>
      </c>
      <c r="G74" s="48" t="s">
        <v>558</v>
      </c>
      <c r="H74" s="278" t="s">
        <v>458</v>
      </c>
      <c r="I74" s="80">
        <v>43132</v>
      </c>
      <c r="J74" s="81">
        <v>43159</v>
      </c>
      <c r="K74" s="285" t="s">
        <v>458</v>
      </c>
      <c r="L74" s="266">
        <v>0.4</v>
      </c>
      <c r="M74" s="121">
        <f t="shared" si="4"/>
        <v>0.4</v>
      </c>
      <c r="N74" s="260">
        <f t="shared" si="4"/>
        <v>0.4</v>
      </c>
      <c r="O74" s="262"/>
      <c r="P74" s="121"/>
      <c r="Q74" s="260"/>
      <c r="R74" s="202"/>
      <c r="S74" s="24"/>
      <c r="T74" s="24"/>
    </row>
    <row r="75" spans="1:20" hidden="1" x14ac:dyDescent="0.25">
      <c r="A75" s="22">
        <v>1278</v>
      </c>
      <c r="B75" s="201" t="e">
        <f>+#REF!+1</f>
        <v>#REF!</v>
      </c>
      <c r="C75" s="56">
        <v>0</v>
      </c>
      <c r="D75" s="57" t="s">
        <v>216</v>
      </c>
      <c r="E75" s="56">
        <v>0</v>
      </c>
      <c r="F75" s="57" t="e">
        <v>#VALUE!</v>
      </c>
      <c r="G75" s="57" t="e">
        <v>#VALUE!</v>
      </c>
      <c r="H75" s="58"/>
      <c r="I75" s="56">
        <v>0</v>
      </c>
      <c r="J75" s="58">
        <v>0</v>
      </c>
      <c r="K75" s="48"/>
      <c r="L75" s="212"/>
      <c r="M75" s="49"/>
      <c r="N75" s="210"/>
      <c r="O75" s="212"/>
      <c r="P75" s="49"/>
      <c r="Q75" s="210"/>
      <c r="R75" s="202"/>
      <c r="S75" s="24"/>
      <c r="T75" s="24"/>
    </row>
    <row r="76" spans="1:20" hidden="1" x14ac:dyDescent="0.25">
      <c r="A76" s="22">
        <v>1285</v>
      </c>
      <c r="B76" s="201" t="e">
        <f t="shared" ref="B76:B112" si="5">+B75+1</f>
        <v>#REF!</v>
      </c>
      <c r="C76" s="56">
        <v>0</v>
      </c>
      <c r="D76" s="57" t="s">
        <v>216</v>
      </c>
      <c r="E76" s="56" t="e">
        <v>#VALUE!</v>
      </c>
      <c r="F76" s="57" t="e">
        <v>#VALUE!</v>
      </c>
      <c r="G76" s="57" t="e">
        <v>#VALUE!</v>
      </c>
      <c r="H76" s="58"/>
      <c r="I76" s="56">
        <v>0</v>
      </c>
      <c r="J76" s="58">
        <v>0</v>
      </c>
      <c r="K76" s="48"/>
      <c r="L76" s="212"/>
      <c r="M76" s="49"/>
      <c r="N76" s="210"/>
      <c r="O76" s="212"/>
      <c r="P76" s="49"/>
      <c r="Q76" s="210"/>
      <c r="R76" s="202"/>
      <c r="S76" s="50"/>
      <c r="T76" s="51"/>
    </row>
    <row r="77" spans="1:20" hidden="1" x14ac:dyDescent="0.25">
      <c r="A77" s="22">
        <v>1292</v>
      </c>
      <c r="B77" s="201" t="e">
        <f t="shared" si="5"/>
        <v>#REF!</v>
      </c>
      <c r="C77" s="56">
        <v>0</v>
      </c>
      <c r="D77" s="57" t="s">
        <v>216</v>
      </c>
      <c r="E77" s="56" t="e">
        <v>#VALUE!</v>
      </c>
      <c r="F77" s="57" t="e">
        <v>#VALUE!</v>
      </c>
      <c r="G77" s="57" t="e">
        <v>#VALUE!</v>
      </c>
      <c r="H77" s="58"/>
      <c r="I77" s="56">
        <v>0</v>
      </c>
      <c r="J77" s="58">
        <v>0</v>
      </c>
      <c r="K77" s="48"/>
      <c r="L77" s="212"/>
      <c r="M77" s="49"/>
      <c r="N77" s="210"/>
      <c r="O77" s="212"/>
      <c r="P77" s="49"/>
      <c r="Q77" s="210"/>
      <c r="R77" s="202"/>
      <c r="S77" s="50"/>
      <c r="T77" s="51"/>
    </row>
    <row r="78" spans="1:20" hidden="1" x14ac:dyDescent="0.25">
      <c r="A78" s="22">
        <v>1299</v>
      </c>
      <c r="B78" s="201" t="e">
        <f t="shared" si="5"/>
        <v>#REF!</v>
      </c>
      <c r="C78" s="56">
        <v>0</v>
      </c>
      <c r="D78" s="57" t="s">
        <v>216</v>
      </c>
      <c r="E78" s="56" t="e">
        <v>#VALUE!</v>
      </c>
      <c r="F78" s="57" t="e">
        <v>#VALUE!</v>
      </c>
      <c r="G78" s="57" t="e">
        <v>#VALUE!</v>
      </c>
      <c r="H78" s="58"/>
      <c r="I78" s="56">
        <v>0</v>
      </c>
      <c r="J78" s="58">
        <v>0</v>
      </c>
      <c r="K78" s="48"/>
      <c r="L78" s="212"/>
      <c r="M78" s="49"/>
      <c r="N78" s="210"/>
      <c r="O78" s="212"/>
      <c r="P78" s="49"/>
      <c r="Q78" s="210"/>
      <c r="R78" s="202"/>
      <c r="S78" s="50"/>
      <c r="T78" s="51"/>
    </row>
    <row r="79" spans="1:20" hidden="1" x14ac:dyDescent="0.25">
      <c r="A79" s="22">
        <v>1306</v>
      </c>
      <c r="B79" s="201" t="e">
        <f t="shared" si="5"/>
        <v>#REF!</v>
      </c>
      <c r="C79" s="56">
        <v>0</v>
      </c>
      <c r="D79" s="57" t="s">
        <v>216</v>
      </c>
      <c r="E79" s="56" t="e">
        <v>#VALUE!</v>
      </c>
      <c r="F79" s="57" t="e">
        <v>#VALUE!</v>
      </c>
      <c r="G79" s="57" t="e">
        <v>#VALUE!</v>
      </c>
      <c r="H79" s="58"/>
      <c r="I79" s="56">
        <v>0</v>
      </c>
      <c r="J79" s="58">
        <v>0</v>
      </c>
      <c r="K79" s="48"/>
      <c r="L79" s="212"/>
      <c r="M79" s="49"/>
      <c r="N79" s="210"/>
      <c r="O79" s="212"/>
      <c r="P79" s="49"/>
      <c r="Q79" s="210"/>
      <c r="R79" s="202"/>
      <c r="S79" s="24"/>
      <c r="T79" s="24"/>
    </row>
    <row r="80" spans="1:20" hidden="1" x14ac:dyDescent="0.25">
      <c r="A80" s="22">
        <v>1313</v>
      </c>
      <c r="B80" s="201" t="e">
        <f t="shared" si="5"/>
        <v>#REF!</v>
      </c>
      <c r="C80" s="56">
        <v>0</v>
      </c>
      <c r="D80" s="57" t="s">
        <v>216</v>
      </c>
      <c r="E80" s="56" t="e">
        <v>#VALUE!</v>
      </c>
      <c r="F80" s="57" t="e">
        <v>#VALUE!</v>
      </c>
      <c r="G80" s="57" t="e">
        <v>#VALUE!</v>
      </c>
      <c r="H80" s="58"/>
      <c r="I80" s="56">
        <v>0</v>
      </c>
      <c r="J80" s="58">
        <v>0</v>
      </c>
      <c r="K80" s="48"/>
      <c r="L80" s="212"/>
      <c r="M80" s="49"/>
      <c r="N80" s="210"/>
      <c r="O80" s="212"/>
      <c r="P80" s="49"/>
      <c r="Q80" s="210"/>
      <c r="R80" s="202"/>
      <c r="S80" s="24"/>
      <c r="T80" s="24"/>
    </row>
    <row r="81" spans="1:20" hidden="1" x14ac:dyDescent="0.25">
      <c r="A81" s="22">
        <v>1320</v>
      </c>
      <c r="B81" s="201" t="e">
        <f t="shared" si="5"/>
        <v>#REF!</v>
      </c>
      <c r="C81" s="56">
        <v>0</v>
      </c>
      <c r="D81" s="57" t="s">
        <v>216</v>
      </c>
      <c r="E81" s="56" t="e">
        <v>#VALUE!</v>
      </c>
      <c r="F81" s="57" t="e">
        <v>#VALUE!</v>
      </c>
      <c r="G81" s="57" t="e">
        <v>#VALUE!</v>
      </c>
      <c r="H81" s="58"/>
      <c r="I81" s="56">
        <v>0</v>
      </c>
      <c r="J81" s="58">
        <v>0</v>
      </c>
      <c r="K81" s="48"/>
      <c r="L81" s="212"/>
      <c r="M81" s="49"/>
      <c r="N81" s="210"/>
      <c r="O81" s="212"/>
      <c r="P81" s="49"/>
      <c r="Q81" s="210"/>
      <c r="R81" s="202"/>
      <c r="S81" s="24"/>
      <c r="T81" s="24"/>
    </row>
    <row r="82" spans="1:20" hidden="1" x14ac:dyDescent="0.25">
      <c r="A82" s="22">
        <v>1327</v>
      </c>
      <c r="B82" s="201" t="e">
        <f t="shared" si="5"/>
        <v>#REF!</v>
      </c>
      <c r="C82" s="56">
        <v>0</v>
      </c>
      <c r="D82" s="57" t="s">
        <v>216</v>
      </c>
      <c r="E82" s="56" t="e">
        <v>#VALUE!</v>
      </c>
      <c r="F82" s="57" t="e">
        <v>#VALUE!</v>
      </c>
      <c r="G82" s="57" t="e">
        <v>#VALUE!</v>
      </c>
      <c r="H82" s="58"/>
      <c r="I82" s="56">
        <v>0</v>
      </c>
      <c r="J82" s="58">
        <v>0</v>
      </c>
      <c r="K82" s="48"/>
      <c r="L82" s="212"/>
      <c r="M82" s="49"/>
      <c r="N82" s="210"/>
      <c r="O82" s="212"/>
      <c r="P82" s="49"/>
      <c r="Q82" s="210"/>
      <c r="R82" s="202"/>
      <c r="S82" s="50"/>
      <c r="T82" s="51"/>
    </row>
    <row r="83" spans="1:20" hidden="1" x14ac:dyDescent="0.25">
      <c r="A83" s="22">
        <v>1334</v>
      </c>
      <c r="B83" s="201" t="e">
        <f t="shared" si="5"/>
        <v>#REF!</v>
      </c>
      <c r="C83" s="56">
        <v>0</v>
      </c>
      <c r="D83" s="57" t="s">
        <v>216</v>
      </c>
      <c r="E83" s="56" t="e">
        <v>#VALUE!</v>
      </c>
      <c r="F83" s="57" t="e">
        <v>#VALUE!</v>
      </c>
      <c r="G83" s="57" t="e">
        <v>#VALUE!</v>
      </c>
      <c r="H83" s="58"/>
      <c r="I83" s="56">
        <v>0</v>
      </c>
      <c r="J83" s="58">
        <v>0</v>
      </c>
      <c r="K83" s="48"/>
      <c r="L83" s="212"/>
      <c r="M83" s="49"/>
      <c r="N83" s="210"/>
      <c r="O83" s="212"/>
      <c r="P83" s="49"/>
      <c r="Q83" s="210"/>
      <c r="R83" s="202"/>
      <c r="S83" s="50"/>
      <c r="T83" s="51"/>
    </row>
    <row r="84" spans="1:20" hidden="1" x14ac:dyDescent="0.25">
      <c r="A84" s="22">
        <v>1341</v>
      </c>
      <c r="B84" s="201" t="e">
        <f t="shared" si="5"/>
        <v>#REF!</v>
      </c>
      <c r="C84" s="56">
        <v>0</v>
      </c>
      <c r="D84" s="57" t="s">
        <v>216</v>
      </c>
      <c r="E84" s="56" t="e">
        <v>#VALUE!</v>
      </c>
      <c r="F84" s="57" t="e">
        <v>#VALUE!</v>
      </c>
      <c r="G84" s="57" t="e">
        <v>#VALUE!</v>
      </c>
      <c r="H84" s="58"/>
      <c r="I84" s="56">
        <v>0</v>
      </c>
      <c r="J84" s="58">
        <v>0</v>
      </c>
      <c r="K84" s="48"/>
      <c r="L84" s="212"/>
      <c r="M84" s="49"/>
      <c r="N84" s="210"/>
      <c r="O84" s="212"/>
      <c r="P84" s="49"/>
      <c r="Q84" s="210"/>
      <c r="R84" s="202"/>
      <c r="S84" s="50"/>
      <c r="T84" s="51"/>
    </row>
    <row r="85" spans="1:20" hidden="1" x14ac:dyDescent="0.25">
      <c r="A85" s="22">
        <v>1348</v>
      </c>
      <c r="B85" s="201" t="e">
        <f t="shared" si="5"/>
        <v>#REF!</v>
      </c>
      <c r="C85" s="56">
        <v>0</v>
      </c>
      <c r="D85" s="57" t="s">
        <v>216</v>
      </c>
      <c r="E85" s="56" t="e">
        <v>#VALUE!</v>
      </c>
      <c r="F85" s="57" t="e">
        <v>#VALUE!</v>
      </c>
      <c r="G85" s="57" t="e">
        <v>#VALUE!</v>
      </c>
      <c r="H85" s="58"/>
      <c r="I85" s="56">
        <v>0</v>
      </c>
      <c r="J85" s="58">
        <v>0</v>
      </c>
      <c r="K85" s="48"/>
      <c r="L85" s="212"/>
      <c r="M85" s="49"/>
      <c r="N85" s="210"/>
      <c r="O85" s="212"/>
      <c r="P85" s="49"/>
      <c r="Q85" s="210"/>
      <c r="R85" s="202"/>
      <c r="S85" s="24"/>
      <c r="T85" s="24"/>
    </row>
    <row r="86" spans="1:20" hidden="1" x14ac:dyDescent="0.25">
      <c r="A86" s="22">
        <v>1355</v>
      </c>
      <c r="B86" s="201" t="e">
        <f t="shared" si="5"/>
        <v>#REF!</v>
      </c>
      <c r="C86" s="56">
        <v>0</v>
      </c>
      <c r="D86" s="57" t="s">
        <v>216</v>
      </c>
      <c r="E86" s="56" t="e">
        <v>#VALUE!</v>
      </c>
      <c r="F86" s="57" t="e">
        <v>#VALUE!</v>
      </c>
      <c r="G86" s="57" t="e">
        <v>#VALUE!</v>
      </c>
      <c r="H86" s="58"/>
      <c r="I86" s="56">
        <v>0</v>
      </c>
      <c r="J86" s="58">
        <v>0</v>
      </c>
      <c r="K86" s="48"/>
      <c r="L86" s="212"/>
      <c r="M86" s="49"/>
      <c r="N86" s="210"/>
      <c r="O86" s="212"/>
      <c r="P86" s="49"/>
      <c r="Q86" s="210"/>
      <c r="R86" s="202"/>
      <c r="S86" s="50"/>
      <c r="T86" s="51"/>
    </row>
    <row r="87" spans="1:20" hidden="1" x14ac:dyDescent="0.25">
      <c r="A87" s="22">
        <v>1362</v>
      </c>
      <c r="B87" s="201" t="e">
        <f t="shared" si="5"/>
        <v>#REF!</v>
      </c>
      <c r="C87" s="56">
        <v>0</v>
      </c>
      <c r="D87" s="57" t="s">
        <v>216</v>
      </c>
      <c r="E87" s="56" t="e">
        <v>#VALUE!</v>
      </c>
      <c r="F87" s="57" t="e">
        <v>#VALUE!</v>
      </c>
      <c r="G87" s="57" t="e">
        <v>#VALUE!</v>
      </c>
      <c r="H87" s="58"/>
      <c r="I87" s="56">
        <v>0</v>
      </c>
      <c r="J87" s="58">
        <v>0</v>
      </c>
      <c r="K87" s="48"/>
      <c r="L87" s="212"/>
      <c r="M87" s="49"/>
      <c r="N87" s="210"/>
      <c r="O87" s="212"/>
      <c r="P87" s="49"/>
      <c r="Q87" s="210"/>
      <c r="R87" s="202"/>
      <c r="S87" s="50"/>
      <c r="T87" s="51"/>
    </row>
    <row r="88" spans="1:20" hidden="1" x14ac:dyDescent="0.25">
      <c r="A88" s="22">
        <v>1369</v>
      </c>
      <c r="B88" s="201" t="e">
        <f t="shared" si="5"/>
        <v>#REF!</v>
      </c>
      <c r="C88" s="56">
        <v>0</v>
      </c>
      <c r="D88" s="57" t="s">
        <v>216</v>
      </c>
      <c r="E88" s="56" t="e">
        <v>#VALUE!</v>
      </c>
      <c r="F88" s="57" t="e">
        <v>#VALUE!</v>
      </c>
      <c r="G88" s="57" t="e">
        <v>#VALUE!</v>
      </c>
      <c r="H88" s="58"/>
      <c r="I88" s="56">
        <v>0</v>
      </c>
      <c r="J88" s="58">
        <v>0</v>
      </c>
      <c r="K88" s="48"/>
      <c r="L88" s="212"/>
      <c r="M88" s="49"/>
      <c r="N88" s="210"/>
      <c r="O88" s="212"/>
      <c r="P88" s="49"/>
      <c r="Q88" s="210"/>
      <c r="R88" s="202"/>
      <c r="S88" s="50"/>
      <c r="T88" s="51"/>
    </row>
    <row r="89" spans="1:20" hidden="1" x14ac:dyDescent="0.25">
      <c r="A89" s="22">
        <v>1376</v>
      </c>
      <c r="B89" s="201" t="e">
        <f t="shared" si="5"/>
        <v>#REF!</v>
      </c>
      <c r="C89" s="56">
        <v>0</v>
      </c>
      <c r="D89" s="57" t="s">
        <v>216</v>
      </c>
      <c r="E89" s="56" t="e">
        <v>#VALUE!</v>
      </c>
      <c r="F89" s="57" t="e">
        <v>#VALUE!</v>
      </c>
      <c r="G89" s="57" t="e">
        <v>#VALUE!</v>
      </c>
      <c r="H89" s="58"/>
      <c r="I89" s="56">
        <v>0</v>
      </c>
      <c r="J89" s="58">
        <v>0</v>
      </c>
      <c r="K89" s="48"/>
      <c r="L89" s="212"/>
      <c r="M89" s="49"/>
      <c r="N89" s="210"/>
      <c r="O89" s="212"/>
      <c r="P89" s="49"/>
      <c r="Q89" s="210"/>
      <c r="R89" s="202"/>
      <c r="S89" s="24"/>
      <c r="T89" s="24"/>
    </row>
    <row r="90" spans="1:20" hidden="1" x14ac:dyDescent="0.25">
      <c r="A90" s="22">
        <v>1383</v>
      </c>
      <c r="B90" s="201" t="e">
        <f t="shared" si="5"/>
        <v>#REF!</v>
      </c>
      <c r="C90" s="56">
        <v>0</v>
      </c>
      <c r="D90" s="57" t="s">
        <v>216</v>
      </c>
      <c r="E90" s="56" t="e">
        <v>#VALUE!</v>
      </c>
      <c r="F90" s="57" t="e">
        <v>#VALUE!</v>
      </c>
      <c r="G90" s="57" t="e">
        <v>#VALUE!</v>
      </c>
      <c r="H90" s="58"/>
      <c r="I90" s="56">
        <v>0</v>
      </c>
      <c r="J90" s="58">
        <v>0</v>
      </c>
      <c r="K90" s="48"/>
      <c r="L90" s="212"/>
      <c r="M90" s="49"/>
      <c r="N90" s="210"/>
      <c r="O90" s="212"/>
      <c r="P90" s="49"/>
      <c r="Q90" s="210"/>
      <c r="R90" s="202"/>
      <c r="S90" s="24"/>
      <c r="T90" s="24"/>
    </row>
    <row r="91" spans="1:20" hidden="1" x14ac:dyDescent="0.25">
      <c r="A91" s="22">
        <v>1390</v>
      </c>
      <c r="B91" s="201" t="e">
        <f t="shared" si="5"/>
        <v>#REF!</v>
      </c>
      <c r="C91" s="56">
        <v>0</v>
      </c>
      <c r="D91" s="57" t="s">
        <v>216</v>
      </c>
      <c r="E91" s="56" t="e">
        <v>#VALUE!</v>
      </c>
      <c r="F91" s="57" t="e">
        <v>#VALUE!</v>
      </c>
      <c r="G91" s="57" t="e">
        <v>#VALUE!</v>
      </c>
      <c r="H91" s="58"/>
      <c r="I91" s="56">
        <v>0</v>
      </c>
      <c r="J91" s="58">
        <v>0</v>
      </c>
      <c r="K91" s="48"/>
      <c r="L91" s="212"/>
      <c r="M91" s="49"/>
      <c r="N91" s="210"/>
      <c r="O91" s="212"/>
      <c r="P91" s="49"/>
      <c r="Q91" s="210"/>
      <c r="R91" s="202"/>
      <c r="S91" s="24"/>
      <c r="T91" s="24"/>
    </row>
    <row r="92" spans="1:20" hidden="1" x14ac:dyDescent="0.25">
      <c r="A92" s="22">
        <v>1397</v>
      </c>
      <c r="B92" s="201" t="e">
        <f t="shared" si="5"/>
        <v>#REF!</v>
      </c>
      <c r="C92" s="56">
        <v>0</v>
      </c>
      <c r="D92" s="57" t="s">
        <v>216</v>
      </c>
      <c r="E92" s="56" t="e">
        <v>#VALUE!</v>
      </c>
      <c r="F92" s="57" t="e">
        <v>#VALUE!</v>
      </c>
      <c r="G92" s="57" t="e">
        <v>#VALUE!</v>
      </c>
      <c r="H92" s="58"/>
      <c r="I92" s="56">
        <v>0</v>
      </c>
      <c r="J92" s="58">
        <v>0</v>
      </c>
      <c r="K92" s="48"/>
      <c r="L92" s="212"/>
      <c r="M92" s="49"/>
      <c r="N92" s="210"/>
      <c r="O92" s="212"/>
      <c r="P92" s="49"/>
      <c r="Q92" s="210"/>
      <c r="R92" s="202"/>
      <c r="S92" s="24"/>
      <c r="T92" s="24"/>
    </row>
    <row r="93" spans="1:20" hidden="1" x14ac:dyDescent="0.25">
      <c r="A93" s="22">
        <v>1404</v>
      </c>
      <c r="B93" s="201" t="e">
        <f t="shared" si="5"/>
        <v>#REF!</v>
      </c>
      <c r="C93" s="56">
        <v>0</v>
      </c>
      <c r="D93" s="57" t="s">
        <v>216</v>
      </c>
      <c r="E93" s="56" t="e">
        <v>#VALUE!</v>
      </c>
      <c r="F93" s="57" t="e">
        <v>#VALUE!</v>
      </c>
      <c r="G93" s="57" t="e">
        <v>#VALUE!</v>
      </c>
      <c r="H93" s="58"/>
      <c r="I93" s="56">
        <v>0</v>
      </c>
      <c r="J93" s="58">
        <v>0</v>
      </c>
      <c r="K93" s="48"/>
      <c r="L93" s="212"/>
      <c r="M93" s="49"/>
      <c r="N93" s="210"/>
      <c r="O93" s="212"/>
      <c r="P93" s="49"/>
      <c r="Q93" s="210"/>
      <c r="R93" s="202"/>
      <c r="S93" s="24"/>
      <c r="T93" s="24"/>
    </row>
    <row r="94" spans="1:20" hidden="1" x14ac:dyDescent="0.25">
      <c r="A94" s="22">
        <v>1411</v>
      </c>
      <c r="B94" s="201" t="e">
        <f t="shared" si="5"/>
        <v>#REF!</v>
      </c>
      <c r="C94" s="56">
        <v>0</v>
      </c>
      <c r="D94" s="57" t="s">
        <v>216</v>
      </c>
      <c r="E94" s="56" t="e">
        <v>#VALUE!</v>
      </c>
      <c r="F94" s="57" t="e">
        <v>#VALUE!</v>
      </c>
      <c r="G94" s="57" t="e">
        <v>#VALUE!</v>
      </c>
      <c r="H94" s="58"/>
      <c r="I94" s="56">
        <v>0</v>
      </c>
      <c r="J94" s="58">
        <v>0</v>
      </c>
      <c r="K94" s="48"/>
      <c r="L94" s="212"/>
      <c r="M94" s="49"/>
      <c r="N94" s="210"/>
      <c r="O94" s="212"/>
      <c r="P94" s="49"/>
      <c r="Q94" s="210"/>
      <c r="R94" s="202"/>
      <c r="S94" s="24"/>
      <c r="T94" s="24"/>
    </row>
    <row r="95" spans="1:20" hidden="1" x14ac:dyDescent="0.25">
      <c r="A95" s="22">
        <v>1418</v>
      </c>
      <c r="B95" s="201" t="e">
        <f t="shared" si="5"/>
        <v>#REF!</v>
      </c>
      <c r="C95" s="56">
        <v>0</v>
      </c>
      <c r="D95" s="57" t="s">
        <v>216</v>
      </c>
      <c r="E95" s="56" t="e">
        <v>#VALUE!</v>
      </c>
      <c r="F95" s="57" t="e">
        <v>#VALUE!</v>
      </c>
      <c r="G95" s="57" t="e">
        <v>#VALUE!</v>
      </c>
      <c r="H95" s="58"/>
      <c r="I95" s="56">
        <v>0</v>
      </c>
      <c r="J95" s="58">
        <v>0</v>
      </c>
      <c r="K95" s="48"/>
      <c r="L95" s="212"/>
      <c r="M95" s="49"/>
      <c r="N95" s="210"/>
      <c r="O95" s="212"/>
      <c r="P95" s="49"/>
      <c r="Q95" s="210"/>
      <c r="R95" s="202"/>
      <c r="S95" s="24"/>
      <c r="T95" s="24"/>
    </row>
    <row r="96" spans="1:20" hidden="1" x14ac:dyDescent="0.25">
      <c r="A96" s="22">
        <v>1425</v>
      </c>
      <c r="B96" s="201" t="e">
        <f t="shared" si="5"/>
        <v>#REF!</v>
      </c>
      <c r="C96" s="56">
        <v>0</v>
      </c>
      <c r="D96" s="57" t="s">
        <v>216</v>
      </c>
      <c r="E96" s="56" t="e">
        <v>#VALUE!</v>
      </c>
      <c r="F96" s="57" t="e">
        <v>#VALUE!</v>
      </c>
      <c r="G96" s="57" t="e">
        <v>#VALUE!</v>
      </c>
      <c r="H96" s="58"/>
      <c r="I96" s="56">
        <v>0</v>
      </c>
      <c r="J96" s="58">
        <v>0</v>
      </c>
      <c r="K96" s="48"/>
      <c r="L96" s="212"/>
      <c r="M96" s="49"/>
      <c r="N96" s="210"/>
      <c r="O96" s="212"/>
      <c r="P96" s="49"/>
      <c r="Q96" s="210"/>
      <c r="R96" s="202"/>
      <c r="S96" s="24"/>
      <c r="T96" s="24"/>
    </row>
    <row r="97" spans="1:20" hidden="1" x14ac:dyDescent="0.25">
      <c r="A97" s="22">
        <v>1432</v>
      </c>
      <c r="B97" s="201" t="e">
        <f t="shared" si="5"/>
        <v>#REF!</v>
      </c>
      <c r="C97" s="56">
        <v>0</v>
      </c>
      <c r="D97" s="57" t="s">
        <v>216</v>
      </c>
      <c r="E97" s="56" t="e">
        <v>#VALUE!</v>
      </c>
      <c r="F97" s="57" t="e">
        <v>#VALUE!</v>
      </c>
      <c r="G97" s="57" t="e">
        <v>#VALUE!</v>
      </c>
      <c r="H97" s="58"/>
      <c r="I97" s="56">
        <v>0</v>
      </c>
      <c r="J97" s="58">
        <v>0</v>
      </c>
      <c r="K97" s="48"/>
      <c r="L97" s="212"/>
      <c r="M97" s="49"/>
      <c r="N97" s="210"/>
      <c r="O97" s="212"/>
      <c r="P97" s="49"/>
      <c r="Q97" s="210"/>
      <c r="R97" s="202"/>
      <c r="S97" s="50"/>
      <c r="T97" s="51"/>
    </row>
    <row r="98" spans="1:20" hidden="1" x14ac:dyDescent="0.25">
      <c r="A98" s="22">
        <v>1439</v>
      </c>
      <c r="B98" s="201" t="e">
        <f t="shared" si="5"/>
        <v>#REF!</v>
      </c>
      <c r="C98" s="56">
        <v>0</v>
      </c>
      <c r="D98" s="57" t="s">
        <v>216</v>
      </c>
      <c r="E98" s="56" t="e">
        <v>#VALUE!</v>
      </c>
      <c r="F98" s="57" t="e">
        <v>#VALUE!</v>
      </c>
      <c r="G98" s="57" t="e">
        <v>#VALUE!</v>
      </c>
      <c r="H98" s="58"/>
      <c r="I98" s="56">
        <v>0</v>
      </c>
      <c r="J98" s="58">
        <v>0</v>
      </c>
      <c r="K98" s="48"/>
      <c r="L98" s="212"/>
      <c r="M98" s="49"/>
      <c r="N98" s="210"/>
      <c r="O98" s="212"/>
      <c r="P98" s="49"/>
      <c r="Q98" s="210"/>
      <c r="R98" s="202"/>
      <c r="S98" s="50"/>
      <c r="T98" s="51"/>
    </row>
    <row r="99" spans="1:20" hidden="1" x14ac:dyDescent="0.25">
      <c r="A99" s="22">
        <v>1446</v>
      </c>
      <c r="B99" s="201" t="e">
        <f t="shared" si="5"/>
        <v>#REF!</v>
      </c>
      <c r="C99" s="56">
        <v>0</v>
      </c>
      <c r="D99" s="57" t="s">
        <v>216</v>
      </c>
      <c r="E99" s="56" t="e">
        <v>#VALUE!</v>
      </c>
      <c r="F99" s="57" t="e">
        <v>#VALUE!</v>
      </c>
      <c r="G99" s="57" t="e">
        <v>#VALUE!</v>
      </c>
      <c r="H99" s="58"/>
      <c r="I99" s="56">
        <v>0</v>
      </c>
      <c r="J99" s="58">
        <v>0</v>
      </c>
      <c r="K99" s="48"/>
      <c r="L99" s="212"/>
      <c r="M99" s="49"/>
      <c r="N99" s="210"/>
      <c r="O99" s="212"/>
      <c r="P99" s="49"/>
      <c r="Q99" s="210"/>
      <c r="R99" s="202"/>
      <c r="S99" s="50"/>
      <c r="T99" s="51"/>
    </row>
    <row r="100" spans="1:20" hidden="1" x14ac:dyDescent="0.25">
      <c r="A100" s="22">
        <v>1453</v>
      </c>
      <c r="B100" s="201" t="e">
        <f t="shared" si="5"/>
        <v>#REF!</v>
      </c>
      <c r="C100" s="56">
        <v>0</v>
      </c>
      <c r="D100" s="57" t="s">
        <v>216</v>
      </c>
      <c r="E100" s="56" t="e">
        <v>#VALUE!</v>
      </c>
      <c r="F100" s="57" t="e">
        <v>#VALUE!</v>
      </c>
      <c r="G100" s="57" t="e">
        <v>#VALUE!</v>
      </c>
      <c r="H100" s="58"/>
      <c r="I100" s="56">
        <v>0</v>
      </c>
      <c r="J100" s="58">
        <v>0</v>
      </c>
      <c r="K100" s="48"/>
      <c r="L100" s="212"/>
      <c r="M100" s="49"/>
      <c r="N100" s="210"/>
      <c r="O100" s="212"/>
      <c r="P100" s="49"/>
      <c r="Q100" s="210"/>
      <c r="R100" s="202"/>
      <c r="S100" s="24"/>
      <c r="T100" s="24"/>
    </row>
    <row r="101" spans="1:20" hidden="1" x14ac:dyDescent="0.25">
      <c r="A101" s="22">
        <v>1460</v>
      </c>
      <c r="B101" s="201" t="e">
        <f t="shared" si="5"/>
        <v>#REF!</v>
      </c>
      <c r="C101" s="56">
        <v>0</v>
      </c>
      <c r="D101" s="57" t="s">
        <v>216</v>
      </c>
      <c r="E101" s="56" t="e">
        <v>#VALUE!</v>
      </c>
      <c r="F101" s="57" t="e">
        <v>#VALUE!</v>
      </c>
      <c r="G101" s="57" t="e">
        <v>#VALUE!</v>
      </c>
      <c r="H101" s="58"/>
      <c r="I101" s="56">
        <v>0</v>
      </c>
      <c r="J101" s="58">
        <v>0</v>
      </c>
      <c r="K101" s="48"/>
      <c r="L101" s="212"/>
      <c r="M101" s="49"/>
      <c r="N101" s="210"/>
      <c r="O101" s="212"/>
      <c r="P101" s="49"/>
      <c r="Q101" s="210"/>
      <c r="R101" s="202"/>
      <c r="S101" s="24"/>
      <c r="T101" s="24"/>
    </row>
    <row r="102" spans="1:20" hidden="1" x14ac:dyDescent="0.25">
      <c r="A102" s="22">
        <v>1467</v>
      </c>
      <c r="B102" s="201" t="e">
        <f t="shared" si="5"/>
        <v>#REF!</v>
      </c>
      <c r="C102" s="56">
        <v>0</v>
      </c>
      <c r="D102" s="57" t="s">
        <v>216</v>
      </c>
      <c r="E102" s="56" t="e">
        <v>#VALUE!</v>
      </c>
      <c r="F102" s="57" t="e">
        <v>#VALUE!</v>
      </c>
      <c r="G102" s="57" t="e">
        <v>#VALUE!</v>
      </c>
      <c r="H102" s="58"/>
      <c r="I102" s="56">
        <v>0</v>
      </c>
      <c r="J102" s="58">
        <v>0</v>
      </c>
      <c r="K102" s="48"/>
      <c r="L102" s="212"/>
      <c r="M102" s="49"/>
      <c r="N102" s="210"/>
      <c r="O102" s="212"/>
      <c r="P102" s="49"/>
      <c r="Q102" s="210"/>
      <c r="R102" s="202"/>
      <c r="S102" s="24"/>
      <c r="T102" s="24"/>
    </row>
    <row r="103" spans="1:20" hidden="1" x14ac:dyDescent="0.25">
      <c r="A103" s="22">
        <v>1474</v>
      </c>
      <c r="B103" s="201" t="e">
        <f t="shared" si="5"/>
        <v>#REF!</v>
      </c>
      <c r="C103" s="56">
        <v>0</v>
      </c>
      <c r="D103" s="57" t="s">
        <v>216</v>
      </c>
      <c r="E103" s="56" t="e">
        <v>#VALUE!</v>
      </c>
      <c r="F103" s="57" t="e">
        <v>#VALUE!</v>
      </c>
      <c r="G103" s="57" t="e">
        <v>#VALUE!</v>
      </c>
      <c r="H103" s="58"/>
      <c r="I103" s="56">
        <v>0</v>
      </c>
      <c r="J103" s="58">
        <v>0</v>
      </c>
      <c r="K103" s="48"/>
      <c r="L103" s="212"/>
      <c r="M103" s="49"/>
      <c r="N103" s="210"/>
      <c r="O103" s="212"/>
      <c r="P103" s="49"/>
      <c r="Q103" s="210"/>
      <c r="R103" s="202"/>
      <c r="S103" s="24"/>
      <c r="T103" s="24"/>
    </row>
    <row r="104" spans="1:20" hidden="1" x14ac:dyDescent="0.25">
      <c r="A104" s="22">
        <v>1481</v>
      </c>
      <c r="B104" s="201" t="e">
        <f t="shared" si="5"/>
        <v>#REF!</v>
      </c>
      <c r="C104" s="56">
        <v>0</v>
      </c>
      <c r="D104" s="57" t="s">
        <v>216</v>
      </c>
      <c r="E104" s="56" t="e">
        <v>#VALUE!</v>
      </c>
      <c r="F104" s="57" t="e">
        <v>#VALUE!</v>
      </c>
      <c r="G104" s="57" t="e">
        <v>#VALUE!</v>
      </c>
      <c r="H104" s="58"/>
      <c r="I104" s="56">
        <v>0</v>
      </c>
      <c r="J104" s="58">
        <v>0</v>
      </c>
      <c r="K104" s="48"/>
      <c r="L104" s="212"/>
      <c r="M104" s="49"/>
      <c r="N104" s="210"/>
      <c r="O104" s="212"/>
      <c r="P104" s="49"/>
      <c r="Q104" s="210"/>
      <c r="R104" s="202"/>
      <c r="S104" s="24"/>
      <c r="T104" s="24"/>
    </row>
    <row r="105" spans="1:20" hidden="1" x14ac:dyDescent="0.25">
      <c r="A105" s="22">
        <v>1488</v>
      </c>
      <c r="B105" s="201" t="e">
        <f t="shared" si="5"/>
        <v>#REF!</v>
      </c>
      <c r="C105" s="56">
        <v>0</v>
      </c>
      <c r="D105" s="57" t="s">
        <v>216</v>
      </c>
      <c r="E105" s="56" t="e">
        <v>#VALUE!</v>
      </c>
      <c r="F105" s="57" t="e">
        <v>#VALUE!</v>
      </c>
      <c r="G105" s="57" t="e">
        <v>#VALUE!</v>
      </c>
      <c r="H105" s="58"/>
      <c r="I105" s="56">
        <v>0</v>
      </c>
      <c r="J105" s="58">
        <v>0</v>
      </c>
      <c r="K105" s="48"/>
      <c r="L105" s="212"/>
      <c r="M105" s="49"/>
      <c r="N105" s="210"/>
      <c r="O105" s="212"/>
      <c r="P105" s="49"/>
      <c r="Q105" s="210"/>
      <c r="R105" s="202"/>
      <c r="S105" s="24"/>
      <c r="T105" s="24"/>
    </row>
    <row r="106" spans="1:20" hidden="1" x14ac:dyDescent="0.25">
      <c r="A106" s="22">
        <v>1495</v>
      </c>
      <c r="B106" s="201" t="e">
        <f t="shared" si="5"/>
        <v>#REF!</v>
      </c>
      <c r="C106" s="56">
        <v>0</v>
      </c>
      <c r="D106" s="57" t="s">
        <v>216</v>
      </c>
      <c r="E106" s="56" t="e">
        <v>#VALUE!</v>
      </c>
      <c r="F106" s="57" t="e">
        <v>#VALUE!</v>
      </c>
      <c r="G106" s="57" t="e">
        <v>#VALUE!</v>
      </c>
      <c r="H106" s="58"/>
      <c r="I106" s="56">
        <v>0</v>
      </c>
      <c r="J106" s="58">
        <v>0</v>
      </c>
      <c r="K106" s="48"/>
      <c r="L106" s="212"/>
      <c r="M106" s="49"/>
      <c r="N106" s="210"/>
      <c r="O106" s="212"/>
      <c r="P106" s="49"/>
      <c r="Q106" s="210"/>
      <c r="R106" s="202"/>
      <c r="S106" s="24"/>
      <c r="T106" s="24"/>
    </row>
    <row r="107" spans="1:20" hidden="1" x14ac:dyDescent="0.25">
      <c r="A107" s="22">
        <v>1502</v>
      </c>
      <c r="B107" s="201" t="e">
        <f t="shared" si="5"/>
        <v>#REF!</v>
      </c>
      <c r="C107" s="56">
        <v>0</v>
      </c>
      <c r="D107" s="57" t="s">
        <v>216</v>
      </c>
      <c r="E107" s="56" t="e">
        <v>#VALUE!</v>
      </c>
      <c r="F107" s="57" t="e">
        <v>#VALUE!</v>
      </c>
      <c r="G107" s="57" t="e">
        <v>#VALUE!</v>
      </c>
      <c r="H107" s="58"/>
      <c r="I107" s="56">
        <v>0</v>
      </c>
      <c r="J107" s="58">
        <v>0</v>
      </c>
      <c r="K107" s="48"/>
      <c r="L107" s="212"/>
      <c r="M107" s="49"/>
      <c r="N107" s="210"/>
      <c r="O107" s="212"/>
      <c r="P107" s="49"/>
      <c r="Q107" s="210"/>
      <c r="R107" s="202"/>
      <c r="S107" s="24"/>
      <c r="T107" s="24"/>
    </row>
    <row r="108" spans="1:20" hidden="1" x14ac:dyDescent="0.25">
      <c r="A108" s="22">
        <v>1509</v>
      </c>
      <c r="B108" s="201" t="e">
        <f t="shared" si="5"/>
        <v>#REF!</v>
      </c>
      <c r="C108" s="56">
        <v>0</v>
      </c>
      <c r="D108" s="57" t="s">
        <v>216</v>
      </c>
      <c r="E108" s="56" t="e">
        <v>#VALUE!</v>
      </c>
      <c r="F108" s="57" t="e">
        <v>#VALUE!</v>
      </c>
      <c r="G108" s="57" t="e">
        <v>#VALUE!</v>
      </c>
      <c r="H108" s="58"/>
      <c r="I108" s="56">
        <v>0</v>
      </c>
      <c r="J108" s="58">
        <v>0</v>
      </c>
      <c r="K108" s="48"/>
      <c r="L108" s="212"/>
      <c r="M108" s="49"/>
      <c r="N108" s="210"/>
      <c r="O108" s="212"/>
      <c r="P108" s="49"/>
      <c r="Q108" s="210"/>
      <c r="R108" s="202"/>
      <c r="S108" s="24"/>
      <c r="T108" s="24"/>
    </row>
    <row r="109" spans="1:20" hidden="1" x14ac:dyDescent="0.25">
      <c r="A109" s="22">
        <v>1516</v>
      </c>
      <c r="B109" s="201" t="e">
        <f t="shared" si="5"/>
        <v>#REF!</v>
      </c>
      <c r="C109" s="56">
        <v>0</v>
      </c>
      <c r="D109" s="57" t="s">
        <v>216</v>
      </c>
      <c r="E109" s="56" t="e">
        <v>#VALUE!</v>
      </c>
      <c r="F109" s="57" t="e">
        <v>#VALUE!</v>
      </c>
      <c r="G109" s="57" t="e">
        <v>#VALUE!</v>
      </c>
      <c r="H109" s="58"/>
      <c r="I109" s="56">
        <v>0</v>
      </c>
      <c r="J109" s="58">
        <v>0</v>
      </c>
      <c r="K109" s="48"/>
      <c r="L109" s="212"/>
      <c r="M109" s="49"/>
      <c r="N109" s="210"/>
      <c r="O109" s="212"/>
      <c r="P109" s="49"/>
      <c r="Q109" s="210"/>
      <c r="R109" s="202"/>
      <c r="S109" s="24"/>
      <c r="T109" s="24"/>
    </row>
    <row r="110" spans="1:20" hidden="1" x14ac:dyDescent="0.25">
      <c r="A110" s="22">
        <v>1523</v>
      </c>
      <c r="B110" s="201" t="e">
        <f t="shared" si="5"/>
        <v>#REF!</v>
      </c>
      <c r="C110" s="56">
        <v>0</v>
      </c>
      <c r="D110" s="57" t="s">
        <v>216</v>
      </c>
      <c r="E110" s="56" t="e">
        <v>#VALUE!</v>
      </c>
      <c r="F110" s="57" t="e">
        <v>#VALUE!</v>
      </c>
      <c r="G110" s="57" t="e">
        <v>#VALUE!</v>
      </c>
      <c r="H110" s="58"/>
      <c r="I110" s="56">
        <v>0</v>
      </c>
      <c r="J110" s="58">
        <v>0</v>
      </c>
      <c r="K110" s="48"/>
      <c r="L110" s="212"/>
      <c r="M110" s="49"/>
      <c r="N110" s="210"/>
      <c r="O110" s="212"/>
      <c r="P110" s="49"/>
      <c r="Q110" s="210"/>
      <c r="R110" s="202"/>
      <c r="S110" s="24"/>
      <c r="T110" s="24"/>
    </row>
    <row r="111" spans="1:20" hidden="1" x14ac:dyDescent="0.25">
      <c r="A111" s="22">
        <v>1530</v>
      </c>
      <c r="B111" s="201" t="e">
        <f t="shared" si="5"/>
        <v>#REF!</v>
      </c>
      <c r="C111" s="56">
        <v>0</v>
      </c>
      <c r="D111" s="57" t="s">
        <v>216</v>
      </c>
      <c r="E111" s="56" t="e">
        <v>#VALUE!</v>
      </c>
      <c r="F111" s="57" t="e">
        <v>#VALUE!</v>
      </c>
      <c r="G111" s="57" t="e">
        <v>#VALUE!</v>
      </c>
      <c r="H111" s="58"/>
      <c r="I111" s="56">
        <v>0</v>
      </c>
      <c r="J111" s="58">
        <v>0</v>
      </c>
      <c r="K111" s="48"/>
      <c r="L111" s="212"/>
      <c r="M111" s="49"/>
      <c r="N111" s="210"/>
      <c r="O111" s="212"/>
      <c r="P111" s="49"/>
      <c r="Q111" s="210"/>
      <c r="R111" s="202"/>
      <c r="S111" s="24"/>
      <c r="T111" s="24"/>
    </row>
    <row r="112" spans="1:20" hidden="1" x14ac:dyDescent="0.25">
      <c r="A112" s="22">
        <v>1537</v>
      </c>
      <c r="B112" s="201" t="e">
        <f t="shared" si="5"/>
        <v>#REF!</v>
      </c>
      <c r="C112" s="56">
        <v>0</v>
      </c>
      <c r="D112" s="57" t="s">
        <v>216</v>
      </c>
      <c r="E112" s="56" t="e">
        <v>#VALUE!</v>
      </c>
      <c r="F112" s="57" t="e">
        <v>#VALUE!</v>
      </c>
      <c r="G112" s="57" t="e">
        <v>#VALUE!</v>
      </c>
      <c r="H112" s="58"/>
      <c r="I112" s="56">
        <v>0</v>
      </c>
      <c r="J112" s="58">
        <v>0</v>
      </c>
      <c r="K112" s="48"/>
      <c r="L112" s="212"/>
      <c r="M112" s="49"/>
      <c r="N112" s="210"/>
      <c r="O112" s="212"/>
      <c r="P112" s="49"/>
      <c r="Q112" s="210"/>
      <c r="R112" s="202"/>
      <c r="S112" s="24"/>
      <c r="T112" s="24"/>
    </row>
    <row r="113" spans="1:27" ht="5.25" customHeight="1" thickBot="1" x14ac:dyDescent="0.3">
      <c r="A113" s="4"/>
      <c r="B113" s="59"/>
      <c r="C113" s="60"/>
      <c r="D113" s="60"/>
      <c r="E113" s="60"/>
      <c r="F113" s="61"/>
      <c r="G113" s="61"/>
      <c r="H113" s="62"/>
      <c r="I113" s="61"/>
      <c r="J113" s="62"/>
      <c r="K113" s="63"/>
      <c r="L113" s="64"/>
      <c r="M113" s="65"/>
      <c r="N113" s="65"/>
      <c r="O113" s="64"/>
      <c r="P113" s="65"/>
      <c r="Q113" s="65"/>
      <c r="R113" s="62"/>
      <c r="S113" s="7"/>
    </row>
    <row r="114" spans="1:27" ht="15.75" thickTop="1" x14ac:dyDescent="0.25">
      <c r="A114" s="4"/>
      <c r="B114" s="7"/>
      <c r="C114" s="7"/>
      <c r="D114" s="7"/>
      <c r="E114" s="7"/>
      <c r="F114" s="7"/>
      <c r="G114" s="7"/>
      <c r="H114" s="7"/>
      <c r="I114" s="7"/>
      <c r="J114" s="7"/>
      <c r="K114" s="9"/>
      <c r="L114" s="66"/>
      <c r="M114" s="67"/>
      <c r="N114" s="67"/>
      <c r="O114" s="66"/>
      <c r="P114" s="67"/>
      <c r="Q114" s="67"/>
      <c r="R114" s="7"/>
      <c r="S114" s="7"/>
      <c r="T114" s="7"/>
      <c r="U114" s="7"/>
      <c r="V114" s="7"/>
      <c r="W114" s="7"/>
      <c r="X114" s="7"/>
      <c r="Y114" s="7"/>
      <c r="Z114" s="7"/>
      <c r="AA114" s="7"/>
    </row>
    <row r="115" spans="1:27" x14ac:dyDescent="0.25">
      <c r="A115" s="4"/>
      <c r="B115" s="13" t="s">
        <v>411</v>
      </c>
      <c r="C115" s="7"/>
      <c r="D115" s="7"/>
      <c r="E115" s="7"/>
      <c r="F115" s="7"/>
      <c r="G115" s="7"/>
      <c r="H115" s="7"/>
      <c r="I115" s="7"/>
      <c r="J115" s="7"/>
      <c r="K115" s="270"/>
      <c r="L115" s="68"/>
      <c r="M115" s="270"/>
      <c r="N115" s="270"/>
      <c r="O115" s="68"/>
      <c r="P115" s="9"/>
      <c r="Q115" s="9"/>
      <c r="R115" s="7"/>
      <c r="S115" s="7"/>
      <c r="T115" s="7"/>
      <c r="U115" s="7"/>
      <c r="V115" s="7"/>
      <c r="W115" s="7"/>
      <c r="X115" s="7"/>
      <c r="Y115" s="7"/>
      <c r="Z115" s="7"/>
      <c r="AA115" s="7"/>
    </row>
    <row r="116" spans="1:27" x14ac:dyDescent="0.25">
      <c r="A116" s="4"/>
      <c r="B116" s="7" t="s">
        <v>412</v>
      </c>
      <c r="C116" s="7"/>
      <c r="D116" s="7"/>
      <c r="E116" s="7"/>
      <c r="F116" s="7"/>
      <c r="G116" s="7"/>
      <c r="H116" s="7"/>
      <c r="I116" s="7"/>
      <c r="J116" s="7"/>
      <c r="K116" s="9"/>
      <c r="L116" s="68"/>
      <c r="M116" s="272"/>
      <c r="N116" s="272"/>
      <c r="O116" s="68"/>
      <c r="P116" s="9"/>
      <c r="Q116" s="9"/>
      <c r="R116" s="7"/>
      <c r="S116" s="7"/>
      <c r="T116" s="7"/>
      <c r="U116" s="7"/>
      <c r="V116" s="7"/>
      <c r="W116" s="7"/>
      <c r="X116" s="7"/>
      <c r="Y116" s="7"/>
      <c r="Z116" s="7"/>
      <c r="AA116" s="7"/>
    </row>
    <row r="117" spans="1:27" x14ac:dyDescent="0.25">
      <c r="A117" s="4"/>
      <c r="B117" s="7" t="s">
        <v>413</v>
      </c>
      <c r="C117" s="7"/>
      <c r="D117" s="7"/>
      <c r="E117" s="7"/>
      <c r="F117" s="7"/>
      <c r="G117" s="7"/>
      <c r="H117" s="7"/>
      <c r="I117" s="7"/>
      <c r="J117" s="7"/>
      <c r="K117" s="9"/>
      <c r="L117" s="68"/>
      <c r="M117" s="270"/>
      <c r="N117" s="270"/>
      <c r="O117" s="68"/>
      <c r="P117" s="9"/>
      <c r="Q117" s="9"/>
      <c r="R117" s="7"/>
      <c r="S117" s="7"/>
      <c r="T117" s="7"/>
      <c r="U117" s="7"/>
      <c r="V117" s="7"/>
      <c r="W117" s="7"/>
      <c r="X117" s="7"/>
      <c r="Y117" s="7"/>
      <c r="Z117" s="7"/>
      <c r="AA117" s="7"/>
    </row>
    <row r="118" spans="1:27" x14ac:dyDescent="0.25">
      <c r="A118" s="4"/>
      <c r="B118" s="7" t="s">
        <v>563</v>
      </c>
      <c r="C118" s="7"/>
      <c r="D118" s="7"/>
      <c r="E118" s="7"/>
      <c r="F118" s="7"/>
      <c r="G118" s="7"/>
      <c r="H118" s="7"/>
      <c r="I118" s="7"/>
      <c r="J118" s="7"/>
      <c r="K118" s="9"/>
      <c r="L118" s="68"/>
      <c r="M118" s="270"/>
      <c r="N118" s="270"/>
      <c r="O118" s="270"/>
      <c r="P118" s="9"/>
      <c r="Q118" s="9"/>
      <c r="R118" s="7"/>
      <c r="S118" s="7"/>
      <c r="T118" s="7"/>
      <c r="U118" s="7"/>
      <c r="V118" s="7"/>
      <c r="W118" s="7"/>
      <c r="X118" s="7"/>
      <c r="Y118" s="7"/>
      <c r="Z118" s="7"/>
      <c r="AA118" s="7"/>
    </row>
    <row r="119" spans="1:27" x14ac:dyDescent="0.25">
      <c r="A119" s="4"/>
      <c r="B119" s="7"/>
      <c r="E119" s="7"/>
      <c r="F119" s="7"/>
      <c r="G119" s="7"/>
      <c r="H119" s="7"/>
      <c r="I119" s="7"/>
      <c r="J119" s="7"/>
      <c r="K119" s="9"/>
      <c r="L119" s="68"/>
      <c r="M119" s="272"/>
      <c r="N119" s="272"/>
      <c r="O119" s="272"/>
      <c r="P119" s="9"/>
      <c r="Q119" s="9"/>
      <c r="R119" s="7"/>
      <c r="S119" s="7"/>
      <c r="T119" s="7"/>
      <c r="U119" s="7"/>
      <c r="V119" s="7"/>
      <c r="W119" s="7"/>
      <c r="X119" s="7"/>
      <c r="Y119" s="7"/>
      <c r="Z119" s="7"/>
      <c r="AA119" s="7"/>
    </row>
    <row r="120" spans="1:27" x14ac:dyDescent="0.25">
      <c r="M120" s="250"/>
      <c r="N120" s="250"/>
    </row>
    <row r="121" spans="1:27" x14ac:dyDescent="0.25">
      <c r="N121" s="271"/>
    </row>
    <row r="122" spans="1:27" x14ac:dyDescent="0.25">
      <c r="N122" s="271"/>
    </row>
    <row r="127" spans="1:27" ht="6.75" customHeight="1" x14ac:dyDescent="0.25"/>
  </sheetData>
  <sheetProtection formatCells="0" sort="0" autoFilter="0"/>
  <mergeCells count="19">
    <mergeCell ref="E65:E66"/>
    <mergeCell ref="L65:L66"/>
    <mergeCell ref="M65:M66"/>
    <mergeCell ref="N65:N66"/>
    <mergeCell ref="L12:L13"/>
    <mergeCell ref="M12:M13"/>
    <mergeCell ref="N12:N13"/>
    <mergeCell ref="L15:L16"/>
    <mergeCell ref="M15:M16"/>
    <mergeCell ref="N15:N16"/>
    <mergeCell ref="B2:R2"/>
    <mergeCell ref="B4:D4"/>
    <mergeCell ref="B6:D6"/>
    <mergeCell ref="B8:D8"/>
    <mergeCell ref="B10:H10"/>
    <mergeCell ref="I10:J10"/>
    <mergeCell ref="L10:N10"/>
    <mergeCell ref="O10:Q10"/>
    <mergeCell ref="R10:R11"/>
  </mergeCells>
  <dataValidations count="2">
    <dataValidation type="list" allowBlank="1" showInputMessage="1" showErrorMessage="1" sqref="E7:F7" xr:uid="{00000000-0002-0000-0B00-000000000000}">
      <formula1>#REF!</formula1>
    </dataValidation>
    <dataValidation type="list" allowBlank="1" showInputMessage="1" showErrorMessage="1" sqref="E6:F6 E8:F8" xr:uid="{00000000-0002-0000-0B00-000001000000}"/>
  </dataValidations>
  <pageMargins left="0.51" right="0.19685039370078741" top="0.59055118110236227" bottom="0.35433070866141736" header="0.31496062992125984" footer="0.43307086614173229"/>
  <pageSetup paperSize="9" scale="41" orientation="landscape" horizontalDpi="1200" verticalDpi="1200" r:id="rId1"/>
  <rowBreaks count="1" manualBreakCount="1">
    <brk id="39" max="17"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EBD71-D25B-4C14-8D47-6862BAEE41DB}">
  <sheetPr codeName="Hoja7">
    <tabColor rgb="FF2E6EBC"/>
  </sheetPr>
  <dimension ref="B2:R557"/>
  <sheetViews>
    <sheetView zoomScale="85" zoomScaleNormal="85" workbookViewId="0">
      <selection activeCell="C2" sqref="C2"/>
    </sheetView>
  </sheetViews>
  <sheetFormatPr baseColWidth="10" defaultColWidth="9.140625" defaultRowHeight="15" x14ac:dyDescent="0.25"/>
  <cols>
    <col min="3" max="3" width="22" customWidth="1"/>
    <col min="4" max="4" width="15" customWidth="1"/>
    <col min="5" max="5" width="50" customWidth="1"/>
    <col min="6" max="7" width="15" customWidth="1"/>
    <col min="8" max="8" width="25" customWidth="1"/>
    <col min="9" max="10" width="15" style="555" customWidth="1"/>
    <col min="11" max="11" width="20" customWidth="1"/>
    <col min="12" max="17" width="15" style="550" customWidth="1"/>
    <col min="18" max="18" width="50" customWidth="1"/>
  </cols>
  <sheetData>
    <row r="2" spans="2:18" ht="21" x14ac:dyDescent="0.35">
      <c r="D2" s="548" t="s">
        <v>7452</v>
      </c>
    </row>
    <row r="4" spans="2:18" x14ac:dyDescent="0.25">
      <c r="L4" s="550">
        <v>67.67453900000001</v>
      </c>
      <c r="M4" s="550">
        <v>67.67453900000001</v>
      </c>
      <c r="N4" s="550">
        <v>69.066253800000013</v>
      </c>
    </row>
    <row r="5" spans="2:18" x14ac:dyDescent="0.25">
      <c r="B5" s="1073" t="s">
        <v>393</v>
      </c>
      <c r="C5" s="1073"/>
      <c r="D5" s="1073"/>
      <c r="E5" s="1073"/>
      <c r="F5" s="1073"/>
      <c r="G5" s="1073"/>
      <c r="H5" s="1073"/>
      <c r="I5" s="1074" t="s">
        <v>394</v>
      </c>
      <c r="J5" s="1074"/>
      <c r="K5" s="1073" t="s">
        <v>407</v>
      </c>
      <c r="L5" s="1075" t="s">
        <v>395</v>
      </c>
      <c r="M5" s="1075"/>
      <c r="N5" s="1075"/>
      <c r="O5" s="1075" t="s">
        <v>396</v>
      </c>
      <c r="P5" s="1075"/>
      <c r="Q5" s="1075"/>
      <c r="R5" s="1073" t="s">
        <v>4051</v>
      </c>
    </row>
    <row r="6" spans="2:18" x14ac:dyDescent="0.25">
      <c r="B6" s="677" t="s">
        <v>4002</v>
      </c>
      <c r="C6" s="677" t="s">
        <v>4052</v>
      </c>
      <c r="D6" s="677" t="s">
        <v>4003</v>
      </c>
      <c r="E6" s="677" t="s">
        <v>401</v>
      </c>
      <c r="F6" s="677" t="s">
        <v>402</v>
      </c>
      <c r="G6" s="677" t="s">
        <v>403</v>
      </c>
      <c r="H6" s="677" t="s">
        <v>404</v>
      </c>
      <c r="I6" s="678" t="s">
        <v>405</v>
      </c>
      <c r="J6" s="678" t="s">
        <v>406</v>
      </c>
      <c r="K6" s="1073"/>
      <c r="L6" s="679" t="s">
        <v>408</v>
      </c>
      <c r="M6" s="679" t="s">
        <v>409</v>
      </c>
      <c r="N6" s="679" t="s">
        <v>410</v>
      </c>
      <c r="O6" s="679" t="s">
        <v>408</v>
      </c>
      <c r="P6" s="679" t="s">
        <v>409</v>
      </c>
      <c r="Q6" s="679" t="s">
        <v>410</v>
      </c>
      <c r="R6" s="1073"/>
    </row>
    <row r="7" spans="2:18" x14ac:dyDescent="0.25">
      <c r="B7" s="375">
        <v>0</v>
      </c>
      <c r="C7" s="375" t="s">
        <v>4990</v>
      </c>
      <c r="D7" s="375" t="s">
        <v>3670</v>
      </c>
      <c r="E7" s="375" t="s">
        <v>5044</v>
      </c>
      <c r="F7" s="375" t="s">
        <v>416</v>
      </c>
      <c r="G7" s="375" t="s">
        <v>558</v>
      </c>
      <c r="H7" s="375" t="s">
        <v>719</v>
      </c>
      <c r="I7" s="675" t="s">
        <v>4993</v>
      </c>
      <c r="J7" s="675" t="s">
        <v>624</v>
      </c>
      <c r="K7" s="375"/>
      <c r="L7" s="676">
        <v>0</v>
      </c>
      <c r="M7" s="676">
        <v>0</v>
      </c>
      <c r="N7" s="676">
        <v>0</v>
      </c>
      <c r="O7" s="676">
        <v>0</v>
      </c>
      <c r="P7" s="676">
        <v>0</v>
      </c>
      <c r="Q7" s="676">
        <v>0</v>
      </c>
      <c r="R7" s="375"/>
    </row>
    <row r="8" spans="2:18" x14ac:dyDescent="0.25">
      <c r="B8" s="375">
        <v>0</v>
      </c>
      <c r="C8" s="375" t="s">
        <v>6481</v>
      </c>
      <c r="D8" s="375" t="s">
        <v>3670</v>
      </c>
      <c r="E8" s="375" t="s">
        <v>6482</v>
      </c>
      <c r="F8" s="375" t="s">
        <v>416</v>
      </c>
      <c r="G8" s="375" t="s">
        <v>558</v>
      </c>
      <c r="H8" s="375" t="s">
        <v>431</v>
      </c>
      <c r="I8" s="675" t="s">
        <v>7453</v>
      </c>
      <c r="J8" s="675" t="s">
        <v>2137</v>
      </c>
      <c r="K8" s="375"/>
      <c r="L8" s="676">
        <v>0</v>
      </c>
      <c r="M8" s="676">
        <v>0</v>
      </c>
      <c r="N8" s="676">
        <v>0</v>
      </c>
      <c r="O8" s="676">
        <v>0</v>
      </c>
      <c r="P8" s="676">
        <v>0</v>
      </c>
      <c r="Q8" s="676">
        <v>0</v>
      </c>
      <c r="R8" s="375"/>
    </row>
    <row r="9" spans="2:18" x14ac:dyDescent="0.25">
      <c r="B9" s="375">
        <v>0</v>
      </c>
      <c r="C9" s="375" t="s">
        <v>6930</v>
      </c>
      <c r="D9" s="375" t="s">
        <v>3670</v>
      </c>
      <c r="E9" s="375" t="s">
        <v>6931</v>
      </c>
      <c r="F9" s="375" t="s">
        <v>416</v>
      </c>
      <c r="G9" s="375" t="s">
        <v>558</v>
      </c>
      <c r="H9" s="375" t="s">
        <v>433</v>
      </c>
      <c r="I9" s="675" t="s">
        <v>7157</v>
      </c>
      <c r="J9" s="675" t="s">
        <v>2137</v>
      </c>
      <c r="K9" s="375"/>
      <c r="L9" s="676">
        <v>0</v>
      </c>
      <c r="M9" s="676">
        <v>0</v>
      </c>
      <c r="N9" s="676">
        <v>0</v>
      </c>
      <c r="O9" s="676">
        <v>0</v>
      </c>
      <c r="P9" s="676">
        <v>0</v>
      </c>
      <c r="Q9" s="676">
        <v>0</v>
      </c>
      <c r="R9" s="375"/>
    </row>
    <row r="10" spans="2:18" x14ac:dyDescent="0.25">
      <c r="B10" s="375">
        <v>0</v>
      </c>
      <c r="C10" s="375" t="s">
        <v>5164</v>
      </c>
      <c r="D10" s="375" t="s">
        <v>3670</v>
      </c>
      <c r="E10" s="375" t="s">
        <v>3858</v>
      </c>
      <c r="F10" s="375" t="s">
        <v>416</v>
      </c>
      <c r="G10" s="375" t="s">
        <v>558</v>
      </c>
      <c r="H10" s="375" t="s">
        <v>422</v>
      </c>
      <c r="I10" s="675" t="s">
        <v>4025</v>
      </c>
      <c r="J10" s="675" t="s">
        <v>806</v>
      </c>
      <c r="K10" s="375"/>
      <c r="L10" s="676">
        <v>0</v>
      </c>
      <c r="M10" s="676">
        <v>0</v>
      </c>
      <c r="N10" s="676">
        <v>0</v>
      </c>
      <c r="O10" s="676">
        <v>0</v>
      </c>
      <c r="P10" s="676">
        <v>0</v>
      </c>
      <c r="Q10" s="676">
        <v>0</v>
      </c>
      <c r="R10" s="375"/>
    </row>
    <row r="11" spans="2:18" x14ac:dyDescent="0.25">
      <c r="B11" s="375">
        <v>0</v>
      </c>
      <c r="C11" s="375" t="s">
        <v>5681</v>
      </c>
      <c r="D11" s="375" t="s">
        <v>3670</v>
      </c>
      <c r="E11" s="375" t="s">
        <v>3853</v>
      </c>
      <c r="F11" s="375" t="s">
        <v>416</v>
      </c>
      <c r="G11" s="375" t="s">
        <v>558</v>
      </c>
      <c r="H11" s="375" t="s">
        <v>370</v>
      </c>
      <c r="I11" s="675" t="s">
        <v>5467</v>
      </c>
      <c r="J11" s="675" t="s">
        <v>628</v>
      </c>
      <c r="K11" s="375"/>
      <c r="L11" s="676">
        <v>0</v>
      </c>
      <c r="M11" s="676">
        <v>0</v>
      </c>
      <c r="N11" s="676">
        <v>0</v>
      </c>
      <c r="O11" s="676">
        <v>0</v>
      </c>
      <c r="P11" s="676">
        <v>0</v>
      </c>
      <c r="Q11" s="676">
        <v>0</v>
      </c>
      <c r="R11" s="375"/>
    </row>
    <row r="12" spans="2:18" x14ac:dyDescent="0.25">
      <c r="B12" s="375">
        <v>0</v>
      </c>
      <c r="C12" s="375" t="s">
        <v>4513</v>
      </c>
      <c r="D12" s="375" t="s">
        <v>3670</v>
      </c>
      <c r="E12" s="375" t="s">
        <v>4889</v>
      </c>
      <c r="F12" s="375" t="s">
        <v>416</v>
      </c>
      <c r="G12" s="375" t="s">
        <v>558</v>
      </c>
      <c r="H12" s="375" t="s">
        <v>475</v>
      </c>
      <c r="I12" s="675" t="s">
        <v>5165</v>
      </c>
      <c r="J12" s="675" t="s">
        <v>7454</v>
      </c>
      <c r="K12" s="375"/>
      <c r="L12" s="676">
        <v>0.55418880000000004</v>
      </c>
      <c r="M12" s="676">
        <v>0.55418880000000004</v>
      </c>
      <c r="N12" s="676">
        <v>0.74521599999999999</v>
      </c>
      <c r="O12" s="676">
        <v>0</v>
      </c>
      <c r="P12" s="676">
        <v>0</v>
      </c>
      <c r="Q12" s="676">
        <v>0</v>
      </c>
      <c r="R12" s="375"/>
    </row>
    <row r="13" spans="2:18" x14ac:dyDescent="0.25">
      <c r="B13" s="375">
        <v>0</v>
      </c>
      <c r="C13" s="375" t="s">
        <v>5079</v>
      </c>
      <c r="D13" s="375" t="s">
        <v>3670</v>
      </c>
      <c r="E13" s="375" t="s">
        <v>3814</v>
      </c>
      <c r="F13" s="375" t="s">
        <v>416</v>
      </c>
      <c r="G13" s="375" t="s">
        <v>558</v>
      </c>
      <c r="H13" s="375" t="s">
        <v>504</v>
      </c>
      <c r="I13" s="675" t="s">
        <v>4034</v>
      </c>
      <c r="J13" s="675" t="s">
        <v>887</v>
      </c>
      <c r="K13" s="375"/>
      <c r="L13" s="676">
        <v>0</v>
      </c>
      <c r="M13" s="676">
        <v>0</v>
      </c>
      <c r="N13" s="676">
        <v>0</v>
      </c>
      <c r="O13" s="676">
        <v>0</v>
      </c>
      <c r="P13" s="676">
        <v>0</v>
      </c>
      <c r="Q13" s="676">
        <v>0</v>
      </c>
      <c r="R13" s="375"/>
    </row>
    <row r="14" spans="2:18" x14ac:dyDescent="0.25">
      <c r="B14" s="375">
        <v>0</v>
      </c>
      <c r="C14" s="375" t="s">
        <v>7378</v>
      </c>
      <c r="D14" s="375" t="s">
        <v>3670</v>
      </c>
      <c r="E14" s="375" t="s">
        <v>7379</v>
      </c>
      <c r="F14" s="375" t="s">
        <v>416</v>
      </c>
      <c r="G14" s="375" t="s">
        <v>558</v>
      </c>
      <c r="H14" s="375" t="s">
        <v>433</v>
      </c>
      <c r="I14" s="675" t="s">
        <v>7311</v>
      </c>
      <c r="J14" s="675" t="s">
        <v>795</v>
      </c>
      <c r="K14" s="375"/>
      <c r="L14" s="676">
        <v>0.21</v>
      </c>
      <c r="M14" s="676">
        <v>0.21</v>
      </c>
      <c r="N14" s="676">
        <v>0.21</v>
      </c>
      <c r="O14" s="676">
        <v>0</v>
      </c>
      <c r="P14" s="676">
        <v>0</v>
      </c>
      <c r="Q14" s="676">
        <v>0</v>
      </c>
      <c r="R14" s="375"/>
    </row>
    <row r="15" spans="2:18" x14ac:dyDescent="0.25">
      <c r="B15" s="375">
        <v>0</v>
      </c>
      <c r="C15" s="375" t="s">
        <v>3951</v>
      </c>
      <c r="D15" s="375" t="s">
        <v>3670</v>
      </c>
      <c r="E15" s="375" t="s">
        <v>3935</v>
      </c>
      <c r="F15" s="375" t="s">
        <v>416</v>
      </c>
      <c r="G15" s="375" t="s">
        <v>558</v>
      </c>
      <c r="H15" s="375" t="s">
        <v>767</v>
      </c>
      <c r="I15" s="675" t="s">
        <v>4056</v>
      </c>
      <c r="J15" s="675" t="s">
        <v>5435</v>
      </c>
      <c r="K15" s="375"/>
      <c r="L15" s="676">
        <v>0</v>
      </c>
      <c r="M15" s="676">
        <v>0</v>
      </c>
      <c r="N15" s="676">
        <v>0</v>
      </c>
      <c r="O15" s="676">
        <v>0</v>
      </c>
      <c r="P15" s="676">
        <v>0</v>
      </c>
      <c r="Q15" s="676">
        <v>0</v>
      </c>
      <c r="R15" s="375"/>
    </row>
    <row r="16" spans="2:18" x14ac:dyDescent="0.25">
      <c r="B16" s="375">
        <v>0</v>
      </c>
      <c r="C16" s="375" t="s">
        <v>6348</v>
      </c>
      <c r="D16" s="375" t="s">
        <v>3670</v>
      </c>
      <c r="E16" s="375" t="s">
        <v>6349</v>
      </c>
      <c r="F16" s="375" t="s">
        <v>416</v>
      </c>
      <c r="G16" s="375" t="s">
        <v>558</v>
      </c>
      <c r="H16" s="375" t="s">
        <v>562</v>
      </c>
      <c r="I16" s="675" t="s">
        <v>6291</v>
      </c>
      <c r="J16" s="675" t="s">
        <v>2137</v>
      </c>
      <c r="K16" s="375"/>
      <c r="L16" s="676">
        <v>0</v>
      </c>
      <c r="M16" s="676">
        <v>0</v>
      </c>
      <c r="N16" s="676">
        <v>0</v>
      </c>
      <c r="O16" s="676">
        <v>0</v>
      </c>
      <c r="P16" s="676">
        <v>0</v>
      </c>
      <c r="Q16" s="676">
        <v>0</v>
      </c>
      <c r="R16" s="375"/>
    </row>
    <row r="17" spans="2:18" x14ac:dyDescent="0.25">
      <c r="B17" s="375">
        <v>0</v>
      </c>
      <c r="C17" s="375" t="s">
        <v>6350</v>
      </c>
      <c r="D17" s="375" t="s">
        <v>3670</v>
      </c>
      <c r="E17" s="375" t="s">
        <v>6349</v>
      </c>
      <c r="F17" s="375" t="s">
        <v>416</v>
      </c>
      <c r="G17" s="375" t="s">
        <v>558</v>
      </c>
      <c r="H17" s="375" t="s">
        <v>522</v>
      </c>
      <c r="I17" s="675" t="s">
        <v>6291</v>
      </c>
      <c r="J17" s="675" t="s">
        <v>2137</v>
      </c>
      <c r="K17" s="375"/>
      <c r="L17" s="676">
        <v>0</v>
      </c>
      <c r="M17" s="676">
        <v>0</v>
      </c>
      <c r="N17" s="676">
        <v>0</v>
      </c>
      <c r="O17" s="676">
        <v>0</v>
      </c>
      <c r="P17" s="676">
        <v>0</v>
      </c>
      <c r="Q17" s="676">
        <v>0</v>
      </c>
      <c r="R17" s="375"/>
    </row>
    <row r="18" spans="2:18" x14ac:dyDescent="0.25">
      <c r="B18" s="375">
        <v>0</v>
      </c>
      <c r="C18" s="375" t="s">
        <v>6420</v>
      </c>
      <c r="D18" s="375" t="s">
        <v>3670</v>
      </c>
      <c r="E18" s="375" t="s">
        <v>6349</v>
      </c>
      <c r="F18" s="375" t="s">
        <v>416</v>
      </c>
      <c r="G18" s="375" t="s">
        <v>558</v>
      </c>
      <c r="H18" s="375" t="s">
        <v>4338</v>
      </c>
      <c r="I18" s="675" t="s">
        <v>6368</v>
      </c>
      <c r="J18" s="675" t="s">
        <v>2137</v>
      </c>
      <c r="K18" s="375"/>
      <c r="L18" s="676">
        <v>0</v>
      </c>
      <c r="M18" s="676">
        <v>0</v>
      </c>
      <c r="N18" s="676">
        <v>0</v>
      </c>
      <c r="O18" s="676">
        <v>0</v>
      </c>
      <c r="P18" s="676">
        <v>0</v>
      </c>
      <c r="Q18" s="676">
        <v>0</v>
      </c>
      <c r="R18" s="375"/>
    </row>
    <row r="19" spans="2:18" x14ac:dyDescent="0.25">
      <c r="B19" s="375">
        <v>0</v>
      </c>
      <c r="C19" s="375" t="s">
        <v>3927</v>
      </c>
      <c r="D19" s="375" t="s">
        <v>3670</v>
      </c>
      <c r="E19" s="375" t="s">
        <v>3920</v>
      </c>
      <c r="F19" s="375" t="s">
        <v>416</v>
      </c>
      <c r="G19" s="375" t="s">
        <v>558</v>
      </c>
      <c r="H19" s="375" t="s">
        <v>562</v>
      </c>
      <c r="I19" s="675" t="s">
        <v>4024</v>
      </c>
      <c r="J19" s="675" t="s">
        <v>624</v>
      </c>
      <c r="K19" s="375"/>
      <c r="L19" s="676">
        <v>0.29411200000000004</v>
      </c>
      <c r="M19" s="676">
        <v>0.29411200000000004</v>
      </c>
      <c r="N19" s="676">
        <v>0.29411200000000004</v>
      </c>
      <c r="O19" s="676">
        <v>0</v>
      </c>
      <c r="P19" s="676">
        <v>0</v>
      </c>
      <c r="Q19" s="676">
        <v>0</v>
      </c>
      <c r="R19" s="375"/>
    </row>
    <row r="20" spans="2:18" x14ac:dyDescent="0.25">
      <c r="B20" s="375">
        <v>0</v>
      </c>
      <c r="C20" s="375" t="s">
        <v>5166</v>
      </c>
      <c r="D20" s="375" t="s">
        <v>3670</v>
      </c>
      <c r="E20" s="375" t="s">
        <v>4846</v>
      </c>
      <c r="F20" s="375" t="s">
        <v>416</v>
      </c>
      <c r="G20" s="375" t="s">
        <v>558</v>
      </c>
      <c r="H20" s="375" t="s">
        <v>522</v>
      </c>
      <c r="I20" s="675" t="s">
        <v>4205</v>
      </c>
      <c r="J20" s="675" t="s">
        <v>4206</v>
      </c>
      <c r="K20" s="375"/>
      <c r="L20" s="676">
        <v>0</v>
      </c>
      <c r="M20" s="676">
        <v>0</v>
      </c>
      <c r="N20" s="676">
        <v>0</v>
      </c>
      <c r="O20" s="676">
        <v>0</v>
      </c>
      <c r="P20" s="676">
        <v>0</v>
      </c>
      <c r="Q20" s="676">
        <v>0</v>
      </c>
      <c r="R20" s="375"/>
    </row>
    <row r="21" spans="2:18" x14ac:dyDescent="0.25">
      <c r="B21" s="375">
        <v>0</v>
      </c>
      <c r="C21" s="375" t="s">
        <v>5167</v>
      </c>
      <c r="D21" s="375" t="s">
        <v>3670</v>
      </c>
      <c r="E21" s="375" t="s">
        <v>4846</v>
      </c>
      <c r="F21" s="375" t="s">
        <v>416</v>
      </c>
      <c r="G21" s="375" t="s">
        <v>558</v>
      </c>
      <c r="H21" s="375" t="s">
        <v>4338</v>
      </c>
      <c r="I21" s="675" t="s">
        <v>4205</v>
      </c>
      <c r="J21" s="675" t="s">
        <v>4206</v>
      </c>
      <c r="K21" s="375"/>
      <c r="L21" s="676">
        <v>0</v>
      </c>
      <c r="M21" s="676">
        <v>0</v>
      </c>
      <c r="N21" s="676">
        <v>0</v>
      </c>
      <c r="O21" s="676">
        <v>0</v>
      </c>
      <c r="P21" s="676">
        <v>0</v>
      </c>
      <c r="Q21" s="676">
        <v>0</v>
      </c>
      <c r="R21" s="375"/>
    </row>
    <row r="22" spans="2:18" x14ac:dyDescent="0.25">
      <c r="B22" s="375">
        <v>0</v>
      </c>
      <c r="C22" s="375" t="s">
        <v>5168</v>
      </c>
      <c r="D22" s="375" t="s">
        <v>3670</v>
      </c>
      <c r="E22" s="375" t="s">
        <v>4176</v>
      </c>
      <c r="F22" s="375" t="s">
        <v>416</v>
      </c>
      <c r="G22" s="375" t="s">
        <v>558</v>
      </c>
      <c r="H22" s="375" t="s">
        <v>522</v>
      </c>
      <c r="I22" s="675" t="s">
        <v>4317</v>
      </c>
      <c r="J22" s="675" t="s">
        <v>5175</v>
      </c>
      <c r="K22" s="375"/>
      <c r="L22" s="676">
        <v>0</v>
      </c>
      <c r="M22" s="676">
        <v>0</v>
      </c>
      <c r="N22" s="676">
        <v>0</v>
      </c>
      <c r="O22" s="676">
        <v>0</v>
      </c>
      <c r="P22" s="676">
        <v>0</v>
      </c>
      <c r="Q22" s="676">
        <v>0</v>
      </c>
      <c r="R22" s="375"/>
    </row>
    <row r="23" spans="2:18" x14ac:dyDescent="0.25">
      <c r="B23" s="375">
        <v>0</v>
      </c>
      <c r="C23" s="375" t="s">
        <v>5169</v>
      </c>
      <c r="D23" s="375" t="s">
        <v>3670</v>
      </c>
      <c r="E23" s="375" t="s">
        <v>4176</v>
      </c>
      <c r="F23" s="375" t="s">
        <v>416</v>
      </c>
      <c r="G23" s="375" t="s">
        <v>558</v>
      </c>
      <c r="H23" s="375" t="s">
        <v>4338</v>
      </c>
      <c r="I23" s="675" t="s">
        <v>4205</v>
      </c>
      <c r="J23" s="675" t="s">
        <v>5175</v>
      </c>
      <c r="K23" s="375"/>
      <c r="L23" s="676">
        <v>0</v>
      </c>
      <c r="M23" s="676">
        <v>0</v>
      </c>
      <c r="N23" s="676">
        <v>0</v>
      </c>
      <c r="O23" s="676">
        <v>0</v>
      </c>
      <c r="P23" s="676">
        <v>0</v>
      </c>
      <c r="Q23" s="676">
        <v>0</v>
      </c>
      <c r="R23" s="375"/>
    </row>
    <row r="24" spans="2:18" x14ac:dyDescent="0.25">
      <c r="B24" s="375">
        <v>0</v>
      </c>
      <c r="C24" s="375" t="s">
        <v>6419</v>
      </c>
      <c r="D24" s="375" t="s">
        <v>3670</v>
      </c>
      <c r="E24" s="375" t="s">
        <v>6417</v>
      </c>
      <c r="F24" s="375" t="s">
        <v>416</v>
      </c>
      <c r="G24" s="375" t="s">
        <v>558</v>
      </c>
      <c r="H24" s="375" t="s">
        <v>522</v>
      </c>
      <c r="I24" s="675" t="s">
        <v>6368</v>
      </c>
      <c r="J24" s="675" t="s">
        <v>2137</v>
      </c>
      <c r="K24" s="375"/>
      <c r="L24" s="676">
        <v>0</v>
      </c>
      <c r="M24" s="676">
        <v>0</v>
      </c>
      <c r="N24" s="676">
        <v>0</v>
      </c>
      <c r="O24" s="676">
        <v>0</v>
      </c>
      <c r="P24" s="676">
        <v>0</v>
      </c>
      <c r="Q24" s="676">
        <v>0</v>
      </c>
      <c r="R24" s="375"/>
    </row>
    <row r="25" spans="2:18" x14ac:dyDescent="0.25">
      <c r="B25" s="375">
        <v>0</v>
      </c>
      <c r="C25" s="375" t="s">
        <v>6418</v>
      </c>
      <c r="D25" s="375" t="s">
        <v>3670</v>
      </c>
      <c r="E25" s="375" t="s">
        <v>6417</v>
      </c>
      <c r="F25" s="375" t="s">
        <v>416</v>
      </c>
      <c r="G25" s="375" t="s">
        <v>558</v>
      </c>
      <c r="H25" s="375" t="s">
        <v>4338</v>
      </c>
      <c r="I25" s="675" t="s">
        <v>6368</v>
      </c>
      <c r="J25" s="675" t="s">
        <v>2137</v>
      </c>
      <c r="K25" s="375"/>
      <c r="L25" s="676">
        <v>0</v>
      </c>
      <c r="M25" s="676">
        <v>0</v>
      </c>
      <c r="N25" s="676">
        <v>0</v>
      </c>
      <c r="O25" s="676">
        <v>0</v>
      </c>
      <c r="P25" s="676">
        <v>0</v>
      </c>
      <c r="Q25" s="676">
        <v>0</v>
      </c>
      <c r="R25" s="375"/>
    </row>
    <row r="26" spans="2:18" x14ac:dyDescent="0.25">
      <c r="B26" s="375">
        <v>0</v>
      </c>
      <c r="C26" s="375" t="s">
        <v>5682</v>
      </c>
      <c r="D26" s="375" t="s">
        <v>3670</v>
      </c>
      <c r="E26" s="375" t="s">
        <v>5576</v>
      </c>
      <c r="F26" s="375" t="s">
        <v>416</v>
      </c>
      <c r="G26" s="375" t="s">
        <v>558</v>
      </c>
      <c r="H26" s="375" t="s">
        <v>522</v>
      </c>
      <c r="I26" s="675" t="s">
        <v>5467</v>
      </c>
      <c r="J26" s="675" t="s">
        <v>2137</v>
      </c>
      <c r="K26" s="375"/>
      <c r="L26" s="676">
        <v>0</v>
      </c>
      <c r="M26" s="676">
        <v>0</v>
      </c>
      <c r="N26" s="676">
        <v>0</v>
      </c>
      <c r="O26" s="676">
        <v>0</v>
      </c>
      <c r="P26" s="676">
        <v>0</v>
      </c>
      <c r="Q26" s="676">
        <v>0</v>
      </c>
      <c r="R26" s="375"/>
    </row>
    <row r="27" spans="2:18" x14ac:dyDescent="0.25">
      <c r="B27" s="375">
        <v>0</v>
      </c>
      <c r="C27" s="375" t="s">
        <v>6044</v>
      </c>
      <c r="D27" s="375" t="s">
        <v>3670</v>
      </c>
      <c r="E27" s="375" t="s">
        <v>5576</v>
      </c>
      <c r="F27" s="375" t="s">
        <v>416</v>
      </c>
      <c r="G27" s="375" t="s">
        <v>558</v>
      </c>
      <c r="H27" s="375" t="s">
        <v>4338</v>
      </c>
      <c r="I27" s="675" t="s">
        <v>5925</v>
      </c>
      <c r="J27" s="675" t="s">
        <v>2137</v>
      </c>
      <c r="K27" s="375"/>
      <c r="L27" s="676">
        <v>0</v>
      </c>
      <c r="M27" s="676">
        <v>0</v>
      </c>
      <c r="N27" s="676">
        <v>0</v>
      </c>
      <c r="O27" s="676">
        <v>0</v>
      </c>
      <c r="P27" s="676">
        <v>0</v>
      </c>
      <c r="Q27" s="676">
        <v>0</v>
      </c>
      <c r="R27" s="375"/>
    </row>
    <row r="28" spans="2:18" x14ac:dyDescent="0.25">
      <c r="B28" s="375">
        <v>0</v>
      </c>
      <c r="C28" s="375" t="s">
        <v>5170</v>
      </c>
      <c r="D28" s="375" t="s">
        <v>3670</v>
      </c>
      <c r="E28" s="375" t="s">
        <v>4359</v>
      </c>
      <c r="F28" s="375" t="s">
        <v>416</v>
      </c>
      <c r="G28" s="375" t="s">
        <v>558</v>
      </c>
      <c r="H28" s="375" t="s">
        <v>634</v>
      </c>
      <c r="I28" s="675" t="s">
        <v>5171</v>
      </c>
      <c r="J28" s="675" t="s">
        <v>806</v>
      </c>
      <c r="K28" s="375"/>
      <c r="L28" s="676">
        <v>0</v>
      </c>
      <c r="M28" s="676">
        <v>0</v>
      </c>
      <c r="N28" s="676">
        <v>0</v>
      </c>
      <c r="O28" s="676">
        <v>0</v>
      </c>
      <c r="P28" s="676">
        <v>0</v>
      </c>
      <c r="Q28" s="676">
        <v>0</v>
      </c>
      <c r="R28" s="375"/>
    </row>
    <row r="29" spans="2:18" x14ac:dyDescent="0.25">
      <c r="B29" s="375">
        <v>0</v>
      </c>
      <c r="C29" s="375" t="s">
        <v>4862</v>
      </c>
      <c r="D29" s="375" t="s">
        <v>3670</v>
      </c>
      <c r="E29" s="375" t="s">
        <v>4715</v>
      </c>
      <c r="F29" s="375" t="s">
        <v>416</v>
      </c>
      <c r="G29" s="375" t="s">
        <v>558</v>
      </c>
      <c r="H29" s="375" t="s">
        <v>562</v>
      </c>
      <c r="I29" s="675" t="s">
        <v>4729</v>
      </c>
      <c r="J29" s="675" t="s">
        <v>628</v>
      </c>
      <c r="K29" s="375"/>
      <c r="L29" s="676">
        <v>0</v>
      </c>
      <c r="M29" s="676">
        <v>0</v>
      </c>
      <c r="N29" s="676">
        <v>0</v>
      </c>
      <c r="O29" s="676">
        <v>0</v>
      </c>
      <c r="P29" s="676">
        <v>0</v>
      </c>
      <c r="Q29" s="676">
        <v>0</v>
      </c>
      <c r="R29" s="375"/>
    </row>
    <row r="30" spans="2:18" x14ac:dyDescent="0.25">
      <c r="B30" s="375">
        <v>0</v>
      </c>
      <c r="C30" s="375" t="s">
        <v>5683</v>
      </c>
      <c r="D30" s="375" t="s">
        <v>3670</v>
      </c>
      <c r="E30" s="375" t="s">
        <v>5684</v>
      </c>
      <c r="F30" s="375" t="s">
        <v>416</v>
      </c>
      <c r="G30" s="375" t="s">
        <v>558</v>
      </c>
      <c r="H30" s="375" t="s">
        <v>562</v>
      </c>
      <c r="I30" s="675" t="s">
        <v>5467</v>
      </c>
      <c r="J30" s="675" t="s">
        <v>5433</v>
      </c>
      <c r="K30" s="375"/>
      <c r="L30" s="676">
        <v>0.2</v>
      </c>
      <c r="M30" s="676">
        <v>0.2</v>
      </c>
      <c r="N30" s="676">
        <v>0.2</v>
      </c>
      <c r="O30" s="676">
        <v>0</v>
      </c>
      <c r="P30" s="676">
        <v>0</v>
      </c>
      <c r="Q30" s="676">
        <v>0</v>
      </c>
      <c r="R30" s="375"/>
    </row>
    <row r="31" spans="2:18" x14ac:dyDescent="0.25">
      <c r="B31" s="375">
        <v>0</v>
      </c>
      <c r="C31" s="375" t="s">
        <v>6483</v>
      </c>
      <c r="D31" s="375" t="s">
        <v>3670</v>
      </c>
      <c r="E31" s="375" t="s">
        <v>5684</v>
      </c>
      <c r="F31" s="375" t="s">
        <v>416</v>
      </c>
      <c r="G31" s="375" t="s">
        <v>558</v>
      </c>
      <c r="H31" s="375" t="s">
        <v>608</v>
      </c>
      <c r="I31" s="675" t="s">
        <v>7453</v>
      </c>
      <c r="J31" s="675" t="s">
        <v>2137</v>
      </c>
      <c r="K31" s="375"/>
      <c r="L31" s="676">
        <v>0.21290000000000001</v>
      </c>
      <c r="M31" s="676">
        <v>0.21290000000000001</v>
      </c>
      <c r="N31" s="676">
        <v>0.21290000000000001</v>
      </c>
      <c r="O31" s="676">
        <v>0</v>
      </c>
      <c r="P31" s="676">
        <v>0</v>
      </c>
      <c r="Q31" s="676">
        <v>0</v>
      </c>
      <c r="R31" s="375"/>
    </row>
    <row r="32" spans="2:18" x14ac:dyDescent="0.25">
      <c r="B32" s="375">
        <v>0</v>
      </c>
      <c r="C32" s="375" t="s">
        <v>6601</v>
      </c>
      <c r="D32" s="375" t="s">
        <v>3670</v>
      </c>
      <c r="E32" s="375" t="s">
        <v>5684</v>
      </c>
      <c r="F32" s="375" t="s">
        <v>416</v>
      </c>
      <c r="G32" s="375" t="s">
        <v>558</v>
      </c>
      <c r="H32" s="375" t="s">
        <v>3797</v>
      </c>
      <c r="I32" s="675" t="s">
        <v>6579</v>
      </c>
      <c r="J32" s="675" t="s">
        <v>795</v>
      </c>
      <c r="K32" s="375"/>
      <c r="L32" s="676">
        <v>0</v>
      </c>
      <c r="M32" s="676">
        <v>0</v>
      </c>
      <c r="N32" s="676">
        <v>0</v>
      </c>
      <c r="O32" s="676">
        <v>0</v>
      </c>
      <c r="P32" s="676">
        <v>0</v>
      </c>
      <c r="Q32" s="676">
        <v>0</v>
      </c>
      <c r="R32" s="375"/>
    </row>
    <row r="33" spans="2:18" x14ac:dyDescent="0.25">
      <c r="B33" s="375">
        <v>0</v>
      </c>
      <c r="C33" s="375" t="s">
        <v>5172</v>
      </c>
      <c r="D33" s="375" t="s">
        <v>3670</v>
      </c>
      <c r="E33" s="375" t="s">
        <v>4845</v>
      </c>
      <c r="F33" s="375" t="s">
        <v>416</v>
      </c>
      <c r="G33" s="375" t="s">
        <v>558</v>
      </c>
      <c r="H33" s="375" t="s">
        <v>426</v>
      </c>
      <c r="I33" s="675" t="s">
        <v>4205</v>
      </c>
      <c r="J33" s="675" t="s">
        <v>6070</v>
      </c>
      <c r="K33" s="375"/>
      <c r="L33" s="676">
        <v>0.20582</v>
      </c>
      <c r="M33" s="676">
        <v>0.20582</v>
      </c>
      <c r="N33" s="676">
        <v>0.20582</v>
      </c>
      <c r="O33" s="676">
        <v>0</v>
      </c>
      <c r="P33" s="676">
        <v>0</v>
      </c>
      <c r="Q33" s="676">
        <v>0</v>
      </c>
      <c r="R33" s="375"/>
    </row>
    <row r="34" spans="2:18" x14ac:dyDescent="0.25">
      <c r="B34" s="375">
        <v>0</v>
      </c>
      <c r="C34" s="375" t="s">
        <v>5173</v>
      </c>
      <c r="D34" s="375" t="s">
        <v>3670</v>
      </c>
      <c r="E34" s="375" t="s">
        <v>4526</v>
      </c>
      <c r="F34" s="375" t="s">
        <v>416</v>
      </c>
      <c r="G34" s="375" t="s">
        <v>558</v>
      </c>
      <c r="H34" s="375" t="s">
        <v>719</v>
      </c>
      <c r="I34" s="675" t="s">
        <v>5174</v>
      </c>
      <c r="J34" s="675" t="s">
        <v>5175</v>
      </c>
      <c r="K34" s="375"/>
      <c r="L34" s="676">
        <v>0.59706479999999995</v>
      </c>
      <c r="M34" s="676">
        <v>0.59706479999999995</v>
      </c>
      <c r="N34" s="676">
        <v>0.59706479999999995</v>
      </c>
      <c r="O34" s="676">
        <v>0</v>
      </c>
      <c r="P34" s="676">
        <v>0</v>
      </c>
      <c r="Q34" s="676">
        <v>0</v>
      </c>
      <c r="R34" s="375"/>
    </row>
    <row r="35" spans="2:18" x14ac:dyDescent="0.25">
      <c r="B35" s="375">
        <v>0</v>
      </c>
      <c r="C35" s="375" t="s">
        <v>4252</v>
      </c>
      <c r="D35" s="375" t="s">
        <v>3670</v>
      </c>
      <c r="E35" s="375" t="s">
        <v>4875</v>
      </c>
      <c r="F35" s="375" t="s">
        <v>416</v>
      </c>
      <c r="G35" s="375" t="s">
        <v>558</v>
      </c>
      <c r="H35" s="375" t="s">
        <v>562</v>
      </c>
      <c r="I35" s="675" t="s">
        <v>4062</v>
      </c>
      <c r="J35" s="675" t="s">
        <v>628</v>
      </c>
      <c r="K35" s="375"/>
      <c r="L35" s="676">
        <v>0</v>
      </c>
      <c r="M35" s="676">
        <v>0</v>
      </c>
      <c r="N35" s="676">
        <v>0</v>
      </c>
      <c r="O35" s="676">
        <v>0</v>
      </c>
      <c r="P35" s="676">
        <v>0</v>
      </c>
      <c r="Q35" s="676">
        <v>0</v>
      </c>
      <c r="R35" s="375"/>
    </row>
    <row r="36" spans="2:18" x14ac:dyDescent="0.25">
      <c r="B36" s="375">
        <v>0</v>
      </c>
      <c r="C36" s="375" t="s">
        <v>5089</v>
      </c>
      <c r="D36" s="375" t="s">
        <v>3670</v>
      </c>
      <c r="E36" s="375" t="s">
        <v>4174</v>
      </c>
      <c r="F36" s="375" t="s">
        <v>416</v>
      </c>
      <c r="G36" s="375" t="s">
        <v>558</v>
      </c>
      <c r="H36" s="375" t="s">
        <v>634</v>
      </c>
      <c r="I36" s="675" t="s">
        <v>4317</v>
      </c>
      <c r="J36" s="675" t="s">
        <v>624</v>
      </c>
      <c r="K36" s="375"/>
      <c r="L36" s="676">
        <v>0</v>
      </c>
      <c r="M36" s="676">
        <v>0</v>
      </c>
      <c r="N36" s="676">
        <v>0</v>
      </c>
      <c r="O36" s="676">
        <v>0</v>
      </c>
      <c r="P36" s="676">
        <v>0</v>
      </c>
      <c r="Q36" s="676">
        <v>0</v>
      </c>
      <c r="R36" s="375"/>
    </row>
    <row r="37" spans="2:18" x14ac:dyDescent="0.25">
      <c r="B37" s="375">
        <v>0</v>
      </c>
      <c r="C37" s="375" t="s">
        <v>5685</v>
      </c>
      <c r="D37" s="375" t="s">
        <v>3670</v>
      </c>
      <c r="E37" s="375" t="s">
        <v>5560</v>
      </c>
      <c r="F37" s="375" t="s">
        <v>416</v>
      </c>
      <c r="G37" s="375" t="s">
        <v>558</v>
      </c>
      <c r="H37" s="375" t="s">
        <v>562</v>
      </c>
      <c r="I37" s="675" t="s">
        <v>5467</v>
      </c>
      <c r="J37" s="675" t="s">
        <v>2137</v>
      </c>
      <c r="K37" s="375"/>
      <c r="L37" s="676">
        <v>0</v>
      </c>
      <c r="M37" s="676">
        <v>0</v>
      </c>
      <c r="N37" s="676">
        <v>0</v>
      </c>
      <c r="O37" s="676">
        <v>0</v>
      </c>
      <c r="P37" s="676">
        <v>0</v>
      </c>
      <c r="Q37" s="676">
        <v>0</v>
      </c>
      <c r="R37" s="375"/>
    </row>
    <row r="38" spans="2:18" x14ac:dyDescent="0.25">
      <c r="B38" s="375">
        <v>0</v>
      </c>
      <c r="C38" s="375" t="s">
        <v>3998</v>
      </c>
      <c r="D38" s="375" t="s">
        <v>3670</v>
      </c>
      <c r="E38" s="375" t="s">
        <v>3988</v>
      </c>
      <c r="F38" s="375" t="s">
        <v>416</v>
      </c>
      <c r="G38" s="375" t="s">
        <v>558</v>
      </c>
      <c r="H38" s="375" t="s">
        <v>562</v>
      </c>
      <c r="I38" s="675" t="s">
        <v>5176</v>
      </c>
      <c r="J38" s="675" t="s">
        <v>5433</v>
      </c>
      <c r="K38" s="375"/>
      <c r="L38" s="676">
        <v>0</v>
      </c>
      <c r="M38" s="676">
        <v>0</v>
      </c>
      <c r="N38" s="676">
        <v>0</v>
      </c>
      <c r="O38" s="676">
        <v>0</v>
      </c>
      <c r="P38" s="676">
        <v>0</v>
      </c>
      <c r="Q38" s="676">
        <v>0</v>
      </c>
      <c r="R38" s="375"/>
    </row>
    <row r="39" spans="2:18" x14ac:dyDescent="0.25">
      <c r="B39" s="375">
        <v>0</v>
      </c>
      <c r="C39" s="375" t="s">
        <v>5178</v>
      </c>
      <c r="D39" s="375" t="s">
        <v>3670</v>
      </c>
      <c r="E39" s="375" t="s">
        <v>5177</v>
      </c>
      <c r="F39" s="375" t="s">
        <v>416</v>
      </c>
      <c r="G39" s="375" t="s">
        <v>558</v>
      </c>
      <c r="H39" s="375" t="s">
        <v>509</v>
      </c>
      <c r="I39" s="675" t="s">
        <v>6071</v>
      </c>
      <c r="J39" s="675" t="s">
        <v>2137</v>
      </c>
      <c r="K39" s="375"/>
      <c r="L39" s="676">
        <v>0</v>
      </c>
      <c r="M39" s="676">
        <v>0</v>
      </c>
      <c r="N39" s="676">
        <v>0</v>
      </c>
      <c r="O39" s="676">
        <v>0</v>
      </c>
      <c r="P39" s="676">
        <v>0</v>
      </c>
      <c r="Q39" s="676">
        <v>0</v>
      </c>
      <c r="R39" s="375"/>
    </row>
    <row r="40" spans="2:18" x14ac:dyDescent="0.25">
      <c r="B40" s="375">
        <v>0</v>
      </c>
      <c r="C40" s="375" t="s">
        <v>5686</v>
      </c>
      <c r="D40" s="375" t="s">
        <v>3670</v>
      </c>
      <c r="E40" s="375" t="s">
        <v>5177</v>
      </c>
      <c r="F40" s="375" t="s">
        <v>416</v>
      </c>
      <c r="G40" s="375" t="s">
        <v>558</v>
      </c>
      <c r="H40" s="375" t="s">
        <v>517</v>
      </c>
      <c r="I40" s="675" t="s">
        <v>5467</v>
      </c>
      <c r="J40" s="675" t="s">
        <v>2137</v>
      </c>
      <c r="K40" s="375"/>
      <c r="L40" s="676">
        <v>0</v>
      </c>
      <c r="M40" s="676">
        <v>0</v>
      </c>
      <c r="N40" s="676">
        <v>0</v>
      </c>
      <c r="O40" s="676">
        <v>0</v>
      </c>
      <c r="P40" s="676">
        <v>0</v>
      </c>
      <c r="Q40" s="676">
        <v>0</v>
      </c>
      <c r="R40" s="375"/>
    </row>
    <row r="41" spans="2:18" x14ac:dyDescent="0.25">
      <c r="B41" s="375">
        <v>0</v>
      </c>
      <c r="C41" s="375" t="s">
        <v>5031</v>
      </c>
      <c r="D41" s="375" t="s">
        <v>3670</v>
      </c>
      <c r="E41" s="375" t="s">
        <v>5032</v>
      </c>
      <c r="F41" s="375" t="s">
        <v>416</v>
      </c>
      <c r="G41" s="375" t="s">
        <v>558</v>
      </c>
      <c r="H41" s="375" t="s">
        <v>608</v>
      </c>
      <c r="I41" s="675" t="s">
        <v>4413</v>
      </c>
      <c r="J41" s="675" t="s">
        <v>628</v>
      </c>
      <c r="K41" s="375"/>
      <c r="L41" s="676">
        <v>0</v>
      </c>
      <c r="M41" s="676">
        <v>0</v>
      </c>
      <c r="N41" s="676">
        <v>0</v>
      </c>
      <c r="O41" s="676">
        <v>0</v>
      </c>
      <c r="P41" s="676">
        <v>0</v>
      </c>
      <c r="Q41" s="676">
        <v>0</v>
      </c>
      <c r="R41" s="375"/>
    </row>
    <row r="42" spans="2:18" x14ac:dyDescent="0.25">
      <c r="B42" s="375">
        <v>0</v>
      </c>
      <c r="C42" s="375" t="s">
        <v>5179</v>
      </c>
      <c r="D42" s="375" t="s">
        <v>3670</v>
      </c>
      <c r="E42" s="375" t="s">
        <v>5032</v>
      </c>
      <c r="F42" s="375" t="s">
        <v>416</v>
      </c>
      <c r="G42" s="375" t="s">
        <v>558</v>
      </c>
      <c r="H42" s="375" t="s">
        <v>3797</v>
      </c>
      <c r="I42" s="675" t="s">
        <v>4413</v>
      </c>
      <c r="J42" s="675" t="s">
        <v>628</v>
      </c>
      <c r="K42" s="375"/>
      <c r="L42" s="676">
        <v>0</v>
      </c>
      <c r="M42" s="676">
        <v>0</v>
      </c>
      <c r="N42" s="676">
        <v>0</v>
      </c>
      <c r="O42" s="676">
        <v>0</v>
      </c>
      <c r="P42" s="676">
        <v>0</v>
      </c>
      <c r="Q42" s="676">
        <v>0</v>
      </c>
      <c r="R42" s="375"/>
    </row>
    <row r="43" spans="2:18" x14ac:dyDescent="0.25">
      <c r="B43" s="375">
        <v>0</v>
      </c>
      <c r="C43" s="375" t="s">
        <v>5180</v>
      </c>
      <c r="D43" s="375" t="s">
        <v>3670</v>
      </c>
      <c r="E43" s="375" t="s">
        <v>4982</v>
      </c>
      <c r="F43" s="375" t="s">
        <v>416</v>
      </c>
      <c r="G43" s="375" t="s">
        <v>558</v>
      </c>
      <c r="H43" s="375" t="s">
        <v>522</v>
      </c>
      <c r="I43" s="675" t="s">
        <v>4969</v>
      </c>
      <c r="J43" s="675" t="s">
        <v>4069</v>
      </c>
      <c r="K43" s="375"/>
      <c r="L43" s="676">
        <v>0</v>
      </c>
      <c r="M43" s="676">
        <v>0</v>
      </c>
      <c r="N43" s="676">
        <v>0</v>
      </c>
      <c r="O43" s="676">
        <v>0</v>
      </c>
      <c r="P43" s="676">
        <v>0</v>
      </c>
      <c r="Q43" s="676">
        <v>0</v>
      </c>
      <c r="R43" s="375"/>
    </row>
    <row r="44" spans="2:18" x14ac:dyDescent="0.25">
      <c r="B44" s="375">
        <v>0</v>
      </c>
      <c r="C44" s="375" t="s">
        <v>6045</v>
      </c>
      <c r="D44" s="375" t="s">
        <v>3670</v>
      </c>
      <c r="E44" s="375" t="s">
        <v>4982</v>
      </c>
      <c r="F44" s="375" t="s">
        <v>416</v>
      </c>
      <c r="G44" s="375" t="s">
        <v>558</v>
      </c>
      <c r="H44" s="375" t="s">
        <v>4338</v>
      </c>
      <c r="I44" s="675" t="s">
        <v>5925</v>
      </c>
      <c r="J44" s="675" t="s">
        <v>4069</v>
      </c>
      <c r="K44" s="375"/>
      <c r="L44" s="676">
        <v>0</v>
      </c>
      <c r="M44" s="676">
        <v>0</v>
      </c>
      <c r="N44" s="676">
        <v>0</v>
      </c>
      <c r="O44" s="676">
        <v>0</v>
      </c>
      <c r="P44" s="676">
        <v>0</v>
      </c>
      <c r="Q44" s="676">
        <v>0</v>
      </c>
      <c r="R44" s="375"/>
    </row>
    <row r="45" spans="2:18" x14ac:dyDescent="0.25">
      <c r="B45" s="375">
        <v>0</v>
      </c>
      <c r="C45" s="375" t="s">
        <v>4294</v>
      </c>
      <c r="D45" s="375" t="s">
        <v>3670</v>
      </c>
      <c r="E45" s="375" t="s">
        <v>4295</v>
      </c>
      <c r="F45" s="375" t="s">
        <v>416</v>
      </c>
      <c r="G45" s="375" t="s">
        <v>558</v>
      </c>
      <c r="H45" s="375" t="s">
        <v>424</v>
      </c>
      <c r="I45" s="675" t="s">
        <v>4314</v>
      </c>
      <c r="J45" s="675" t="s">
        <v>2137</v>
      </c>
      <c r="K45" s="375"/>
      <c r="L45" s="676">
        <v>0</v>
      </c>
      <c r="M45" s="676">
        <v>0</v>
      </c>
      <c r="N45" s="676">
        <v>0</v>
      </c>
      <c r="O45" s="676">
        <v>0</v>
      </c>
      <c r="P45" s="676">
        <v>0</v>
      </c>
      <c r="Q45" s="676">
        <v>0</v>
      </c>
      <c r="R45" s="375"/>
    </row>
    <row r="46" spans="2:18" x14ac:dyDescent="0.25">
      <c r="B46" s="375">
        <v>0</v>
      </c>
      <c r="C46" s="375" t="s">
        <v>4102</v>
      </c>
      <c r="D46" s="375" t="s">
        <v>3670</v>
      </c>
      <c r="E46" s="375" t="s">
        <v>4833</v>
      </c>
      <c r="F46" s="375" t="s">
        <v>416</v>
      </c>
      <c r="G46" s="375" t="s">
        <v>558</v>
      </c>
      <c r="H46" s="375" t="s">
        <v>608</v>
      </c>
      <c r="I46" s="675" t="s">
        <v>5181</v>
      </c>
      <c r="J46" s="675" t="s">
        <v>795</v>
      </c>
      <c r="K46" s="375"/>
      <c r="L46" s="676">
        <v>0.2626</v>
      </c>
      <c r="M46" s="676">
        <v>0.2626</v>
      </c>
      <c r="N46" s="676">
        <v>0.2626</v>
      </c>
      <c r="O46" s="676">
        <v>0</v>
      </c>
      <c r="P46" s="676">
        <v>0</v>
      </c>
      <c r="Q46" s="676">
        <v>0</v>
      </c>
      <c r="R46" s="375"/>
    </row>
    <row r="47" spans="2:18" x14ac:dyDescent="0.25">
      <c r="B47" s="375">
        <v>0</v>
      </c>
      <c r="C47" s="375" t="s">
        <v>5182</v>
      </c>
      <c r="D47" s="375" t="s">
        <v>3670</v>
      </c>
      <c r="E47" s="375" t="s">
        <v>4833</v>
      </c>
      <c r="F47" s="375" t="s">
        <v>416</v>
      </c>
      <c r="G47" s="375" t="s">
        <v>558</v>
      </c>
      <c r="H47" s="375" t="s">
        <v>4291</v>
      </c>
      <c r="I47" s="675" t="s">
        <v>4061</v>
      </c>
      <c r="J47" s="675" t="s">
        <v>795</v>
      </c>
      <c r="K47" s="375"/>
      <c r="L47" s="676">
        <v>0</v>
      </c>
      <c r="M47" s="676">
        <v>0</v>
      </c>
      <c r="N47" s="676">
        <v>0</v>
      </c>
      <c r="O47" s="676">
        <v>0</v>
      </c>
      <c r="P47" s="676">
        <v>0</v>
      </c>
      <c r="Q47" s="676">
        <v>0</v>
      </c>
      <c r="R47" s="375"/>
    </row>
    <row r="48" spans="2:18" x14ac:dyDescent="0.25">
      <c r="B48" s="375">
        <v>0</v>
      </c>
      <c r="C48" s="375" t="s">
        <v>5687</v>
      </c>
      <c r="D48" s="375" t="s">
        <v>3670</v>
      </c>
      <c r="E48" s="375" t="s">
        <v>5688</v>
      </c>
      <c r="F48" s="375" t="s">
        <v>416</v>
      </c>
      <c r="G48" s="375" t="s">
        <v>558</v>
      </c>
      <c r="H48" s="375" t="s">
        <v>562</v>
      </c>
      <c r="I48" s="675" t="s">
        <v>5467</v>
      </c>
      <c r="J48" s="675" t="s">
        <v>2137</v>
      </c>
      <c r="K48" s="375"/>
      <c r="L48" s="676">
        <v>0.29411200000000004</v>
      </c>
      <c r="M48" s="676">
        <v>0.29411200000000004</v>
      </c>
      <c r="N48" s="676">
        <v>0.29411200000000004</v>
      </c>
      <c r="O48" s="676">
        <v>0</v>
      </c>
      <c r="P48" s="676">
        <v>0</v>
      </c>
      <c r="Q48" s="676">
        <v>0</v>
      </c>
      <c r="R48" s="375"/>
    </row>
    <row r="49" spans="2:18" x14ac:dyDescent="0.25">
      <c r="B49" s="375">
        <v>0</v>
      </c>
      <c r="C49" s="375" t="s">
        <v>6863</v>
      </c>
      <c r="D49" s="375" t="s">
        <v>3670</v>
      </c>
      <c r="E49" s="375" t="s">
        <v>6864</v>
      </c>
      <c r="F49" s="375" t="s">
        <v>416</v>
      </c>
      <c r="G49" s="375" t="s">
        <v>558</v>
      </c>
      <c r="H49" s="375" t="s">
        <v>470</v>
      </c>
      <c r="I49" s="675" t="s">
        <v>6682</v>
      </c>
      <c r="J49" s="675" t="s">
        <v>2137</v>
      </c>
      <c r="K49" s="375"/>
      <c r="L49" s="676">
        <v>0.22041600000000003</v>
      </c>
      <c r="M49" s="676">
        <v>0.22041600000000003</v>
      </c>
      <c r="N49" s="676">
        <v>0.22041600000000003</v>
      </c>
      <c r="O49" s="676">
        <v>0</v>
      </c>
      <c r="P49" s="676">
        <v>0</v>
      </c>
      <c r="Q49" s="676">
        <v>0</v>
      </c>
      <c r="R49" s="375"/>
    </row>
    <row r="50" spans="2:18" x14ac:dyDescent="0.25">
      <c r="B50" s="375">
        <v>0</v>
      </c>
      <c r="C50" s="375" t="s">
        <v>6602</v>
      </c>
      <c r="D50" s="375" t="s">
        <v>3670</v>
      </c>
      <c r="E50" s="375" t="s">
        <v>6603</v>
      </c>
      <c r="F50" s="375" t="s">
        <v>416</v>
      </c>
      <c r="G50" s="375" t="s">
        <v>558</v>
      </c>
      <c r="H50" s="375" t="s">
        <v>524</v>
      </c>
      <c r="I50" s="675" t="s">
        <v>6579</v>
      </c>
      <c r="J50" s="675" t="s">
        <v>795</v>
      </c>
      <c r="K50" s="375"/>
      <c r="L50" s="676">
        <v>0.20899999999999999</v>
      </c>
      <c r="M50" s="676">
        <v>0.20899999999999999</v>
      </c>
      <c r="N50" s="676">
        <v>0.20899999999999999</v>
      </c>
      <c r="O50" s="676">
        <v>0</v>
      </c>
      <c r="P50" s="676">
        <v>0</v>
      </c>
      <c r="Q50" s="676">
        <v>0</v>
      </c>
      <c r="R50" s="375"/>
    </row>
    <row r="51" spans="2:18" x14ac:dyDescent="0.25">
      <c r="B51" s="375">
        <v>0</v>
      </c>
      <c r="C51" s="375" t="s">
        <v>5689</v>
      </c>
      <c r="D51" s="375" t="s">
        <v>3670</v>
      </c>
      <c r="E51" s="375" t="s">
        <v>386</v>
      </c>
      <c r="F51" s="375" t="s">
        <v>416</v>
      </c>
      <c r="G51" s="375" t="s">
        <v>558</v>
      </c>
      <c r="H51" s="375" t="s">
        <v>439</v>
      </c>
      <c r="I51" s="675" t="s">
        <v>5467</v>
      </c>
      <c r="J51" s="675" t="s">
        <v>2230</v>
      </c>
      <c r="K51" s="375"/>
      <c r="L51" s="676">
        <v>0</v>
      </c>
      <c r="M51" s="676">
        <v>0</v>
      </c>
      <c r="N51" s="676">
        <v>0</v>
      </c>
      <c r="O51" s="676">
        <v>0</v>
      </c>
      <c r="P51" s="676">
        <v>0</v>
      </c>
      <c r="Q51" s="676">
        <v>0</v>
      </c>
      <c r="R51" s="375"/>
    </row>
    <row r="52" spans="2:18" x14ac:dyDescent="0.25">
      <c r="B52" s="375">
        <v>0</v>
      </c>
      <c r="C52" s="375" t="s">
        <v>5690</v>
      </c>
      <c r="D52" s="375" t="s">
        <v>3670</v>
      </c>
      <c r="E52" s="375" t="s">
        <v>386</v>
      </c>
      <c r="F52" s="375" t="s">
        <v>416</v>
      </c>
      <c r="G52" s="375" t="s">
        <v>558</v>
      </c>
      <c r="H52" s="375" t="s">
        <v>484</v>
      </c>
      <c r="I52" s="675" t="s">
        <v>5467</v>
      </c>
      <c r="J52" s="675" t="s">
        <v>2230</v>
      </c>
      <c r="K52" s="375"/>
      <c r="L52" s="676">
        <v>0</v>
      </c>
      <c r="M52" s="676">
        <v>0</v>
      </c>
      <c r="N52" s="676">
        <v>0</v>
      </c>
      <c r="O52" s="676">
        <v>0</v>
      </c>
      <c r="P52" s="676">
        <v>0</v>
      </c>
      <c r="Q52" s="676">
        <v>0</v>
      </c>
      <c r="R52" s="375"/>
    </row>
    <row r="53" spans="2:18" x14ac:dyDescent="0.25">
      <c r="B53" s="375">
        <v>0</v>
      </c>
      <c r="C53" s="375" t="s">
        <v>3953</v>
      </c>
      <c r="D53" s="375" t="s">
        <v>3670</v>
      </c>
      <c r="E53" s="375" t="s">
        <v>386</v>
      </c>
      <c r="F53" s="375" t="s">
        <v>416</v>
      </c>
      <c r="G53" s="375" t="s">
        <v>558</v>
      </c>
      <c r="H53" s="375" t="s">
        <v>370</v>
      </c>
      <c r="I53" s="675" t="s">
        <v>4056</v>
      </c>
      <c r="J53" s="675" t="s">
        <v>7455</v>
      </c>
      <c r="K53" s="375"/>
      <c r="L53" s="676">
        <v>0</v>
      </c>
      <c r="M53" s="676">
        <v>0</v>
      </c>
      <c r="N53" s="676">
        <v>0</v>
      </c>
      <c r="O53" s="676">
        <v>0</v>
      </c>
      <c r="P53" s="676">
        <v>0</v>
      </c>
      <c r="Q53" s="676">
        <v>0</v>
      </c>
      <c r="R53" s="375"/>
    </row>
    <row r="54" spans="2:18" x14ac:dyDescent="0.25">
      <c r="B54" s="375">
        <v>0</v>
      </c>
      <c r="C54" s="375" t="s">
        <v>3993</v>
      </c>
      <c r="D54" s="375" t="s">
        <v>3670</v>
      </c>
      <c r="E54" s="375" t="s">
        <v>3955</v>
      </c>
      <c r="F54" s="375" t="s">
        <v>416</v>
      </c>
      <c r="G54" s="375" t="s">
        <v>558</v>
      </c>
      <c r="H54" s="375" t="s">
        <v>538</v>
      </c>
      <c r="I54" s="675" t="s">
        <v>4034</v>
      </c>
      <c r="J54" s="675" t="s">
        <v>2230</v>
      </c>
      <c r="K54" s="375"/>
      <c r="L54" s="676">
        <v>0</v>
      </c>
      <c r="M54" s="676">
        <v>0</v>
      </c>
      <c r="N54" s="676">
        <v>0</v>
      </c>
      <c r="O54" s="676">
        <v>0</v>
      </c>
      <c r="P54" s="676">
        <v>0</v>
      </c>
      <c r="Q54" s="676">
        <v>0</v>
      </c>
      <c r="R54" s="375"/>
    </row>
    <row r="55" spans="2:18" x14ac:dyDescent="0.25">
      <c r="B55" s="375">
        <v>0</v>
      </c>
      <c r="C55" s="375" t="s">
        <v>4589</v>
      </c>
      <c r="D55" s="375" t="s">
        <v>3670</v>
      </c>
      <c r="E55" s="375" t="s">
        <v>4522</v>
      </c>
      <c r="F55" s="375" t="s">
        <v>416</v>
      </c>
      <c r="G55" s="375" t="s">
        <v>558</v>
      </c>
      <c r="H55" s="375" t="s">
        <v>634</v>
      </c>
      <c r="I55" s="675" t="s">
        <v>5174</v>
      </c>
      <c r="J55" s="675" t="s">
        <v>5175</v>
      </c>
      <c r="K55" s="375"/>
      <c r="L55" s="676">
        <v>0</v>
      </c>
      <c r="M55" s="676">
        <v>0</v>
      </c>
      <c r="N55" s="676">
        <v>0</v>
      </c>
      <c r="O55" s="676">
        <v>0</v>
      </c>
      <c r="P55" s="676">
        <v>0</v>
      </c>
      <c r="Q55" s="676">
        <v>0</v>
      </c>
      <c r="R55" s="375"/>
    </row>
    <row r="56" spans="2:18" x14ac:dyDescent="0.25">
      <c r="B56" s="375">
        <v>0</v>
      </c>
      <c r="C56" s="375" t="s">
        <v>5092</v>
      </c>
      <c r="D56" s="375" t="s">
        <v>3670</v>
      </c>
      <c r="E56" s="375" t="s">
        <v>5183</v>
      </c>
      <c r="F56" s="375" t="s">
        <v>416</v>
      </c>
      <c r="G56" s="375" t="s">
        <v>558</v>
      </c>
      <c r="H56" s="375" t="s">
        <v>431</v>
      </c>
      <c r="I56" s="675" t="s">
        <v>4038</v>
      </c>
      <c r="J56" s="675" t="s">
        <v>7456</v>
      </c>
      <c r="K56" s="375"/>
      <c r="L56" s="676">
        <v>0.41164000000000001</v>
      </c>
      <c r="M56" s="676">
        <v>0.41164000000000001</v>
      </c>
      <c r="N56" s="676">
        <v>0.41164000000000001</v>
      </c>
      <c r="O56" s="676">
        <v>0</v>
      </c>
      <c r="P56" s="676">
        <v>0</v>
      </c>
      <c r="Q56" s="676">
        <v>0</v>
      </c>
      <c r="R56" s="375"/>
    </row>
    <row r="57" spans="2:18" x14ac:dyDescent="0.25">
      <c r="B57" s="375">
        <v>0</v>
      </c>
      <c r="C57" s="375" t="s">
        <v>5115</v>
      </c>
      <c r="D57" s="375" t="s">
        <v>3670</v>
      </c>
      <c r="E57" s="375" t="s">
        <v>4437</v>
      </c>
      <c r="F57" s="375" t="s">
        <v>416</v>
      </c>
      <c r="G57" s="375" t="s">
        <v>558</v>
      </c>
      <c r="H57" s="375" t="s">
        <v>730</v>
      </c>
      <c r="I57" s="675" t="s">
        <v>4413</v>
      </c>
      <c r="J57" s="675" t="s">
        <v>5435</v>
      </c>
      <c r="K57" s="375"/>
      <c r="L57" s="676">
        <v>0</v>
      </c>
      <c r="M57" s="676">
        <v>0</v>
      </c>
      <c r="N57" s="676">
        <v>0</v>
      </c>
      <c r="O57" s="676">
        <v>0</v>
      </c>
      <c r="P57" s="676">
        <v>0</v>
      </c>
      <c r="Q57" s="676">
        <v>0</v>
      </c>
      <c r="R57" s="375"/>
    </row>
    <row r="58" spans="2:18" x14ac:dyDescent="0.25">
      <c r="B58" s="375">
        <v>0</v>
      </c>
      <c r="C58" s="375" t="s">
        <v>6865</v>
      </c>
      <c r="D58" s="375" t="s">
        <v>3670</v>
      </c>
      <c r="E58" s="375" t="s">
        <v>6866</v>
      </c>
      <c r="F58" s="375" t="s">
        <v>416</v>
      </c>
      <c r="G58" s="375" t="s">
        <v>558</v>
      </c>
      <c r="H58" s="375" t="s">
        <v>370</v>
      </c>
      <c r="I58" s="675" t="s">
        <v>6682</v>
      </c>
      <c r="J58" s="675" t="s">
        <v>2137</v>
      </c>
      <c r="K58" s="375"/>
      <c r="L58" s="676">
        <v>0</v>
      </c>
      <c r="M58" s="676">
        <v>0</v>
      </c>
      <c r="N58" s="676">
        <v>0</v>
      </c>
      <c r="O58" s="676">
        <v>0</v>
      </c>
      <c r="P58" s="676">
        <v>0</v>
      </c>
      <c r="Q58" s="676">
        <v>0</v>
      </c>
      <c r="R58" s="375"/>
    </row>
    <row r="59" spans="2:18" x14ac:dyDescent="0.25">
      <c r="B59" s="375">
        <v>0</v>
      </c>
      <c r="C59" s="375" t="s">
        <v>5071</v>
      </c>
      <c r="D59" s="375" t="s">
        <v>3670</v>
      </c>
      <c r="E59" s="375" t="s">
        <v>5184</v>
      </c>
      <c r="F59" s="375" t="s">
        <v>416</v>
      </c>
      <c r="G59" s="375" t="s">
        <v>558</v>
      </c>
      <c r="H59" s="375" t="s">
        <v>634</v>
      </c>
      <c r="I59" s="675" t="s">
        <v>7457</v>
      </c>
      <c r="J59" s="675" t="s">
        <v>806</v>
      </c>
      <c r="K59" s="375"/>
      <c r="L59" s="676">
        <v>0</v>
      </c>
      <c r="M59" s="676">
        <v>0</v>
      </c>
      <c r="N59" s="676">
        <v>0</v>
      </c>
      <c r="O59" s="676">
        <v>0</v>
      </c>
      <c r="P59" s="676">
        <v>0</v>
      </c>
      <c r="Q59" s="676">
        <v>0</v>
      </c>
      <c r="R59" s="375"/>
    </row>
    <row r="60" spans="2:18" x14ac:dyDescent="0.25">
      <c r="B60" s="375">
        <v>0</v>
      </c>
      <c r="C60" s="375" t="s">
        <v>5072</v>
      </c>
      <c r="D60" s="375" t="s">
        <v>3670</v>
      </c>
      <c r="E60" s="375" t="s">
        <v>5184</v>
      </c>
      <c r="F60" s="375" t="s">
        <v>416</v>
      </c>
      <c r="G60" s="375" t="s">
        <v>558</v>
      </c>
      <c r="H60" s="375" t="s">
        <v>370</v>
      </c>
      <c r="I60" s="675" t="s">
        <v>7457</v>
      </c>
      <c r="J60" s="675" t="s">
        <v>806</v>
      </c>
      <c r="K60" s="375"/>
      <c r="L60" s="676">
        <v>0</v>
      </c>
      <c r="M60" s="676">
        <v>0</v>
      </c>
      <c r="N60" s="676">
        <v>0</v>
      </c>
      <c r="O60" s="676">
        <v>0</v>
      </c>
      <c r="P60" s="676">
        <v>0</v>
      </c>
      <c r="Q60" s="676">
        <v>0</v>
      </c>
      <c r="R60" s="375"/>
    </row>
    <row r="61" spans="2:18" x14ac:dyDescent="0.25">
      <c r="B61" s="375">
        <v>0</v>
      </c>
      <c r="C61" s="375" t="s">
        <v>4893</v>
      </c>
      <c r="D61" s="375" t="s">
        <v>3670</v>
      </c>
      <c r="E61" s="375" t="s">
        <v>4524</v>
      </c>
      <c r="F61" s="375" t="s">
        <v>416</v>
      </c>
      <c r="G61" s="375" t="s">
        <v>558</v>
      </c>
      <c r="H61" s="375" t="s">
        <v>433</v>
      </c>
      <c r="I61" s="675" t="s">
        <v>4609</v>
      </c>
      <c r="J61" s="675" t="s">
        <v>5175</v>
      </c>
      <c r="K61" s="375"/>
      <c r="L61" s="676">
        <v>0</v>
      </c>
      <c r="M61" s="676">
        <v>0</v>
      </c>
      <c r="N61" s="676">
        <v>0</v>
      </c>
      <c r="O61" s="676">
        <v>0</v>
      </c>
      <c r="P61" s="676">
        <v>0</v>
      </c>
      <c r="Q61" s="676">
        <v>0</v>
      </c>
      <c r="R61" s="375"/>
    </row>
    <row r="62" spans="2:18" x14ac:dyDescent="0.25">
      <c r="B62" s="375">
        <v>0</v>
      </c>
      <c r="C62" s="375" t="s">
        <v>5094</v>
      </c>
      <c r="D62" s="375" t="s">
        <v>3670</v>
      </c>
      <c r="E62" s="375" t="s">
        <v>3946</v>
      </c>
      <c r="F62" s="375" t="s">
        <v>416</v>
      </c>
      <c r="G62" s="375" t="s">
        <v>558</v>
      </c>
      <c r="H62" s="375" t="s">
        <v>422</v>
      </c>
      <c r="I62" s="675" t="s">
        <v>4038</v>
      </c>
      <c r="J62" s="675" t="s">
        <v>624</v>
      </c>
      <c r="K62" s="375"/>
      <c r="L62" s="676">
        <v>0.39105799999999996</v>
      </c>
      <c r="M62" s="676">
        <v>0.39105799999999996</v>
      </c>
      <c r="N62" s="676">
        <v>0.4445712</v>
      </c>
      <c r="O62" s="676">
        <v>0</v>
      </c>
      <c r="P62" s="676">
        <v>0</v>
      </c>
      <c r="Q62" s="676">
        <v>0</v>
      </c>
      <c r="R62" s="375"/>
    </row>
    <row r="63" spans="2:18" x14ac:dyDescent="0.25">
      <c r="B63" s="375">
        <v>0</v>
      </c>
      <c r="C63" s="375" t="s">
        <v>5093</v>
      </c>
      <c r="D63" s="375" t="s">
        <v>3670</v>
      </c>
      <c r="E63" s="375" t="s">
        <v>3946</v>
      </c>
      <c r="F63" s="375" t="s">
        <v>416</v>
      </c>
      <c r="G63" s="375" t="s">
        <v>558</v>
      </c>
      <c r="H63" s="375" t="s">
        <v>370</v>
      </c>
      <c r="I63" s="675" t="s">
        <v>4038</v>
      </c>
      <c r="J63" s="675" t="s">
        <v>624</v>
      </c>
      <c r="K63" s="375"/>
      <c r="L63" s="676">
        <v>0</v>
      </c>
      <c r="M63" s="676">
        <v>0</v>
      </c>
      <c r="N63" s="676">
        <v>0</v>
      </c>
      <c r="O63" s="676">
        <v>0</v>
      </c>
      <c r="P63" s="676">
        <v>0</v>
      </c>
      <c r="Q63" s="676">
        <v>0</v>
      </c>
      <c r="R63" s="375"/>
    </row>
    <row r="64" spans="2:18" x14ac:dyDescent="0.25">
      <c r="B64" s="375">
        <v>0</v>
      </c>
      <c r="C64" s="375" t="s">
        <v>4296</v>
      </c>
      <c r="D64" s="375" t="s">
        <v>3670</v>
      </c>
      <c r="E64" s="375" t="s">
        <v>4297</v>
      </c>
      <c r="F64" s="375" t="s">
        <v>416</v>
      </c>
      <c r="G64" s="375" t="s">
        <v>558</v>
      </c>
      <c r="H64" s="375" t="s">
        <v>422</v>
      </c>
      <c r="I64" s="675" t="s">
        <v>4314</v>
      </c>
      <c r="J64" s="675" t="s">
        <v>6072</v>
      </c>
      <c r="K64" s="375"/>
      <c r="L64" s="676">
        <v>0</v>
      </c>
      <c r="M64" s="676">
        <v>0</v>
      </c>
      <c r="N64" s="676">
        <v>0</v>
      </c>
      <c r="O64" s="676">
        <v>0</v>
      </c>
      <c r="P64" s="676">
        <v>0</v>
      </c>
      <c r="Q64" s="676">
        <v>0</v>
      </c>
      <c r="R64" s="375"/>
    </row>
    <row r="65" spans="2:18" x14ac:dyDescent="0.25">
      <c r="B65" s="375">
        <v>0</v>
      </c>
      <c r="C65" s="375" t="s">
        <v>5067</v>
      </c>
      <c r="D65" s="375" t="s">
        <v>3670</v>
      </c>
      <c r="E65" s="375" t="s">
        <v>3807</v>
      </c>
      <c r="F65" s="375" t="s">
        <v>416</v>
      </c>
      <c r="G65" s="375" t="s">
        <v>558</v>
      </c>
      <c r="H65" s="375" t="s">
        <v>522</v>
      </c>
      <c r="I65" s="675" t="s">
        <v>4033</v>
      </c>
      <c r="J65" s="675" t="s">
        <v>628</v>
      </c>
      <c r="K65" s="375"/>
      <c r="L65" s="676">
        <v>0</v>
      </c>
      <c r="M65" s="676">
        <v>0</v>
      </c>
      <c r="N65" s="676">
        <v>0</v>
      </c>
      <c r="O65" s="676">
        <v>0</v>
      </c>
      <c r="P65" s="676">
        <v>0</v>
      </c>
      <c r="Q65" s="676">
        <v>0</v>
      </c>
      <c r="R65" s="375"/>
    </row>
    <row r="66" spans="2:18" x14ac:dyDescent="0.25">
      <c r="B66" s="375">
        <v>0</v>
      </c>
      <c r="C66" s="375" t="s">
        <v>6046</v>
      </c>
      <c r="D66" s="375" t="s">
        <v>3670</v>
      </c>
      <c r="E66" s="375" t="s">
        <v>3807</v>
      </c>
      <c r="F66" s="375" t="s">
        <v>416</v>
      </c>
      <c r="G66" s="375" t="s">
        <v>558</v>
      </c>
      <c r="H66" s="375" t="s">
        <v>4338</v>
      </c>
      <c r="I66" s="675" t="s">
        <v>5925</v>
      </c>
      <c r="J66" s="675" t="s">
        <v>628</v>
      </c>
      <c r="K66" s="375"/>
      <c r="L66" s="676">
        <v>0</v>
      </c>
      <c r="M66" s="676">
        <v>0</v>
      </c>
      <c r="N66" s="676">
        <v>0</v>
      </c>
      <c r="O66" s="676">
        <v>0</v>
      </c>
      <c r="P66" s="676">
        <v>0</v>
      </c>
      <c r="Q66" s="676">
        <v>0</v>
      </c>
      <c r="R66" s="375"/>
    </row>
    <row r="67" spans="2:18" x14ac:dyDescent="0.25">
      <c r="B67" s="375">
        <v>0</v>
      </c>
      <c r="C67" s="375" t="s">
        <v>4594</v>
      </c>
      <c r="D67" s="375" t="s">
        <v>3670</v>
      </c>
      <c r="E67" s="375" t="s">
        <v>4595</v>
      </c>
      <c r="F67" s="375" t="s">
        <v>416</v>
      </c>
      <c r="G67" s="375" t="s">
        <v>558</v>
      </c>
      <c r="H67" s="375" t="s">
        <v>422</v>
      </c>
      <c r="I67" s="675" t="s">
        <v>5174</v>
      </c>
      <c r="J67" s="675" t="s">
        <v>5175</v>
      </c>
      <c r="K67" s="375"/>
      <c r="L67" s="676">
        <v>0</v>
      </c>
      <c r="M67" s="676">
        <v>0</v>
      </c>
      <c r="N67" s="676">
        <v>0</v>
      </c>
      <c r="O67" s="676">
        <v>0</v>
      </c>
      <c r="P67" s="676">
        <v>0</v>
      </c>
      <c r="Q67" s="676">
        <v>0</v>
      </c>
      <c r="R67" s="375"/>
    </row>
    <row r="68" spans="2:18" x14ac:dyDescent="0.25">
      <c r="B68" s="375">
        <v>0</v>
      </c>
      <c r="C68" s="375" t="s">
        <v>4596</v>
      </c>
      <c r="D68" s="375" t="s">
        <v>3670</v>
      </c>
      <c r="E68" s="375" t="s">
        <v>4595</v>
      </c>
      <c r="F68" s="375" t="s">
        <v>416</v>
      </c>
      <c r="G68" s="375" t="s">
        <v>558</v>
      </c>
      <c r="H68" s="375" t="s">
        <v>608</v>
      </c>
      <c r="I68" s="675" t="s">
        <v>5174</v>
      </c>
      <c r="J68" s="675" t="s">
        <v>5175</v>
      </c>
      <c r="K68" s="375"/>
      <c r="L68" s="676">
        <v>0</v>
      </c>
      <c r="M68" s="676">
        <v>0</v>
      </c>
      <c r="N68" s="676">
        <v>0</v>
      </c>
      <c r="O68" s="676">
        <v>0</v>
      </c>
      <c r="P68" s="676">
        <v>0</v>
      </c>
      <c r="Q68" s="676">
        <v>0</v>
      </c>
      <c r="R68" s="375"/>
    </row>
    <row r="69" spans="2:18" x14ac:dyDescent="0.25">
      <c r="B69" s="375">
        <v>0</v>
      </c>
      <c r="C69" s="375" t="s">
        <v>5185</v>
      </c>
      <c r="D69" s="375" t="s">
        <v>3670</v>
      </c>
      <c r="E69" s="375" t="s">
        <v>4595</v>
      </c>
      <c r="F69" s="375" t="s">
        <v>416</v>
      </c>
      <c r="G69" s="375" t="s">
        <v>558</v>
      </c>
      <c r="H69" s="375" t="s">
        <v>5186</v>
      </c>
      <c r="I69" s="675" t="s">
        <v>5174</v>
      </c>
      <c r="J69" s="675" t="s">
        <v>5175</v>
      </c>
      <c r="K69" s="375"/>
      <c r="L69" s="676">
        <v>0</v>
      </c>
      <c r="M69" s="676">
        <v>0</v>
      </c>
      <c r="N69" s="676">
        <v>0</v>
      </c>
      <c r="O69" s="676">
        <v>0</v>
      </c>
      <c r="P69" s="676">
        <v>0</v>
      </c>
      <c r="Q69" s="676">
        <v>0</v>
      </c>
      <c r="R69" s="375"/>
    </row>
    <row r="70" spans="2:18" x14ac:dyDescent="0.25">
      <c r="B70" s="375">
        <v>0</v>
      </c>
      <c r="C70" s="375" t="s">
        <v>5101</v>
      </c>
      <c r="D70" s="375" t="s">
        <v>3670</v>
      </c>
      <c r="E70" s="375" t="s">
        <v>4844</v>
      </c>
      <c r="F70" s="375" t="s">
        <v>416</v>
      </c>
      <c r="G70" s="375" t="s">
        <v>558</v>
      </c>
      <c r="H70" s="375" t="s">
        <v>2149</v>
      </c>
      <c r="I70" s="675" t="s">
        <v>4205</v>
      </c>
      <c r="J70" s="675" t="s">
        <v>4206</v>
      </c>
      <c r="K70" s="375"/>
      <c r="L70" s="676">
        <v>0.20623999999999998</v>
      </c>
      <c r="M70" s="676">
        <v>0.20623999999999998</v>
      </c>
      <c r="N70" s="676">
        <v>0.20623999999999998</v>
      </c>
      <c r="O70" s="676">
        <v>0</v>
      </c>
      <c r="P70" s="676">
        <v>0</v>
      </c>
      <c r="Q70" s="676">
        <v>0</v>
      </c>
      <c r="R70" s="375"/>
    </row>
    <row r="71" spans="2:18" x14ac:dyDescent="0.25">
      <c r="B71" s="375">
        <v>0</v>
      </c>
      <c r="C71" s="375" t="s">
        <v>5691</v>
      </c>
      <c r="D71" s="375" t="s">
        <v>3670</v>
      </c>
      <c r="E71" s="375" t="s">
        <v>5692</v>
      </c>
      <c r="F71" s="375" t="s">
        <v>416</v>
      </c>
      <c r="G71" s="375" t="s">
        <v>558</v>
      </c>
      <c r="H71" s="375" t="s">
        <v>470</v>
      </c>
      <c r="I71" s="675" t="s">
        <v>5467</v>
      </c>
      <c r="J71" s="675" t="s">
        <v>2137</v>
      </c>
      <c r="K71" s="375"/>
      <c r="L71" s="676">
        <v>0</v>
      </c>
      <c r="M71" s="676">
        <v>0</v>
      </c>
      <c r="N71" s="676">
        <v>0</v>
      </c>
      <c r="O71" s="676">
        <v>0</v>
      </c>
      <c r="P71" s="676">
        <v>0</v>
      </c>
      <c r="Q71" s="676">
        <v>0</v>
      </c>
      <c r="R71" s="375"/>
    </row>
    <row r="72" spans="2:18" x14ac:dyDescent="0.25">
      <c r="B72" s="375">
        <v>0</v>
      </c>
      <c r="C72" s="375" t="s">
        <v>3994</v>
      </c>
      <c r="D72" s="375" t="s">
        <v>3670</v>
      </c>
      <c r="E72" s="375" t="s">
        <v>4194</v>
      </c>
      <c r="F72" s="375" t="s">
        <v>416</v>
      </c>
      <c r="G72" s="375" t="s">
        <v>558</v>
      </c>
      <c r="H72" s="375" t="s">
        <v>634</v>
      </c>
      <c r="I72" s="675" t="s">
        <v>5176</v>
      </c>
      <c r="J72" s="675" t="s">
        <v>795</v>
      </c>
      <c r="K72" s="375"/>
      <c r="L72" s="676">
        <v>0</v>
      </c>
      <c r="M72" s="676">
        <v>0</v>
      </c>
      <c r="N72" s="676">
        <v>0</v>
      </c>
      <c r="O72" s="676">
        <v>0</v>
      </c>
      <c r="P72" s="676">
        <v>0</v>
      </c>
      <c r="Q72" s="676">
        <v>0</v>
      </c>
      <c r="R72" s="375"/>
    </row>
    <row r="73" spans="2:18" x14ac:dyDescent="0.25">
      <c r="B73" s="375">
        <v>0</v>
      </c>
      <c r="C73" s="375" t="s">
        <v>4465</v>
      </c>
      <c r="D73" s="375" t="s">
        <v>3670</v>
      </c>
      <c r="E73" s="375" t="s">
        <v>4466</v>
      </c>
      <c r="F73" s="375" t="s">
        <v>416</v>
      </c>
      <c r="G73" s="375" t="s">
        <v>558</v>
      </c>
      <c r="H73" s="375" t="s">
        <v>634</v>
      </c>
      <c r="I73" s="675" t="s">
        <v>4413</v>
      </c>
      <c r="J73" s="675" t="s">
        <v>806</v>
      </c>
      <c r="K73" s="375"/>
      <c r="L73" s="676">
        <v>0</v>
      </c>
      <c r="M73" s="676">
        <v>0</v>
      </c>
      <c r="N73" s="676">
        <v>0</v>
      </c>
      <c r="O73" s="676">
        <v>0</v>
      </c>
      <c r="P73" s="676">
        <v>0</v>
      </c>
      <c r="Q73" s="676">
        <v>0</v>
      </c>
      <c r="R73" s="375"/>
    </row>
    <row r="74" spans="2:18" x14ac:dyDescent="0.25">
      <c r="B74" s="375">
        <v>0</v>
      </c>
      <c r="C74" s="375" t="s">
        <v>5693</v>
      </c>
      <c r="D74" s="375" t="s">
        <v>3670</v>
      </c>
      <c r="E74" s="375" t="s">
        <v>5694</v>
      </c>
      <c r="F74" s="375" t="s">
        <v>416</v>
      </c>
      <c r="G74" s="375" t="s">
        <v>558</v>
      </c>
      <c r="H74" s="375" t="s">
        <v>370</v>
      </c>
      <c r="I74" s="675" t="s">
        <v>5467</v>
      </c>
      <c r="J74" s="675" t="s">
        <v>2137</v>
      </c>
      <c r="K74" s="375"/>
      <c r="L74" s="676">
        <v>0</v>
      </c>
      <c r="M74" s="676">
        <v>0</v>
      </c>
      <c r="N74" s="676">
        <v>0</v>
      </c>
      <c r="O74" s="676">
        <v>0</v>
      </c>
      <c r="P74" s="676">
        <v>0</v>
      </c>
      <c r="Q74" s="676">
        <v>0</v>
      </c>
      <c r="R74" s="375"/>
    </row>
    <row r="75" spans="2:18" x14ac:dyDescent="0.25">
      <c r="B75" s="375">
        <v>0</v>
      </c>
      <c r="C75" s="375" t="s">
        <v>4447</v>
      </c>
      <c r="D75" s="375" t="s">
        <v>3670</v>
      </c>
      <c r="E75" s="375" t="s">
        <v>4408</v>
      </c>
      <c r="F75" s="375" t="s">
        <v>416</v>
      </c>
      <c r="G75" s="375" t="s">
        <v>558</v>
      </c>
      <c r="H75" s="375" t="s">
        <v>370</v>
      </c>
      <c r="I75" s="675" t="s">
        <v>4413</v>
      </c>
      <c r="J75" s="675" t="s">
        <v>806</v>
      </c>
      <c r="K75" s="375"/>
      <c r="L75" s="676">
        <v>0</v>
      </c>
      <c r="M75" s="676">
        <v>0</v>
      </c>
      <c r="N75" s="676">
        <v>0</v>
      </c>
      <c r="O75" s="676">
        <v>0</v>
      </c>
      <c r="P75" s="676">
        <v>0</v>
      </c>
      <c r="Q75" s="676">
        <v>0</v>
      </c>
      <c r="R75" s="375"/>
    </row>
    <row r="76" spans="2:18" x14ac:dyDescent="0.25">
      <c r="B76" s="375">
        <v>0</v>
      </c>
      <c r="C76" s="375" t="s">
        <v>4971</v>
      </c>
      <c r="D76" s="375" t="s">
        <v>3670</v>
      </c>
      <c r="E76" s="375" t="s">
        <v>4972</v>
      </c>
      <c r="F76" s="375" t="s">
        <v>416</v>
      </c>
      <c r="G76" s="375" t="s">
        <v>558</v>
      </c>
      <c r="H76" s="375" t="s">
        <v>2149</v>
      </c>
      <c r="I76" s="675" t="s">
        <v>4969</v>
      </c>
      <c r="J76" s="675" t="s">
        <v>624</v>
      </c>
      <c r="K76" s="375"/>
      <c r="L76" s="676">
        <v>0</v>
      </c>
      <c r="M76" s="676">
        <v>0</v>
      </c>
      <c r="N76" s="676">
        <v>0</v>
      </c>
      <c r="O76" s="676">
        <v>0</v>
      </c>
      <c r="P76" s="676">
        <v>0</v>
      </c>
      <c r="Q76" s="676">
        <v>0</v>
      </c>
      <c r="R76" s="375"/>
    </row>
    <row r="77" spans="2:18" x14ac:dyDescent="0.25">
      <c r="B77" s="375">
        <v>0</v>
      </c>
      <c r="C77" s="375" t="s">
        <v>6484</v>
      </c>
      <c r="D77" s="375" t="s">
        <v>3670</v>
      </c>
      <c r="E77" s="375" t="s">
        <v>6485</v>
      </c>
      <c r="F77" s="375" t="s">
        <v>416</v>
      </c>
      <c r="G77" s="375" t="s">
        <v>558</v>
      </c>
      <c r="H77" s="375" t="s">
        <v>370</v>
      </c>
      <c r="I77" s="675" t="s">
        <v>7453</v>
      </c>
      <c r="J77" s="675" t="s">
        <v>2137</v>
      </c>
      <c r="K77" s="375"/>
      <c r="L77" s="676">
        <v>0</v>
      </c>
      <c r="M77" s="676">
        <v>0</v>
      </c>
      <c r="N77" s="676">
        <v>0</v>
      </c>
      <c r="O77" s="676">
        <v>0</v>
      </c>
      <c r="P77" s="676">
        <v>0</v>
      </c>
      <c r="Q77" s="676">
        <v>0</v>
      </c>
      <c r="R77" s="375"/>
    </row>
    <row r="78" spans="2:18" x14ac:dyDescent="0.25">
      <c r="B78" s="375">
        <v>0</v>
      </c>
      <c r="C78" s="375" t="s">
        <v>5695</v>
      </c>
      <c r="D78" s="375" t="s">
        <v>3670</v>
      </c>
      <c r="E78" s="375" t="s">
        <v>3811</v>
      </c>
      <c r="F78" s="375" t="s">
        <v>416</v>
      </c>
      <c r="G78" s="375" t="s">
        <v>558</v>
      </c>
      <c r="H78" s="375" t="s">
        <v>509</v>
      </c>
      <c r="I78" s="675" t="s">
        <v>5467</v>
      </c>
      <c r="J78" s="675" t="s">
        <v>2137</v>
      </c>
      <c r="K78" s="375"/>
      <c r="L78" s="676">
        <v>0.52569999999999995</v>
      </c>
      <c r="M78" s="676">
        <v>0.52569999999999995</v>
      </c>
      <c r="N78" s="676">
        <v>0.63083999999999996</v>
      </c>
      <c r="O78" s="676">
        <v>0</v>
      </c>
      <c r="P78" s="676">
        <v>0</v>
      </c>
      <c r="Q78" s="676">
        <v>0</v>
      </c>
      <c r="R78" s="375"/>
    </row>
    <row r="79" spans="2:18" x14ac:dyDescent="0.25">
      <c r="B79" s="375">
        <v>0</v>
      </c>
      <c r="C79" s="375" t="s">
        <v>5045</v>
      </c>
      <c r="D79" s="375" t="s">
        <v>3670</v>
      </c>
      <c r="E79" s="375" t="s">
        <v>5046</v>
      </c>
      <c r="F79" s="375" t="s">
        <v>416</v>
      </c>
      <c r="G79" s="375" t="s">
        <v>558</v>
      </c>
      <c r="H79" s="375" t="s">
        <v>561</v>
      </c>
      <c r="I79" s="675" t="s">
        <v>5065</v>
      </c>
      <c r="J79" s="675" t="s">
        <v>4069</v>
      </c>
      <c r="K79" s="375"/>
      <c r="L79" s="676">
        <v>0.20899999999999999</v>
      </c>
      <c r="M79" s="676">
        <v>0.20899999999999999</v>
      </c>
      <c r="N79" s="676">
        <v>0.20899999999999999</v>
      </c>
      <c r="O79" s="676">
        <v>0</v>
      </c>
      <c r="P79" s="676">
        <v>0</v>
      </c>
      <c r="Q79" s="676">
        <v>0</v>
      </c>
      <c r="R79" s="375"/>
    </row>
    <row r="80" spans="2:18" x14ac:dyDescent="0.25">
      <c r="B80" s="375">
        <v>0</v>
      </c>
      <c r="C80" s="375" t="s">
        <v>3928</v>
      </c>
      <c r="D80" s="375" t="s">
        <v>3670</v>
      </c>
      <c r="E80" s="375" t="s">
        <v>3921</v>
      </c>
      <c r="F80" s="375" t="s">
        <v>416</v>
      </c>
      <c r="G80" s="375" t="s">
        <v>558</v>
      </c>
      <c r="H80" s="375" t="s">
        <v>441</v>
      </c>
      <c r="I80" s="675" t="s">
        <v>4024</v>
      </c>
      <c r="J80" s="675" t="s">
        <v>628</v>
      </c>
      <c r="K80" s="375"/>
      <c r="L80" s="676">
        <v>0.70665599999999995</v>
      </c>
      <c r="M80" s="676">
        <v>0.70665599999999995</v>
      </c>
      <c r="N80" s="676">
        <v>0.70665599999999995</v>
      </c>
      <c r="O80" s="676">
        <v>0</v>
      </c>
      <c r="P80" s="676">
        <v>0</v>
      </c>
      <c r="Q80" s="676">
        <v>0</v>
      </c>
      <c r="R80" s="375"/>
    </row>
    <row r="81" spans="2:18" x14ac:dyDescent="0.25">
      <c r="B81" s="375">
        <v>0</v>
      </c>
      <c r="C81" s="375" t="s">
        <v>5128</v>
      </c>
      <c r="D81" s="375" t="s">
        <v>3670</v>
      </c>
      <c r="E81" s="375" t="s">
        <v>5129</v>
      </c>
      <c r="F81" s="375" t="s">
        <v>416</v>
      </c>
      <c r="G81" s="375" t="s">
        <v>558</v>
      </c>
      <c r="H81" s="375" t="s">
        <v>634</v>
      </c>
      <c r="I81" s="675" t="s">
        <v>5140</v>
      </c>
      <c r="J81" s="675" t="s">
        <v>7458</v>
      </c>
      <c r="K81" s="375"/>
      <c r="L81" s="676">
        <v>0.20623999999999998</v>
      </c>
      <c r="M81" s="676">
        <v>0.20623999999999998</v>
      </c>
      <c r="N81" s="676">
        <v>0.20623999999999998</v>
      </c>
      <c r="O81" s="676">
        <v>0</v>
      </c>
      <c r="P81" s="676">
        <v>0</v>
      </c>
      <c r="Q81" s="676">
        <v>0</v>
      </c>
      <c r="R81" s="375"/>
    </row>
    <row r="82" spans="2:18" x14ac:dyDescent="0.25">
      <c r="B82" s="375">
        <v>0</v>
      </c>
      <c r="C82" s="375" t="s">
        <v>6486</v>
      </c>
      <c r="D82" s="375" t="s">
        <v>3670</v>
      </c>
      <c r="E82" s="375" t="s">
        <v>6487</v>
      </c>
      <c r="F82" s="375" t="s">
        <v>416</v>
      </c>
      <c r="G82" s="375" t="s">
        <v>558</v>
      </c>
      <c r="H82" s="375" t="s">
        <v>3483</v>
      </c>
      <c r="I82" s="675" t="s">
        <v>7453</v>
      </c>
      <c r="J82" s="675" t="s">
        <v>2137</v>
      </c>
      <c r="K82" s="375"/>
      <c r="L82" s="676">
        <v>0</v>
      </c>
      <c r="M82" s="676">
        <v>0</v>
      </c>
      <c r="N82" s="676">
        <v>0</v>
      </c>
      <c r="O82" s="676">
        <v>0</v>
      </c>
      <c r="P82" s="676">
        <v>0</v>
      </c>
      <c r="Q82" s="676">
        <v>0</v>
      </c>
      <c r="R82" s="375"/>
    </row>
    <row r="83" spans="2:18" x14ac:dyDescent="0.25">
      <c r="B83" s="375">
        <v>0</v>
      </c>
      <c r="C83" s="375" t="s">
        <v>7356</v>
      </c>
      <c r="D83" s="375" t="s">
        <v>3670</v>
      </c>
      <c r="E83" s="375" t="s">
        <v>7357</v>
      </c>
      <c r="F83" s="375" t="s">
        <v>416</v>
      </c>
      <c r="G83" s="375" t="s">
        <v>558</v>
      </c>
      <c r="H83" s="375" t="s">
        <v>1175</v>
      </c>
      <c r="I83" s="675" t="s">
        <v>7319</v>
      </c>
      <c r="J83" s="675" t="s">
        <v>795</v>
      </c>
      <c r="K83" s="375"/>
      <c r="L83" s="676">
        <v>0</v>
      </c>
      <c r="M83" s="676">
        <v>0</v>
      </c>
      <c r="N83" s="676">
        <v>0</v>
      </c>
      <c r="O83" s="676">
        <v>0</v>
      </c>
      <c r="P83" s="676">
        <v>0</v>
      </c>
      <c r="Q83" s="676">
        <v>0</v>
      </c>
      <c r="R83" s="375"/>
    </row>
    <row r="84" spans="2:18" x14ac:dyDescent="0.25">
      <c r="B84" s="375">
        <v>0</v>
      </c>
      <c r="C84" s="375" t="s">
        <v>6867</v>
      </c>
      <c r="D84" s="375" t="s">
        <v>3670</v>
      </c>
      <c r="E84" s="375" t="s">
        <v>3740</v>
      </c>
      <c r="F84" s="375" t="s">
        <v>416</v>
      </c>
      <c r="G84" s="375" t="s">
        <v>558</v>
      </c>
      <c r="H84" s="375" t="s">
        <v>634</v>
      </c>
      <c r="I84" s="675" t="s">
        <v>6682</v>
      </c>
      <c r="J84" s="675" t="s">
        <v>624</v>
      </c>
      <c r="K84" s="375"/>
      <c r="L84" s="676">
        <v>0</v>
      </c>
      <c r="M84" s="676">
        <v>0</v>
      </c>
      <c r="N84" s="676">
        <v>0</v>
      </c>
      <c r="O84" s="676">
        <v>0</v>
      </c>
      <c r="P84" s="676">
        <v>0</v>
      </c>
      <c r="Q84" s="676">
        <v>0</v>
      </c>
      <c r="R84" s="375"/>
    </row>
    <row r="85" spans="2:18" x14ac:dyDescent="0.25">
      <c r="B85" s="375">
        <v>0</v>
      </c>
      <c r="C85" s="375" t="s">
        <v>6932</v>
      </c>
      <c r="D85" s="375" t="s">
        <v>3670</v>
      </c>
      <c r="E85" s="375" t="s">
        <v>6933</v>
      </c>
      <c r="F85" s="375" t="s">
        <v>416</v>
      </c>
      <c r="G85" s="375" t="s">
        <v>558</v>
      </c>
      <c r="H85" s="375" t="s">
        <v>634</v>
      </c>
      <c r="I85" s="675" t="s">
        <v>7157</v>
      </c>
      <c r="J85" s="675" t="s">
        <v>2137</v>
      </c>
      <c r="K85" s="375"/>
      <c r="L85" s="676">
        <v>0</v>
      </c>
      <c r="M85" s="676">
        <v>0</v>
      </c>
      <c r="N85" s="676">
        <v>0</v>
      </c>
      <c r="O85" s="676">
        <v>0</v>
      </c>
      <c r="P85" s="676">
        <v>0</v>
      </c>
      <c r="Q85" s="676">
        <v>0</v>
      </c>
      <c r="R85" s="375"/>
    </row>
    <row r="86" spans="2:18" x14ac:dyDescent="0.25">
      <c r="B86" s="375">
        <v>0</v>
      </c>
      <c r="C86" s="375" t="s">
        <v>5187</v>
      </c>
      <c r="D86" s="375" t="s">
        <v>3670</v>
      </c>
      <c r="E86" s="375" t="s">
        <v>3737</v>
      </c>
      <c r="F86" s="375" t="s">
        <v>416</v>
      </c>
      <c r="G86" s="375" t="s">
        <v>558</v>
      </c>
      <c r="H86" s="375" t="s">
        <v>608</v>
      </c>
      <c r="I86" s="675" t="s">
        <v>4025</v>
      </c>
      <c r="J86" s="675" t="s">
        <v>806</v>
      </c>
      <c r="K86" s="375"/>
      <c r="L86" s="676">
        <v>0</v>
      </c>
      <c r="M86" s="676">
        <v>0</v>
      </c>
      <c r="N86" s="676">
        <v>0</v>
      </c>
      <c r="O86" s="676">
        <v>0</v>
      </c>
      <c r="P86" s="676">
        <v>0</v>
      </c>
      <c r="Q86" s="676">
        <v>0</v>
      </c>
      <c r="R86" s="375"/>
    </row>
    <row r="87" spans="2:18" x14ac:dyDescent="0.25">
      <c r="B87" s="375">
        <v>0</v>
      </c>
      <c r="C87" s="375" t="s">
        <v>5188</v>
      </c>
      <c r="D87" s="375" t="s">
        <v>3670</v>
      </c>
      <c r="E87" s="375" t="s">
        <v>3737</v>
      </c>
      <c r="F87" s="375" t="s">
        <v>416</v>
      </c>
      <c r="G87" s="375" t="s">
        <v>558</v>
      </c>
      <c r="H87" s="375" t="s">
        <v>3057</v>
      </c>
      <c r="I87" s="675" t="s">
        <v>4025</v>
      </c>
      <c r="J87" s="675" t="s">
        <v>806</v>
      </c>
      <c r="K87" s="375"/>
      <c r="L87" s="676">
        <v>0</v>
      </c>
      <c r="M87" s="676">
        <v>0</v>
      </c>
      <c r="N87" s="676">
        <v>0</v>
      </c>
      <c r="O87" s="676">
        <v>0</v>
      </c>
      <c r="P87" s="676">
        <v>0</v>
      </c>
      <c r="Q87" s="676">
        <v>0</v>
      </c>
      <c r="R87" s="375"/>
    </row>
    <row r="88" spans="2:18" x14ac:dyDescent="0.25">
      <c r="B88" s="375">
        <v>0</v>
      </c>
      <c r="C88" s="375" t="s">
        <v>6868</v>
      </c>
      <c r="D88" s="375" t="s">
        <v>3670</v>
      </c>
      <c r="E88" s="375" t="s">
        <v>6869</v>
      </c>
      <c r="F88" s="375" t="s">
        <v>416</v>
      </c>
      <c r="G88" s="375" t="s">
        <v>558</v>
      </c>
      <c r="H88" s="375" t="s">
        <v>370</v>
      </c>
      <c r="I88" s="675" t="s">
        <v>6682</v>
      </c>
      <c r="J88" s="675" t="s">
        <v>2137</v>
      </c>
      <c r="K88" s="375"/>
      <c r="L88" s="676">
        <v>0</v>
      </c>
      <c r="M88" s="676">
        <v>0</v>
      </c>
      <c r="N88" s="676">
        <v>0</v>
      </c>
      <c r="O88" s="676">
        <v>0</v>
      </c>
      <c r="P88" s="676">
        <v>0</v>
      </c>
      <c r="Q88" s="676">
        <v>0</v>
      </c>
      <c r="R88" s="375"/>
    </row>
    <row r="89" spans="2:18" x14ac:dyDescent="0.25">
      <c r="B89" s="375">
        <v>0</v>
      </c>
      <c r="C89" s="375" t="s">
        <v>5696</v>
      </c>
      <c r="D89" s="375" t="s">
        <v>3670</v>
      </c>
      <c r="E89" s="375" t="s">
        <v>5571</v>
      </c>
      <c r="F89" s="375" t="s">
        <v>416</v>
      </c>
      <c r="G89" s="375" t="s">
        <v>558</v>
      </c>
      <c r="H89" s="375" t="s">
        <v>608</v>
      </c>
      <c r="I89" s="675" t="s">
        <v>5467</v>
      </c>
      <c r="J89" s="675" t="s">
        <v>806</v>
      </c>
      <c r="K89" s="375"/>
      <c r="L89" s="676">
        <v>0</v>
      </c>
      <c r="M89" s="676">
        <v>0</v>
      </c>
      <c r="N89" s="676">
        <v>0</v>
      </c>
      <c r="O89" s="676">
        <v>0</v>
      </c>
      <c r="P89" s="676">
        <v>0</v>
      </c>
      <c r="Q89" s="676">
        <v>0</v>
      </c>
      <c r="R89" s="375"/>
    </row>
    <row r="90" spans="2:18" x14ac:dyDescent="0.25">
      <c r="B90" s="375">
        <v>0</v>
      </c>
      <c r="C90" s="375" t="s">
        <v>5697</v>
      </c>
      <c r="D90" s="375" t="s">
        <v>3670</v>
      </c>
      <c r="E90" s="375" t="s">
        <v>5571</v>
      </c>
      <c r="F90" s="375" t="s">
        <v>416</v>
      </c>
      <c r="G90" s="375" t="s">
        <v>558</v>
      </c>
      <c r="H90" s="375" t="s">
        <v>3746</v>
      </c>
      <c r="I90" s="675" t="s">
        <v>5467</v>
      </c>
      <c r="J90" s="675" t="s">
        <v>806</v>
      </c>
      <c r="K90" s="375"/>
      <c r="L90" s="676">
        <v>0</v>
      </c>
      <c r="M90" s="676">
        <v>0</v>
      </c>
      <c r="N90" s="676">
        <v>0</v>
      </c>
      <c r="O90" s="676">
        <v>0</v>
      </c>
      <c r="P90" s="676">
        <v>0</v>
      </c>
      <c r="Q90" s="676">
        <v>0</v>
      </c>
      <c r="R90" s="375"/>
    </row>
    <row r="91" spans="2:18" x14ac:dyDescent="0.25">
      <c r="B91" s="375">
        <v>0</v>
      </c>
      <c r="C91" s="375" t="s">
        <v>6934</v>
      </c>
      <c r="D91" s="375" t="s">
        <v>3670</v>
      </c>
      <c r="E91" s="375" t="s">
        <v>6935</v>
      </c>
      <c r="F91" s="375" t="s">
        <v>416</v>
      </c>
      <c r="G91" s="375" t="s">
        <v>558</v>
      </c>
      <c r="H91" s="375" t="s">
        <v>370</v>
      </c>
      <c r="I91" s="675" t="s">
        <v>7157</v>
      </c>
      <c r="J91" s="675" t="s">
        <v>2137</v>
      </c>
      <c r="K91" s="375"/>
      <c r="L91" s="676">
        <v>0</v>
      </c>
      <c r="M91" s="676">
        <v>0</v>
      </c>
      <c r="N91" s="676">
        <v>0</v>
      </c>
      <c r="O91" s="676">
        <v>0</v>
      </c>
      <c r="P91" s="676">
        <v>0</v>
      </c>
      <c r="Q91" s="676">
        <v>0</v>
      </c>
      <c r="R91" s="375"/>
    </row>
    <row r="92" spans="2:18" x14ac:dyDescent="0.25">
      <c r="B92" s="375">
        <v>0</v>
      </c>
      <c r="C92" s="375" t="s">
        <v>5070</v>
      </c>
      <c r="D92" s="375" t="s">
        <v>3670</v>
      </c>
      <c r="E92" s="375" t="s">
        <v>3809</v>
      </c>
      <c r="F92" s="375" t="s">
        <v>416</v>
      </c>
      <c r="G92" s="375" t="s">
        <v>558</v>
      </c>
      <c r="H92" s="375" t="s">
        <v>561</v>
      </c>
      <c r="I92" s="675" t="s">
        <v>7457</v>
      </c>
      <c r="J92" s="675" t="s">
        <v>806</v>
      </c>
      <c r="K92" s="375"/>
      <c r="L92" s="676">
        <v>0.20899999999999999</v>
      </c>
      <c r="M92" s="676">
        <v>0.20899999999999999</v>
      </c>
      <c r="N92" s="676">
        <v>0.20899999999999999</v>
      </c>
      <c r="O92" s="676">
        <v>0</v>
      </c>
      <c r="P92" s="676">
        <v>0</v>
      </c>
      <c r="Q92" s="676">
        <v>0</v>
      </c>
      <c r="R92" s="375"/>
    </row>
    <row r="93" spans="2:18" x14ac:dyDescent="0.25">
      <c r="B93" s="375">
        <v>0</v>
      </c>
      <c r="C93" s="375" t="s">
        <v>4462</v>
      </c>
      <c r="D93" s="375" t="s">
        <v>3670</v>
      </c>
      <c r="E93" s="375" t="s">
        <v>4463</v>
      </c>
      <c r="F93" s="375" t="s">
        <v>416</v>
      </c>
      <c r="G93" s="375" t="s">
        <v>558</v>
      </c>
      <c r="H93" s="375" t="s">
        <v>634</v>
      </c>
      <c r="I93" s="675" t="s">
        <v>4413</v>
      </c>
      <c r="J93" s="675" t="s">
        <v>624</v>
      </c>
      <c r="K93" s="375"/>
      <c r="L93" s="676">
        <v>0</v>
      </c>
      <c r="M93" s="676">
        <v>0</v>
      </c>
      <c r="N93" s="676">
        <v>0</v>
      </c>
      <c r="O93" s="676">
        <v>0</v>
      </c>
      <c r="P93" s="676">
        <v>0</v>
      </c>
      <c r="Q93" s="676">
        <v>0</v>
      </c>
      <c r="R93" s="375"/>
    </row>
    <row r="94" spans="2:18" x14ac:dyDescent="0.25">
      <c r="B94" s="375">
        <v>0</v>
      </c>
      <c r="C94" s="375" t="s">
        <v>6870</v>
      </c>
      <c r="D94" s="375" t="s">
        <v>3670</v>
      </c>
      <c r="E94" s="375" t="s">
        <v>3865</v>
      </c>
      <c r="F94" s="375" t="s">
        <v>416</v>
      </c>
      <c r="G94" s="375" t="s">
        <v>558</v>
      </c>
      <c r="H94" s="375" t="s">
        <v>562</v>
      </c>
      <c r="I94" s="675" t="s">
        <v>6682</v>
      </c>
      <c r="J94" s="675" t="s">
        <v>2137</v>
      </c>
      <c r="K94" s="375"/>
      <c r="L94" s="676">
        <v>0</v>
      </c>
      <c r="M94" s="676">
        <v>0</v>
      </c>
      <c r="N94" s="676">
        <v>0</v>
      </c>
      <c r="O94" s="676">
        <v>0</v>
      </c>
      <c r="P94" s="676">
        <v>0</v>
      </c>
      <c r="Q94" s="676">
        <v>0</v>
      </c>
      <c r="R94" s="375"/>
    </row>
    <row r="95" spans="2:18" x14ac:dyDescent="0.25">
      <c r="B95" s="375">
        <v>0</v>
      </c>
      <c r="C95" s="375" t="s">
        <v>5189</v>
      </c>
      <c r="D95" s="375" t="s">
        <v>3670</v>
      </c>
      <c r="E95" s="375" t="s">
        <v>133</v>
      </c>
      <c r="F95" s="375" t="s">
        <v>416</v>
      </c>
      <c r="G95" s="375" t="s">
        <v>558</v>
      </c>
      <c r="H95" s="375" t="s">
        <v>470</v>
      </c>
      <c r="I95" s="675" t="s">
        <v>4413</v>
      </c>
      <c r="J95" s="675" t="s">
        <v>806</v>
      </c>
      <c r="K95" s="375"/>
      <c r="L95" s="676">
        <v>0</v>
      </c>
      <c r="M95" s="676">
        <v>0</v>
      </c>
      <c r="N95" s="676">
        <v>0</v>
      </c>
      <c r="O95" s="676">
        <v>0</v>
      </c>
      <c r="P95" s="676">
        <v>0</v>
      </c>
      <c r="Q95" s="676">
        <v>0</v>
      </c>
      <c r="R95" s="375"/>
    </row>
    <row r="96" spans="2:18" x14ac:dyDescent="0.25">
      <c r="B96" s="375">
        <v>0</v>
      </c>
      <c r="C96" s="375" t="s">
        <v>4458</v>
      </c>
      <c r="D96" s="375" t="s">
        <v>3670</v>
      </c>
      <c r="E96" s="375" t="s">
        <v>133</v>
      </c>
      <c r="F96" s="375" t="s">
        <v>416</v>
      </c>
      <c r="G96" s="375" t="s">
        <v>558</v>
      </c>
      <c r="H96" s="375" t="s">
        <v>517</v>
      </c>
      <c r="I96" s="675" t="s">
        <v>4413</v>
      </c>
      <c r="J96" s="675" t="s">
        <v>806</v>
      </c>
      <c r="K96" s="375"/>
      <c r="L96" s="676">
        <v>3.2253179999999997</v>
      </c>
      <c r="M96" s="676">
        <v>3.2253179999999997</v>
      </c>
      <c r="N96" s="676">
        <v>3.2253179999999997</v>
      </c>
      <c r="O96" s="676">
        <v>0</v>
      </c>
      <c r="P96" s="676">
        <v>0</v>
      </c>
      <c r="Q96" s="676">
        <v>0</v>
      </c>
      <c r="R96" s="375"/>
    </row>
    <row r="97" spans="2:18" x14ac:dyDescent="0.25">
      <c r="B97" s="375">
        <v>0</v>
      </c>
      <c r="C97" s="375" t="s">
        <v>4369</v>
      </c>
      <c r="D97" s="375" t="s">
        <v>3670</v>
      </c>
      <c r="E97" s="375" t="s">
        <v>4370</v>
      </c>
      <c r="F97" s="375" t="s">
        <v>416</v>
      </c>
      <c r="G97" s="375" t="s">
        <v>558</v>
      </c>
      <c r="H97" s="375" t="s">
        <v>370</v>
      </c>
      <c r="I97" s="675" t="s">
        <v>4385</v>
      </c>
      <c r="J97" s="675" t="s">
        <v>628</v>
      </c>
      <c r="K97" s="375"/>
      <c r="L97" s="676">
        <v>0</v>
      </c>
      <c r="M97" s="676">
        <v>0</v>
      </c>
      <c r="N97" s="676">
        <v>0</v>
      </c>
      <c r="O97" s="676">
        <v>0</v>
      </c>
      <c r="P97" s="676">
        <v>0</v>
      </c>
      <c r="Q97" s="676">
        <v>0</v>
      </c>
      <c r="R97" s="375"/>
    </row>
    <row r="98" spans="2:18" x14ac:dyDescent="0.25">
      <c r="B98" s="375">
        <v>0</v>
      </c>
      <c r="C98" s="375" t="s">
        <v>5191</v>
      </c>
      <c r="D98" s="375" t="s">
        <v>3670</v>
      </c>
      <c r="E98" s="375" t="s">
        <v>5192</v>
      </c>
      <c r="F98" s="375" t="s">
        <v>416</v>
      </c>
      <c r="G98" s="375" t="s">
        <v>558</v>
      </c>
      <c r="H98" s="375" t="s">
        <v>475</v>
      </c>
      <c r="I98" s="675" t="s">
        <v>6071</v>
      </c>
      <c r="J98" s="675" t="s">
        <v>2137</v>
      </c>
      <c r="K98" s="375"/>
      <c r="L98" s="676">
        <v>0</v>
      </c>
      <c r="M98" s="676">
        <v>0</v>
      </c>
      <c r="N98" s="676">
        <v>0</v>
      </c>
      <c r="O98" s="676">
        <v>0</v>
      </c>
      <c r="P98" s="676">
        <v>0</v>
      </c>
      <c r="Q98" s="676">
        <v>0</v>
      </c>
      <c r="R98" s="375"/>
    </row>
    <row r="99" spans="2:18" x14ac:dyDescent="0.25">
      <c r="B99" s="375">
        <v>0</v>
      </c>
      <c r="C99" s="375" t="s">
        <v>6488</v>
      </c>
      <c r="D99" s="375" t="s">
        <v>3670</v>
      </c>
      <c r="E99" s="375" t="s">
        <v>6489</v>
      </c>
      <c r="F99" s="375" t="s">
        <v>416</v>
      </c>
      <c r="G99" s="375" t="s">
        <v>558</v>
      </c>
      <c r="H99" s="375" t="s">
        <v>431</v>
      </c>
      <c r="I99" s="675" t="s">
        <v>7453</v>
      </c>
      <c r="J99" s="675" t="s">
        <v>2137</v>
      </c>
      <c r="K99" s="375"/>
      <c r="L99" s="676">
        <v>0</v>
      </c>
      <c r="M99" s="676">
        <v>0</v>
      </c>
      <c r="N99" s="676">
        <v>0</v>
      </c>
      <c r="O99" s="676">
        <v>0</v>
      </c>
      <c r="P99" s="676">
        <v>0</v>
      </c>
      <c r="Q99" s="676">
        <v>0</v>
      </c>
      <c r="R99" s="375"/>
    </row>
    <row r="100" spans="2:18" x14ac:dyDescent="0.25">
      <c r="B100" s="375">
        <v>0</v>
      </c>
      <c r="C100" s="375" t="s">
        <v>4578</v>
      </c>
      <c r="D100" s="375" t="s">
        <v>3670</v>
      </c>
      <c r="E100" s="375" t="s">
        <v>4579</v>
      </c>
      <c r="F100" s="375" t="s">
        <v>416</v>
      </c>
      <c r="G100" s="375" t="s">
        <v>558</v>
      </c>
      <c r="H100" s="375" t="s">
        <v>370</v>
      </c>
      <c r="I100" s="675" t="s">
        <v>4061</v>
      </c>
      <c r="J100" s="675" t="s">
        <v>6073</v>
      </c>
      <c r="K100" s="375"/>
      <c r="L100" s="676">
        <v>0</v>
      </c>
      <c r="M100" s="676">
        <v>0</v>
      </c>
      <c r="N100" s="676">
        <v>0</v>
      </c>
      <c r="O100" s="676">
        <v>0</v>
      </c>
      <c r="P100" s="676">
        <v>0</v>
      </c>
      <c r="Q100" s="676">
        <v>0</v>
      </c>
      <c r="R100" s="375"/>
    </row>
    <row r="101" spans="2:18" x14ac:dyDescent="0.25">
      <c r="B101" s="375">
        <v>0</v>
      </c>
      <c r="C101" s="375" t="s">
        <v>4630</v>
      </c>
      <c r="D101" s="375" t="s">
        <v>3670</v>
      </c>
      <c r="E101" s="375" t="s">
        <v>4896</v>
      </c>
      <c r="F101" s="375" t="s">
        <v>416</v>
      </c>
      <c r="G101" s="375" t="s">
        <v>558</v>
      </c>
      <c r="H101" s="375" t="s">
        <v>431</v>
      </c>
      <c r="I101" s="675" t="s">
        <v>4609</v>
      </c>
      <c r="J101" s="675" t="s">
        <v>624</v>
      </c>
      <c r="K101" s="375"/>
      <c r="L101" s="676">
        <v>0.25014180000000003</v>
      </c>
      <c r="M101" s="676">
        <v>0.25014180000000003</v>
      </c>
      <c r="N101" s="676">
        <v>0.25014180000000003</v>
      </c>
      <c r="O101" s="676">
        <v>0</v>
      </c>
      <c r="P101" s="676">
        <v>0</v>
      </c>
      <c r="Q101" s="676">
        <v>0</v>
      </c>
      <c r="R101" s="375"/>
    </row>
    <row r="102" spans="2:18" x14ac:dyDescent="0.25">
      <c r="B102" s="375">
        <v>0</v>
      </c>
      <c r="C102" s="375" t="s">
        <v>4516</v>
      </c>
      <c r="D102" s="375" t="s">
        <v>3670</v>
      </c>
      <c r="E102" s="375" t="s">
        <v>4892</v>
      </c>
      <c r="F102" s="375" t="s">
        <v>416</v>
      </c>
      <c r="G102" s="375" t="s">
        <v>558</v>
      </c>
      <c r="H102" s="375" t="s">
        <v>634</v>
      </c>
      <c r="I102" s="675" t="s">
        <v>5165</v>
      </c>
      <c r="J102" s="675" t="s">
        <v>628</v>
      </c>
      <c r="K102" s="375"/>
      <c r="L102" s="676">
        <v>0</v>
      </c>
      <c r="M102" s="676">
        <v>0</v>
      </c>
      <c r="N102" s="676">
        <v>0</v>
      </c>
      <c r="O102" s="676">
        <v>0</v>
      </c>
      <c r="P102" s="676">
        <v>0</v>
      </c>
      <c r="Q102" s="676">
        <v>0</v>
      </c>
      <c r="R102" s="375"/>
    </row>
    <row r="103" spans="2:18" x14ac:dyDescent="0.25">
      <c r="B103" s="375">
        <v>0</v>
      </c>
      <c r="C103" s="375" t="s">
        <v>6047</v>
      </c>
      <c r="D103" s="375" t="s">
        <v>3670</v>
      </c>
      <c r="E103" s="375" t="s">
        <v>6048</v>
      </c>
      <c r="F103" s="375" t="s">
        <v>416</v>
      </c>
      <c r="G103" s="375" t="s">
        <v>558</v>
      </c>
      <c r="H103" s="375" t="s">
        <v>767</v>
      </c>
      <c r="I103" s="675" t="s">
        <v>5925</v>
      </c>
      <c r="J103" s="675" t="s">
        <v>628</v>
      </c>
      <c r="K103" s="375"/>
      <c r="L103" s="676">
        <v>0</v>
      </c>
      <c r="M103" s="676">
        <v>0</v>
      </c>
      <c r="N103" s="676">
        <v>0</v>
      </c>
      <c r="O103" s="676">
        <v>0</v>
      </c>
      <c r="P103" s="676">
        <v>0</v>
      </c>
      <c r="Q103" s="676">
        <v>0</v>
      </c>
      <c r="R103" s="375"/>
    </row>
    <row r="104" spans="2:18" x14ac:dyDescent="0.25">
      <c r="B104" s="375">
        <v>0</v>
      </c>
      <c r="C104" s="375" t="s">
        <v>6871</v>
      </c>
      <c r="D104" s="375" t="s">
        <v>3670</v>
      </c>
      <c r="E104" s="375" t="s">
        <v>6872</v>
      </c>
      <c r="F104" s="375" t="s">
        <v>416</v>
      </c>
      <c r="G104" s="375" t="s">
        <v>558</v>
      </c>
      <c r="H104" s="375" t="s">
        <v>370</v>
      </c>
      <c r="I104" s="675" t="s">
        <v>6682</v>
      </c>
      <c r="J104" s="675" t="s">
        <v>2137</v>
      </c>
      <c r="K104" s="375"/>
      <c r="L104" s="676">
        <v>0</v>
      </c>
      <c r="M104" s="676">
        <v>0</v>
      </c>
      <c r="N104" s="676">
        <v>0</v>
      </c>
      <c r="O104" s="676">
        <v>0</v>
      </c>
      <c r="P104" s="676">
        <v>0</v>
      </c>
      <c r="Q104" s="676">
        <v>0</v>
      </c>
      <c r="R104" s="375"/>
    </row>
    <row r="105" spans="2:18" x14ac:dyDescent="0.25">
      <c r="B105" s="375">
        <v>0</v>
      </c>
      <c r="C105" s="375" t="s">
        <v>4631</v>
      </c>
      <c r="D105" s="375" t="s">
        <v>3670</v>
      </c>
      <c r="E105" s="375" t="s">
        <v>4602</v>
      </c>
      <c r="F105" s="375" t="s">
        <v>416</v>
      </c>
      <c r="G105" s="375" t="s">
        <v>558</v>
      </c>
      <c r="H105" s="375" t="s">
        <v>561</v>
      </c>
      <c r="I105" s="675" t="s">
        <v>4609</v>
      </c>
      <c r="J105" s="675" t="s">
        <v>2137</v>
      </c>
      <c r="K105" s="375"/>
      <c r="L105" s="676">
        <v>0</v>
      </c>
      <c r="M105" s="676">
        <v>0</v>
      </c>
      <c r="N105" s="676">
        <v>0</v>
      </c>
      <c r="O105" s="676">
        <v>0</v>
      </c>
      <c r="P105" s="676">
        <v>0</v>
      </c>
      <c r="Q105" s="676">
        <v>0</v>
      </c>
      <c r="R105" s="375"/>
    </row>
    <row r="106" spans="2:18" x14ac:dyDescent="0.25">
      <c r="B106" s="375">
        <v>0</v>
      </c>
      <c r="C106" s="375" t="s">
        <v>4109</v>
      </c>
      <c r="D106" s="375" t="s">
        <v>3670</v>
      </c>
      <c r="E106" s="375" t="s">
        <v>4199</v>
      </c>
      <c r="F106" s="375" t="s">
        <v>416</v>
      </c>
      <c r="G106" s="375" t="s">
        <v>558</v>
      </c>
      <c r="H106" s="375" t="s">
        <v>370</v>
      </c>
      <c r="I106" s="675" t="s">
        <v>4061</v>
      </c>
      <c r="J106" s="675" t="s">
        <v>6073</v>
      </c>
      <c r="K106" s="375"/>
      <c r="L106" s="676">
        <v>0</v>
      </c>
      <c r="M106" s="676">
        <v>0</v>
      </c>
      <c r="N106" s="676">
        <v>0</v>
      </c>
      <c r="O106" s="676">
        <v>0</v>
      </c>
      <c r="P106" s="676">
        <v>0</v>
      </c>
      <c r="Q106" s="676">
        <v>0</v>
      </c>
      <c r="R106" s="375"/>
    </row>
    <row r="107" spans="2:18" x14ac:dyDescent="0.25">
      <c r="B107" s="375">
        <v>0</v>
      </c>
      <c r="C107" s="375" t="s">
        <v>5698</v>
      </c>
      <c r="D107" s="375" t="s">
        <v>3670</v>
      </c>
      <c r="E107" s="375" t="s">
        <v>5570</v>
      </c>
      <c r="F107" s="375" t="s">
        <v>416</v>
      </c>
      <c r="G107" s="375" t="s">
        <v>558</v>
      </c>
      <c r="H107" s="375" t="s">
        <v>470</v>
      </c>
      <c r="I107" s="675" t="s">
        <v>5467</v>
      </c>
      <c r="J107" s="675" t="s">
        <v>2137</v>
      </c>
      <c r="K107" s="375"/>
      <c r="L107" s="676">
        <v>0</v>
      </c>
      <c r="M107" s="676">
        <v>0</v>
      </c>
      <c r="N107" s="676">
        <v>0</v>
      </c>
      <c r="O107" s="676">
        <v>0</v>
      </c>
      <c r="P107" s="676">
        <v>0</v>
      </c>
      <c r="Q107" s="676">
        <v>0</v>
      </c>
      <c r="R107" s="375"/>
    </row>
    <row r="108" spans="2:18" x14ac:dyDescent="0.25">
      <c r="B108" s="375">
        <v>0</v>
      </c>
      <c r="C108" s="375" t="s">
        <v>5193</v>
      </c>
      <c r="D108" s="375" t="s">
        <v>3670</v>
      </c>
      <c r="E108" s="375" t="s">
        <v>4586</v>
      </c>
      <c r="F108" s="375" t="s">
        <v>416</v>
      </c>
      <c r="G108" s="375" t="s">
        <v>558</v>
      </c>
      <c r="H108" s="375" t="s">
        <v>1148</v>
      </c>
      <c r="I108" s="675" t="s">
        <v>5174</v>
      </c>
      <c r="J108" s="675" t="s">
        <v>5175</v>
      </c>
      <c r="K108" s="375"/>
      <c r="L108" s="676">
        <v>0</v>
      </c>
      <c r="M108" s="676">
        <v>0</v>
      </c>
      <c r="N108" s="676">
        <v>0</v>
      </c>
      <c r="O108" s="676">
        <v>0</v>
      </c>
      <c r="P108" s="676">
        <v>0</v>
      </c>
      <c r="Q108" s="676">
        <v>0</v>
      </c>
      <c r="R108" s="375"/>
    </row>
    <row r="109" spans="2:18" x14ac:dyDescent="0.25">
      <c r="B109" s="375">
        <v>0</v>
      </c>
      <c r="C109" s="375" t="s">
        <v>4876</v>
      </c>
      <c r="D109" s="375" t="s">
        <v>3670</v>
      </c>
      <c r="E109" s="375" t="s">
        <v>4877</v>
      </c>
      <c r="F109" s="375" t="s">
        <v>416</v>
      </c>
      <c r="G109" s="375" t="s">
        <v>558</v>
      </c>
      <c r="H109" s="375" t="s">
        <v>522</v>
      </c>
      <c r="I109" s="675" t="s">
        <v>5194</v>
      </c>
      <c r="J109" s="675" t="s">
        <v>624</v>
      </c>
      <c r="K109" s="375"/>
      <c r="L109" s="676">
        <v>0</v>
      </c>
      <c r="M109" s="676">
        <v>0</v>
      </c>
      <c r="N109" s="676">
        <v>0</v>
      </c>
      <c r="O109" s="676">
        <v>0</v>
      </c>
      <c r="P109" s="676">
        <v>0</v>
      </c>
      <c r="Q109" s="676">
        <v>0</v>
      </c>
      <c r="R109" s="375"/>
    </row>
    <row r="110" spans="2:18" x14ac:dyDescent="0.25">
      <c r="B110" s="375">
        <v>0</v>
      </c>
      <c r="C110" s="375" t="s">
        <v>6049</v>
      </c>
      <c r="D110" s="375" t="s">
        <v>3670</v>
      </c>
      <c r="E110" s="375" t="s">
        <v>4877</v>
      </c>
      <c r="F110" s="375" t="s">
        <v>416</v>
      </c>
      <c r="G110" s="375" t="s">
        <v>558</v>
      </c>
      <c r="H110" s="375" t="s">
        <v>4338</v>
      </c>
      <c r="I110" s="675" t="s">
        <v>5925</v>
      </c>
      <c r="J110" s="675" t="s">
        <v>624</v>
      </c>
      <c r="K110" s="375"/>
      <c r="L110" s="676">
        <v>0</v>
      </c>
      <c r="M110" s="676">
        <v>0</v>
      </c>
      <c r="N110" s="676">
        <v>0</v>
      </c>
      <c r="O110" s="676">
        <v>0</v>
      </c>
      <c r="P110" s="676">
        <v>0</v>
      </c>
      <c r="Q110" s="676">
        <v>0</v>
      </c>
      <c r="R110" s="375"/>
    </row>
    <row r="111" spans="2:18" x14ac:dyDescent="0.25">
      <c r="B111" s="375">
        <v>0</v>
      </c>
      <c r="C111" s="375" t="s">
        <v>5699</v>
      </c>
      <c r="D111" s="375" t="s">
        <v>3670</v>
      </c>
      <c r="E111" s="375" t="s">
        <v>3987</v>
      </c>
      <c r="F111" s="375" t="s">
        <v>416</v>
      </c>
      <c r="G111" s="375" t="s">
        <v>558</v>
      </c>
      <c r="H111" s="375" t="s">
        <v>422</v>
      </c>
      <c r="I111" s="675" t="s">
        <v>5467</v>
      </c>
      <c r="J111" s="675" t="s">
        <v>806</v>
      </c>
      <c r="K111" s="375"/>
      <c r="L111" s="676">
        <v>0</v>
      </c>
      <c r="M111" s="676">
        <v>0</v>
      </c>
      <c r="N111" s="676">
        <v>0</v>
      </c>
      <c r="O111" s="676">
        <v>0</v>
      </c>
      <c r="P111" s="676">
        <v>0</v>
      </c>
      <c r="Q111" s="676">
        <v>0</v>
      </c>
      <c r="R111" s="375"/>
    </row>
    <row r="112" spans="2:18" x14ac:dyDescent="0.25">
      <c r="B112" s="375">
        <v>0</v>
      </c>
      <c r="C112" s="375" t="s">
        <v>5700</v>
      </c>
      <c r="D112" s="375" t="s">
        <v>3670</v>
      </c>
      <c r="E112" s="375" t="s">
        <v>5195</v>
      </c>
      <c r="F112" s="375" t="s">
        <v>416</v>
      </c>
      <c r="G112" s="375" t="s">
        <v>558</v>
      </c>
      <c r="H112" s="375" t="s">
        <v>1944</v>
      </c>
      <c r="I112" s="675" t="s">
        <v>5467</v>
      </c>
      <c r="J112" s="675" t="s">
        <v>624</v>
      </c>
      <c r="K112" s="375"/>
      <c r="L112" s="676">
        <v>0</v>
      </c>
      <c r="M112" s="676">
        <v>0</v>
      </c>
      <c r="N112" s="676">
        <v>0</v>
      </c>
      <c r="O112" s="676">
        <v>0</v>
      </c>
      <c r="P112" s="676">
        <v>0</v>
      </c>
      <c r="Q112" s="676">
        <v>0</v>
      </c>
      <c r="R112" s="375"/>
    </row>
    <row r="113" spans="2:18" x14ac:dyDescent="0.25">
      <c r="B113" s="375">
        <v>0</v>
      </c>
      <c r="C113" s="375" t="s">
        <v>5701</v>
      </c>
      <c r="D113" s="375" t="s">
        <v>3670</v>
      </c>
      <c r="E113" s="375" t="s">
        <v>5559</v>
      </c>
      <c r="F113" s="375" t="s">
        <v>416</v>
      </c>
      <c r="G113" s="375" t="s">
        <v>558</v>
      </c>
      <c r="H113" s="375" t="s">
        <v>562</v>
      </c>
      <c r="I113" s="675" t="s">
        <v>5467</v>
      </c>
      <c r="J113" s="675" t="s">
        <v>7459</v>
      </c>
      <c r="K113" s="375"/>
      <c r="L113" s="676">
        <v>0</v>
      </c>
      <c r="M113" s="676">
        <v>0</v>
      </c>
      <c r="N113" s="676">
        <v>0</v>
      </c>
      <c r="O113" s="676">
        <v>0</v>
      </c>
      <c r="P113" s="676">
        <v>0</v>
      </c>
      <c r="Q113" s="676">
        <v>0</v>
      </c>
      <c r="R113" s="375"/>
    </row>
    <row r="114" spans="2:18" x14ac:dyDescent="0.25">
      <c r="B114" s="375">
        <v>0</v>
      </c>
      <c r="C114" s="375" t="s">
        <v>5702</v>
      </c>
      <c r="D114" s="375" t="s">
        <v>3670</v>
      </c>
      <c r="E114" s="375" t="s">
        <v>5577</v>
      </c>
      <c r="F114" s="375" t="s">
        <v>416</v>
      </c>
      <c r="G114" s="375" t="s">
        <v>558</v>
      </c>
      <c r="H114" s="375" t="s">
        <v>767</v>
      </c>
      <c r="I114" s="675" t="s">
        <v>5467</v>
      </c>
      <c r="J114" s="675" t="s">
        <v>5066</v>
      </c>
      <c r="K114" s="375"/>
      <c r="L114" s="676">
        <v>0</v>
      </c>
      <c r="M114" s="676">
        <v>0</v>
      </c>
      <c r="N114" s="676">
        <v>0</v>
      </c>
      <c r="O114" s="676">
        <v>0</v>
      </c>
      <c r="P114" s="676">
        <v>0</v>
      </c>
      <c r="Q114" s="676">
        <v>0</v>
      </c>
      <c r="R114" s="375"/>
    </row>
    <row r="115" spans="2:18" x14ac:dyDescent="0.25">
      <c r="B115" s="375">
        <v>0</v>
      </c>
      <c r="C115" s="375" t="s">
        <v>4598</v>
      </c>
      <c r="D115" s="375" t="s">
        <v>3670</v>
      </c>
      <c r="E115" s="375" t="s">
        <v>4599</v>
      </c>
      <c r="F115" s="375" t="s">
        <v>416</v>
      </c>
      <c r="G115" s="375" t="s">
        <v>558</v>
      </c>
      <c r="H115" s="375" t="s">
        <v>561</v>
      </c>
      <c r="I115" s="675" t="s">
        <v>5174</v>
      </c>
      <c r="J115" s="675" t="s">
        <v>2137</v>
      </c>
      <c r="K115" s="375"/>
      <c r="L115" s="676">
        <v>0</v>
      </c>
      <c r="M115" s="676">
        <v>0</v>
      </c>
      <c r="N115" s="676">
        <v>0</v>
      </c>
      <c r="O115" s="676">
        <v>0</v>
      </c>
      <c r="P115" s="676">
        <v>0</v>
      </c>
      <c r="Q115" s="676">
        <v>0</v>
      </c>
      <c r="R115" s="375"/>
    </row>
    <row r="116" spans="2:18" x14ac:dyDescent="0.25">
      <c r="B116" s="375">
        <v>0</v>
      </c>
      <c r="C116" s="375" t="s">
        <v>5703</v>
      </c>
      <c r="D116" s="375" t="s">
        <v>3670</v>
      </c>
      <c r="E116" s="375" t="s">
        <v>3009</v>
      </c>
      <c r="F116" s="375" t="s">
        <v>416</v>
      </c>
      <c r="G116" s="375" t="s">
        <v>558</v>
      </c>
      <c r="H116" s="375" t="s">
        <v>422</v>
      </c>
      <c r="I116" s="675" t="s">
        <v>5467</v>
      </c>
      <c r="J116" s="675" t="s">
        <v>2137</v>
      </c>
      <c r="K116" s="375"/>
      <c r="L116" s="676">
        <v>0</v>
      </c>
      <c r="M116" s="676">
        <v>0</v>
      </c>
      <c r="N116" s="676">
        <v>0</v>
      </c>
      <c r="O116" s="676">
        <v>0</v>
      </c>
      <c r="P116" s="676">
        <v>0</v>
      </c>
      <c r="Q116" s="676">
        <v>0</v>
      </c>
      <c r="R116" s="375"/>
    </row>
    <row r="117" spans="2:18" x14ac:dyDescent="0.25">
      <c r="B117" s="375">
        <v>0</v>
      </c>
      <c r="C117" s="375" t="s">
        <v>5196</v>
      </c>
      <c r="D117" s="375" t="s">
        <v>3670</v>
      </c>
      <c r="E117" s="375" t="s">
        <v>3009</v>
      </c>
      <c r="F117" s="375" t="s">
        <v>416</v>
      </c>
      <c r="G117" s="375" t="s">
        <v>558</v>
      </c>
      <c r="H117" s="375" t="s">
        <v>470</v>
      </c>
      <c r="I117" s="675" t="s">
        <v>4041</v>
      </c>
      <c r="J117" s="675" t="s">
        <v>806</v>
      </c>
      <c r="K117" s="375"/>
      <c r="L117" s="676">
        <v>0.94464000000000015</v>
      </c>
      <c r="M117" s="676">
        <v>0.94464000000000015</v>
      </c>
      <c r="N117" s="676">
        <v>0.94464000000000015</v>
      </c>
      <c r="O117" s="676">
        <v>0</v>
      </c>
      <c r="P117" s="676">
        <v>0</v>
      </c>
      <c r="Q117" s="676">
        <v>0</v>
      </c>
      <c r="R117" s="375"/>
    </row>
    <row r="118" spans="2:18" x14ac:dyDescent="0.25">
      <c r="B118" s="375">
        <v>0</v>
      </c>
      <c r="C118" s="375" t="s">
        <v>5704</v>
      </c>
      <c r="D118" s="375" t="s">
        <v>3670</v>
      </c>
      <c r="E118" s="375" t="s">
        <v>5705</v>
      </c>
      <c r="F118" s="375" t="s">
        <v>416</v>
      </c>
      <c r="G118" s="375" t="s">
        <v>558</v>
      </c>
      <c r="H118" s="375" t="s">
        <v>484</v>
      </c>
      <c r="I118" s="675" t="s">
        <v>5467</v>
      </c>
      <c r="J118" s="675" t="s">
        <v>628</v>
      </c>
      <c r="K118" s="375"/>
      <c r="L118" s="676">
        <v>0.20934</v>
      </c>
      <c r="M118" s="676">
        <v>0.20934</v>
      </c>
      <c r="N118" s="676">
        <v>0.20934</v>
      </c>
      <c r="O118" s="676">
        <v>0</v>
      </c>
      <c r="P118" s="676">
        <v>0</v>
      </c>
      <c r="Q118" s="676">
        <v>0</v>
      </c>
      <c r="R118" s="375"/>
    </row>
    <row r="119" spans="2:18" x14ac:dyDescent="0.25">
      <c r="B119" s="375">
        <v>0</v>
      </c>
      <c r="C119" s="375" t="s">
        <v>5197</v>
      </c>
      <c r="D119" s="375" t="s">
        <v>3670</v>
      </c>
      <c r="E119" s="375" t="s">
        <v>4600</v>
      </c>
      <c r="F119" s="375" t="s">
        <v>416</v>
      </c>
      <c r="G119" s="375" t="s">
        <v>558</v>
      </c>
      <c r="H119" s="375" t="s">
        <v>475</v>
      </c>
      <c r="I119" s="675" t="s">
        <v>5174</v>
      </c>
      <c r="J119" s="675" t="s">
        <v>5175</v>
      </c>
      <c r="K119" s="375"/>
      <c r="L119" s="676">
        <v>0</v>
      </c>
      <c r="M119" s="676">
        <v>0</v>
      </c>
      <c r="N119" s="676">
        <v>0</v>
      </c>
      <c r="O119" s="676">
        <v>0</v>
      </c>
      <c r="P119" s="676">
        <v>0</v>
      </c>
      <c r="Q119" s="676">
        <v>0</v>
      </c>
      <c r="R119" s="375"/>
    </row>
    <row r="120" spans="2:18" x14ac:dyDescent="0.25">
      <c r="B120" s="375">
        <v>0</v>
      </c>
      <c r="C120" s="375" t="s">
        <v>3932</v>
      </c>
      <c r="D120" s="375" t="s">
        <v>3670</v>
      </c>
      <c r="E120" s="375" t="s">
        <v>4183</v>
      </c>
      <c r="F120" s="375" t="s">
        <v>416</v>
      </c>
      <c r="G120" s="375" t="s">
        <v>558</v>
      </c>
      <c r="H120" s="375" t="s">
        <v>475</v>
      </c>
      <c r="I120" s="675" t="s">
        <v>4024</v>
      </c>
      <c r="J120" s="675" t="s">
        <v>624</v>
      </c>
      <c r="K120" s="375"/>
      <c r="L120" s="676">
        <v>0</v>
      </c>
      <c r="M120" s="676">
        <v>0</v>
      </c>
      <c r="N120" s="676">
        <v>0</v>
      </c>
      <c r="O120" s="676">
        <v>0</v>
      </c>
      <c r="P120" s="676">
        <v>0</v>
      </c>
      <c r="Q120" s="676">
        <v>0</v>
      </c>
      <c r="R120" s="375"/>
    </row>
    <row r="121" spans="2:18" x14ac:dyDescent="0.25">
      <c r="B121" s="375">
        <v>0</v>
      </c>
      <c r="C121" s="375" t="s">
        <v>4254</v>
      </c>
      <c r="D121" s="375" t="s">
        <v>3670</v>
      </c>
      <c r="E121" s="375" t="s">
        <v>2355</v>
      </c>
      <c r="F121" s="375" t="s">
        <v>416</v>
      </c>
      <c r="G121" s="375" t="s">
        <v>558</v>
      </c>
      <c r="H121" s="375" t="s">
        <v>513</v>
      </c>
      <c r="I121" s="675" t="s">
        <v>4062</v>
      </c>
      <c r="J121" s="675" t="s">
        <v>7460</v>
      </c>
      <c r="K121" s="375"/>
      <c r="L121" s="676">
        <v>0</v>
      </c>
      <c r="M121" s="676">
        <v>0</v>
      </c>
      <c r="N121" s="676">
        <v>0</v>
      </c>
      <c r="O121" s="676">
        <v>0</v>
      </c>
      <c r="P121" s="676">
        <v>0</v>
      </c>
      <c r="Q121" s="676">
        <v>0</v>
      </c>
      <c r="R121" s="375"/>
    </row>
    <row r="122" spans="2:18" x14ac:dyDescent="0.25">
      <c r="B122" s="375">
        <v>0</v>
      </c>
      <c r="C122" s="375" t="s">
        <v>3980</v>
      </c>
      <c r="D122" s="375" t="s">
        <v>3670</v>
      </c>
      <c r="E122" s="375" t="s">
        <v>4192</v>
      </c>
      <c r="F122" s="375" t="s">
        <v>416</v>
      </c>
      <c r="G122" s="375" t="s">
        <v>558</v>
      </c>
      <c r="H122" s="375" t="s">
        <v>422</v>
      </c>
      <c r="I122" s="675" t="s">
        <v>7461</v>
      </c>
      <c r="J122" s="675" t="s">
        <v>5482</v>
      </c>
      <c r="K122" s="375"/>
      <c r="L122" s="676">
        <v>0</v>
      </c>
      <c r="M122" s="676">
        <v>0</v>
      </c>
      <c r="N122" s="676">
        <v>0</v>
      </c>
      <c r="O122" s="676">
        <v>0</v>
      </c>
      <c r="P122" s="676">
        <v>0</v>
      </c>
      <c r="Q122" s="676">
        <v>0</v>
      </c>
      <c r="R122" s="375"/>
    </row>
    <row r="123" spans="2:18" x14ac:dyDescent="0.25">
      <c r="B123" s="375">
        <v>0</v>
      </c>
      <c r="C123" s="375" t="s">
        <v>4632</v>
      </c>
      <c r="D123" s="375" t="s">
        <v>3670</v>
      </c>
      <c r="E123" s="375" t="s">
        <v>4603</v>
      </c>
      <c r="F123" s="375" t="s">
        <v>416</v>
      </c>
      <c r="G123" s="375" t="s">
        <v>558</v>
      </c>
      <c r="H123" s="375" t="s">
        <v>1148</v>
      </c>
      <c r="I123" s="675" t="s">
        <v>4609</v>
      </c>
      <c r="J123" s="675" t="s">
        <v>5198</v>
      </c>
      <c r="K123" s="375"/>
      <c r="L123" s="676">
        <v>0</v>
      </c>
      <c r="M123" s="676">
        <v>0</v>
      </c>
      <c r="N123" s="676">
        <v>0</v>
      </c>
      <c r="O123" s="676">
        <v>0</v>
      </c>
      <c r="P123" s="676">
        <v>0</v>
      </c>
      <c r="Q123" s="676">
        <v>0</v>
      </c>
      <c r="R123" s="375"/>
    </row>
    <row r="124" spans="2:18" x14ac:dyDescent="0.25">
      <c r="B124" s="375">
        <v>0</v>
      </c>
      <c r="C124" s="375" t="s">
        <v>6050</v>
      </c>
      <c r="D124" s="375" t="s">
        <v>3670</v>
      </c>
      <c r="E124" s="375" t="s">
        <v>6051</v>
      </c>
      <c r="F124" s="375" t="s">
        <v>416</v>
      </c>
      <c r="G124" s="375" t="s">
        <v>558</v>
      </c>
      <c r="H124" s="375" t="s">
        <v>1148</v>
      </c>
      <c r="I124" s="675" t="s">
        <v>5925</v>
      </c>
      <c r="J124" s="675" t="s">
        <v>2137</v>
      </c>
      <c r="K124" s="375"/>
      <c r="L124" s="676">
        <v>0.237176</v>
      </c>
      <c r="M124" s="676">
        <v>0.237176</v>
      </c>
      <c r="N124" s="676">
        <v>0.237176</v>
      </c>
      <c r="O124" s="676">
        <v>0</v>
      </c>
      <c r="P124" s="676">
        <v>0</v>
      </c>
      <c r="Q124" s="676">
        <v>0</v>
      </c>
      <c r="R124" s="375"/>
    </row>
    <row r="125" spans="2:18" x14ac:dyDescent="0.25">
      <c r="B125" s="375">
        <v>0</v>
      </c>
      <c r="C125" s="375" t="s">
        <v>5706</v>
      </c>
      <c r="D125" s="375" t="s">
        <v>3670</v>
      </c>
      <c r="E125" s="375" t="s">
        <v>5564</v>
      </c>
      <c r="F125" s="375" t="s">
        <v>416</v>
      </c>
      <c r="G125" s="375" t="s">
        <v>558</v>
      </c>
      <c r="H125" s="375" t="s">
        <v>370</v>
      </c>
      <c r="I125" s="675" t="s">
        <v>5467</v>
      </c>
      <c r="J125" s="675" t="s">
        <v>2137</v>
      </c>
      <c r="K125" s="375"/>
      <c r="L125" s="676">
        <v>0</v>
      </c>
      <c r="M125" s="676">
        <v>0</v>
      </c>
      <c r="N125" s="676">
        <v>0</v>
      </c>
      <c r="O125" s="676">
        <v>0</v>
      </c>
      <c r="P125" s="676">
        <v>0</v>
      </c>
      <c r="Q125" s="676">
        <v>0</v>
      </c>
      <c r="R125" s="375"/>
    </row>
    <row r="126" spans="2:18" x14ac:dyDescent="0.25">
      <c r="B126" s="375">
        <v>0</v>
      </c>
      <c r="C126" s="375" t="s">
        <v>5122</v>
      </c>
      <c r="D126" s="375" t="s">
        <v>3670</v>
      </c>
      <c r="E126" s="375" t="s">
        <v>5123</v>
      </c>
      <c r="F126" s="375" t="s">
        <v>416</v>
      </c>
      <c r="G126" s="375" t="s">
        <v>558</v>
      </c>
      <c r="H126" s="375" t="s">
        <v>431</v>
      </c>
      <c r="I126" s="675" t="s">
        <v>5140</v>
      </c>
      <c r="J126" s="675" t="s">
        <v>624</v>
      </c>
      <c r="K126" s="375"/>
      <c r="L126" s="676">
        <v>0</v>
      </c>
      <c r="M126" s="676">
        <v>0</v>
      </c>
      <c r="N126" s="676">
        <v>0</v>
      </c>
      <c r="O126" s="676">
        <v>0</v>
      </c>
      <c r="P126" s="676">
        <v>0</v>
      </c>
      <c r="Q126" s="676">
        <v>0</v>
      </c>
      <c r="R126" s="375"/>
    </row>
    <row r="127" spans="2:18" x14ac:dyDescent="0.25">
      <c r="B127" s="375">
        <v>0</v>
      </c>
      <c r="C127" s="375" t="s">
        <v>5707</v>
      </c>
      <c r="D127" s="375" t="s">
        <v>3670</v>
      </c>
      <c r="E127" s="375" t="s">
        <v>3812</v>
      </c>
      <c r="F127" s="375" t="s">
        <v>416</v>
      </c>
      <c r="G127" s="375" t="s">
        <v>558</v>
      </c>
      <c r="H127" s="375" t="s">
        <v>2960</v>
      </c>
      <c r="I127" s="675" t="s">
        <v>5467</v>
      </c>
      <c r="J127" s="675" t="s">
        <v>806</v>
      </c>
      <c r="K127" s="375"/>
      <c r="L127" s="676">
        <v>0</v>
      </c>
      <c r="M127" s="676">
        <v>0</v>
      </c>
      <c r="N127" s="676">
        <v>0</v>
      </c>
      <c r="O127" s="676">
        <v>0</v>
      </c>
      <c r="P127" s="676">
        <v>0</v>
      </c>
      <c r="Q127" s="676">
        <v>0</v>
      </c>
      <c r="R127" s="375"/>
    </row>
    <row r="128" spans="2:18" x14ac:dyDescent="0.25">
      <c r="B128" s="375">
        <v>0</v>
      </c>
      <c r="C128" s="375" t="s">
        <v>5708</v>
      </c>
      <c r="D128" s="375" t="s">
        <v>3670</v>
      </c>
      <c r="E128" s="375" t="s">
        <v>3812</v>
      </c>
      <c r="F128" s="375" t="s">
        <v>416</v>
      </c>
      <c r="G128" s="375" t="s">
        <v>558</v>
      </c>
      <c r="H128" s="375" t="s">
        <v>608</v>
      </c>
      <c r="I128" s="675" t="s">
        <v>5467</v>
      </c>
      <c r="J128" s="675" t="s">
        <v>806</v>
      </c>
      <c r="K128" s="375"/>
      <c r="L128" s="676">
        <v>0.42016000000000003</v>
      </c>
      <c r="M128" s="676">
        <v>0.42016000000000003</v>
      </c>
      <c r="N128" s="676">
        <v>0.42016000000000003</v>
      </c>
      <c r="O128" s="676">
        <v>0</v>
      </c>
      <c r="P128" s="676">
        <v>0</v>
      </c>
      <c r="Q128" s="676">
        <v>0</v>
      </c>
      <c r="R128" s="375"/>
    </row>
    <row r="129" spans="2:18" x14ac:dyDescent="0.25">
      <c r="B129" s="375">
        <v>0</v>
      </c>
      <c r="C129" s="375" t="s">
        <v>5709</v>
      </c>
      <c r="D129" s="375" t="s">
        <v>3670</v>
      </c>
      <c r="E129" s="375" t="s">
        <v>4883</v>
      </c>
      <c r="F129" s="375" t="s">
        <v>416</v>
      </c>
      <c r="G129" s="375" t="s">
        <v>558</v>
      </c>
      <c r="H129" s="375" t="s">
        <v>809</v>
      </c>
      <c r="I129" s="675" t="s">
        <v>5467</v>
      </c>
      <c r="J129" s="675" t="s">
        <v>628</v>
      </c>
      <c r="K129" s="375"/>
      <c r="L129" s="676">
        <v>0</v>
      </c>
      <c r="M129" s="676">
        <v>0</v>
      </c>
      <c r="N129" s="676">
        <v>0</v>
      </c>
      <c r="O129" s="676">
        <v>0</v>
      </c>
      <c r="P129" s="676">
        <v>0</v>
      </c>
      <c r="Q129" s="676">
        <v>0</v>
      </c>
      <c r="R129" s="375"/>
    </row>
    <row r="130" spans="2:18" x14ac:dyDescent="0.25">
      <c r="B130" s="375">
        <v>0</v>
      </c>
      <c r="C130" s="375" t="s">
        <v>4456</v>
      </c>
      <c r="D130" s="375" t="s">
        <v>3670</v>
      </c>
      <c r="E130" s="375" t="s">
        <v>5199</v>
      </c>
      <c r="F130" s="375" t="s">
        <v>416</v>
      </c>
      <c r="G130" s="375" t="s">
        <v>558</v>
      </c>
      <c r="H130" s="375" t="s">
        <v>475</v>
      </c>
      <c r="I130" s="675" t="s">
        <v>4413</v>
      </c>
      <c r="J130" s="675" t="s">
        <v>806</v>
      </c>
      <c r="K130" s="375"/>
      <c r="L130" s="676">
        <v>0</v>
      </c>
      <c r="M130" s="676">
        <v>0</v>
      </c>
      <c r="N130" s="676">
        <v>0</v>
      </c>
      <c r="O130" s="676">
        <v>0</v>
      </c>
      <c r="P130" s="676">
        <v>0</v>
      </c>
      <c r="Q130" s="676">
        <v>0</v>
      </c>
      <c r="R130" s="375"/>
    </row>
    <row r="131" spans="2:18" x14ac:dyDescent="0.25">
      <c r="B131" s="375">
        <v>0</v>
      </c>
      <c r="C131" s="375" t="s">
        <v>4576</v>
      </c>
      <c r="D131" s="375" t="s">
        <v>3670</v>
      </c>
      <c r="E131" s="375" t="s">
        <v>4529</v>
      </c>
      <c r="F131" s="375" t="s">
        <v>416</v>
      </c>
      <c r="G131" s="375" t="s">
        <v>558</v>
      </c>
      <c r="H131" s="375" t="s">
        <v>608</v>
      </c>
      <c r="I131" s="675" t="s">
        <v>4056</v>
      </c>
      <c r="J131" s="675" t="s">
        <v>628</v>
      </c>
      <c r="K131" s="375"/>
      <c r="L131" s="676">
        <v>0</v>
      </c>
      <c r="M131" s="676">
        <v>0</v>
      </c>
      <c r="N131" s="676">
        <v>0</v>
      </c>
      <c r="O131" s="676">
        <v>0</v>
      </c>
      <c r="P131" s="676">
        <v>0</v>
      </c>
      <c r="Q131" s="676">
        <v>0</v>
      </c>
      <c r="R131" s="375"/>
    </row>
    <row r="132" spans="2:18" x14ac:dyDescent="0.25">
      <c r="B132" s="375">
        <v>0</v>
      </c>
      <c r="C132" s="375" t="s">
        <v>5200</v>
      </c>
      <c r="D132" s="375" t="s">
        <v>3670</v>
      </c>
      <c r="E132" s="375" t="s">
        <v>4529</v>
      </c>
      <c r="F132" s="375" t="s">
        <v>416</v>
      </c>
      <c r="G132" s="375" t="s">
        <v>558</v>
      </c>
      <c r="H132" s="375" t="s">
        <v>3797</v>
      </c>
      <c r="I132" s="675" t="s">
        <v>4056</v>
      </c>
      <c r="J132" s="675" t="s">
        <v>628</v>
      </c>
      <c r="K132" s="375"/>
      <c r="L132" s="676">
        <v>0</v>
      </c>
      <c r="M132" s="676">
        <v>0</v>
      </c>
      <c r="N132" s="676">
        <v>0</v>
      </c>
      <c r="O132" s="676">
        <v>0</v>
      </c>
      <c r="P132" s="676">
        <v>0</v>
      </c>
      <c r="Q132" s="676">
        <v>0</v>
      </c>
      <c r="R132" s="375"/>
    </row>
    <row r="133" spans="2:18" x14ac:dyDescent="0.25">
      <c r="B133" s="375">
        <v>0</v>
      </c>
      <c r="C133" s="375" t="s">
        <v>5201</v>
      </c>
      <c r="D133" s="375" t="s">
        <v>3670</v>
      </c>
      <c r="E133" s="375" t="s">
        <v>4180</v>
      </c>
      <c r="F133" s="375" t="s">
        <v>416</v>
      </c>
      <c r="G133" s="375" t="s">
        <v>558</v>
      </c>
      <c r="H133" s="375" t="s">
        <v>431</v>
      </c>
      <c r="I133" s="675" t="s">
        <v>4038</v>
      </c>
      <c r="J133" s="675" t="s">
        <v>7456</v>
      </c>
      <c r="K133" s="375"/>
      <c r="L133" s="676">
        <v>0.20623999999999998</v>
      </c>
      <c r="M133" s="676">
        <v>0.20623999999999998</v>
      </c>
      <c r="N133" s="676">
        <v>0.20623999999999998</v>
      </c>
      <c r="O133" s="676">
        <v>0</v>
      </c>
      <c r="P133" s="676">
        <v>0</v>
      </c>
      <c r="Q133" s="676">
        <v>0</v>
      </c>
      <c r="R133" s="375"/>
    </row>
    <row r="134" spans="2:18" x14ac:dyDescent="0.25">
      <c r="B134" s="375">
        <v>0</v>
      </c>
      <c r="C134" s="375" t="s">
        <v>7358</v>
      </c>
      <c r="D134" s="375" t="s">
        <v>3670</v>
      </c>
      <c r="E134" s="375" t="s">
        <v>7359</v>
      </c>
      <c r="F134" s="375" t="s">
        <v>416</v>
      </c>
      <c r="G134" s="375" t="s">
        <v>558</v>
      </c>
      <c r="H134" s="375" t="s">
        <v>1880</v>
      </c>
      <c r="I134" s="675" t="s">
        <v>7319</v>
      </c>
      <c r="J134" s="675" t="s">
        <v>795</v>
      </c>
      <c r="K134" s="375"/>
      <c r="L134" s="676">
        <v>0</v>
      </c>
      <c r="M134" s="676">
        <v>0</v>
      </c>
      <c r="N134" s="676">
        <v>0</v>
      </c>
      <c r="O134" s="676">
        <v>0</v>
      </c>
      <c r="P134" s="676">
        <v>0</v>
      </c>
      <c r="Q134" s="676">
        <v>0</v>
      </c>
      <c r="R134" s="375"/>
    </row>
    <row r="135" spans="2:18" x14ac:dyDescent="0.25">
      <c r="B135" s="375">
        <v>0</v>
      </c>
      <c r="C135" s="375" t="s">
        <v>5202</v>
      </c>
      <c r="D135" s="375" t="s">
        <v>3670</v>
      </c>
      <c r="E135" s="375" t="s">
        <v>4981</v>
      </c>
      <c r="F135" s="375" t="s">
        <v>416</v>
      </c>
      <c r="G135" s="375" t="s">
        <v>558</v>
      </c>
      <c r="H135" s="375" t="s">
        <v>634</v>
      </c>
      <c r="I135" s="675" t="s">
        <v>4969</v>
      </c>
      <c r="J135" s="675" t="s">
        <v>624</v>
      </c>
      <c r="K135" s="375"/>
      <c r="L135" s="676">
        <v>0</v>
      </c>
      <c r="M135" s="676">
        <v>0</v>
      </c>
      <c r="N135" s="676">
        <v>0</v>
      </c>
      <c r="O135" s="676">
        <v>0</v>
      </c>
      <c r="P135" s="676">
        <v>0</v>
      </c>
      <c r="Q135" s="676">
        <v>0</v>
      </c>
      <c r="R135" s="375"/>
    </row>
    <row r="136" spans="2:18" x14ac:dyDescent="0.25">
      <c r="B136" s="375">
        <v>0</v>
      </c>
      <c r="C136" s="375" t="s">
        <v>5711</v>
      </c>
      <c r="D136" s="375" t="s">
        <v>3670</v>
      </c>
      <c r="E136" s="375" t="s">
        <v>5203</v>
      </c>
      <c r="F136" s="375" t="s">
        <v>416</v>
      </c>
      <c r="G136" s="375" t="s">
        <v>558</v>
      </c>
      <c r="H136" s="375" t="s">
        <v>811</v>
      </c>
      <c r="I136" s="675" t="s">
        <v>5467</v>
      </c>
      <c r="J136" s="675" t="s">
        <v>628</v>
      </c>
      <c r="K136" s="375"/>
      <c r="L136" s="676">
        <v>0</v>
      </c>
      <c r="M136" s="676">
        <v>0</v>
      </c>
      <c r="N136" s="676">
        <v>0</v>
      </c>
      <c r="O136" s="676">
        <v>0</v>
      </c>
      <c r="P136" s="676">
        <v>0</v>
      </c>
      <c r="Q136" s="676">
        <v>0</v>
      </c>
      <c r="R136" s="375"/>
    </row>
    <row r="137" spans="2:18" x14ac:dyDescent="0.25">
      <c r="B137" s="375">
        <v>0</v>
      </c>
      <c r="C137" s="375" t="s">
        <v>4244</v>
      </c>
      <c r="D137" s="375" t="s">
        <v>3670</v>
      </c>
      <c r="E137" s="375" t="s">
        <v>4198</v>
      </c>
      <c r="F137" s="375" t="s">
        <v>416</v>
      </c>
      <c r="G137" s="375" t="s">
        <v>558</v>
      </c>
      <c r="H137" s="375" t="s">
        <v>2149</v>
      </c>
      <c r="I137" s="675" t="s">
        <v>5181</v>
      </c>
      <c r="J137" s="675" t="s">
        <v>795</v>
      </c>
      <c r="K137" s="375"/>
      <c r="L137" s="676">
        <v>0.41247999999999996</v>
      </c>
      <c r="M137" s="676">
        <v>0.41247999999999996</v>
      </c>
      <c r="N137" s="676">
        <v>0.41247999999999996</v>
      </c>
      <c r="O137" s="676">
        <v>0</v>
      </c>
      <c r="P137" s="676">
        <v>0</v>
      </c>
      <c r="Q137" s="676">
        <v>0</v>
      </c>
      <c r="R137" s="375"/>
    </row>
    <row r="138" spans="2:18" x14ac:dyDescent="0.25">
      <c r="B138" s="375">
        <v>0</v>
      </c>
      <c r="C138" s="375" t="s">
        <v>4099</v>
      </c>
      <c r="D138" s="375" t="s">
        <v>3670</v>
      </c>
      <c r="E138" s="375" t="s">
        <v>4837</v>
      </c>
      <c r="F138" s="375" t="s">
        <v>416</v>
      </c>
      <c r="G138" s="375" t="s">
        <v>558</v>
      </c>
      <c r="H138" s="375" t="s">
        <v>634</v>
      </c>
      <c r="I138" s="675" t="s">
        <v>5181</v>
      </c>
      <c r="J138" s="675" t="s">
        <v>624</v>
      </c>
      <c r="K138" s="375"/>
      <c r="L138" s="676">
        <v>0</v>
      </c>
      <c r="M138" s="676">
        <v>0</v>
      </c>
      <c r="N138" s="676">
        <v>0</v>
      </c>
      <c r="O138" s="676">
        <v>0</v>
      </c>
      <c r="P138" s="676">
        <v>0</v>
      </c>
      <c r="Q138" s="676">
        <v>0</v>
      </c>
      <c r="R138" s="375"/>
    </row>
    <row r="139" spans="2:18" x14ac:dyDescent="0.25">
      <c r="B139" s="375">
        <v>0</v>
      </c>
      <c r="C139" s="375" t="s">
        <v>5110</v>
      </c>
      <c r="D139" s="375" t="s">
        <v>3670</v>
      </c>
      <c r="E139" s="375" t="s">
        <v>5111</v>
      </c>
      <c r="F139" s="375" t="s">
        <v>416</v>
      </c>
      <c r="G139" s="375" t="s">
        <v>558</v>
      </c>
      <c r="H139" s="375" t="s">
        <v>470</v>
      </c>
      <c r="I139" s="675" t="s">
        <v>4609</v>
      </c>
      <c r="J139" s="675" t="s">
        <v>887</v>
      </c>
      <c r="K139" s="375"/>
      <c r="L139" s="676">
        <v>0</v>
      </c>
      <c r="M139" s="676">
        <v>0</v>
      </c>
      <c r="N139" s="676">
        <v>0</v>
      </c>
      <c r="O139" s="676">
        <v>0</v>
      </c>
      <c r="P139" s="676">
        <v>0</v>
      </c>
      <c r="Q139" s="676">
        <v>0</v>
      </c>
      <c r="R139" s="375"/>
    </row>
    <row r="140" spans="2:18" x14ac:dyDescent="0.25">
      <c r="B140" s="375">
        <v>0</v>
      </c>
      <c r="C140" s="375" t="s">
        <v>5204</v>
      </c>
      <c r="D140" s="375" t="s">
        <v>3670</v>
      </c>
      <c r="E140" s="375" t="s">
        <v>5205</v>
      </c>
      <c r="F140" s="375" t="s">
        <v>416</v>
      </c>
      <c r="G140" s="375" t="s">
        <v>558</v>
      </c>
      <c r="H140" s="375" t="s">
        <v>489</v>
      </c>
      <c r="I140" s="675" t="s">
        <v>4609</v>
      </c>
      <c r="J140" s="675" t="s">
        <v>624</v>
      </c>
      <c r="K140" s="375"/>
      <c r="L140" s="676">
        <v>7.6515000000000004</v>
      </c>
      <c r="M140" s="676">
        <v>7.6515000000000004</v>
      </c>
      <c r="N140" s="676">
        <v>7.6515000000000004</v>
      </c>
      <c r="O140" s="676">
        <v>0</v>
      </c>
      <c r="P140" s="676">
        <v>0</v>
      </c>
      <c r="Q140" s="676">
        <v>0</v>
      </c>
      <c r="R140" s="375"/>
    </row>
    <row r="141" spans="2:18" x14ac:dyDescent="0.25">
      <c r="B141" s="375">
        <v>0</v>
      </c>
      <c r="C141" s="375" t="s">
        <v>5712</v>
      </c>
      <c r="D141" s="375" t="s">
        <v>3670</v>
      </c>
      <c r="E141" s="375" t="s">
        <v>5713</v>
      </c>
      <c r="F141" s="375" t="s">
        <v>416</v>
      </c>
      <c r="G141" s="375" t="s">
        <v>558</v>
      </c>
      <c r="H141" s="375" t="s">
        <v>422</v>
      </c>
      <c r="I141" s="675" t="s">
        <v>5467</v>
      </c>
      <c r="J141" s="675" t="s">
        <v>806</v>
      </c>
      <c r="K141" s="375"/>
      <c r="L141" s="676">
        <v>0.6174599999999999</v>
      </c>
      <c r="M141" s="676">
        <v>0.6174599999999999</v>
      </c>
      <c r="N141" s="676">
        <v>0.6174599999999999</v>
      </c>
      <c r="O141" s="676">
        <v>0</v>
      </c>
      <c r="P141" s="676">
        <v>0</v>
      </c>
      <c r="Q141" s="676">
        <v>0</v>
      </c>
      <c r="R141" s="375"/>
    </row>
    <row r="142" spans="2:18" x14ac:dyDescent="0.25">
      <c r="B142" s="375">
        <v>0</v>
      </c>
      <c r="C142" s="375" t="s">
        <v>5206</v>
      </c>
      <c r="D142" s="375" t="s">
        <v>3670</v>
      </c>
      <c r="E142" s="375" t="s">
        <v>4505</v>
      </c>
      <c r="F142" s="375" t="s">
        <v>416</v>
      </c>
      <c r="G142" s="375" t="s">
        <v>558</v>
      </c>
      <c r="H142" s="375" t="s">
        <v>634</v>
      </c>
      <c r="I142" s="675" t="s">
        <v>4056</v>
      </c>
      <c r="J142" s="675" t="s">
        <v>628</v>
      </c>
      <c r="K142" s="375"/>
      <c r="L142" s="676">
        <v>0.23201999999999998</v>
      </c>
      <c r="M142" s="676">
        <v>0.23201999999999998</v>
      </c>
      <c r="N142" s="676">
        <v>0.23201999999999998</v>
      </c>
      <c r="O142" s="676">
        <v>0</v>
      </c>
      <c r="P142" s="676">
        <v>0</v>
      </c>
      <c r="Q142" s="676">
        <v>0</v>
      </c>
      <c r="R142" s="375"/>
    </row>
    <row r="143" spans="2:18" x14ac:dyDescent="0.25">
      <c r="B143" s="375">
        <v>0</v>
      </c>
      <c r="C143" s="375" t="s">
        <v>6074</v>
      </c>
      <c r="D143" s="375" t="s">
        <v>3670</v>
      </c>
      <c r="E143" s="375" t="s">
        <v>6075</v>
      </c>
      <c r="F143" s="375" t="s">
        <v>416</v>
      </c>
      <c r="G143" s="375" t="s">
        <v>558</v>
      </c>
      <c r="H143" s="375" t="s">
        <v>634</v>
      </c>
      <c r="I143" s="675" t="s">
        <v>6076</v>
      </c>
      <c r="J143" s="675" t="s">
        <v>624</v>
      </c>
      <c r="K143" s="375"/>
      <c r="L143" s="676">
        <v>0.51454999999999995</v>
      </c>
      <c r="M143" s="676">
        <v>0.51454999999999995</v>
      </c>
      <c r="N143" s="676">
        <v>0.51454999999999995</v>
      </c>
      <c r="O143" s="676">
        <v>0</v>
      </c>
      <c r="P143" s="676">
        <v>0</v>
      </c>
      <c r="Q143" s="676">
        <v>0</v>
      </c>
      <c r="R143" s="375"/>
    </row>
    <row r="144" spans="2:18" x14ac:dyDescent="0.25">
      <c r="B144" s="375">
        <v>0</v>
      </c>
      <c r="C144" s="375" t="s">
        <v>4100</v>
      </c>
      <c r="D144" s="375" t="s">
        <v>3670</v>
      </c>
      <c r="E144" s="375" t="s">
        <v>3999</v>
      </c>
      <c r="F144" s="375" t="s">
        <v>416</v>
      </c>
      <c r="G144" s="375" t="s">
        <v>558</v>
      </c>
      <c r="H144" s="375" t="s">
        <v>767</v>
      </c>
      <c r="I144" s="675" t="s">
        <v>5181</v>
      </c>
      <c r="J144" s="675" t="s">
        <v>628</v>
      </c>
      <c r="K144" s="375"/>
      <c r="L144" s="676">
        <v>0.41247999999999996</v>
      </c>
      <c r="M144" s="676">
        <v>0.41247999999999996</v>
      </c>
      <c r="N144" s="676">
        <v>0.41247999999999996</v>
      </c>
      <c r="O144" s="676">
        <v>0</v>
      </c>
      <c r="P144" s="676">
        <v>0</v>
      </c>
      <c r="Q144" s="676">
        <v>0</v>
      </c>
      <c r="R144" s="375"/>
    </row>
    <row r="145" spans="2:18" x14ac:dyDescent="0.25">
      <c r="B145" s="375">
        <v>0</v>
      </c>
      <c r="C145" s="375" t="s">
        <v>5714</v>
      </c>
      <c r="D145" s="375" t="s">
        <v>3670</v>
      </c>
      <c r="E145" s="375" t="s">
        <v>5581</v>
      </c>
      <c r="F145" s="375" t="s">
        <v>416</v>
      </c>
      <c r="G145" s="375" t="s">
        <v>558</v>
      </c>
      <c r="H145" s="375" t="s">
        <v>422</v>
      </c>
      <c r="I145" s="675" t="s">
        <v>5467</v>
      </c>
      <c r="J145" s="675" t="s">
        <v>2137</v>
      </c>
      <c r="K145" s="375"/>
      <c r="L145" s="676">
        <v>0.6174599999999999</v>
      </c>
      <c r="M145" s="676">
        <v>0.6174599999999999</v>
      </c>
      <c r="N145" s="676">
        <v>0.6174599999999999</v>
      </c>
      <c r="O145" s="676">
        <v>0</v>
      </c>
      <c r="P145" s="676">
        <v>0</v>
      </c>
      <c r="Q145" s="676">
        <v>0</v>
      </c>
      <c r="R145" s="375"/>
    </row>
    <row r="146" spans="2:18" x14ac:dyDescent="0.25">
      <c r="B146" s="375">
        <v>0</v>
      </c>
      <c r="C146" s="375" t="s">
        <v>5208</v>
      </c>
      <c r="D146" s="375" t="s">
        <v>3670</v>
      </c>
      <c r="E146" s="375" t="s">
        <v>3854</v>
      </c>
      <c r="F146" s="375" t="s">
        <v>416</v>
      </c>
      <c r="G146" s="375" t="s">
        <v>558</v>
      </c>
      <c r="H146" s="375" t="s">
        <v>608</v>
      </c>
      <c r="I146" s="675" t="s">
        <v>5174</v>
      </c>
      <c r="J146" s="675" t="s">
        <v>624</v>
      </c>
      <c r="K146" s="375"/>
      <c r="L146" s="676">
        <v>0.63024000000000002</v>
      </c>
      <c r="M146" s="676">
        <v>0.63024000000000002</v>
      </c>
      <c r="N146" s="676">
        <v>0.63024000000000002</v>
      </c>
      <c r="O146" s="676">
        <v>0</v>
      </c>
      <c r="P146" s="676">
        <v>0</v>
      </c>
      <c r="Q146" s="676">
        <v>0</v>
      </c>
      <c r="R146" s="375"/>
    </row>
    <row r="147" spans="2:18" x14ac:dyDescent="0.25">
      <c r="B147" s="375">
        <v>0</v>
      </c>
      <c r="C147" s="375" t="s">
        <v>5209</v>
      </c>
      <c r="D147" s="375" t="s">
        <v>3670</v>
      </c>
      <c r="E147" s="375" t="s">
        <v>3854</v>
      </c>
      <c r="F147" s="375" t="s">
        <v>416</v>
      </c>
      <c r="G147" s="375" t="s">
        <v>558</v>
      </c>
      <c r="H147" s="375" t="s">
        <v>3746</v>
      </c>
      <c r="I147" s="675" t="s">
        <v>5174</v>
      </c>
      <c r="J147" s="675" t="s">
        <v>624</v>
      </c>
      <c r="K147" s="375"/>
      <c r="L147" s="676">
        <v>0</v>
      </c>
      <c r="M147" s="676">
        <v>0</v>
      </c>
      <c r="N147" s="676">
        <v>0</v>
      </c>
      <c r="O147" s="676">
        <v>0</v>
      </c>
      <c r="P147" s="676">
        <v>0</v>
      </c>
      <c r="Q147" s="676">
        <v>0</v>
      </c>
      <c r="R147" s="375"/>
    </row>
    <row r="148" spans="2:18" x14ac:dyDescent="0.25">
      <c r="B148" s="375">
        <v>0</v>
      </c>
      <c r="C148" s="375" t="s">
        <v>3945</v>
      </c>
      <c r="D148" s="375" t="s">
        <v>3670</v>
      </c>
      <c r="E148" s="375" t="s">
        <v>3990</v>
      </c>
      <c r="F148" s="375" t="s">
        <v>416</v>
      </c>
      <c r="G148" s="375" t="s">
        <v>558</v>
      </c>
      <c r="H148" s="375" t="s">
        <v>767</v>
      </c>
      <c r="I148" s="675" t="s">
        <v>4317</v>
      </c>
      <c r="J148" s="675" t="s">
        <v>628</v>
      </c>
      <c r="K148" s="375"/>
      <c r="L148" s="676">
        <v>0</v>
      </c>
      <c r="M148" s="676">
        <v>0</v>
      </c>
      <c r="N148" s="676">
        <v>0</v>
      </c>
      <c r="O148" s="676">
        <v>0</v>
      </c>
      <c r="P148" s="676">
        <v>0</v>
      </c>
      <c r="Q148" s="676">
        <v>0</v>
      </c>
      <c r="R148" s="375"/>
    </row>
    <row r="149" spans="2:18" x14ac:dyDescent="0.25">
      <c r="B149" s="375">
        <v>0</v>
      </c>
      <c r="C149" s="375" t="s">
        <v>5715</v>
      </c>
      <c r="D149" s="375" t="s">
        <v>3670</v>
      </c>
      <c r="E149" s="375" t="s">
        <v>5716</v>
      </c>
      <c r="F149" s="375" t="s">
        <v>416</v>
      </c>
      <c r="G149" s="375" t="s">
        <v>558</v>
      </c>
      <c r="H149" s="375" t="s">
        <v>370</v>
      </c>
      <c r="I149" s="675" t="s">
        <v>5467</v>
      </c>
      <c r="J149" s="675" t="s">
        <v>2137</v>
      </c>
      <c r="K149" s="375"/>
      <c r="L149" s="676">
        <v>0</v>
      </c>
      <c r="M149" s="676">
        <v>0</v>
      </c>
      <c r="N149" s="676">
        <v>0</v>
      </c>
      <c r="O149" s="676">
        <v>0</v>
      </c>
      <c r="P149" s="676">
        <v>0</v>
      </c>
      <c r="Q149" s="676">
        <v>0</v>
      </c>
      <c r="R149" s="375"/>
    </row>
    <row r="150" spans="2:18" x14ac:dyDescent="0.25">
      <c r="B150" s="375">
        <v>0</v>
      </c>
      <c r="C150" s="375" t="s">
        <v>5210</v>
      </c>
      <c r="D150" s="375" t="s">
        <v>3670</v>
      </c>
      <c r="E150" s="375" t="s">
        <v>3728</v>
      </c>
      <c r="F150" s="375" t="s">
        <v>416</v>
      </c>
      <c r="G150" s="375" t="s">
        <v>558</v>
      </c>
      <c r="H150" s="375" t="s">
        <v>422</v>
      </c>
      <c r="I150" s="675" t="s">
        <v>4034</v>
      </c>
      <c r="J150" s="675" t="s">
        <v>806</v>
      </c>
      <c r="K150" s="375"/>
      <c r="L150" s="676">
        <v>0</v>
      </c>
      <c r="M150" s="676">
        <v>0</v>
      </c>
      <c r="N150" s="676">
        <v>0</v>
      </c>
      <c r="O150" s="676">
        <v>0</v>
      </c>
      <c r="P150" s="676">
        <v>0</v>
      </c>
      <c r="Q150" s="676">
        <v>0</v>
      </c>
      <c r="R150" s="375"/>
    </row>
    <row r="151" spans="2:18" x14ac:dyDescent="0.25">
      <c r="B151" s="375">
        <v>0</v>
      </c>
      <c r="C151" s="375" t="s">
        <v>4638</v>
      </c>
      <c r="D151" s="375" t="s">
        <v>3670</v>
      </c>
      <c r="E151" s="375" t="s">
        <v>3728</v>
      </c>
      <c r="F151" s="375" t="s">
        <v>416</v>
      </c>
      <c r="G151" s="375" t="s">
        <v>558</v>
      </c>
      <c r="H151" s="375" t="s">
        <v>767</v>
      </c>
      <c r="I151" s="675" t="s">
        <v>4609</v>
      </c>
      <c r="J151" s="675" t="s">
        <v>5175</v>
      </c>
      <c r="K151" s="375"/>
      <c r="L151" s="676">
        <v>0</v>
      </c>
      <c r="M151" s="676">
        <v>0</v>
      </c>
      <c r="N151" s="676">
        <v>0</v>
      </c>
      <c r="O151" s="676">
        <v>0</v>
      </c>
      <c r="P151" s="676">
        <v>0</v>
      </c>
      <c r="Q151" s="676">
        <v>0</v>
      </c>
      <c r="R151" s="375"/>
    </row>
    <row r="152" spans="2:18" x14ac:dyDescent="0.25">
      <c r="B152" s="375">
        <v>0</v>
      </c>
      <c r="C152" s="375" t="s">
        <v>4449</v>
      </c>
      <c r="D152" s="375" t="s">
        <v>3670</v>
      </c>
      <c r="E152" s="375" t="s">
        <v>3728</v>
      </c>
      <c r="F152" s="375" t="s">
        <v>416</v>
      </c>
      <c r="G152" s="375" t="s">
        <v>558</v>
      </c>
      <c r="H152" s="375" t="s">
        <v>634</v>
      </c>
      <c r="I152" s="675" t="s">
        <v>5211</v>
      </c>
      <c r="J152" s="675" t="s">
        <v>806</v>
      </c>
      <c r="K152" s="375"/>
      <c r="L152" s="676">
        <v>0</v>
      </c>
      <c r="M152" s="676">
        <v>0</v>
      </c>
      <c r="N152" s="676">
        <v>0</v>
      </c>
      <c r="O152" s="676">
        <v>0</v>
      </c>
      <c r="P152" s="676">
        <v>0</v>
      </c>
      <c r="Q152" s="676">
        <v>0</v>
      </c>
      <c r="R152" s="375"/>
    </row>
    <row r="153" spans="2:18" x14ac:dyDescent="0.25">
      <c r="B153" s="375">
        <v>0</v>
      </c>
      <c r="C153" s="375" t="s">
        <v>4457</v>
      </c>
      <c r="D153" s="375" t="s">
        <v>3670</v>
      </c>
      <c r="E153" s="375" t="s">
        <v>1864</v>
      </c>
      <c r="F153" s="375" t="s">
        <v>416</v>
      </c>
      <c r="G153" s="375" t="s">
        <v>558</v>
      </c>
      <c r="H153" s="375" t="s">
        <v>475</v>
      </c>
      <c r="I153" s="675" t="s">
        <v>4413</v>
      </c>
      <c r="J153" s="675" t="s">
        <v>806</v>
      </c>
      <c r="K153" s="375"/>
      <c r="L153" s="676">
        <v>0.92140149999999998</v>
      </c>
      <c r="M153" s="676">
        <v>0.92140149999999998</v>
      </c>
      <c r="N153" s="676">
        <v>0.92140149999999998</v>
      </c>
      <c r="O153" s="676">
        <v>0</v>
      </c>
      <c r="P153" s="676">
        <v>0</v>
      </c>
      <c r="Q153" s="676">
        <v>0</v>
      </c>
      <c r="R153" s="375"/>
    </row>
    <row r="154" spans="2:18" x14ac:dyDescent="0.25">
      <c r="B154" s="375">
        <v>0</v>
      </c>
      <c r="C154" s="375" t="s">
        <v>5717</v>
      </c>
      <c r="D154" s="375" t="s">
        <v>3670</v>
      </c>
      <c r="E154" s="375" t="s">
        <v>5569</v>
      </c>
      <c r="F154" s="375" t="s">
        <v>416</v>
      </c>
      <c r="G154" s="375" t="s">
        <v>558</v>
      </c>
      <c r="H154" s="375" t="s">
        <v>370</v>
      </c>
      <c r="I154" s="675" t="s">
        <v>5467</v>
      </c>
      <c r="J154" s="675" t="s">
        <v>624</v>
      </c>
      <c r="K154" s="375"/>
      <c r="L154" s="676">
        <v>0</v>
      </c>
      <c r="M154" s="676">
        <v>0</v>
      </c>
      <c r="N154" s="676">
        <v>0</v>
      </c>
      <c r="O154" s="676">
        <v>0</v>
      </c>
      <c r="P154" s="676">
        <v>0</v>
      </c>
      <c r="Q154" s="676">
        <v>0</v>
      </c>
      <c r="R154" s="375"/>
    </row>
    <row r="155" spans="2:18" x14ac:dyDescent="0.25">
      <c r="B155" s="375">
        <v>0</v>
      </c>
      <c r="C155" s="375" t="s">
        <v>5077</v>
      </c>
      <c r="D155" s="375" t="s">
        <v>3670</v>
      </c>
      <c r="E155" s="375" t="s">
        <v>3815</v>
      </c>
      <c r="F155" s="375" t="s">
        <v>416</v>
      </c>
      <c r="G155" s="375" t="s">
        <v>558</v>
      </c>
      <c r="H155" s="375" t="s">
        <v>634</v>
      </c>
      <c r="I155" s="675" t="s">
        <v>4034</v>
      </c>
      <c r="J155" s="675" t="s">
        <v>2137</v>
      </c>
      <c r="K155" s="375"/>
      <c r="L155" s="676">
        <v>0.61871999999999994</v>
      </c>
      <c r="M155" s="676">
        <v>0.61871999999999994</v>
      </c>
      <c r="N155" s="676">
        <v>0.61871999999999994</v>
      </c>
      <c r="O155" s="676">
        <v>0</v>
      </c>
      <c r="P155" s="676">
        <v>0</v>
      </c>
      <c r="Q155" s="676">
        <v>0</v>
      </c>
      <c r="R155" s="375"/>
    </row>
    <row r="156" spans="2:18" x14ac:dyDescent="0.25">
      <c r="B156" s="375">
        <v>0</v>
      </c>
      <c r="C156" s="375" t="s">
        <v>7380</v>
      </c>
      <c r="D156" s="375" t="s">
        <v>3670</v>
      </c>
      <c r="E156" s="375" t="s">
        <v>7381</v>
      </c>
      <c r="F156" s="375" t="s">
        <v>416</v>
      </c>
      <c r="G156" s="375" t="s">
        <v>558</v>
      </c>
      <c r="H156" s="375" t="s">
        <v>370</v>
      </c>
      <c r="I156" s="675" t="s">
        <v>7311</v>
      </c>
      <c r="J156" s="675" t="s">
        <v>795</v>
      </c>
      <c r="K156" s="375"/>
      <c r="L156" s="676">
        <v>0.20582</v>
      </c>
      <c r="M156" s="676">
        <v>0.20582</v>
      </c>
      <c r="N156" s="676">
        <v>0.20582</v>
      </c>
      <c r="O156" s="676">
        <v>0</v>
      </c>
      <c r="P156" s="676">
        <v>0</v>
      </c>
      <c r="Q156" s="676">
        <v>0</v>
      </c>
      <c r="R156" s="375"/>
    </row>
    <row r="157" spans="2:18" x14ac:dyDescent="0.25">
      <c r="B157" s="375">
        <v>0</v>
      </c>
      <c r="C157" s="375" t="s">
        <v>4108</v>
      </c>
      <c r="D157" s="375" t="s">
        <v>3670</v>
      </c>
      <c r="E157" s="375" t="s">
        <v>4200</v>
      </c>
      <c r="F157" s="375" t="s">
        <v>416</v>
      </c>
      <c r="G157" s="375" t="s">
        <v>558</v>
      </c>
      <c r="H157" s="375" t="s">
        <v>370</v>
      </c>
      <c r="I157" s="675" t="s">
        <v>4061</v>
      </c>
      <c r="J157" s="675" t="s">
        <v>6073</v>
      </c>
      <c r="K157" s="375"/>
      <c r="L157" s="676">
        <v>0</v>
      </c>
      <c r="M157" s="676">
        <v>0</v>
      </c>
      <c r="N157" s="676">
        <v>0</v>
      </c>
      <c r="O157" s="676">
        <v>0</v>
      </c>
      <c r="P157" s="676">
        <v>0</v>
      </c>
      <c r="Q157" s="676">
        <v>0</v>
      </c>
      <c r="R157" s="375"/>
    </row>
    <row r="158" spans="2:18" x14ac:dyDescent="0.25">
      <c r="B158" s="375">
        <v>0</v>
      </c>
      <c r="C158" s="375" t="s">
        <v>6351</v>
      </c>
      <c r="D158" s="375" t="s">
        <v>3670</v>
      </c>
      <c r="E158" s="375" t="s">
        <v>6352</v>
      </c>
      <c r="F158" s="375" t="s">
        <v>416</v>
      </c>
      <c r="G158" s="375" t="s">
        <v>558</v>
      </c>
      <c r="H158" s="375" t="s">
        <v>422</v>
      </c>
      <c r="I158" s="675" t="s">
        <v>6291</v>
      </c>
      <c r="J158" s="675" t="s">
        <v>624</v>
      </c>
      <c r="K158" s="375"/>
      <c r="L158" s="676">
        <v>0</v>
      </c>
      <c r="M158" s="676">
        <v>0</v>
      </c>
      <c r="N158" s="676">
        <v>0</v>
      </c>
      <c r="O158" s="676">
        <v>0</v>
      </c>
      <c r="P158" s="676">
        <v>0</v>
      </c>
      <c r="Q158" s="676">
        <v>0</v>
      </c>
      <c r="R158" s="375"/>
    </row>
    <row r="159" spans="2:18" x14ac:dyDescent="0.25">
      <c r="B159" s="375">
        <v>0</v>
      </c>
      <c r="C159" s="375" t="s">
        <v>4098</v>
      </c>
      <c r="D159" s="375" t="s">
        <v>3670</v>
      </c>
      <c r="E159" s="375" t="s">
        <v>5212</v>
      </c>
      <c r="F159" s="375" t="s">
        <v>416</v>
      </c>
      <c r="G159" s="375" t="s">
        <v>558</v>
      </c>
      <c r="H159" s="375" t="s">
        <v>470</v>
      </c>
      <c r="I159" s="675" t="s">
        <v>5181</v>
      </c>
      <c r="J159" s="675" t="s">
        <v>806</v>
      </c>
      <c r="K159" s="375"/>
      <c r="L159" s="676">
        <v>1.3644799999999999</v>
      </c>
      <c r="M159" s="676">
        <v>1.3644799999999999</v>
      </c>
      <c r="N159" s="676">
        <v>1.6793600000000002</v>
      </c>
      <c r="O159" s="676">
        <v>0</v>
      </c>
      <c r="P159" s="676">
        <v>0</v>
      </c>
      <c r="Q159" s="676">
        <v>0</v>
      </c>
      <c r="R159" s="375"/>
    </row>
    <row r="160" spans="2:18" x14ac:dyDescent="0.25">
      <c r="B160" s="375">
        <v>0</v>
      </c>
      <c r="C160" s="375" t="s">
        <v>5718</v>
      </c>
      <c r="D160" s="375" t="s">
        <v>3670</v>
      </c>
      <c r="E160" s="375" t="s">
        <v>2296</v>
      </c>
      <c r="F160" s="375" t="s">
        <v>416</v>
      </c>
      <c r="G160" s="375" t="s">
        <v>558</v>
      </c>
      <c r="H160" s="375" t="s">
        <v>634</v>
      </c>
      <c r="I160" s="675" t="s">
        <v>5467</v>
      </c>
      <c r="J160" s="675" t="s">
        <v>2297</v>
      </c>
      <c r="K160" s="375"/>
      <c r="L160" s="676">
        <v>0</v>
      </c>
      <c r="M160" s="676">
        <v>0</v>
      </c>
      <c r="N160" s="676">
        <v>0</v>
      </c>
      <c r="O160" s="676">
        <v>0</v>
      </c>
      <c r="P160" s="676">
        <v>0</v>
      </c>
      <c r="Q160" s="676">
        <v>0</v>
      </c>
      <c r="R160" s="375"/>
    </row>
    <row r="161" spans="2:18" x14ac:dyDescent="0.25">
      <c r="B161" s="375">
        <v>0</v>
      </c>
      <c r="C161" s="375" t="s">
        <v>4973</v>
      </c>
      <c r="D161" s="375" t="s">
        <v>3670</v>
      </c>
      <c r="E161" s="375" t="s">
        <v>4974</v>
      </c>
      <c r="F161" s="375" t="s">
        <v>416</v>
      </c>
      <c r="G161" s="375" t="s">
        <v>558</v>
      </c>
      <c r="H161" s="375" t="s">
        <v>370</v>
      </c>
      <c r="I161" s="675" t="s">
        <v>4969</v>
      </c>
      <c r="J161" s="675" t="s">
        <v>7462</v>
      </c>
      <c r="K161" s="375"/>
      <c r="L161" s="676">
        <v>0</v>
      </c>
      <c r="M161" s="676">
        <v>0</v>
      </c>
      <c r="N161" s="676">
        <v>0</v>
      </c>
      <c r="O161" s="676">
        <v>0</v>
      </c>
      <c r="P161" s="676">
        <v>0</v>
      </c>
      <c r="Q161" s="676">
        <v>0</v>
      </c>
      <c r="R161" s="375"/>
    </row>
    <row r="162" spans="2:18" x14ac:dyDescent="0.25">
      <c r="B162" s="375">
        <v>0</v>
      </c>
      <c r="C162" s="375" t="s">
        <v>4906</v>
      </c>
      <c r="D162" s="375" t="s">
        <v>3670</v>
      </c>
      <c r="E162" s="375" t="s">
        <v>4868</v>
      </c>
      <c r="F162" s="375" t="s">
        <v>416</v>
      </c>
      <c r="G162" s="375" t="s">
        <v>558</v>
      </c>
      <c r="H162" s="375" t="s">
        <v>475</v>
      </c>
      <c r="I162" s="675" t="s">
        <v>4808</v>
      </c>
      <c r="J162" s="675" t="s">
        <v>1974</v>
      </c>
      <c r="K162" s="375"/>
      <c r="L162" s="676">
        <v>0</v>
      </c>
      <c r="M162" s="676">
        <v>0</v>
      </c>
      <c r="N162" s="676">
        <v>0</v>
      </c>
      <c r="O162" s="676">
        <v>0</v>
      </c>
      <c r="P162" s="676">
        <v>0</v>
      </c>
      <c r="Q162" s="676">
        <v>0</v>
      </c>
      <c r="R162" s="375"/>
    </row>
    <row r="163" spans="2:18" x14ac:dyDescent="0.25">
      <c r="B163" s="375">
        <v>0</v>
      </c>
      <c r="C163" s="375" t="s">
        <v>4519</v>
      </c>
      <c r="D163" s="375" t="s">
        <v>3670</v>
      </c>
      <c r="E163" s="375" t="s">
        <v>3799</v>
      </c>
      <c r="F163" s="375" t="s">
        <v>416</v>
      </c>
      <c r="G163" s="375" t="s">
        <v>558</v>
      </c>
      <c r="H163" s="375" t="s">
        <v>561</v>
      </c>
      <c r="I163" s="675" t="s">
        <v>4024</v>
      </c>
      <c r="J163" s="675" t="s">
        <v>624</v>
      </c>
      <c r="K163" s="375"/>
      <c r="L163" s="676">
        <v>0</v>
      </c>
      <c r="M163" s="676">
        <v>0</v>
      </c>
      <c r="N163" s="676">
        <v>0</v>
      </c>
      <c r="O163" s="676">
        <v>0</v>
      </c>
      <c r="P163" s="676">
        <v>0</v>
      </c>
      <c r="Q163" s="676">
        <v>0</v>
      </c>
      <c r="R163" s="375"/>
    </row>
    <row r="164" spans="2:18" x14ac:dyDescent="0.25">
      <c r="B164" s="375">
        <v>0</v>
      </c>
      <c r="C164" s="375" t="s">
        <v>5213</v>
      </c>
      <c r="D164" s="375" t="s">
        <v>3670</v>
      </c>
      <c r="E164" s="375" t="s">
        <v>4436</v>
      </c>
      <c r="F164" s="375" t="s">
        <v>416</v>
      </c>
      <c r="G164" s="375" t="s">
        <v>558</v>
      </c>
      <c r="H164" s="375" t="s">
        <v>561</v>
      </c>
      <c r="I164" s="675" t="s">
        <v>4037</v>
      </c>
      <c r="J164" s="675" t="s">
        <v>5482</v>
      </c>
      <c r="K164" s="375"/>
      <c r="L164" s="676">
        <v>0</v>
      </c>
      <c r="M164" s="676">
        <v>0</v>
      </c>
      <c r="N164" s="676">
        <v>0</v>
      </c>
      <c r="O164" s="676">
        <v>0</v>
      </c>
      <c r="P164" s="676">
        <v>0</v>
      </c>
      <c r="Q164" s="676">
        <v>0</v>
      </c>
      <c r="R164" s="375"/>
    </row>
    <row r="165" spans="2:18" x14ac:dyDescent="0.25">
      <c r="B165" s="375">
        <v>0</v>
      </c>
      <c r="C165" s="375" t="s">
        <v>5719</v>
      </c>
      <c r="D165" s="375" t="s">
        <v>3670</v>
      </c>
      <c r="E165" s="375" t="s">
        <v>5579</v>
      </c>
      <c r="F165" s="375" t="s">
        <v>416</v>
      </c>
      <c r="G165" s="375" t="s">
        <v>558</v>
      </c>
      <c r="H165" s="375" t="s">
        <v>2960</v>
      </c>
      <c r="I165" s="675" t="s">
        <v>5467</v>
      </c>
      <c r="J165" s="675" t="s">
        <v>806</v>
      </c>
      <c r="K165" s="375"/>
      <c r="L165" s="676">
        <v>0</v>
      </c>
      <c r="M165" s="676">
        <v>0</v>
      </c>
      <c r="N165" s="676">
        <v>0</v>
      </c>
      <c r="O165" s="676">
        <v>0</v>
      </c>
      <c r="P165" s="676">
        <v>0</v>
      </c>
      <c r="Q165" s="676">
        <v>0</v>
      </c>
      <c r="R165" s="375"/>
    </row>
    <row r="166" spans="2:18" x14ac:dyDescent="0.25">
      <c r="B166" s="375">
        <v>0</v>
      </c>
      <c r="C166" s="375" t="s">
        <v>5720</v>
      </c>
      <c r="D166" s="375" t="s">
        <v>3670</v>
      </c>
      <c r="E166" s="375" t="s">
        <v>5579</v>
      </c>
      <c r="F166" s="375" t="s">
        <v>416</v>
      </c>
      <c r="G166" s="375" t="s">
        <v>558</v>
      </c>
      <c r="H166" s="375" t="s">
        <v>608</v>
      </c>
      <c r="I166" s="675" t="s">
        <v>5467</v>
      </c>
      <c r="J166" s="675" t="s">
        <v>806</v>
      </c>
      <c r="K166" s="375"/>
      <c r="L166" s="676">
        <v>0</v>
      </c>
      <c r="M166" s="676">
        <v>0</v>
      </c>
      <c r="N166" s="676">
        <v>0</v>
      </c>
      <c r="O166" s="676">
        <v>0</v>
      </c>
      <c r="P166" s="676">
        <v>0</v>
      </c>
      <c r="Q166" s="676">
        <v>0</v>
      </c>
      <c r="R166" s="375"/>
    </row>
    <row r="167" spans="2:18" x14ac:dyDescent="0.25">
      <c r="B167" s="375">
        <v>0</v>
      </c>
      <c r="C167" s="375" t="s">
        <v>6873</v>
      </c>
      <c r="D167" s="375" t="s">
        <v>3670</v>
      </c>
      <c r="E167" s="375" t="s">
        <v>6874</v>
      </c>
      <c r="F167" s="375" t="s">
        <v>416</v>
      </c>
      <c r="G167" s="375" t="s">
        <v>558</v>
      </c>
      <c r="H167" s="375" t="s">
        <v>513</v>
      </c>
      <c r="I167" s="675" t="s">
        <v>6750</v>
      </c>
      <c r="J167" s="675" t="s">
        <v>2137</v>
      </c>
      <c r="K167" s="375"/>
      <c r="L167" s="676">
        <v>0</v>
      </c>
      <c r="M167" s="676">
        <v>0</v>
      </c>
      <c r="N167" s="676">
        <v>0</v>
      </c>
      <c r="O167" s="676">
        <v>0</v>
      </c>
      <c r="P167" s="676">
        <v>0</v>
      </c>
      <c r="Q167" s="676">
        <v>0</v>
      </c>
      <c r="R167" s="375"/>
    </row>
    <row r="168" spans="2:18" x14ac:dyDescent="0.25">
      <c r="B168" s="375">
        <v>0</v>
      </c>
      <c r="C168" s="375" t="s">
        <v>6634</v>
      </c>
      <c r="D168" s="375" t="s">
        <v>3670</v>
      </c>
      <c r="E168" s="375" t="s">
        <v>4407</v>
      </c>
      <c r="F168" s="375" t="s">
        <v>416</v>
      </c>
      <c r="G168" s="375" t="s">
        <v>558</v>
      </c>
      <c r="H168" s="375" t="s">
        <v>562</v>
      </c>
      <c r="I168" s="675" t="s">
        <v>5194</v>
      </c>
      <c r="J168" s="675" t="s">
        <v>6070</v>
      </c>
      <c r="K168" s="375"/>
      <c r="L168" s="676">
        <v>0</v>
      </c>
      <c r="M168" s="676">
        <v>0</v>
      </c>
      <c r="N168" s="676">
        <v>0</v>
      </c>
      <c r="O168" s="676">
        <v>0</v>
      </c>
      <c r="P168" s="676">
        <v>0</v>
      </c>
      <c r="Q168" s="676">
        <v>0</v>
      </c>
      <c r="R168" s="375"/>
    </row>
    <row r="169" spans="2:18" x14ac:dyDescent="0.25">
      <c r="B169" s="375">
        <v>0</v>
      </c>
      <c r="C169" s="375" t="s">
        <v>6875</v>
      </c>
      <c r="D169" s="375" t="s">
        <v>3670</v>
      </c>
      <c r="E169" s="375" t="s">
        <v>6876</v>
      </c>
      <c r="F169" s="375" t="s">
        <v>416</v>
      </c>
      <c r="G169" s="375" t="s">
        <v>558</v>
      </c>
      <c r="H169" s="375" t="s">
        <v>634</v>
      </c>
      <c r="I169" s="675" t="s">
        <v>6750</v>
      </c>
      <c r="J169" s="675" t="s">
        <v>2137</v>
      </c>
      <c r="K169" s="375"/>
      <c r="L169" s="676">
        <v>0</v>
      </c>
      <c r="M169" s="676">
        <v>0</v>
      </c>
      <c r="N169" s="676">
        <v>0</v>
      </c>
      <c r="O169" s="676">
        <v>0</v>
      </c>
      <c r="P169" s="676">
        <v>0</v>
      </c>
      <c r="Q169" s="676">
        <v>0</v>
      </c>
      <c r="R169" s="375"/>
    </row>
    <row r="170" spans="2:18" x14ac:dyDescent="0.25">
      <c r="B170" s="375">
        <v>0</v>
      </c>
      <c r="C170" s="375" t="s">
        <v>6604</v>
      </c>
      <c r="D170" s="375" t="s">
        <v>3670</v>
      </c>
      <c r="E170" s="375" t="s">
        <v>6605</v>
      </c>
      <c r="F170" s="375" t="s">
        <v>416</v>
      </c>
      <c r="G170" s="375" t="s">
        <v>558</v>
      </c>
      <c r="H170" s="375" t="s">
        <v>524</v>
      </c>
      <c r="I170" s="675" t="s">
        <v>6579</v>
      </c>
      <c r="J170" s="675" t="s">
        <v>795</v>
      </c>
      <c r="K170" s="375"/>
      <c r="L170" s="676">
        <v>0</v>
      </c>
      <c r="M170" s="676">
        <v>0</v>
      </c>
      <c r="N170" s="676">
        <v>0</v>
      </c>
      <c r="O170" s="676">
        <v>0</v>
      </c>
      <c r="P170" s="676">
        <v>0</v>
      </c>
      <c r="Q170" s="676">
        <v>0</v>
      </c>
      <c r="R170" s="375"/>
    </row>
    <row r="171" spans="2:18" x14ac:dyDescent="0.25">
      <c r="B171" s="375">
        <v>0</v>
      </c>
      <c r="C171" s="375" t="s">
        <v>4714</v>
      </c>
      <c r="D171" s="375" t="s">
        <v>3670</v>
      </c>
      <c r="E171" s="375" t="s">
        <v>4643</v>
      </c>
      <c r="F171" s="375" t="s">
        <v>416</v>
      </c>
      <c r="G171" s="375" t="s">
        <v>558</v>
      </c>
      <c r="H171" s="375" t="s">
        <v>370</v>
      </c>
      <c r="I171" s="675" t="s">
        <v>4731</v>
      </c>
      <c r="J171" s="675" t="s">
        <v>4793</v>
      </c>
      <c r="K171" s="375"/>
      <c r="L171" s="676">
        <v>0</v>
      </c>
      <c r="M171" s="676">
        <v>0</v>
      </c>
      <c r="N171" s="676">
        <v>0</v>
      </c>
      <c r="O171" s="676">
        <v>0</v>
      </c>
      <c r="P171" s="676">
        <v>0</v>
      </c>
      <c r="Q171" s="676">
        <v>0</v>
      </c>
      <c r="R171" s="375"/>
    </row>
    <row r="172" spans="2:18" x14ac:dyDescent="0.25">
      <c r="B172" s="375">
        <v>0</v>
      </c>
      <c r="C172" s="375" t="s">
        <v>6877</v>
      </c>
      <c r="D172" s="375" t="s">
        <v>3670</v>
      </c>
      <c r="E172" s="375" t="s">
        <v>6878</v>
      </c>
      <c r="F172" s="375" t="s">
        <v>416</v>
      </c>
      <c r="G172" s="375" t="s">
        <v>558</v>
      </c>
      <c r="H172" s="375" t="s">
        <v>475</v>
      </c>
      <c r="I172" s="675" t="s">
        <v>6682</v>
      </c>
      <c r="J172" s="675" t="s">
        <v>2137</v>
      </c>
      <c r="K172" s="375"/>
      <c r="L172" s="676">
        <v>0</v>
      </c>
      <c r="M172" s="676">
        <v>0</v>
      </c>
      <c r="N172" s="676">
        <v>0</v>
      </c>
      <c r="O172" s="676">
        <v>0</v>
      </c>
      <c r="P172" s="676">
        <v>0</v>
      </c>
      <c r="Q172" s="676">
        <v>0</v>
      </c>
      <c r="R172" s="375"/>
    </row>
    <row r="173" spans="2:18" x14ac:dyDescent="0.25">
      <c r="B173" s="375">
        <v>0</v>
      </c>
      <c r="C173" s="375" t="s">
        <v>4633</v>
      </c>
      <c r="D173" s="375" t="s">
        <v>3670</v>
      </c>
      <c r="E173" s="375" t="s">
        <v>4897</v>
      </c>
      <c r="F173" s="375" t="s">
        <v>416</v>
      </c>
      <c r="G173" s="375" t="s">
        <v>558</v>
      </c>
      <c r="H173" s="375" t="s">
        <v>719</v>
      </c>
      <c r="I173" s="675" t="s">
        <v>4609</v>
      </c>
      <c r="J173" s="675" t="s">
        <v>6077</v>
      </c>
      <c r="K173" s="375"/>
      <c r="L173" s="676">
        <v>0</v>
      </c>
      <c r="M173" s="676">
        <v>0</v>
      </c>
      <c r="N173" s="676">
        <v>0</v>
      </c>
      <c r="O173" s="676">
        <v>0</v>
      </c>
      <c r="P173" s="676">
        <v>0</v>
      </c>
      <c r="Q173" s="676">
        <v>0</v>
      </c>
      <c r="R173" s="375"/>
    </row>
    <row r="174" spans="2:18" x14ac:dyDescent="0.25">
      <c r="B174" s="375">
        <v>0</v>
      </c>
      <c r="C174" s="375" t="s">
        <v>6879</v>
      </c>
      <c r="D174" s="375" t="s">
        <v>3670</v>
      </c>
      <c r="E174" s="375" t="s">
        <v>6880</v>
      </c>
      <c r="F174" s="375" t="s">
        <v>416</v>
      </c>
      <c r="G174" s="375" t="s">
        <v>558</v>
      </c>
      <c r="H174" s="375" t="s">
        <v>507</v>
      </c>
      <c r="I174" s="675" t="s">
        <v>6687</v>
      </c>
      <c r="J174" s="675" t="s">
        <v>2137</v>
      </c>
      <c r="K174" s="375"/>
      <c r="L174" s="676">
        <v>0</v>
      </c>
      <c r="M174" s="676">
        <v>0</v>
      </c>
      <c r="N174" s="676">
        <v>0</v>
      </c>
      <c r="O174" s="676">
        <v>0</v>
      </c>
      <c r="P174" s="676">
        <v>0</v>
      </c>
      <c r="Q174" s="676">
        <v>0</v>
      </c>
      <c r="R174" s="375"/>
    </row>
    <row r="175" spans="2:18" x14ac:dyDescent="0.25">
      <c r="B175" s="375">
        <v>0</v>
      </c>
      <c r="C175" s="375" t="s">
        <v>5214</v>
      </c>
      <c r="D175" s="375" t="s">
        <v>3670</v>
      </c>
      <c r="E175" s="375" t="s">
        <v>3816</v>
      </c>
      <c r="F175" s="375" t="s">
        <v>416</v>
      </c>
      <c r="G175" s="375" t="s">
        <v>558</v>
      </c>
      <c r="H175" s="375" t="s">
        <v>767</v>
      </c>
      <c r="I175" s="675" t="s">
        <v>5171</v>
      </c>
      <c r="J175" s="675" t="s">
        <v>624</v>
      </c>
      <c r="K175" s="375"/>
      <c r="L175" s="676">
        <v>0</v>
      </c>
      <c r="M175" s="676">
        <v>0</v>
      </c>
      <c r="N175" s="676">
        <v>0</v>
      </c>
      <c r="O175" s="676">
        <v>0</v>
      </c>
      <c r="P175" s="676">
        <v>0</v>
      </c>
      <c r="Q175" s="676">
        <v>0</v>
      </c>
      <c r="R175" s="375"/>
    </row>
    <row r="176" spans="2:18" x14ac:dyDescent="0.25">
      <c r="B176" s="375">
        <v>0</v>
      </c>
      <c r="C176" s="375" t="s">
        <v>5215</v>
      </c>
      <c r="D176" s="375" t="s">
        <v>3670</v>
      </c>
      <c r="E176" s="375" t="s">
        <v>3816</v>
      </c>
      <c r="F176" s="375" t="s">
        <v>416</v>
      </c>
      <c r="G176" s="375" t="s">
        <v>558</v>
      </c>
      <c r="H176" s="375" t="s">
        <v>634</v>
      </c>
      <c r="I176" s="675" t="s">
        <v>4034</v>
      </c>
      <c r="J176" s="675" t="s">
        <v>628</v>
      </c>
      <c r="K176" s="375"/>
      <c r="L176" s="676">
        <v>0</v>
      </c>
      <c r="M176" s="676">
        <v>0</v>
      </c>
      <c r="N176" s="676">
        <v>0</v>
      </c>
      <c r="O176" s="676">
        <v>0</v>
      </c>
      <c r="P176" s="676">
        <v>0</v>
      </c>
      <c r="Q176" s="676">
        <v>0</v>
      </c>
      <c r="R176" s="375"/>
    </row>
    <row r="177" spans="2:18" x14ac:dyDescent="0.25">
      <c r="B177" s="375">
        <v>0</v>
      </c>
      <c r="C177" s="375" t="s">
        <v>7360</v>
      </c>
      <c r="D177" s="375" t="s">
        <v>3670</v>
      </c>
      <c r="E177" s="375" t="s">
        <v>7361</v>
      </c>
      <c r="F177" s="375" t="s">
        <v>416</v>
      </c>
      <c r="G177" s="375" t="s">
        <v>558</v>
      </c>
      <c r="H177" s="375" t="s">
        <v>522</v>
      </c>
      <c r="I177" s="675" t="s">
        <v>7319</v>
      </c>
      <c r="J177" s="675" t="s">
        <v>795</v>
      </c>
      <c r="K177" s="375"/>
      <c r="L177" s="676">
        <v>0</v>
      </c>
      <c r="M177" s="676">
        <v>0</v>
      </c>
      <c r="N177" s="676">
        <v>0</v>
      </c>
      <c r="O177" s="676">
        <v>0</v>
      </c>
      <c r="P177" s="676">
        <v>0</v>
      </c>
      <c r="Q177" s="676">
        <v>0</v>
      </c>
      <c r="R177" s="375"/>
    </row>
    <row r="178" spans="2:18" x14ac:dyDescent="0.25">
      <c r="B178" s="375">
        <v>0</v>
      </c>
      <c r="C178" s="375" t="s">
        <v>5107</v>
      </c>
      <c r="D178" s="375" t="s">
        <v>3670</v>
      </c>
      <c r="E178" s="375" t="s">
        <v>384</v>
      </c>
      <c r="F178" s="375" t="s">
        <v>416</v>
      </c>
      <c r="G178" s="375" t="s">
        <v>558</v>
      </c>
      <c r="H178" s="375" t="s">
        <v>562</v>
      </c>
      <c r="I178" s="675" t="s">
        <v>4314</v>
      </c>
      <c r="J178" s="675" t="s">
        <v>624</v>
      </c>
      <c r="K178" s="375"/>
      <c r="L178" s="676">
        <v>0.63024000000000002</v>
      </c>
      <c r="M178" s="676">
        <v>0.63024000000000002</v>
      </c>
      <c r="N178" s="676">
        <v>0.63024000000000002</v>
      </c>
      <c r="O178" s="676">
        <v>0</v>
      </c>
      <c r="P178" s="676">
        <v>0</v>
      </c>
      <c r="Q178" s="676">
        <v>0</v>
      </c>
      <c r="R178" s="375"/>
    </row>
    <row r="179" spans="2:18" x14ac:dyDescent="0.25">
      <c r="B179" s="375">
        <v>0</v>
      </c>
      <c r="C179" s="375" t="s">
        <v>4298</v>
      </c>
      <c r="D179" s="375" t="s">
        <v>3670</v>
      </c>
      <c r="E179" s="375" t="s">
        <v>4299</v>
      </c>
      <c r="F179" s="375" t="s">
        <v>416</v>
      </c>
      <c r="G179" s="375" t="s">
        <v>558</v>
      </c>
      <c r="H179" s="375" t="s">
        <v>634</v>
      </c>
      <c r="I179" s="675" t="s">
        <v>4314</v>
      </c>
      <c r="J179" s="675" t="s">
        <v>6072</v>
      </c>
      <c r="K179" s="375"/>
      <c r="L179" s="676">
        <v>0</v>
      </c>
      <c r="M179" s="676">
        <v>0</v>
      </c>
      <c r="N179" s="676">
        <v>0</v>
      </c>
      <c r="O179" s="676">
        <v>0</v>
      </c>
      <c r="P179" s="676">
        <v>0</v>
      </c>
      <c r="Q179" s="676">
        <v>0</v>
      </c>
      <c r="R179" s="375"/>
    </row>
    <row r="180" spans="2:18" x14ac:dyDescent="0.25">
      <c r="B180" s="375">
        <v>0</v>
      </c>
      <c r="C180" s="375" t="s">
        <v>4634</v>
      </c>
      <c r="D180" s="375" t="s">
        <v>3670</v>
      </c>
      <c r="E180" s="375" t="s">
        <v>4895</v>
      </c>
      <c r="F180" s="375" t="s">
        <v>416</v>
      </c>
      <c r="G180" s="375" t="s">
        <v>558</v>
      </c>
      <c r="H180" s="375" t="s">
        <v>370</v>
      </c>
      <c r="I180" s="675" t="s">
        <v>4609</v>
      </c>
      <c r="J180" s="675" t="s">
        <v>5198</v>
      </c>
      <c r="K180" s="375"/>
      <c r="L180" s="676">
        <v>0</v>
      </c>
      <c r="M180" s="676">
        <v>0</v>
      </c>
      <c r="N180" s="676">
        <v>0</v>
      </c>
      <c r="O180" s="676">
        <v>0</v>
      </c>
      <c r="P180" s="676">
        <v>0</v>
      </c>
      <c r="Q180" s="676">
        <v>0</v>
      </c>
      <c r="R180" s="375"/>
    </row>
    <row r="181" spans="2:18" x14ac:dyDescent="0.25">
      <c r="B181" s="375">
        <v>0</v>
      </c>
      <c r="C181" s="375" t="s">
        <v>6490</v>
      </c>
      <c r="D181" s="375" t="s">
        <v>3670</v>
      </c>
      <c r="E181" s="375" t="s">
        <v>6491</v>
      </c>
      <c r="F181" s="375" t="s">
        <v>416</v>
      </c>
      <c r="G181" s="375" t="s">
        <v>558</v>
      </c>
      <c r="H181" s="375" t="s">
        <v>1880</v>
      </c>
      <c r="I181" s="675" t="s">
        <v>6428</v>
      </c>
      <c r="J181" s="675" t="s">
        <v>2137</v>
      </c>
      <c r="K181" s="375"/>
      <c r="L181" s="676">
        <v>0</v>
      </c>
      <c r="M181" s="676">
        <v>0</v>
      </c>
      <c r="N181" s="676">
        <v>0</v>
      </c>
      <c r="O181" s="676">
        <v>0</v>
      </c>
      <c r="P181" s="676">
        <v>0</v>
      </c>
      <c r="Q181" s="676">
        <v>0</v>
      </c>
      <c r="R181" s="375"/>
    </row>
    <row r="182" spans="2:18" x14ac:dyDescent="0.25">
      <c r="B182" s="375">
        <v>0</v>
      </c>
      <c r="C182" s="375" t="s">
        <v>5108</v>
      </c>
      <c r="D182" s="375" t="s">
        <v>3670</v>
      </c>
      <c r="E182" s="375" t="s">
        <v>4300</v>
      </c>
      <c r="F182" s="375" t="s">
        <v>416</v>
      </c>
      <c r="G182" s="375" t="s">
        <v>558</v>
      </c>
      <c r="H182" s="375" t="s">
        <v>767</v>
      </c>
      <c r="I182" s="675" t="s">
        <v>4314</v>
      </c>
      <c r="J182" s="675" t="s">
        <v>806</v>
      </c>
      <c r="K182" s="375"/>
      <c r="L182" s="676">
        <v>0</v>
      </c>
      <c r="M182" s="676">
        <v>0</v>
      </c>
      <c r="N182" s="676">
        <v>0</v>
      </c>
      <c r="O182" s="676">
        <v>0</v>
      </c>
      <c r="P182" s="676">
        <v>0</v>
      </c>
      <c r="Q182" s="676">
        <v>0</v>
      </c>
      <c r="R182" s="375"/>
    </row>
    <row r="183" spans="2:18" x14ac:dyDescent="0.25">
      <c r="B183" s="375">
        <v>0</v>
      </c>
      <c r="C183" s="375" t="s">
        <v>4110</v>
      </c>
      <c r="D183" s="375" t="s">
        <v>3670</v>
      </c>
      <c r="E183" s="375" t="s">
        <v>3847</v>
      </c>
      <c r="F183" s="375" t="s">
        <v>416</v>
      </c>
      <c r="G183" s="375" t="s">
        <v>558</v>
      </c>
      <c r="H183" s="375" t="s">
        <v>562</v>
      </c>
      <c r="I183" s="675" t="s">
        <v>4061</v>
      </c>
      <c r="J183" s="675" t="s">
        <v>806</v>
      </c>
      <c r="K183" s="375"/>
      <c r="L183" s="676">
        <v>0</v>
      </c>
      <c r="M183" s="676">
        <v>0</v>
      </c>
      <c r="N183" s="676">
        <v>0</v>
      </c>
      <c r="O183" s="676">
        <v>0</v>
      </c>
      <c r="P183" s="676">
        <v>0</v>
      </c>
      <c r="Q183" s="676">
        <v>0</v>
      </c>
      <c r="R183" s="375"/>
    </row>
    <row r="184" spans="2:18" x14ac:dyDescent="0.25">
      <c r="B184" s="375">
        <v>0</v>
      </c>
      <c r="C184" s="375" t="s">
        <v>4246</v>
      </c>
      <c r="D184" s="375" t="s">
        <v>3670</v>
      </c>
      <c r="E184" s="375" t="s">
        <v>3847</v>
      </c>
      <c r="F184" s="375" t="s">
        <v>416</v>
      </c>
      <c r="G184" s="375" t="s">
        <v>558</v>
      </c>
      <c r="H184" s="375" t="s">
        <v>470</v>
      </c>
      <c r="I184" s="675" t="s">
        <v>4061</v>
      </c>
      <c r="J184" s="675" t="s">
        <v>806</v>
      </c>
      <c r="K184" s="375"/>
      <c r="L184" s="676">
        <v>0</v>
      </c>
      <c r="M184" s="676">
        <v>0</v>
      </c>
      <c r="N184" s="676">
        <v>0</v>
      </c>
      <c r="O184" s="676">
        <v>0</v>
      </c>
      <c r="P184" s="676">
        <v>0</v>
      </c>
      <c r="Q184" s="676">
        <v>0</v>
      </c>
      <c r="R184" s="375"/>
    </row>
    <row r="185" spans="2:18" x14ac:dyDescent="0.25">
      <c r="B185" s="375">
        <v>0</v>
      </c>
      <c r="C185" s="375" t="s">
        <v>6492</v>
      </c>
      <c r="D185" s="375" t="s">
        <v>3670</v>
      </c>
      <c r="E185" s="375" t="s">
        <v>6493</v>
      </c>
      <c r="F185" s="375" t="s">
        <v>416</v>
      </c>
      <c r="G185" s="375" t="s">
        <v>558</v>
      </c>
      <c r="H185" s="375" t="s">
        <v>370</v>
      </c>
      <c r="I185" s="675" t="s">
        <v>7453</v>
      </c>
      <c r="J185" s="675" t="s">
        <v>2137</v>
      </c>
      <c r="K185" s="375"/>
      <c r="L185" s="676">
        <v>0</v>
      </c>
      <c r="M185" s="676">
        <v>0</v>
      </c>
      <c r="N185" s="676">
        <v>0</v>
      </c>
      <c r="O185" s="676">
        <v>0</v>
      </c>
      <c r="P185" s="676">
        <v>0</v>
      </c>
      <c r="Q185" s="676">
        <v>0</v>
      </c>
      <c r="R185" s="375"/>
    </row>
    <row r="186" spans="2:18" x14ac:dyDescent="0.25">
      <c r="B186" s="375">
        <v>0</v>
      </c>
      <c r="C186" s="375" t="s">
        <v>5721</v>
      </c>
      <c r="D186" s="375" t="s">
        <v>3670</v>
      </c>
      <c r="E186" s="375" t="s">
        <v>5722</v>
      </c>
      <c r="F186" s="375" t="s">
        <v>416</v>
      </c>
      <c r="G186" s="375" t="s">
        <v>558</v>
      </c>
      <c r="H186" s="375" t="s">
        <v>522</v>
      </c>
      <c r="I186" s="675" t="s">
        <v>5467</v>
      </c>
      <c r="J186" s="675" t="s">
        <v>2137</v>
      </c>
      <c r="K186" s="375"/>
      <c r="L186" s="676">
        <v>0</v>
      </c>
      <c r="M186" s="676">
        <v>0</v>
      </c>
      <c r="N186" s="676">
        <v>0</v>
      </c>
      <c r="O186" s="676">
        <v>0</v>
      </c>
      <c r="P186" s="676">
        <v>0</v>
      </c>
      <c r="Q186" s="676">
        <v>0</v>
      </c>
      <c r="R186" s="375"/>
    </row>
    <row r="187" spans="2:18" x14ac:dyDescent="0.25">
      <c r="B187" s="375">
        <v>0</v>
      </c>
      <c r="C187" s="375" t="s">
        <v>6052</v>
      </c>
      <c r="D187" s="375" t="s">
        <v>3670</v>
      </c>
      <c r="E187" s="375" t="s">
        <v>5722</v>
      </c>
      <c r="F187" s="375" t="s">
        <v>416</v>
      </c>
      <c r="G187" s="375" t="s">
        <v>558</v>
      </c>
      <c r="H187" s="375" t="s">
        <v>4338</v>
      </c>
      <c r="I187" s="675" t="s">
        <v>5925</v>
      </c>
      <c r="J187" s="675" t="s">
        <v>2137</v>
      </c>
      <c r="K187" s="375"/>
      <c r="L187" s="676">
        <v>0</v>
      </c>
      <c r="M187" s="676">
        <v>0</v>
      </c>
      <c r="N187" s="676">
        <v>0</v>
      </c>
      <c r="O187" s="676">
        <v>0</v>
      </c>
      <c r="P187" s="676">
        <v>0</v>
      </c>
      <c r="Q187" s="676">
        <v>0</v>
      </c>
      <c r="R187" s="375"/>
    </row>
    <row r="188" spans="2:18" x14ac:dyDescent="0.25">
      <c r="B188" s="375">
        <v>0</v>
      </c>
      <c r="C188" s="375" t="s">
        <v>5723</v>
      </c>
      <c r="D188" s="375" t="s">
        <v>3670</v>
      </c>
      <c r="E188" s="375" t="s">
        <v>3852</v>
      </c>
      <c r="F188" s="375" t="s">
        <v>416</v>
      </c>
      <c r="G188" s="375" t="s">
        <v>558</v>
      </c>
      <c r="H188" s="375" t="s">
        <v>608</v>
      </c>
      <c r="I188" s="675" t="s">
        <v>5467</v>
      </c>
      <c r="J188" s="675" t="s">
        <v>806</v>
      </c>
      <c r="K188" s="375"/>
      <c r="L188" s="676">
        <v>0.45167200000000002</v>
      </c>
      <c r="M188" s="676">
        <v>0.45167200000000002</v>
      </c>
      <c r="N188" s="676">
        <v>0.45167200000000002</v>
      </c>
      <c r="O188" s="676">
        <v>0</v>
      </c>
      <c r="P188" s="676">
        <v>0</v>
      </c>
      <c r="Q188" s="676">
        <v>0</v>
      </c>
      <c r="R188" s="375"/>
    </row>
    <row r="189" spans="2:18" x14ac:dyDescent="0.25">
      <c r="B189" s="375">
        <v>0</v>
      </c>
      <c r="C189" s="375" t="s">
        <v>5724</v>
      </c>
      <c r="D189" s="375" t="s">
        <v>3670</v>
      </c>
      <c r="E189" s="375" t="s">
        <v>3852</v>
      </c>
      <c r="F189" s="375" t="s">
        <v>416</v>
      </c>
      <c r="G189" s="375" t="s">
        <v>558</v>
      </c>
      <c r="H189" s="375" t="s">
        <v>3057</v>
      </c>
      <c r="I189" s="675" t="s">
        <v>5467</v>
      </c>
      <c r="J189" s="675" t="s">
        <v>806</v>
      </c>
      <c r="K189" s="375"/>
      <c r="L189" s="676">
        <v>0</v>
      </c>
      <c r="M189" s="676">
        <v>0</v>
      </c>
      <c r="N189" s="676">
        <v>0</v>
      </c>
      <c r="O189" s="676">
        <v>0</v>
      </c>
      <c r="P189" s="676">
        <v>0</v>
      </c>
      <c r="Q189" s="676">
        <v>0</v>
      </c>
      <c r="R189" s="375"/>
    </row>
    <row r="190" spans="2:18" x14ac:dyDescent="0.25">
      <c r="B190" s="375">
        <v>0</v>
      </c>
      <c r="C190" s="375" t="s">
        <v>5725</v>
      </c>
      <c r="D190" s="375" t="s">
        <v>3670</v>
      </c>
      <c r="E190" s="375" t="s">
        <v>5726</v>
      </c>
      <c r="F190" s="375" t="s">
        <v>416</v>
      </c>
      <c r="G190" s="375" t="s">
        <v>558</v>
      </c>
      <c r="H190" s="375" t="s">
        <v>608</v>
      </c>
      <c r="I190" s="675" t="s">
        <v>5467</v>
      </c>
      <c r="J190" s="675" t="s">
        <v>806</v>
      </c>
      <c r="K190" s="375"/>
      <c r="L190" s="676">
        <v>0.2626</v>
      </c>
      <c r="M190" s="676">
        <v>0.2626</v>
      </c>
      <c r="N190" s="676">
        <v>0.2626</v>
      </c>
      <c r="O190" s="676">
        <v>0</v>
      </c>
      <c r="P190" s="676">
        <v>0</v>
      </c>
      <c r="Q190" s="676">
        <v>0</v>
      </c>
      <c r="R190" s="375"/>
    </row>
    <row r="191" spans="2:18" x14ac:dyDescent="0.25">
      <c r="B191" s="375">
        <v>0</v>
      </c>
      <c r="C191" s="375" t="s">
        <v>5727</v>
      </c>
      <c r="D191" s="375" t="s">
        <v>3670</v>
      </c>
      <c r="E191" s="375" t="s">
        <v>5726</v>
      </c>
      <c r="F191" s="375" t="s">
        <v>416</v>
      </c>
      <c r="G191" s="375" t="s">
        <v>558</v>
      </c>
      <c r="H191" s="375" t="s">
        <v>3057</v>
      </c>
      <c r="I191" s="675" t="s">
        <v>5467</v>
      </c>
      <c r="J191" s="675" t="s">
        <v>806</v>
      </c>
      <c r="K191" s="375"/>
      <c r="L191" s="676">
        <v>0</v>
      </c>
      <c r="M191" s="676">
        <v>0</v>
      </c>
      <c r="N191" s="676">
        <v>0</v>
      </c>
      <c r="O191" s="676">
        <v>0</v>
      </c>
      <c r="P191" s="676">
        <v>0</v>
      </c>
      <c r="Q191" s="676">
        <v>0</v>
      </c>
      <c r="R191" s="375"/>
    </row>
    <row r="192" spans="2:18" x14ac:dyDescent="0.25">
      <c r="B192" s="375">
        <v>0</v>
      </c>
      <c r="C192" s="375" t="s">
        <v>5728</v>
      </c>
      <c r="D192" s="375" t="s">
        <v>3670</v>
      </c>
      <c r="E192" s="375" t="s">
        <v>5586</v>
      </c>
      <c r="F192" s="375" t="s">
        <v>416</v>
      </c>
      <c r="G192" s="375" t="s">
        <v>558</v>
      </c>
      <c r="H192" s="375" t="s">
        <v>522</v>
      </c>
      <c r="I192" s="675" t="s">
        <v>5467</v>
      </c>
      <c r="J192" s="675" t="s">
        <v>806</v>
      </c>
      <c r="K192" s="375"/>
      <c r="L192" s="676">
        <v>0</v>
      </c>
      <c r="M192" s="676">
        <v>0</v>
      </c>
      <c r="N192" s="676">
        <v>0</v>
      </c>
      <c r="O192" s="676">
        <v>0</v>
      </c>
      <c r="P192" s="676">
        <v>0</v>
      </c>
      <c r="Q192" s="676">
        <v>0</v>
      </c>
      <c r="R192" s="375"/>
    </row>
    <row r="193" spans="2:18" x14ac:dyDescent="0.25">
      <c r="B193" s="375">
        <v>0</v>
      </c>
      <c r="C193" s="375" t="s">
        <v>6053</v>
      </c>
      <c r="D193" s="375" t="s">
        <v>3670</v>
      </c>
      <c r="E193" s="375" t="s">
        <v>5586</v>
      </c>
      <c r="F193" s="375" t="s">
        <v>416</v>
      </c>
      <c r="G193" s="375" t="s">
        <v>558</v>
      </c>
      <c r="H193" s="375" t="s">
        <v>4338</v>
      </c>
      <c r="I193" s="675" t="s">
        <v>5925</v>
      </c>
      <c r="J193" s="675" t="s">
        <v>806</v>
      </c>
      <c r="K193" s="375"/>
      <c r="L193" s="676">
        <v>0</v>
      </c>
      <c r="M193" s="676">
        <v>0</v>
      </c>
      <c r="N193" s="676">
        <v>0</v>
      </c>
      <c r="O193" s="676">
        <v>0</v>
      </c>
      <c r="P193" s="676">
        <v>0</v>
      </c>
      <c r="Q193" s="676">
        <v>0</v>
      </c>
      <c r="R193" s="375"/>
    </row>
    <row r="194" spans="2:18" x14ac:dyDescent="0.25">
      <c r="B194" s="375">
        <v>0</v>
      </c>
      <c r="C194" s="375" t="s">
        <v>4512</v>
      </c>
      <c r="D194" s="375" t="s">
        <v>3670</v>
      </c>
      <c r="E194" s="375" t="s">
        <v>4471</v>
      </c>
      <c r="F194" s="375" t="s">
        <v>416</v>
      </c>
      <c r="G194" s="375" t="s">
        <v>558</v>
      </c>
      <c r="H194" s="375" t="s">
        <v>433</v>
      </c>
      <c r="I194" s="675" t="s">
        <v>5165</v>
      </c>
      <c r="J194" s="675" t="s">
        <v>806</v>
      </c>
      <c r="K194" s="375"/>
      <c r="L194" s="676">
        <v>0</v>
      </c>
      <c r="M194" s="676">
        <v>0</v>
      </c>
      <c r="N194" s="676">
        <v>0</v>
      </c>
      <c r="O194" s="676">
        <v>0</v>
      </c>
      <c r="P194" s="676">
        <v>0</v>
      </c>
      <c r="Q194" s="676">
        <v>0</v>
      </c>
      <c r="R194" s="375"/>
    </row>
    <row r="195" spans="2:18" x14ac:dyDescent="0.25">
      <c r="B195" s="375">
        <v>0</v>
      </c>
      <c r="C195" s="375" t="s">
        <v>6494</v>
      </c>
      <c r="D195" s="375" t="s">
        <v>3670</v>
      </c>
      <c r="E195" s="375" t="s">
        <v>6495</v>
      </c>
      <c r="F195" s="375" t="s">
        <v>416</v>
      </c>
      <c r="G195" s="375" t="s">
        <v>558</v>
      </c>
      <c r="H195" s="375" t="s">
        <v>484</v>
      </c>
      <c r="I195" s="675" t="s">
        <v>7453</v>
      </c>
      <c r="J195" s="675" t="s">
        <v>2137</v>
      </c>
      <c r="K195" s="375"/>
      <c r="L195" s="676">
        <v>0</v>
      </c>
      <c r="M195" s="676">
        <v>0</v>
      </c>
      <c r="N195" s="676">
        <v>0</v>
      </c>
      <c r="O195" s="676">
        <v>0</v>
      </c>
      <c r="P195" s="676">
        <v>0</v>
      </c>
      <c r="Q195" s="676">
        <v>0</v>
      </c>
      <c r="R195" s="375"/>
    </row>
    <row r="196" spans="2:18" x14ac:dyDescent="0.25">
      <c r="B196" s="375">
        <v>0</v>
      </c>
      <c r="C196" s="375" t="s">
        <v>5216</v>
      </c>
      <c r="D196" s="375" t="s">
        <v>3670</v>
      </c>
      <c r="E196" s="375" t="s">
        <v>3808</v>
      </c>
      <c r="F196" s="375" t="s">
        <v>416</v>
      </c>
      <c r="G196" s="375" t="s">
        <v>558</v>
      </c>
      <c r="H196" s="375" t="s">
        <v>522</v>
      </c>
      <c r="I196" s="675" t="s">
        <v>4045</v>
      </c>
      <c r="J196" s="675" t="s">
        <v>624</v>
      </c>
      <c r="K196" s="375"/>
      <c r="L196" s="676">
        <v>0</v>
      </c>
      <c r="M196" s="676">
        <v>0</v>
      </c>
      <c r="N196" s="676">
        <v>0</v>
      </c>
      <c r="O196" s="676">
        <v>0</v>
      </c>
      <c r="P196" s="676">
        <v>0</v>
      </c>
      <c r="Q196" s="676">
        <v>0</v>
      </c>
      <c r="R196" s="375"/>
    </row>
    <row r="197" spans="2:18" x14ac:dyDescent="0.25">
      <c r="B197" s="375">
        <v>0</v>
      </c>
      <c r="C197" s="375" t="s">
        <v>6054</v>
      </c>
      <c r="D197" s="375" t="s">
        <v>3670</v>
      </c>
      <c r="E197" s="375" t="s">
        <v>3808</v>
      </c>
      <c r="F197" s="375" t="s">
        <v>416</v>
      </c>
      <c r="G197" s="375" t="s">
        <v>558</v>
      </c>
      <c r="H197" s="375" t="s">
        <v>4338</v>
      </c>
      <c r="I197" s="675" t="s">
        <v>5925</v>
      </c>
      <c r="J197" s="675" t="s">
        <v>624</v>
      </c>
      <c r="K197" s="375"/>
      <c r="L197" s="676">
        <v>0</v>
      </c>
      <c r="M197" s="676">
        <v>0</v>
      </c>
      <c r="N197" s="676">
        <v>0</v>
      </c>
      <c r="O197" s="676">
        <v>0</v>
      </c>
      <c r="P197" s="676">
        <v>0</v>
      </c>
      <c r="Q197" s="676">
        <v>0</v>
      </c>
      <c r="R197" s="375"/>
    </row>
    <row r="198" spans="2:18" x14ac:dyDescent="0.25">
      <c r="B198" s="375">
        <v>0</v>
      </c>
      <c r="C198" s="375" t="s">
        <v>5217</v>
      </c>
      <c r="D198" s="375" t="s">
        <v>3670</v>
      </c>
      <c r="E198" s="375" t="s">
        <v>4434</v>
      </c>
      <c r="F198" s="375" t="s">
        <v>416</v>
      </c>
      <c r="G198" s="375" t="s">
        <v>558</v>
      </c>
      <c r="H198" s="375" t="s">
        <v>484</v>
      </c>
      <c r="I198" s="675" t="s">
        <v>4056</v>
      </c>
      <c r="J198" s="675" t="s">
        <v>2137</v>
      </c>
      <c r="K198" s="375"/>
      <c r="L198" s="676">
        <v>0</v>
      </c>
      <c r="M198" s="676">
        <v>0</v>
      </c>
      <c r="N198" s="676">
        <v>0</v>
      </c>
      <c r="O198" s="676">
        <v>0</v>
      </c>
      <c r="P198" s="676">
        <v>0</v>
      </c>
      <c r="Q198" s="676">
        <v>0</v>
      </c>
      <c r="R198" s="375"/>
    </row>
    <row r="199" spans="2:18" x14ac:dyDescent="0.25">
      <c r="B199" s="375">
        <v>0</v>
      </c>
      <c r="C199" s="375" t="s">
        <v>5729</v>
      </c>
      <c r="D199" s="375" t="s">
        <v>3670</v>
      </c>
      <c r="E199" s="375" t="s">
        <v>5730</v>
      </c>
      <c r="F199" s="375" t="s">
        <v>416</v>
      </c>
      <c r="G199" s="375" t="s">
        <v>558</v>
      </c>
      <c r="H199" s="375" t="s">
        <v>522</v>
      </c>
      <c r="I199" s="675" t="s">
        <v>5467</v>
      </c>
      <c r="J199" s="675" t="s">
        <v>806</v>
      </c>
      <c r="K199" s="375"/>
      <c r="L199" s="676">
        <v>0</v>
      </c>
      <c r="M199" s="676">
        <v>0</v>
      </c>
      <c r="N199" s="676">
        <v>0</v>
      </c>
      <c r="O199" s="676">
        <v>0</v>
      </c>
      <c r="P199" s="676">
        <v>0</v>
      </c>
      <c r="Q199" s="676">
        <v>0</v>
      </c>
      <c r="R199" s="375"/>
    </row>
    <row r="200" spans="2:18" x14ac:dyDescent="0.25">
      <c r="B200" s="375">
        <v>0</v>
      </c>
      <c r="C200" s="375" t="s">
        <v>6055</v>
      </c>
      <c r="D200" s="375" t="s">
        <v>3670</v>
      </c>
      <c r="E200" s="375" t="s">
        <v>5730</v>
      </c>
      <c r="F200" s="375" t="s">
        <v>416</v>
      </c>
      <c r="G200" s="375" t="s">
        <v>558</v>
      </c>
      <c r="H200" s="375" t="s">
        <v>4338</v>
      </c>
      <c r="I200" s="675" t="s">
        <v>5925</v>
      </c>
      <c r="J200" s="675" t="s">
        <v>806</v>
      </c>
      <c r="K200" s="375"/>
      <c r="L200" s="676">
        <v>0</v>
      </c>
      <c r="M200" s="676">
        <v>0</v>
      </c>
      <c r="N200" s="676">
        <v>0</v>
      </c>
      <c r="O200" s="676">
        <v>0</v>
      </c>
      <c r="P200" s="676">
        <v>0</v>
      </c>
      <c r="Q200" s="676">
        <v>0</v>
      </c>
      <c r="R200" s="375"/>
    </row>
    <row r="201" spans="2:18" x14ac:dyDescent="0.25">
      <c r="B201" s="375">
        <v>0</v>
      </c>
      <c r="C201" s="375" t="s">
        <v>4111</v>
      </c>
      <c r="D201" s="375" t="s">
        <v>3670</v>
      </c>
      <c r="E201" s="375" t="s">
        <v>3539</v>
      </c>
      <c r="F201" s="375" t="s">
        <v>416</v>
      </c>
      <c r="G201" s="375" t="s">
        <v>558</v>
      </c>
      <c r="H201" s="375" t="s">
        <v>370</v>
      </c>
      <c r="I201" s="675" t="s">
        <v>4061</v>
      </c>
      <c r="J201" s="675" t="s">
        <v>624</v>
      </c>
      <c r="K201" s="375"/>
      <c r="L201" s="676">
        <v>0</v>
      </c>
      <c r="M201" s="676">
        <v>0</v>
      </c>
      <c r="N201" s="676">
        <v>0</v>
      </c>
      <c r="O201" s="676">
        <v>0</v>
      </c>
      <c r="P201" s="676">
        <v>0</v>
      </c>
      <c r="Q201" s="676">
        <v>0</v>
      </c>
      <c r="R201" s="375"/>
    </row>
    <row r="202" spans="2:18" x14ac:dyDescent="0.25">
      <c r="B202" s="375">
        <v>0</v>
      </c>
      <c r="C202" s="375" t="s">
        <v>5731</v>
      </c>
      <c r="D202" s="375" t="s">
        <v>3670</v>
      </c>
      <c r="E202" s="375" t="s">
        <v>2368</v>
      </c>
      <c r="F202" s="375" t="s">
        <v>416</v>
      </c>
      <c r="G202" s="375" t="s">
        <v>558</v>
      </c>
      <c r="H202" s="375" t="s">
        <v>422</v>
      </c>
      <c r="I202" s="675" t="s">
        <v>5467</v>
      </c>
      <c r="J202" s="675" t="s">
        <v>628</v>
      </c>
      <c r="K202" s="375"/>
      <c r="L202" s="676">
        <v>0</v>
      </c>
      <c r="M202" s="676">
        <v>0</v>
      </c>
      <c r="N202" s="676">
        <v>0</v>
      </c>
      <c r="O202" s="676">
        <v>0</v>
      </c>
      <c r="P202" s="676">
        <v>0</v>
      </c>
      <c r="Q202" s="676">
        <v>0</v>
      </c>
      <c r="R202" s="375"/>
    </row>
    <row r="203" spans="2:18" x14ac:dyDescent="0.25">
      <c r="B203" s="375">
        <v>0</v>
      </c>
      <c r="C203" s="375" t="s">
        <v>5732</v>
      </c>
      <c r="D203" s="375" t="s">
        <v>3670</v>
      </c>
      <c r="E203" s="375" t="s">
        <v>5573</v>
      </c>
      <c r="F203" s="375" t="s">
        <v>416</v>
      </c>
      <c r="G203" s="375" t="s">
        <v>558</v>
      </c>
      <c r="H203" s="375" t="s">
        <v>484</v>
      </c>
      <c r="I203" s="675" t="s">
        <v>5467</v>
      </c>
      <c r="J203" s="675" t="s">
        <v>2137</v>
      </c>
      <c r="K203" s="375"/>
      <c r="L203" s="676">
        <v>0</v>
      </c>
      <c r="M203" s="676">
        <v>0</v>
      </c>
      <c r="N203" s="676">
        <v>0</v>
      </c>
      <c r="O203" s="676">
        <v>0</v>
      </c>
      <c r="P203" s="676">
        <v>0</v>
      </c>
      <c r="Q203" s="676">
        <v>0</v>
      </c>
      <c r="R203" s="375"/>
    </row>
    <row r="204" spans="2:18" x14ac:dyDescent="0.25">
      <c r="B204" s="375">
        <v>0</v>
      </c>
      <c r="C204" s="375" t="s">
        <v>6496</v>
      </c>
      <c r="D204" s="375" t="s">
        <v>3670</v>
      </c>
      <c r="E204" s="375" t="s">
        <v>6497</v>
      </c>
      <c r="F204" s="375" t="s">
        <v>416</v>
      </c>
      <c r="G204" s="375" t="s">
        <v>558</v>
      </c>
      <c r="H204" s="375" t="s">
        <v>370</v>
      </c>
      <c r="I204" s="675" t="s">
        <v>7453</v>
      </c>
      <c r="J204" s="675" t="s">
        <v>2137</v>
      </c>
      <c r="K204" s="375"/>
      <c r="L204" s="676">
        <v>0</v>
      </c>
      <c r="M204" s="676">
        <v>0</v>
      </c>
      <c r="N204" s="676">
        <v>0</v>
      </c>
      <c r="O204" s="676">
        <v>0</v>
      </c>
      <c r="P204" s="676">
        <v>0</v>
      </c>
      <c r="Q204" s="676">
        <v>0</v>
      </c>
      <c r="R204" s="375"/>
    </row>
    <row r="205" spans="2:18" x14ac:dyDescent="0.25">
      <c r="B205" s="375">
        <v>0</v>
      </c>
      <c r="C205" s="375" t="s">
        <v>4984</v>
      </c>
      <c r="D205" s="375" t="s">
        <v>3670</v>
      </c>
      <c r="E205" s="375" t="s">
        <v>5043</v>
      </c>
      <c r="F205" s="375" t="s">
        <v>416</v>
      </c>
      <c r="G205" s="375" t="s">
        <v>558</v>
      </c>
      <c r="H205" s="375" t="s">
        <v>431</v>
      </c>
      <c r="I205" s="675" t="s">
        <v>4993</v>
      </c>
      <c r="J205" s="675" t="s">
        <v>628</v>
      </c>
      <c r="K205" s="375"/>
      <c r="L205" s="676">
        <v>0</v>
      </c>
      <c r="M205" s="676">
        <v>0</v>
      </c>
      <c r="N205" s="676">
        <v>0</v>
      </c>
      <c r="O205" s="676">
        <v>0</v>
      </c>
      <c r="P205" s="676">
        <v>0</v>
      </c>
      <c r="Q205" s="676">
        <v>0</v>
      </c>
      <c r="R205" s="375"/>
    </row>
    <row r="206" spans="2:18" x14ac:dyDescent="0.25">
      <c r="B206" s="375">
        <v>0</v>
      </c>
      <c r="C206" s="375" t="s">
        <v>4978</v>
      </c>
      <c r="D206" s="375" t="s">
        <v>3670</v>
      </c>
      <c r="E206" s="375" t="s">
        <v>4907</v>
      </c>
      <c r="F206" s="375" t="s">
        <v>416</v>
      </c>
      <c r="G206" s="375" t="s">
        <v>558</v>
      </c>
      <c r="H206" s="375" t="s">
        <v>634</v>
      </c>
      <c r="I206" s="675" t="s">
        <v>4969</v>
      </c>
      <c r="J206" s="675" t="s">
        <v>1930</v>
      </c>
      <c r="K206" s="375"/>
      <c r="L206" s="676">
        <v>0.20623999999999998</v>
      </c>
      <c r="M206" s="676">
        <v>0.20623999999999998</v>
      </c>
      <c r="N206" s="676">
        <v>0.20623999999999998</v>
      </c>
      <c r="O206" s="676">
        <v>0</v>
      </c>
      <c r="P206" s="676">
        <v>0</v>
      </c>
      <c r="Q206" s="676">
        <v>0</v>
      </c>
      <c r="R206" s="375"/>
    </row>
    <row r="207" spans="2:18" x14ac:dyDescent="0.25">
      <c r="B207" s="375">
        <v>0</v>
      </c>
      <c r="C207" s="375" t="s">
        <v>5218</v>
      </c>
      <c r="D207" s="375" t="s">
        <v>3670</v>
      </c>
      <c r="E207" s="375" t="s">
        <v>4610</v>
      </c>
      <c r="F207" s="375" t="s">
        <v>416</v>
      </c>
      <c r="G207" s="375" t="s">
        <v>558</v>
      </c>
      <c r="H207" s="375" t="s">
        <v>422</v>
      </c>
      <c r="I207" s="675" t="s">
        <v>4056</v>
      </c>
      <c r="J207" s="675" t="s">
        <v>628</v>
      </c>
      <c r="K207" s="375"/>
      <c r="L207" s="676">
        <v>0</v>
      </c>
      <c r="M207" s="676">
        <v>0</v>
      </c>
      <c r="N207" s="676">
        <v>0</v>
      </c>
      <c r="O207" s="676">
        <v>0</v>
      </c>
      <c r="P207" s="676">
        <v>0</v>
      </c>
      <c r="Q207" s="676">
        <v>0</v>
      </c>
      <c r="R207" s="375"/>
    </row>
    <row r="208" spans="2:18" x14ac:dyDescent="0.25">
      <c r="B208" s="375">
        <v>0</v>
      </c>
      <c r="C208" s="375" t="s">
        <v>6635</v>
      </c>
      <c r="D208" s="375" t="s">
        <v>3670</v>
      </c>
      <c r="E208" s="375" t="s">
        <v>6636</v>
      </c>
      <c r="F208" s="375" t="s">
        <v>416</v>
      </c>
      <c r="G208" s="375" t="s">
        <v>558</v>
      </c>
      <c r="H208" s="375" t="s">
        <v>422</v>
      </c>
      <c r="I208" s="675" t="s">
        <v>6637</v>
      </c>
      <c r="J208" s="675" t="s">
        <v>2137</v>
      </c>
      <c r="K208" s="375"/>
      <c r="L208" s="676">
        <v>0</v>
      </c>
      <c r="M208" s="676">
        <v>0</v>
      </c>
      <c r="N208" s="676">
        <v>0</v>
      </c>
      <c r="O208" s="676">
        <v>0</v>
      </c>
      <c r="P208" s="676">
        <v>0</v>
      </c>
      <c r="Q208" s="676">
        <v>0</v>
      </c>
      <c r="R208" s="375"/>
    </row>
    <row r="209" spans="2:18" x14ac:dyDescent="0.25">
      <c r="B209" s="375">
        <v>0</v>
      </c>
      <c r="C209" s="375" t="s">
        <v>3931</v>
      </c>
      <c r="D209" s="375" t="s">
        <v>3670</v>
      </c>
      <c r="E209" s="375" t="s">
        <v>4182</v>
      </c>
      <c r="F209" s="375" t="s">
        <v>416</v>
      </c>
      <c r="G209" s="375" t="s">
        <v>558</v>
      </c>
      <c r="H209" s="375" t="s">
        <v>431</v>
      </c>
      <c r="I209" s="675" t="s">
        <v>4024</v>
      </c>
      <c r="J209" s="675" t="s">
        <v>806</v>
      </c>
      <c r="K209" s="375"/>
      <c r="L209" s="676">
        <v>0</v>
      </c>
      <c r="M209" s="676">
        <v>0</v>
      </c>
      <c r="N209" s="676">
        <v>0</v>
      </c>
      <c r="O209" s="676">
        <v>0</v>
      </c>
      <c r="P209" s="676">
        <v>0</v>
      </c>
      <c r="Q209" s="676">
        <v>0</v>
      </c>
      <c r="R209" s="375"/>
    </row>
    <row r="210" spans="2:18" x14ac:dyDescent="0.25">
      <c r="B210" s="375">
        <v>0</v>
      </c>
      <c r="C210" s="375" t="s">
        <v>5106</v>
      </c>
      <c r="D210" s="375" t="s">
        <v>3670</v>
      </c>
      <c r="E210" s="375" t="s">
        <v>4879</v>
      </c>
      <c r="F210" s="375" t="s">
        <v>416</v>
      </c>
      <c r="G210" s="375" t="s">
        <v>558</v>
      </c>
      <c r="H210" s="375" t="s">
        <v>634</v>
      </c>
      <c r="I210" s="675" t="s">
        <v>5194</v>
      </c>
      <c r="J210" s="675" t="s">
        <v>806</v>
      </c>
      <c r="K210" s="375"/>
      <c r="L210" s="676">
        <v>0</v>
      </c>
      <c r="M210" s="676">
        <v>0</v>
      </c>
      <c r="N210" s="676">
        <v>0</v>
      </c>
      <c r="O210" s="676">
        <v>0</v>
      </c>
      <c r="P210" s="676">
        <v>0</v>
      </c>
      <c r="Q210" s="676">
        <v>0</v>
      </c>
      <c r="R210" s="375"/>
    </row>
    <row r="211" spans="2:18" x14ac:dyDescent="0.25">
      <c r="B211" s="375">
        <v>0</v>
      </c>
      <c r="C211" s="375" t="s">
        <v>4977</v>
      </c>
      <c r="D211" s="375" t="s">
        <v>3670</v>
      </c>
      <c r="E211" s="375" t="s">
        <v>4879</v>
      </c>
      <c r="F211" s="375" t="s">
        <v>416</v>
      </c>
      <c r="G211" s="375" t="s">
        <v>558</v>
      </c>
      <c r="H211" s="375" t="s">
        <v>634</v>
      </c>
      <c r="I211" s="675" t="s">
        <v>4969</v>
      </c>
      <c r="J211" s="675" t="s">
        <v>1930</v>
      </c>
      <c r="K211" s="375"/>
      <c r="L211" s="676">
        <v>0</v>
      </c>
      <c r="M211" s="676">
        <v>0</v>
      </c>
      <c r="N211" s="676">
        <v>0</v>
      </c>
      <c r="O211" s="676">
        <v>0</v>
      </c>
      <c r="P211" s="676">
        <v>0</v>
      </c>
      <c r="Q211" s="676">
        <v>0</v>
      </c>
      <c r="R211" s="375"/>
    </row>
    <row r="212" spans="2:18" x14ac:dyDescent="0.25">
      <c r="B212" s="375">
        <v>0</v>
      </c>
      <c r="C212" s="375" t="s">
        <v>4365</v>
      </c>
      <c r="D212" s="375" t="s">
        <v>3670</v>
      </c>
      <c r="E212" s="375" t="s">
        <v>4366</v>
      </c>
      <c r="F212" s="375" t="s">
        <v>416</v>
      </c>
      <c r="G212" s="375" t="s">
        <v>558</v>
      </c>
      <c r="H212" s="375" t="s">
        <v>562</v>
      </c>
      <c r="I212" s="675" t="s">
        <v>4385</v>
      </c>
      <c r="J212" s="675" t="s">
        <v>6078</v>
      </c>
      <c r="K212" s="375"/>
      <c r="L212" s="676">
        <v>0</v>
      </c>
      <c r="M212" s="676">
        <v>0</v>
      </c>
      <c r="N212" s="676">
        <v>0</v>
      </c>
      <c r="O212" s="676">
        <v>0</v>
      </c>
      <c r="P212" s="676">
        <v>0</v>
      </c>
      <c r="Q212" s="676">
        <v>0</v>
      </c>
      <c r="R212" s="375"/>
    </row>
    <row r="213" spans="2:18" x14ac:dyDescent="0.25">
      <c r="B213" s="375">
        <v>0</v>
      </c>
      <c r="C213" s="375" t="s">
        <v>4515</v>
      </c>
      <c r="D213" s="375" t="s">
        <v>3670</v>
      </c>
      <c r="E213" s="375" t="s">
        <v>4891</v>
      </c>
      <c r="F213" s="375" t="s">
        <v>416</v>
      </c>
      <c r="G213" s="375" t="s">
        <v>558</v>
      </c>
      <c r="H213" s="375" t="s">
        <v>634</v>
      </c>
      <c r="I213" s="675" t="s">
        <v>5165</v>
      </c>
      <c r="J213" s="675" t="s">
        <v>2137</v>
      </c>
      <c r="K213" s="375"/>
      <c r="L213" s="676">
        <v>0</v>
      </c>
      <c r="M213" s="676">
        <v>0</v>
      </c>
      <c r="N213" s="676">
        <v>0</v>
      </c>
      <c r="O213" s="676">
        <v>0</v>
      </c>
      <c r="P213" s="676">
        <v>0</v>
      </c>
      <c r="Q213" s="676">
        <v>0</v>
      </c>
      <c r="R213" s="375"/>
    </row>
    <row r="214" spans="2:18" x14ac:dyDescent="0.25">
      <c r="B214" s="375">
        <v>0</v>
      </c>
      <c r="C214" s="375" t="s">
        <v>4985</v>
      </c>
      <c r="D214" s="375" t="s">
        <v>3670</v>
      </c>
      <c r="E214" s="375" t="s">
        <v>5042</v>
      </c>
      <c r="F214" s="375" t="s">
        <v>416</v>
      </c>
      <c r="G214" s="375" t="s">
        <v>558</v>
      </c>
      <c r="H214" s="375" t="s">
        <v>370</v>
      </c>
      <c r="I214" s="675" t="s">
        <v>4993</v>
      </c>
      <c r="J214" s="675" t="s">
        <v>7463</v>
      </c>
      <c r="K214" s="375"/>
      <c r="L214" s="676">
        <v>0</v>
      </c>
      <c r="M214" s="676">
        <v>0</v>
      </c>
      <c r="N214" s="676">
        <v>0</v>
      </c>
      <c r="O214" s="676">
        <v>0</v>
      </c>
      <c r="P214" s="676">
        <v>0</v>
      </c>
      <c r="Q214" s="676">
        <v>0</v>
      </c>
      <c r="R214" s="375"/>
    </row>
    <row r="215" spans="2:18" x14ac:dyDescent="0.25">
      <c r="B215" s="375">
        <v>0</v>
      </c>
      <c r="C215" s="375" t="s">
        <v>6498</v>
      </c>
      <c r="D215" s="375" t="s">
        <v>3670</v>
      </c>
      <c r="E215" s="375" t="s">
        <v>6416</v>
      </c>
      <c r="F215" s="375" t="s">
        <v>416</v>
      </c>
      <c r="G215" s="375" t="s">
        <v>558</v>
      </c>
      <c r="H215" s="375" t="s">
        <v>634</v>
      </c>
      <c r="I215" s="675" t="s">
        <v>6428</v>
      </c>
      <c r="J215" s="675" t="s">
        <v>2137</v>
      </c>
      <c r="K215" s="375"/>
      <c r="L215" s="676">
        <v>0</v>
      </c>
      <c r="M215" s="676">
        <v>0</v>
      </c>
      <c r="N215" s="676">
        <v>0</v>
      </c>
      <c r="O215" s="676">
        <v>0</v>
      </c>
      <c r="P215" s="676">
        <v>0</v>
      </c>
      <c r="Q215" s="676">
        <v>0</v>
      </c>
      <c r="R215" s="375"/>
    </row>
    <row r="216" spans="2:18" x14ac:dyDescent="0.25">
      <c r="B216" s="375">
        <v>0</v>
      </c>
      <c r="C216" s="375" t="s">
        <v>4249</v>
      </c>
      <c r="D216" s="375" t="s">
        <v>3670</v>
      </c>
      <c r="E216" s="375" t="s">
        <v>4839</v>
      </c>
      <c r="F216" s="375" t="s">
        <v>416</v>
      </c>
      <c r="G216" s="375" t="s">
        <v>558</v>
      </c>
      <c r="H216" s="375" t="s">
        <v>767</v>
      </c>
      <c r="I216" s="675" t="s">
        <v>4062</v>
      </c>
      <c r="J216" s="675" t="s">
        <v>4809</v>
      </c>
      <c r="K216" s="375"/>
      <c r="L216" s="676">
        <v>0</v>
      </c>
      <c r="M216" s="676">
        <v>0</v>
      </c>
      <c r="N216" s="676">
        <v>0</v>
      </c>
      <c r="O216" s="676">
        <v>0</v>
      </c>
      <c r="P216" s="676">
        <v>0</v>
      </c>
      <c r="Q216" s="676">
        <v>0</v>
      </c>
      <c r="R216" s="375"/>
    </row>
    <row r="217" spans="2:18" x14ac:dyDescent="0.25">
      <c r="B217" s="375">
        <v>0</v>
      </c>
      <c r="C217" s="375" t="s">
        <v>5219</v>
      </c>
      <c r="D217" s="375" t="s">
        <v>3670</v>
      </c>
      <c r="E217" s="375" t="s">
        <v>5041</v>
      </c>
      <c r="F217" s="375" t="s">
        <v>416</v>
      </c>
      <c r="G217" s="375" t="s">
        <v>558</v>
      </c>
      <c r="H217" s="375" t="s">
        <v>370</v>
      </c>
      <c r="I217" s="675" t="s">
        <v>4993</v>
      </c>
      <c r="J217" s="675" t="s">
        <v>624</v>
      </c>
      <c r="K217" s="375"/>
      <c r="L217" s="676">
        <v>0</v>
      </c>
      <c r="M217" s="676">
        <v>0</v>
      </c>
      <c r="N217" s="676">
        <v>0</v>
      </c>
      <c r="O217" s="676">
        <v>0</v>
      </c>
      <c r="P217" s="676">
        <v>0</v>
      </c>
      <c r="Q217" s="676">
        <v>0</v>
      </c>
      <c r="R217" s="375"/>
    </row>
    <row r="218" spans="2:18" x14ac:dyDescent="0.25">
      <c r="B218" s="375">
        <v>0</v>
      </c>
      <c r="C218" s="375" t="s">
        <v>4577</v>
      </c>
      <c r="D218" s="375" t="s">
        <v>3670</v>
      </c>
      <c r="E218" s="375" t="s">
        <v>3738</v>
      </c>
      <c r="F218" s="375" t="s">
        <v>416</v>
      </c>
      <c r="G218" s="375" t="s">
        <v>558</v>
      </c>
      <c r="H218" s="375" t="s">
        <v>2149</v>
      </c>
      <c r="I218" s="675" t="s">
        <v>4056</v>
      </c>
      <c r="J218" s="675" t="s">
        <v>806</v>
      </c>
      <c r="K218" s="375"/>
      <c r="L218" s="676">
        <v>0</v>
      </c>
      <c r="M218" s="676">
        <v>0</v>
      </c>
      <c r="N218" s="676">
        <v>0</v>
      </c>
      <c r="O218" s="676">
        <v>0</v>
      </c>
      <c r="P218" s="676">
        <v>0</v>
      </c>
      <c r="Q218" s="676">
        <v>0</v>
      </c>
      <c r="R218" s="375"/>
    </row>
    <row r="219" spans="2:18" x14ac:dyDescent="0.25">
      <c r="B219" s="375">
        <v>0</v>
      </c>
      <c r="C219" s="375" t="s">
        <v>5085</v>
      </c>
      <c r="D219" s="375" t="s">
        <v>3670</v>
      </c>
      <c r="E219" s="375" t="s">
        <v>3738</v>
      </c>
      <c r="F219" s="375" t="s">
        <v>416</v>
      </c>
      <c r="G219" s="375" t="s">
        <v>558</v>
      </c>
      <c r="H219" s="375" t="s">
        <v>608</v>
      </c>
      <c r="I219" s="675" t="s">
        <v>4025</v>
      </c>
      <c r="J219" s="675" t="s">
        <v>4793</v>
      </c>
      <c r="K219" s="375"/>
      <c r="L219" s="676">
        <v>0</v>
      </c>
      <c r="M219" s="676">
        <v>0</v>
      </c>
      <c r="N219" s="676">
        <v>0</v>
      </c>
      <c r="O219" s="676">
        <v>0</v>
      </c>
      <c r="P219" s="676">
        <v>0</v>
      </c>
      <c r="Q219" s="676">
        <v>0</v>
      </c>
      <c r="R219" s="375"/>
    </row>
    <row r="220" spans="2:18" x14ac:dyDescent="0.25">
      <c r="B220" s="375">
        <v>0</v>
      </c>
      <c r="C220" s="375" t="s">
        <v>5220</v>
      </c>
      <c r="D220" s="375" t="s">
        <v>3670</v>
      </c>
      <c r="E220" s="375" t="s">
        <v>3738</v>
      </c>
      <c r="F220" s="375" t="s">
        <v>416</v>
      </c>
      <c r="G220" s="375" t="s">
        <v>558</v>
      </c>
      <c r="H220" s="375" t="s">
        <v>3746</v>
      </c>
      <c r="I220" s="675" t="s">
        <v>4025</v>
      </c>
      <c r="J220" s="675" t="s">
        <v>4793</v>
      </c>
      <c r="K220" s="375"/>
      <c r="L220" s="676">
        <v>0</v>
      </c>
      <c r="M220" s="676">
        <v>0</v>
      </c>
      <c r="N220" s="676">
        <v>0</v>
      </c>
      <c r="O220" s="676">
        <v>0</v>
      </c>
      <c r="P220" s="676">
        <v>0</v>
      </c>
      <c r="Q220" s="676">
        <v>0</v>
      </c>
      <c r="R220" s="375"/>
    </row>
    <row r="221" spans="2:18" x14ac:dyDescent="0.25">
      <c r="B221" s="375">
        <v>0</v>
      </c>
      <c r="C221" s="375" t="s">
        <v>5221</v>
      </c>
      <c r="D221" s="375" t="s">
        <v>3670</v>
      </c>
      <c r="E221" s="375" t="s">
        <v>4884</v>
      </c>
      <c r="F221" s="375" t="s">
        <v>416</v>
      </c>
      <c r="G221" s="375" t="s">
        <v>558</v>
      </c>
      <c r="H221" s="375" t="s">
        <v>562</v>
      </c>
      <c r="I221" s="675" t="s">
        <v>5171</v>
      </c>
      <c r="J221" s="675" t="s">
        <v>4793</v>
      </c>
      <c r="K221" s="375"/>
      <c r="L221" s="676">
        <v>0</v>
      </c>
      <c r="M221" s="676">
        <v>0</v>
      </c>
      <c r="N221" s="676">
        <v>0</v>
      </c>
      <c r="O221" s="676">
        <v>0</v>
      </c>
      <c r="P221" s="676">
        <v>0</v>
      </c>
      <c r="Q221" s="676">
        <v>0</v>
      </c>
      <c r="R221" s="375"/>
    </row>
    <row r="222" spans="2:18" x14ac:dyDescent="0.25">
      <c r="B222" s="375">
        <v>0</v>
      </c>
      <c r="C222" s="375" t="s">
        <v>5222</v>
      </c>
      <c r="D222" s="375" t="s">
        <v>3670</v>
      </c>
      <c r="E222" s="375" t="s">
        <v>4900</v>
      </c>
      <c r="F222" s="375" t="s">
        <v>416</v>
      </c>
      <c r="G222" s="375" t="s">
        <v>558</v>
      </c>
      <c r="H222" s="375" t="s">
        <v>526</v>
      </c>
      <c r="I222" s="675" t="s">
        <v>4729</v>
      </c>
      <c r="J222" s="675" t="s">
        <v>7456</v>
      </c>
      <c r="K222" s="375"/>
      <c r="L222" s="676">
        <v>0.3135</v>
      </c>
      <c r="M222" s="676">
        <v>0.3135</v>
      </c>
      <c r="N222" s="676">
        <v>0.3135</v>
      </c>
      <c r="O222" s="676">
        <v>0</v>
      </c>
      <c r="P222" s="676">
        <v>0</v>
      </c>
      <c r="Q222" s="676">
        <v>0</v>
      </c>
      <c r="R222" s="375"/>
    </row>
    <row r="223" spans="2:18" x14ac:dyDescent="0.25">
      <c r="B223" s="375">
        <v>0</v>
      </c>
      <c r="C223" s="375" t="s">
        <v>5223</v>
      </c>
      <c r="D223" s="375" t="s">
        <v>3670</v>
      </c>
      <c r="E223" s="375" t="s">
        <v>4850</v>
      </c>
      <c r="F223" s="375" t="s">
        <v>416</v>
      </c>
      <c r="G223" s="375" t="s">
        <v>558</v>
      </c>
      <c r="H223" s="375" t="s">
        <v>470</v>
      </c>
      <c r="I223" s="675" t="s">
        <v>5194</v>
      </c>
      <c r="J223" s="675" t="s">
        <v>806</v>
      </c>
      <c r="K223" s="375"/>
      <c r="L223" s="676">
        <v>0.20992000000000002</v>
      </c>
      <c r="M223" s="676">
        <v>0.20992000000000002</v>
      </c>
      <c r="N223" s="676">
        <v>0.20992000000000002</v>
      </c>
      <c r="O223" s="676">
        <v>0</v>
      </c>
      <c r="P223" s="676">
        <v>0</v>
      </c>
      <c r="Q223" s="676">
        <v>0</v>
      </c>
      <c r="R223" s="375"/>
    </row>
    <row r="224" spans="2:18" x14ac:dyDescent="0.25">
      <c r="B224" s="375">
        <v>0</v>
      </c>
      <c r="C224" s="375" t="s">
        <v>5076</v>
      </c>
      <c r="D224" s="375" t="s">
        <v>3670</v>
      </c>
      <c r="E224" s="375" t="s">
        <v>3817</v>
      </c>
      <c r="F224" s="375" t="s">
        <v>416</v>
      </c>
      <c r="G224" s="375" t="s">
        <v>558</v>
      </c>
      <c r="H224" s="375" t="s">
        <v>634</v>
      </c>
      <c r="I224" s="675" t="s">
        <v>4034</v>
      </c>
      <c r="J224" s="675" t="s">
        <v>806</v>
      </c>
      <c r="K224" s="375"/>
      <c r="L224" s="676">
        <v>0</v>
      </c>
      <c r="M224" s="676">
        <v>0</v>
      </c>
      <c r="N224" s="676">
        <v>0</v>
      </c>
      <c r="O224" s="676">
        <v>0</v>
      </c>
      <c r="P224" s="676">
        <v>0</v>
      </c>
      <c r="Q224" s="676">
        <v>0</v>
      </c>
      <c r="R224" s="375"/>
    </row>
    <row r="225" spans="2:18" x14ac:dyDescent="0.25">
      <c r="B225" s="375">
        <v>0</v>
      </c>
      <c r="C225" s="375" t="s">
        <v>5047</v>
      </c>
      <c r="D225" s="375" t="s">
        <v>3670</v>
      </c>
      <c r="E225" s="375" t="s">
        <v>5048</v>
      </c>
      <c r="F225" s="375" t="s">
        <v>416</v>
      </c>
      <c r="G225" s="375" t="s">
        <v>558</v>
      </c>
      <c r="H225" s="375" t="s">
        <v>433</v>
      </c>
      <c r="I225" s="675" t="s">
        <v>5065</v>
      </c>
      <c r="J225" s="675" t="s">
        <v>624</v>
      </c>
      <c r="K225" s="375"/>
      <c r="L225" s="676">
        <v>0</v>
      </c>
      <c r="M225" s="676">
        <v>0</v>
      </c>
      <c r="N225" s="676">
        <v>0</v>
      </c>
      <c r="O225" s="676">
        <v>0</v>
      </c>
      <c r="P225" s="676">
        <v>0</v>
      </c>
      <c r="Q225" s="676">
        <v>0</v>
      </c>
      <c r="R225" s="375"/>
    </row>
    <row r="226" spans="2:18" x14ac:dyDescent="0.25">
      <c r="B226" s="375">
        <v>0</v>
      </c>
      <c r="C226" s="375" t="s">
        <v>4635</v>
      </c>
      <c r="D226" s="375" t="s">
        <v>3670</v>
      </c>
      <c r="E226" s="375" t="s">
        <v>4604</v>
      </c>
      <c r="F226" s="375" t="s">
        <v>416</v>
      </c>
      <c r="G226" s="375" t="s">
        <v>558</v>
      </c>
      <c r="H226" s="375" t="s">
        <v>1175</v>
      </c>
      <c r="I226" s="675" t="s">
        <v>4609</v>
      </c>
      <c r="J226" s="675" t="s">
        <v>887</v>
      </c>
      <c r="K226" s="375"/>
      <c r="L226" s="676">
        <v>0</v>
      </c>
      <c r="M226" s="676">
        <v>0</v>
      </c>
      <c r="N226" s="676">
        <v>0</v>
      </c>
      <c r="O226" s="676">
        <v>0</v>
      </c>
      <c r="P226" s="676">
        <v>0</v>
      </c>
      <c r="Q226" s="676">
        <v>0</v>
      </c>
      <c r="R226" s="375"/>
    </row>
    <row r="227" spans="2:18" x14ac:dyDescent="0.25">
      <c r="B227" s="375">
        <v>0</v>
      </c>
      <c r="C227" s="375" t="s">
        <v>7382</v>
      </c>
      <c r="D227" s="375" t="s">
        <v>3670</v>
      </c>
      <c r="E227" s="375" t="s">
        <v>7383</v>
      </c>
      <c r="F227" s="375" t="s">
        <v>416</v>
      </c>
      <c r="G227" s="375" t="s">
        <v>558</v>
      </c>
      <c r="H227" s="375" t="s">
        <v>370</v>
      </c>
      <c r="I227" s="675" t="s">
        <v>7311</v>
      </c>
      <c r="J227" s="675" t="s">
        <v>795</v>
      </c>
      <c r="K227" s="375"/>
      <c r="L227" s="676">
        <v>0.21</v>
      </c>
      <c r="M227" s="676">
        <v>0.21</v>
      </c>
      <c r="N227" s="676">
        <v>0.21</v>
      </c>
      <c r="O227" s="676">
        <v>0</v>
      </c>
      <c r="P227" s="676">
        <v>0</v>
      </c>
      <c r="Q227" s="676">
        <v>0</v>
      </c>
      <c r="R227" s="375"/>
    </row>
    <row r="228" spans="2:18" x14ac:dyDescent="0.25">
      <c r="B228" s="375">
        <v>0</v>
      </c>
      <c r="C228" s="375" t="s">
        <v>7362</v>
      </c>
      <c r="D228" s="375" t="s">
        <v>3670</v>
      </c>
      <c r="E228" s="375" t="s">
        <v>7363</v>
      </c>
      <c r="F228" s="375" t="s">
        <v>416</v>
      </c>
      <c r="G228" s="375" t="s">
        <v>558</v>
      </c>
      <c r="H228" s="375" t="s">
        <v>370</v>
      </c>
      <c r="I228" s="675" t="s">
        <v>7319</v>
      </c>
      <c r="J228" s="675" t="s">
        <v>795</v>
      </c>
      <c r="K228" s="375"/>
      <c r="L228" s="676">
        <v>0</v>
      </c>
      <c r="M228" s="676">
        <v>0</v>
      </c>
      <c r="N228" s="676">
        <v>0</v>
      </c>
      <c r="O228" s="676">
        <v>0</v>
      </c>
      <c r="P228" s="676">
        <v>0</v>
      </c>
      <c r="Q228" s="676">
        <v>0</v>
      </c>
      <c r="R228" s="375"/>
    </row>
    <row r="229" spans="2:18" x14ac:dyDescent="0.25">
      <c r="B229" s="375">
        <v>0</v>
      </c>
      <c r="C229" s="375" t="s">
        <v>5224</v>
      </c>
      <c r="D229" s="375" t="s">
        <v>3670</v>
      </c>
      <c r="E229" s="375" t="s">
        <v>3989</v>
      </c>
      <c r="F229" s="375" t="s">
        <v>416</v>
      </c>
      <c r="G229" s="375" t="s">
        <v>558</v>
      </c>
      <c r="H229" s="375" t="s">
        <v>608</v>
      </c>
      <c r="I229" s="675" t="s">
        <v>5176</v>
      </c>
      <c r="J229" s="675" t="s">
        <v>806</v>
      </c>
      <c r="K229" s="375"/>
      <c r="L229" s="676">
        <v>0</v>
      </c>
      <c r="M229" s="676">
        <v>0</v>
      </c>
      <c r="N229" s="676">
        <v>0</v>
      </c>
      <c r="O229" s="676">
        <v>0</v>
      </c>
      <c r="P229" s="676">
        <v>0</v>
      </c>
      <c r="Q229" s="676">
        <v>0</v>
      </c>
      <c r="R229" s="375"/>
    </row>
    <row r="230" spans="2:18" x14ac:dyDescent="0.25">
      <c r="B230" s="375">
        <v>0</v>
      </c>
      <c r="C230" s="375" t="s">
        <v>5225</v>
      </c>
      <c r="D230" s="375" t="s">
        <v>3670</v>
      </c>
      <c r="E230" s="375" t="s">
        <v>3989</v>
      </c>
      <c r="F230" s="375" t="s">
        <v>416</v>
      </c>
      <c r="G230" s="375" t="s">
        <v>558</v>
      </c>
      <c r="H230" s="375" t="s">
        <v>3746</v>
      </c>
      <c r="I230" s="675" t="s">
        <v>4061</v>
      </c>
      <c r="J230" s="675" t="s">
        <v>806</v>
      </c>
      <c r="K230" s="375"/>
      <c r="L230" s="676">
        <v>0</v>
      </c>
      <c r="M230" s="676">
        <v>0</v>
      </c>
      <c r="N230" s="676">
        <v>0</v>
      </c>
      <c r="O230" s="676">
        <v>0</v>
      </c>
      <c r="P230" s="676">
        <v>0</v>
      </c>
      <c r="Q230" s="676">
        <v>0</v>
      </c>
      <c r="R230" s="375"/>
    </row>
    <row r="231" spans="2:18" x14ac:dyDescent="0.25">
      <c r="B231" s="375">
        <v>0</v>
      </c>
      <c r="C231" s="375" t="s">
        <v>4460</v>
      </c>
      <c r="D231" s="375" t="s">
        <v>3670</v>
      </c>
      <c r="E231" s="375" t="s">
        <v>4461</v>
      </c>
      <c r="F231" s="375" t="s">
        <v>416</v>
      </c>
      <c r="G231" s="375" t="s">
        <v>558</v>
      </c>
      <c r="H231" s="375" t="s">
        <v>370</v>
      </c>
      <c r="I231" s="675" t="s">
        <v>4413</v>
      </c>
      <c r="J231" s="675" t="s">
        <v>624</v>
      </c>
      <c r="K231" s="375"/>
      <c r="L231" s="676">
        <v>0</v>
      </c>
      <c r="M231" s="676">
        <v>0</v>
      </c>
      <c r="N231" s="676">
        <v>0</v>
      </c>
      <c r="O231" s="676">
        <v>0</v>
      </c>
      <c r="P231" s="676">
        <v>0</v>
      </c>
      <c r="Q231" s="676">
        <v>0</v>
      </c>
      <c r="R231" s="375"/>
    </row>
    <row r="232" spans="2:18" x14ac:dyDescent="0.25">
      <c r="B232" s="375">
        <v>0</v>
      </c>
      <c r="C232" s="375" t="s">
        <v>3995</v>
      </c>
      <c r="D232" s="375" t="s">
        <v>3670</v>
      </c>
      <c r="E232" s="375" t="s">
        <v>3983</v>
      </c>
      <c r="F232" s="375" t="s">
        <v>416</v>
      </c>
      <c r="G232" s="375" t="s">
        <v>558</v>
      </c>
      <c r="H232" s="375" t="s">
        <v>767</v>
      </c>
      <c r="I232" s="675" t="s">
        <v>5176</v>
      </c>
      <c r="J232" s="675" t="s">
        <v>5482</v>
      </c>
      <c r="K232" s="375"/>
      <c r="L232" s="676">
        <v>0</v>
      </c>
      <c r="M232" s="676">
        <v>0</v>
      </c>
      <c r="N232" s="676">
        <v>0</v>
      </c>
      <c r="O232" s="676">
        <v>0</v>
      </c>
      <c r="P232" s="676">
        <v>0</v>
      </c>
      <c r="Q232" s="676">
        <v>0</v>
      </c>
      <c r="R232" s="375"/>
    </row>
    <row r="233" spans="2:18" x14ac:dyDescent="0.25">
      <c r="B233" s="375">
        <v>0</v>
      </c>
      <c r="C233" s="375" t="s">
        <v>5088</v>
      </c>
      <c r="D233" s="375" t="s">
        <v>3670</v>
      </c>
      <c r="E233" s="375" t="s">
        <v>4088</v>
      </c>
      <c r="F233" s="375" t="s">
        <v>416</v>
      </c>
      <c r="G233" s="375" t="s">
        <v>558</v>
      </c>
      <c r="H233" s="375" t="s">
        <v>470</v>
      </c>
      <c r="I233" s="675" t="s">
        <v>3743</v>
      </c>
      <c r="J233" s="675" t="s">
        <v>2137</v>
      </c>
      <c r="K233" s="375"/>
      <c r="L233" s="676">
        <v>0</v>
      </c>
      <c r="M233" s="676">
        <v>0</v>
      </c>
      <c r="N233" s="676">
        <v>0</v>
      </c>
      <c r="O233" s="676">
        <v>0</v>
      </c>
      <c r="P233" s="676">
        <v>0</v>
      </c>
      <c r="Q233" s="676">
        <v>0</v>
      </c>
      <c r="R233" s="375"/>
    </row>
    <row r="234" spans="2:18" x14ac:dyDescent="0.25">
      <c r="B234" s="375">
        <v>0</v>
      </c>
      <c r="C234" s="375" t="s">
        <v>5733</v>
      </c>
      <c r="D234" s="375" t="s">
        <v>3670</v>
      </c>
      <c r="E234" s="375" t="s">
        <v>5557</v>
      </c>
      <c r="F234" s="375" t="s">
        <v>416</v>
      </c>
      <c r="G234" s="375" t="s">
        <v>558</v>
      </c>
      <c r="H234" s="375" t="s">
        <v>370</v>
      </c>
      <c r="I234" s="675" t="s">
        <v>5467</v>
      </c>
      <c r="J234" s="675" t="s">
        <v>624</v>
      </c>
      <c r="K234" s="375"/>
      <c r="L234" s="676">
        <v>0</v>
      </c>
      <c r="M234" s="676">
        <v>0</v>
      </c>
      <c r="N234" s="676">
        <v>0</v>
      </c>
      <c r="O234" s="676">
        <v>0</v>
      </c>
      <c r="P234" s="676">
        <v>0</v>
      </c>
      <c r="Q234" s="676">
        <v>0</v>
      </c>
      <c r="R234" s="375"/>
    </row>
    <row r="235" spans="2:18" x14ac:dyDescent="0.25">
      <c r="B235" s="375">
        <v>0</v>
      </c>
      <c r="C235" s="375" t="s">
        <v>5226</v>
      </c>
      <c r="D235" s="375" t="s">
        <v>3670</v>
      </c>
      <c r="E235" s="375" t="s">
        <v>5227</v>
      </c>
      <c r="F235" s="375" t="s">
        <v>416</v>
      </c>
      <c r="G235" s="375" t="s">
        <v>558</v>
      </c>
      <c r="H235" s="375" t="s">
        <v>422</v>
      </c>
      <c r="I235" s="675" t="s">
        <v>4731</v>
      </c>
      <c r="J235" s="675" t="s">
        <v>806</v>
      </c>
      <c r="K235" s="375"/>
      <c r="L235" s="676">
        <v>0</v>
      </c>
      <c r="M235" s="676">
        <v>0</v>
      </c>
      <c r="N235" s="676">
        <v>0</v>
      </c>
      <c r="O235" s="676">
        <v>0</v>
      </c>
      <c r="P235" s="676">
        <v>0</v>
      </c>
      <c r="Q235" s="676">
        <v>0</v>
      </c>
      <c r="R235" s="375"/>
    </row>
    <row r="236" spans="2:18" x14ac:dyDescent="0.25">
      <c r="B236" s="375">
        <v>0</v>
      </c>
      <c r="C236" s="375" t="s">
        <v>4301</v>
      </c>
      <c r="D236" s="375" t="s">
        <v>3670</v>
      </c>
      <c r="E236" s="375" t="s">
        <v>4302</v>
      </c>
      <c r="F236" s="375" t="s">
        <v>416</v>
      </c>
      <c r="G236" s="375" t="s">
        <v>558</v>
      </c>
      <c r="H236" s="375" t="s">
        <v>470</v>
      </c>
      <c r="I236" s="675" t="s">
        <v>4314</v>
      </c>
      <c r="J236" s="675" t="s">
        <v>806</v>
      </c>
      <c r="K236" s="375"/>
      <c r="L236" s="676">
        <v>0</v>
      </c>
      <c r="M236" s="676">
        <v>0</v>
      </c>
      <c r="N236" s="676">
        <v>0</v>
      </c>
      <c r="O236" s="676">
        <v>0</v>
      </c>
      <c r="P236" s="676">
        <v>0</v>
      </c>
      <c r="Q236" s="676">
        <v>0</v>
      </c>
      <c r="R236" s="375"/>
    </row>
    <row r="237" spans="2:18" x14ac:dyDescent="0.25">
      <c r="B237" s="375">
        <v>0</v>
      </c>
      <c r="C237" s="375" t="s">
        <v>5228</v>
      </c>
      <c r="D237" s="375" t="s">
        <v>3670</v>
      </c>
      <c r="E237" s="375" t="s">
        <v>4842</v>
      </c>
      <c r="F237" s="375" t="s">
        <v>416</v>
      </c>
      <c r="G237" s="375" t="s">
        <v>558</v>
      </c>
      <c r="H237" s="375" t="s">
        <v>767</v>
      </c>
      <c r="I237" s="675" t="s">
        <v>4205</v>
      </c>
      <c r="J237" s="675" t="s">
        <v>4206</v>
      </c>
      <c r="K237" s="375"/>
      <c r="L237" s="676">
        <v>0.22686399999999998</v>
      </c>
      <c r="M237" s="676">
        <v>0.22686399999999998</v>
      </c>
      <c r="N237" s="676">
        <v>0.22686399999999998</v>
      </c>
      <c r="O237" s="676">
        <v>0</v>
      </c>
      <c r="P237" s="676">
        <v>0</v>
      </c>
      <c r="Q237" s="676">
        <v>0</v>
      </c>
      <c r="R237" s="375"/>
    </row>
    <row r="238" spans="2:18" x14ac:dyDescent="0.25">
      <c r="B238" s="375">
        <v>0</v>
      </c>
      <c r="C238" s="375" t="s">
        <v>5131</v>
      </c>
      <c r="D238" s="375" t="s">
        <v>3670</v>
      </c>
      <c r="E238" s="375" t="s">
        <v>5132</v>
      </c>
      <c r="F238" s="375" t="s">
        <v>416</v>
      </c>
      <c r="G238" s="375" t="s">
        <v>558</v>
      </c>
      <c r="H238" s="375" t="s">
        <v>470</v>
      </c>
      <c r="I238" s="675" t="s">
        <v>5140</v>
      </c>
      <c r="J238" s="675" t="s">
        <v>1115</v>
      </c>
      <c r="K238" s="375"/>
      <c r="L238" s="676">
        <v>0</v>
      </c>
      <c r="M238" s="676">
        <v>0</v>
      </c>
      <c r="N238" s="676">
        <v>0</v>
      </c>
      <c r="O238" s="676">
        <v>0</v>
      </c>
      <c r="P238" s="676">
        <v>0</v>
      </c>
      <c r="Q238" s="676">
        <v>0</v>
      </c>
      <c r="R238" s="375"/>
    </row>
    <row r="239" spans="2:18" x14ac:dyDescent="0.25">
      <c r="B239" s="375">
        <v>0</v>
      </c>
      <c r="C239" s="375" t="s">
        <v>5083</v>
      </c>
      <c r="D239" s="375" t="s">
        <v>3670</v>
      </c>
      <c r="E239" s="375" t="s">
        <v>3731</v>
      </c>
      <c r="F239" s="375" t="s">
        <v>416</v>
      </c>
      <c r="G239" s="375" t="s">
        <v>558</v>
      </c>
      <c r="H239" s="375" t="s">
        <v>2149</v>
      </c>
      <c r="I239" s="675" t="s">
        <v>5211</v>
      </c>
      <c r="J239" s="675" t="s">
        <v>806</v>
      </c>
      <c r="K239" s="375"/>
      <c r="L239" s="676">
        <v>0.28873599999999999</v>
      </c>
      <c r="M239" s="676">
        <v>0.28873599999999999</v>
      </c>
      <c r="N239" s="676">
        <v>0.28873599999999999</v>
      </c>
      <c r="O239" s="676">
        <v>0</v>
      </c>
      <c r="P239" s="676">
        <v>0</v>
      </c>
      <c r="Q239" s="676">
        <v>0</v>
      </c>
      <c r="R239" s="375"/>
    </row>
    <row r="240" spans="2:18" x14ac:dyDescent="0.25">
      <c r="B240" s="375">
        <v>0</v>
      </c>
      <c r="C240" s="375" t="s">
        <v>5734</v>
      </c>
      <c r="D240" s="375" t="s">
        <v>3670</v>
      </c>
      <c r="E240" s="375" t="s">
        <v>5582</v>
      </c>
      <c r="F240" s="375" t="s">
        <v>416</v>
      </c>
      <c r="G240" s="375" t="s">
        <v>558</v>
      </c>
      <c r="H240" s="375" t="s">
        <v>428</v>
      </c>
      <c r="I240" s="675" t="s">
        <v>5467</v>
      </c>
      <c r="J240" s="675" t="s">
        <v>2137</v>
      </c>
      <c r="K240" s="375"/>
      <c r="L240" s="676">
        <v>0.75124299999999988</v>
      </c>
      <c r="M240" s="676">
        <v>0.75124299999999988</v>
      </c>
      <c r="N240" s="676">
        <v>0.75124299999999988</v>
      </c>
      <c r="O240" s="676">
        <v>0</v>
      </c>
      <c r="P240" s="676">
        <v>0</v>
      </c>
      <c r="Q240" s="676">
        <v>0</v>
      </c>
      <c r="R240" s="375"/>
    </row>
    <row r="241" spans="2:18" x14ac:dyDescent="0.25">
      <c r="B241" s="375">
        <v>0</v>
      </c>
      <c r="C241" s="375" t="s">
        <v>5229</v>
      </c>
      <c r="D241" s="375" t="s">
        <v>3670</v>
      </c>
      <c r="E241" s="375" t="s">
        <v>2162</v>
      </c>
      <c r="F241" s="375" t="s">
        <v>416</v>
      </c>
      <c r="G241" s="375" t="s">
        <v>558</v>
      </c>
      <c r="H241" s="375" t="s">
        <v>470</v>
      </c>
      <c r="I241" s="675" t="s">
        <v>6071</v>
      </c>
      <c r="J241" s="675" t="s">
        <v>628</v>
      </c>
      <c r="K241" s="375"/>
      <c r="L241" s="676">
        <v>0</v>
      </c>
      <c r="M241" s="676">
        <v>0</v>
      </c>
      <c r="N241" s="676">
        <v>0</v>
      </c>
      <c r="O241" s="676">
        <v>0</v>
      </c>
      <c r="P241" s="676">
        <v>0</v>
      </c>
      <c r="Q241" s="676">
        <v>0</v>
      </c>
      <c r="R241" s="375"/>
    </row>
    <row r="242" spans="2:18" x14ac:dyDescent="0.25">
      <c r="B242" s="375">
        <v>0</v>
      </c>
      <c r="C242" s="375" t="s">
        <v>5735</v>
      </c>
      <c r="D242" s="375" t="s">
        <v>3670</v>
      </c>
      <c r="E242" s="375" t="s">
        <v>5736</v>
      </c>
      <c r="F242" s="375" t="s">
        <v>416</v>
      </c>
      <c r="G242" s="375" t="s">
        <v>558</v>
      </c>
      <c r="H242" s="375" t="s">
        <v>470</v>
      </c>
      <c r="I242" s="675" t="s">
        <v>5467</v>
      </c>
      <c r="J242" s="675" t="s">
        <v>2137</v>
      </c>
      <c r="K242" s="375"/>
      <c r="L242" s="676">
        <v>0</v>
      </c>
      <c r="M242" s="676">
        <v>0</v>
      </c>
      <c r="N242" s="676">
        <v>0</v>
      </c>
      <c r="O242" s="676">
        <v>0</v>
      </c>
      <c r="P242" s="676">
        <v>0</v>
      </c>
      <c r="Q242" s="676">
        <v>0</v>
      </c>
      <c r="R242" s="375"/>
    </row>
    <row r="243" spans="2:18" x14ac:dyDescent="0.25">
      <c r="B243" s="375">
        <v>0</v>
      </c>
      <c r="C243" s="375" t="s">
        <v>5230</v>
      </c>
      <c r="D243" s="375" t="s">
        <v>3670</v>
      </c>
      <c r="E243" s="375" t="s">
        <v>4455</v>
      </c>
      <c r="F243" s="375" t="s">
        <v>416</v>
      </c>
      <c r="G243" s="375" t="s">
        <v>558</v>
      </c>
      <c r="H243" s="375" t="s">
        <v>561</v>
      </c>
      <c r="I243" s="675" t="s">
        <v>4413</v>
      </c>
      <c r="J243" s="675" t="s">
        <v>628</v>
      </c>
      <c r="K243" s="375"/>
      <c r="L243" s="676">
        <v>0</v>
      </c>
      <c r="M243" s="676">
        <v>0</v>
      </c>
      <c r="N243" s="676">
        <v>0</v>
      </c>
      <c r="O243" s="676">
        <v>0</v>
      </c>
      <c r="P243" s="676">
        <v>0</v>
      </c>
      <c r="Q243" s="676">
        <v>0</v>
      </c>
      <c r="R243" s="375"/>
    </row>
    <row r="244" spans="2:18" x14ac:dyDescent="0.25">
      <c r="B244" s="375">
        <v>0</v>
      </c>
      <c r="C244" s="375" t="s">
        <v>6881</v>
      </c>
      <c r="D244" s="375" t="s">
        <v>3670</v>
      </c>
      <c r="E244" s="375" t="s">
        <v>4067</v>
      </c>
      <c r="F244" s="375" t="s">
        <v>416</v>
      </c>
      <c r="G244" s="375" t="s">
        <v>558</v>
      </c>
      <c r="H244" s="375" t="s">
        <v>3483</v>
      </c>
      <c r="I244" s="675" t="s">
        <v>6750</v>
      </c>
      <c r="J244" s="675" t="s">
        <v>2137</v>
      </c>
      <c r="K244" s="375"/>
      <c r="L244" s="676">
        <v>0</v>
      </c>
      <c r="M244" s="676">
        <v>0</v>
      </c>
      <c r="N244" s="676">
        <v>0</v>
      </c>
      <c r="O244" s="676">
        <v>0</v>
      </c>
      <c r="P244" s="676">
        <v>0</v>
      </c>
      <c r="Q244" s="676">
        <v>0</v>
      </c>
      <c r="R244" s="375"/>
    </row>
    <row r="245" spans="2:18" x14ac:dyDescent="0.25">
      <c r="B245" s="375">
        <v>0</v>
      </c>
      <c r="C245" s="375" t="s">
        <v>5737</v>
      </c>
      <c r="D245" s="375" t="s">
        <v>3670</v>
      </c>
      <c r="E245" s="375" t="s">
        <v>3850</v>
      </c>
      <c r="F245" s="375" t="s">
        <v>416</v>
      </c>
      <c r="G245" s="375" t="s">
        <v>558</v>
      </c>
      <c r="H245" s="375" t="s">
        <v>562</v>
      </c>
      <c r="I245" s="675" t="s">
        <v>5467</v>
      </c>
      <c r="J245" s="675" t="s">
        <v>628</v>
      </c>
      <c r="K245" s="375"/>
      <c r="L245" s="676">
        <v>0</v>
      </c>
      <c r="M245" s="676">
        <v>0</v>
      </c>
      <c r="N245" s="676">
        <v>0</v>
      </c>
      <c r="O245" s="676">
        <v>0</v>
      </c>
      <c r="P245" s="676">
        <v>0</v>
      </c>
      <c r="Q245" s="676">
        <v>0</v>
      </c>
      <c r="R245" s="375"/>
    </row>
    <row r="246" spans="2:18" x14ac:dyDescent="0.25">
      <c r="B246" s="375">
        <v>0</v>
      </c>
      <c r="C246" s="375" t="s">
        <v>5231</v>
      </c>
      <c r="D246" s="375" t="s">
        <v>3670</v>
      </c>
      <c r="E246" s="375" t="s">
        <v>4527</v>
      </c>
      <c r="F246" s="375" t="s">
        <v>416</v>
      </c>
      <c r="G246" s="375" t="s">
        <v>558</v>
      </c>
      <c r="H246" s="375" t="s">
        <v>634</v>
      </c>
      <c r="I246" s="675" t="s">
        <v>5174</v>
      </c>
      <c r="J246" s="675" t="s">
        <v>806</v>
      </c>
      <c r="K246" s="375"/>
      <c r="L246" s="676">
        <v>0</v>
      </c>
      <c r="M246" s="676">
        <v>0</v>
      </c>
      <c r="N246" s="676">
        <v>0</v>
      </c>
      <c r="O246" s="676">
        <v>0</v>
      </c>
      <c r="P246" s="676">
        <v>0</v>
      </c>
      <c r="Q246" s="676">
        <v>0</v>
      </c>
      <c r="R246" s="375"/>
    </row>
    <row r="247" spans="2:18" x14ac:dyDescent="0.25">
      <c r="B247" s="375">
        <v>0</v>
      </c>
      <c r="C247" s="375" t="s">
        <v>5738</v>
      </c>
      <c r="D247" s="375" t="s">
        <v>3670</v>
      </c>
      <c r="E247" s="375" t="s">
        <v>4304</v>
      </c>
      <c r="F247" s="375" t="s">
        <v>416</v>
      </c>
      <c r="G247" s="375" t="s">
        <v>558</v>
      </c>
      <c r="H247" s="375" t="s">
        <v>470</v>
      </c>
      <c r="I247" s="675" t="s">
        <v>5467</v>
      </c>
      <c r="J247" s="675" t="s">
        <v>624</v>
      </c>
      <c r="K247" s="375"/>
      <c r="L247" s="676">
        <v>0.36736000000000002</v>
      </c>
      <c r="M247" s="676">
        <v>0.36736000000000002</v>
      </c>
      <c r="N247" s="676">
        <v>0.36736000000000002</v>
      </c>
      <c r="O247" s="676">
        <v>0</v>
      </c>
      <c r="P247" s="676">
        <v>0</v>
      </c>
      <c r="Q247" s="676">
        <v>0</v>
      </c>
      <c r="R247" s="375"/>
    </row>
    <row r="248" spans="2:18" x14ac:dyDescent="0.25">
      <c r="B248" s="375">
        <v>0</v>
      </c>
      <c r="C248" s="375" t="s">
        <v>4303</v>
      </c>
      <c r="D248" s="375" t="s">
        <v>3670</v>
      </c>
      <c r="E248" s="375" t="s">
        <v>4304</v>
      </c>
      <c r="F248" s="375" t="s">
        <v>416</v>
      </c>
      <c r="G248" s="375" t="s">
        <v>558</v>
      </c>
      <c r="H248" s="375" t="s">
        <v>526</v>
      </c>
      <c r="I248" s="675" t="s">
        <v>4314</v>
      </c>
      <c r="J248" s="675" t="s">
        <v>624</v>
      </c>
      <c r="K248" s="375"/>
      <c r="L248" s="676">
        <v>0.22989999999999997</v>
      </c>
      <c r="M248" s="676">
        <v>0.22989999999999997</v>
      </c>
      <c r="N248" s="676">
        <v>0.22989999999999997</v>
      </c>
      <c r="O248" s="676">
        <v>0</v>
      </c>
      <c r="P248" s="676">
        <v>0</v>
      </c>
      <c r="Q248" s="676">
        <v>0</v>
      </c>
      <c r="R248" s="375"/>
    </row>
    <row r="249" spans="2:18" x14ac:dyDescent="0.25">
      <c r="B249" s="375">
        <v>0</v>
      </c>
      <c r="C249" s="375" t="s">
        <v>6499</v>
      </c>
      <c r="D249" s="375" t="s">
        <v>3670</v>
      </c>
      <c r="E249" s="375" t="s">
        <v>6500</v>
      </c>
      <c r="F249" s="375" t="s">
        <v>416</v>
      </c>
      <c r="G249" s="375" t="s">
        <v>558</v>
      </c>
      <c r="H249" s="375" t="s">
        <v>634</v>
      </c>
      <c r="I249" s="675" t="s">
        <v>7453</v>
      </c>
      <c r="J249" s="675" t="s">
        <v>2137</v>
      </c>
      <c r="K249" s="375"/>
      <c r="L249" s="676">
        <v>0.41247999999999996</v>
      </c>
      <c r="M249" s="676">
        <v>0.41247999999999996</v>
      </c>
      <c r="N249" s="676">
        <v>0.41247999999999996</v>
      </c>
      <c r="O249" s="676">
        <v>0</v>
      </c>
      <c r="P249" s="676">
        <v>0</v>
      </c>
      <c r="Q249" s="676">
        <v>0</v>
      </c>
      <c r="R249" s="375"/>
    </row>
    <row r="250" spans="2:18" x14ac:dyDescent="0.25">
      <c r="B250" s="375">
        <v>0</v>
      </c>
      <c r="C250" s="375" t="s">
        <v>5232</v>
      </c>
      <c r="D250" s="375" t="s">
        <v>3670</v>
      </c>
      <c r="E250" s="375" t="s">
        <v>3974</v>
      </c>
      <c r="F250" s="375" t="s">
        <v>416</v>
      </c>
      <c r="G250" s="375" t="s">
        <v>558</v>
      </c>
      <c r="H250" s="375" t="s">
        <v>484</v>
      </c>
      <c r="I250" s="675" t="s">
        <v>4024</v>
      </c>
      <c r="J250" s="675" t="s">
        <v>806</v>
      </c>
      <c r="K250" s="375"/>
      <c r="L250" s="676">
        <v>0</v>
      </c>
      <c r="M250" s="676">
        <v>0</v>
      </c>
      <c r="N250" s="676">
        <v>0</v>
      </c>
      <c r="O250" s="676">
        <v>0</v>
      </c>
      <c r="P250" s="676">
        <v>0</v>
      </c>
      <c r="Q250" s="676">
        <v>0</v>
      </c>
      <c r="R250" s="375"/>
    </row>
    <row r="251" spans="2:18" x14ac:dyDescent="0.25">
      <c r="B251" s="375">
        <v>0</v>
      </c>
      <c r="C251" s="375" t="s">
        <v>4245</v>
      </c>
      <c r="D251" s="375" t="s">
        <v>3670</v>
      </c>
      <c r="E251" s="375" t="s">
        <v>3974</v>
      </c>
      <c r="F251" s="375" t="s">
        <v>416</v>
      </c>
      <c r="G251" s="375" t="s">
        <v>558</v>
      </c>
      <c r="H251" s="375" t="s">
        <v>517</v>
      </c>
      <c r="I251" s="675" t="s">
        <v>4061</v>
      </c>
      <c r="J251" s="675" t="s">
        <v>806</v>
      </c>
      <c r="K251" s="375"/>
      <c r="L251" s="676">
        <v>0</v>
      </c>
      <c r="M251" s="676">
        <v>0</v>
      </c>
      <c r="N251" s="676">
        <v>0</v>
      </c>
      <c r="O251" s="676">
        <v>0</v>
      </c>
      <c r="P251" s="676">
        <v>0</v>
      </c>
      <c r="Q251" s="676">
        <v>0</v>
      </c>
      <c r="R251" s="375"/>
    </row>
    <row r="252" spans="2:18" x14ac:dyDescent="0.25">
      <c r="B252" s="375">
        <v>0</v>
      </c>
      <c r="C252" s="375" t="s">
        <v>6638</v>
      </c>
      <c r="D252" s="375" t="s">
        <v>3670</v>
      </c>
      <c r="E252" s="375" t="s">
        <v>6639</v>
      </c>
      <c r="F252" s="375" t="s">
        <v>416</v>
      </c>
      <c r="G252" s="375" t="s">
        <v>558</v>
      </c>
      <c r="H252" s="375" t="s">
        <v>370</v>
      </c>
      <c r="I252" s="675" t="s">
        <v>6637</v>
      </c>
      <c r="J252" s="675" t="s">
        <v>2137</v>
      </c>
      <c r="K252" s="375"/>
      <c r="L252" s="676">
        <v>0</v>
      </c>
      <c r="M252" s="676">
        <v>0</v>
      </c>
      <c r="N252" s="676">
        <v>0</v>
      </c>
      <c r="O252" s="676">
        <v>0</v>
      </c>
      <c r="P252" s="676">
        <v>0</v>
      </c>
      <c r="Q252" s="676">
        <v>0</v>
      </c>
      <c r="R252" s="375"/>
    </row>
    <row r="253" spans="2:18" x14ac:dyDescent="0.25">
      <c r="B253" s="375">
        <v>0</v>
      </c>
      <c r="C253" s="375" t="s">
        <v>4107</v>
      </c>
      <c r="D253" s="375" t="s">
        <v>3670</v>
      </c>
      <c r="E253" s="375" t="s">
        <v>4835</v>
      </c>
      <c r="F253" s="375" t="s">
        <v>416</v>
      </c>
      <c r="G253" s="375" t="s">
        <v>558</v>
      </c>
      <c r="H253" s="375" t="s">
        <v>422</v>
      </c>
      <c r="I253" s="675" t="s">
        <v>4061</v>
      </c>
      <c r="J253" s="675" t="s">
        <v>6073</v>
      </c>
      <c r="K253" s="375"/>
      <c r="L253" s="676">
        <v>0</v>
      </c>
      <c r="M253" s="676">
        <v>0</v>
      </c>
      <c r="N253" s="676">
        <v>0</v>
      </c>
      <c r="O253" s="676">
        <v>0</v>
      </c>
      <c r="P253" s="676">
        <v>0</v>
      </c>
      <c r="Q253" s="676">
        <v>0</v>
      </c>
      <c r="R253" s="375"/>
    </row>
    <row r="254" spans="2:18" x14ac:dyDescent="0.25">
      <c r="B254" s="375">
        <v>0</v>
      </c>
      <c r="C254" s="375" t="s">
        <v>5104</v>
      </c>
      <c r="D254" s="375" t="s">
        <v>3670</v>
      </c>
      <c r="E254" s="375" t="s">
        <v>5105</v>
      </c>
      <c r="F254" s="375" t="s">
        <v>416</v>
      </c>
      <c r="G254" s="375" t="s">
        <v>558</v>
      </c>
      <c r="H254" s="375" t="s">
        <v>370</v>
      </c>
      <c r="I254" s="675" t="s">
        <v>5194</v>
      </c>
      <c r="J254" s="675" t="s">
        <v>806</v>
      </c>
      <c r="K254" s="375"/>
      <c r="L254" s="676">
        <v>0</v>
      </c>
      <c r="M254" s="676">
        <v>0</v>
      </c>
      <c r="N254" s="676">
        <v>0</v>
      </c>
      <c r="O254" s="676">
        <v>0</v>
      </c>
      <c r="P254" s="676">
        <v>0</v>
      </c>
      <c r="Q254" s="676">
        <v>0</v>
      </c>
      <c r="R254" s="375"/>
    </row>
    <row r="255" spans="2:18" x14ac:dyDescent="0.25">
      <c r="B255" s="375">
        <v>0</v>
      </c>
      <c r="C255" s="375" t="s">
        <v>5739</v>
      </c>
      <c r="D255" s="375" t="s">
        <v>3670</v>
      </c>
      <c r="E255" s="375" t="s">
        <v>3011</v>
      </c>
      <c r="F255" s="375" t="s">
        <v>416</v>
      </c>
      <c r="G255" s="375" t="s">
        <v>558</v>
      </c>
      <c r="H255" s="375" t="s">
        <v>634</v>
      </c>
      <c r="I255" s="675" t="s">
        <v>5467</v>
      </c>
      <c r="J255" s="675" t="s">
        <v>4793</v>
      </c>
      <c r="K255" s="375"/>
      <c r="L255" s="676">
        <v>0</v>
      </c>
      <c r="M255" s="676">
        <v>0</v>
      </c>
      <c r="N255" s="676">
        <v>0</v>
      </c>
      <c r="O255" s="676">
        <v>0</v>
      </c>
      <c r="P255" s="676">
        <v>0</v>
      </c>
      <c r="Q255" s="676">
        <v>0</v>
      </c>
      <c r="R255" s="375"/>
    </row>
    <row r="256" spans="2:18" x14ac:dyDescent="0.25">
      <c r="B256" s="375">
        <v>0</v>
      </c>
      <c r="C256" s="375" t="s">
        <v>3997</v>
      </c>
      <c r="D256" s="375" t="s">
        <v>3670</v>
      </c>
      <c r="E256" s="375" t="s">
        <v>3985</v>
      </c>
      <c r="F256" s="375" t="s">
        <v>416</v>
      </c>
      <c r="G256" s="375" t="s">
        <v>558</v>
      </c>
      <c r="H256" s="375" t="s">
        <v>767</v>
      </c>
      <c r="I256" s="675" t="s">
        <v>5176</v>
      </c>
      <c r="J256" s="675" t="s">
        <v>795</v>
      </c>
      <c r="K256" s="375"/>
      <c r="L256" s="676">
        <v>0.41247999999999996</v>
      </c>
      <c r="M256" s="676">
        <v>0.41247999999999996</v>
      </c>
      <c r="N256" s="676">
        <v>0.41247999999999996</v>
      </c>
      <c r="O256" s="676">
        <v>0</v>
      </c>
      <c r="P256" s="676">
        <v>0</v>
      </c>
      <c r="Q256" s="676">
        <v>0</v>
      </c>
      <c r="R256" s="375"/>
    </row>
    <row r="257" spans="2:18" x14ac:dyDescent="0.25">
      <c r="B257" s="375">
        <v>0</v>
      </c>
      <c r="C257" s="375" t="s">
        <v>7464</v>
      </c>
      <c r="D257" s="375" t="s">
        <v>3670</v>
      </c>
      <c r="E257" s="375" t="s">
        <v>7465</v>
      </c>
      <c r="F257" s="375" t="s">
        <v>416</v>
      </c>
      <c r="G257" s="375" t="s">
        <v>558</v>
      </c>
      <c r="H257" s="375" t="s">
        <v>433</v>
      </c>
      <c r="I257" s="675" t="s">
        <v>7466</v>
      </c>
      <c r="J257" s="675" t="s">
        <v>795</v>
      </c>
      <c r="K257" s="375"/>
      <c r="L257" s="676">
        <v>0.3</v>
      </c>
      <c r="M257" s="676">
        <v>0.3</v>
      </c>
      <c r="N257" s="676">
        <v>0.3</v>
      </c>
      <c r="O257" s="676">
        <v>0</v>
      </c>
      <c r="P257" s="676">
        <v>0</v>
      </c>
      <c r="Q257" s="676">
        <v>0</v>
      </c>
      <c r="R257" s="375"/>
    </row>
    <row r="258" spans="2:18" x14ac:dyDescent="0.25">
      <c r="B258" s="375">
        <v>0</v>
      </c>
      <c r="C258" s="375" t="s">
        <v>5233</v>
      </c>
      <c r="D258" s="375" t="s">
        <v>3670</v>
      </c>
      <c r="E258" s="375" t="s">
        <v>4878</v>
      </c>
      <c r="F258" s="375" t="s">
        <v>416</v>
      </c>
      <c r="G258" s="375" t="s">
        <v>558</v>
      </c>
      <c r="H258" s="375" t="s">
        <v>767</v>
      </c>
      <c r="I258" s="675" t="s">
        <v>5194</v>
      </c>
      <c r="J258" s="675" t="s">
        <v>6070</v>
      </c>
      <c r="K258" s="375"/>
      <c r="L258" s="676">
        <v>0</v>
      </c>
      <c r="M258" s="676">
        <v>0</v>
      </c>
      <c r="N258" s="676">
        <v>0</v>
      </c>
      <c r="O258" s="676">
        <v>0</v>
      </c>
      <c r="P258" s="676">
        <v>0</v>
      </c>
      <c r="Q258" s="676">
        <v>0</v>
      </c>
      <c r="R258" s="375"/>
    </row>
    <row r="259" spans="2:18" x14ac:dyDescent="0.25">
      <c r="B259" s="375">
        <v>0</v>
      </c>
      <c r="C259" s="375" t="s">
        <v>4454</v>
      </c>
      <c r="D259" s="375" t="s">
        <v>3670</v>
      </c>
      <c r="E259" s="375" t="s">
        <v>4409</v>
      </c>
      <c r="F259" s="375" t="s">
        <v>416</v>
      </c>
      <c r="G259" s="375" t="s">
        <v>558</v>
      </c>
      <c r="H259" s="375" t="s">
        <v>767</v>
      </c>
      <c r="I259" s="675" t="s">
        <v>4413</v>
      </c>
      <c r="J259" s="675" t="s">
        <v>806</v>
      </c>
      <c r="K259" s="375"/>
      <c r="L259" s="676">
        <v>0</v>
      </c>
      <c r="M259" s="676">
        <v>0</v>
      </c>
      <c r="N259" s="676">
        <v>0</v>
      </c>
      <c r="O259" s="676">
        <v>0</v>
      </c>
      <c r="P259" s="676">
        <v>0</v>
      </c>
      <c r="Q259" s="676">
        <v>0</v>
      </c>
      <c r="R259" s="375"/>
    </row>
    <row r="260" spans="2:18" x14ac:dyDescent="0.25">
      <c r="B260" s="375">
        <v>0</v>
      </c>
      <c r="C260" s="375" t="s">
        <v>4975</v>
      </c>
      <c r="D260" s="375" t="s">
        <v>3670</v>
      </c>
      <c r="E260" s="375" t="s">
        <v>4976</v>
      </c>
      <c r="F260" s="375" t="s">
        <v>416</v>
      </c>
      <c r="G260" s="375" t="s">
        <v>558</v>
      </c>
      <c r="H260" s="375" t="s">
        <v>517</v>
      </c>
      <c r="I260" s="675" t="s">
        <v>4969</v>
      </c>
      <c r="J260" s="675" t="s">
        <v>628</v>
      </c>
      <c r="K260" s="375"/>
      <c r="L260" s="676">
        <v>0.23130799999999996</v>
      </c>
      <c r="M260" s="676">
        <v>0.23130799999999996</v>
      </c>
      <c r="N260" s="676">
        <v>0.23130799999999996</v>
      </c>
      <c r="O260" s="676">
        <v>0</v>
      </c>
      <c r="P260" s="676">
        <v>0</v>
      </c>
      <c r="Q260" s="676">
        <v>0</v>
      </c>
      <c r="R260" s="375"/>
    </row>
    <row r="261" spans="2:18" x14ac:dyDescent="0.25">
      <c r="B261" s="375">
        <v>0</v>
      </c>
      <c r="C261" s="375" t="s">
        <v>6606</v>
      </c>
      <c r="D261" s="375" t="s">
        <v>3670</v>
      </c>
      <c r="E261" s="375" t="s">
        <v>6029</v>
      </c>
      <c r="F261" s="375" t="s">
        <v>416</v>
      </c>
      <c r="G261" s="375" t="s">
        <v>558</v>
      </c>
      <c r="H261" s="375" t="s">
        <v>561</v>
      </c>
      <c r="I261" s="675" t="s">
        <v>6579</v>
      </c>
      <c r="J261" s="675" t="s">
        <v>795</v>
      </c>
      <c r="K261" s="375"/>
      <c r="L261" s="676">
        <v>0</v>
      </c>
      <c r="M261" s="676">
        <v>0</v>
      </c>
      <c r="N261" s="676">
        <v>0</v>
      </c>
      <c r="O261" s="676">
        <v>0</v>
      </c>
      <c r="P261" s="676">
        <v>0</v>
      </c>
      <c r="Q261" s="676">
        <v>0</v>
      </c>
      <c r="R261" s="375"/>
    </row>
    <row r="262" spans="2:18" x14ac:dyDescent="0.25">
      <c r="B262" s="375">
        <v>0</v>
      </c>
      <c r="C262" s="375" t="s">
        <v>5234</v>
      </c>
      <c r="D262" s="375" t="s">
        <v>3670</v>
      </c>
      <c r="E262" s="375" t="s">
        <v>3729</v>
      </c>
      <c r="F262" s="375" t="s">
        <v>416</v>
      </c>
      <c r="G262" s="375" t="s">
        <v>558</v>
      </c>
      <c r="H262" s="375" t="s">
        <v>767</v>
      </c>
      <c r="I262" s="675" t="s">
        <v>5211</v>
      </c>
      <c r="J262" s="675" t="s">
        <v>7456</v>
      </c>
      <c r="K262" s="375"/>
      <c r="L262" s="676">
        <v>0</v>
      </c>
      <c r="M262" s="676">
        <v>0</v>
      </c>
      <c r="N262" s="676">
        <v>0</v>
      </c>
      <c r="O262" s="676">
        <v>0</v>
      </c>
      <c r="P262" s="676">
        <v>0</v>
      </c>
      <c r="Q262" s="676">
        <v>0</v>
      </c>
      <c r="R262" s="375"/>
    </row>
    <row r="263" spans="2:18" x14ac:dyDescent="0.25">
      <c r="B263" s="375">
        <v>0</v>
      </c>
      <c r="C263" s="375" t="s">
        <v>4904</v>
      </c>
      <c r="D263" s="375" t="s">
        <v>3670</v>
      </c>
      <c r="E263" s="375" t="s">
        <v>4867</v>
      </c>
      <c r="F263" s="375" t="s">
        <v>416</v>
      </c>
      <c r="G263" s="375" t="s">
        <v>558</v>
      </c>
      <c r="H263" s="375" t="s">
        <v>513</v>
      </c>
      <c r="I263" s="675" t="s">
        <v>4808</v>
      </c>
      <c r="J263" s="675" t="s">
        <v>628</v>
      </c>
      <c r="K263" s="375"/>
      <c r="L263" s="676">
        <v>0</v>
      </c>
      <c r="M263" s="676">
        <v>0</v>
      </c>
      <c r="N263" s="676">
        <v>0</v>
      </c>
      <c r="O263" s="676">
        <v>0</v>
      </c>
      <c r="P263" s="676">
        <v>0</v>
      </c>
      <c r="Q263" s="676">
        <v>0</v>
      </c>
      <c r="R263" s="375"/>
    </row>
    <row r="264" spans="2:18" x14ac:dyDescent="0.25">
      <c r="B264" s="375">
        <v>0</v>
      </c>
      <c r="C264" s="375" t="s">
        <v>4863</v>
      </c>
      <c r="D264" s="375" t="s">
        <v>3670</v>
      </c>
      <c r="E264" s="375" t="s">
        <v>4901</v>
      </c>
      <c r="F264" s="375" t="s">
        <v>416</v>
      </c>
      <c r="G264" s="375" t="s">
        <v>558</v>
      </c>
      <c r="H264" s="375" t="s">
        <v>431</v>
      </c>
      <c r="I264" s="675" t="s">
        <v>4729</v>
      </c>
      <c r="J264" s="675" t="s">
        <v>4721</v>
      </c>
      <c r="K264" s="375"/>
      <c r="L264" s="676">
        <v>0</v>
      </c>
      <c r="M264" s="676">
        <v>0</v>
      </c>
      <c r="N264" s="676">
        <v>0</v>
      </c>
      <c r="O264" s="676">
        <v>0</v>
      </c>
      <c r="P264" s="676">
        <v>0</v>
      </c>
      <c r="Q264" s="676">
        <v>0</v>
      </c>
      <c r="R264" s="375"/>
    </row>
    <row r="265" spans="2:18" x14ac:dyDescent="0.25">
      <c r="B265" s="375">
        <v>0</v>
      </c>
      <c r="C265" s="375" t="s">
        <v>6501</v>
      </c>
      <c r="D265" s="375" t="s">
        <v>3670</v>
      </c>
      <c r="E265" s="375" t="s">
        <v>6415</v>
      </c>
      <c r="F265" s="375" t="s">
        <v>416</v>
      </c>
      <c r="G265" s="375" t="s">
        <v>558</v>
      </c>
      <c r="H265" s="375" t="s">
        <v>370</v>
      </c>
      <c r="I265" s="675" t="s">
        <v>6428</v>
      </c>
      <c r="J265" s="675" t="s">
        <v>2137</v>
      </c>
      <c r="K265" s="375"/>
      <c r="L265" s="676">
        <v>0</v>
      </c>
      <c r="M265" s="676">
        <v>0</v>
      </c>
      <c r="N265" s="676">
        <v>0</v>
      </c>
      <c r="O265" s="676">
        <v>0</v>
      </c>
      <c r="P265" s="676">
        <v>0</v>
      </c>
      <c r="Q265" s="676">
        <v>0</v>
      </c>
      <c r="R265" s="375"/>
    </row>
    <row r="266" spans="2:18" x14ac:dyDescent="0.25">
      <c r="B266" s="375">
        <v>0</v>
      </c>
      <c r="C266" s="375" t="s">
        <v>5740</v>
      </c>
      <c r="D266" s="375" t="s">
        <v>3670</v>
      </c>
      <c r="E266" s="375" t="s">
        <v>5741</v>
      </c>
      <c r="F266" s="375" t="s">
        <v>416</v>
      </c>
      <c r="G266" s="375" t="s">
        <v>558</v>
      </c>
      <c r="H266" s="375" t="s">
        <v>370</v>
      </c>
      <c r="I266" s="675" t="s">
        <v>5467</v>
      </c>
      <c r="J266" s="675" t="s">
        <v>2137</v>
      </c>
      <c r="K266" s="375"/>
      <c r="L266" s="676">
        <v>0</v>
      </c>
      <c r="M266" s="676">
        <v>0</v>
      </c>
      <c r="N266" s="676">
        <v>0</v>
      </c>
      <c r="O266" s="676">
        <v>0</v>
      </c>
      <c r="P266" s="676">
        <v>0</v>
      </c>
      <c r="Q266" s="676">
        <v>0</v>
      </c>
      <c r="R266" s="375"/>
    </row>
    <row r="267" spans="2:18" x14ac:dyDescent="0.25">
      <c r="B267" s="375">
        <v>0</v>
      </c>
      <c r="C267" s="375" t="s">
        <v>6607</v>
      </c>
      <c r="D267" s="375" t="s">
        <v>3670</v>
      </c>
      <c r="E267" s="375" t="s">
        <v>6608</v>
      </c>
      <c r="F267" s="375" t="s">
        <v>416</v>
      </c>
      <c r="G267" s="375" t="s">
        <v>558</v>
      </c>
      <c r="H267" s="375" t="s">
        <v>504</v>
      </c>
      <c r="I267" s="675" t="s">
        <v>6579</v>
      </c>
      <c r="J267" s="675" t="s">
        <v>795</v>
      </c>
      <c r="K267" s="375"/>
      <c r="L267" s="676">
        <v>0</v>
      </c>
      <c r="M267" s="676">
        <v>0</v>
      </c>
      <c r="N267" s="676">
        <v>0</v>
      </c>
      <c r="O267" s="676">
        <v>0</v>
      </c>
      <c r="P267" s="676">
        <v>0</v>
      </c>
      <c r="Q267" s="676">
        <v>0</v>
      </c>
      <c r="R267" s="375"/>
    </row>
    <row r="268" spans="2:18" x14ac:dyDescent="0.25">
      <c r="B268" s="375">
        <v>0</v>
      </c>
      <c r="C268" s="375" t="s">
        <v>6882</v>
      </c>
      <c r="D268" s="375" t="s">
        <v>3670</v>
      </c>
      <c r="E268" s="375" t="s">
        <v>6608</v>
      </c>
      <c r="F268" s="375" t="s">
        <v>416</v>
      </c>
      <c r="G268" s="375" t="s">
        <v>558</v>
      </c>
      <c r="H268" s="375" t="s">
        <v>507</v>
      </c>
      <c r="I268" s="675" t="s">
        <v>6750</v>
      </c>
      <c r="J268" s="675" t="s">
        <v>2137</v>
      </c>
      <c r="K268" s="375"/>
      <c r="L268" s="676">
        <v>0</v>
      </c>
      <c r="M268" s="676">
        <v>0</v>
      </c>
      <c r="N268" s="676">
        <v>0</v>
      </c>
      <c r="O268" s="676">
        <v>0</v>
      </c>
      <c r="P268" s="676">
        <v>0</v>
      </c>
      <c r="Q268" s="676">
        <v>0</v>
      </c>
      <c r="R268" s="375"/>
    </row>
    <row r="269" spans="2:18" x14ac:dyDescent="0.25">
      <c r="B269" s="375">
        <v>0</v>
      </c>
      <c r="C269" s="375" t="s">
        <v>5235</v>
      </c>
      <c r="D269" s="375" t="s">
        <v>3670</v>
      </c>
      <c r="E269" s="375" t="s">
        <v>5236</v>
      </c>
      <c r="F269" s="375" t="s">
        <v>416</v>
      </c>
      <c r="G269" s="375" t="s">
        <v>558</v>
      </c>
      <c r="H269" s="375" t="s">
        <v>470</v>
      </c>
      <c r="I269" s="675" t="s">
        <v>6071</v>
      </c>
      <c r="J269" s="675" t="s">
        <v>6079</v>
      </c>
      <c r="K269" s="375"/>
      <c r="L269" s="676">
        <v>0</v>
      </c>
      <c r="M269" s="676">
        <v>0</v>
      </c>
      <c r="N269" s="676">
        <v>0</v>
      </c>
      <c r="O269" s="676">
        <v>0</v>
      </c>
      <c r="P269" s="676">
        <v>0</v>
      </c>
      <c r="Q269" s="676">
        <v>0</v>
      </c>
      <c r="R269" s="375"/>
    </row>
    <row r="270" spans="2:18" x14ac:dyDescent="0.25">
      <c r="B270" s="375">
        <v>0</v>
      </c>
      <c r="C270" s="375" t="s">
        <v>5120</v>
      </c>
      <c r="D270" s="375" t="s">
        <v>3670</v>
      </c>
      <c r="E270" s="375" t="s">
        <v>5121</v>
      </c>
      <c r="F270" s="375" t="s">
        <v>416</v>
      </c>
      <c r="G270" s="375" t="s">
        <v>558</v>
      </c>
      <c r="H270" s="375" t="s">
        <v>370</v>
      </c>
      <c r="I270" s="675" t="s">
        <v>5140</v>
      </c>
      <c r="J270" s="675" t="s">
        <v>7458</v>
      </c>
      <c r="K270" s="375"/>
      <c r="L270" s="676">
        <v>0</v>
      </c>
      <c r="M270" s="676">
        <v>0</v>
      </c>
      <c r="N270" s="676">
        <v>0</v>
      </c>
      <c r="O270" s="676">
        <v>0</v>
      </c>
      <c r="P270" s="676">
        <v>0</v>
      </c>
      <c r="Q270" s="676">
        <v>0</v>
      </c>
      <c r="R270" s="375"/>
    </row>
    <row r="271" spans="2:18" x14ac:dyDescent="0.25">
      <c r="B271" s="375">
        <v>0</v>
      </c>
      <c r="C271" s="375" t="s">
        <v>6883</v>
      </c>
      <c r="D271" s="375" t="s">
        <v>3670</v>
      </c>
      <c r="E271" s="375" t="s">
        <v>5121</v>
      </c>
      <c r="F271" s="375" t="s">
        <v>416</v>
      </c>
      <c r="G271" s="375" t="s">
        <v>558</v>
      </c>
      <c r="H271" s="375" t="s">
        <v>370</v>
      </c>
      <c r="I271" s="675" t="s">
        <v>6687</v>
      </c>
      <c r="J271" s="675" t="s">
        <v>2137</v>
      </c>
      <c r="K271" s="375"/>
      <c r="L271" s="676">
        <v>0</v>
      </c>
      <c r="M271" s="676">
        <v>0</v>
      </c>
      <c r="N271" s="676">
        <v>0</v>
      </c>
      <c r="O271" s="676">
        <v>0</v>
      </c>
      <c r="P271" s="676">
        <v>0</v>
      </c>
      <c r="Q271" s="676">
        <v>0</v>
      </c>
      <c r="R271" s="375"/>
    </row>
    <row r="272" spans="2:18" x14ac:dyDescent="0.25">
      <c r="B272" s="375">
        <v>0</v>
      </c>
      <c r="C272" s="375" t="s">
        <v>5237</v>
      </c>
      <c r="D272" s="375" t="s">
        <v>3670</v>
      </c>
      <c r="E272" s="375" t="s">
        <v>4464</v>
      </c>
      <c r="F272" s="375" t="s">
        <v>416</v>
      </c>
      <c r="G272" s="375" t="s">
        <v>558</v>
      </c>
      <c r="H272" s="375" t="s">
        <v>634</v>
      </c>
      <c r="I272" s="675" t="s">
        <v>4413</v>
      </c>
      <c r="J272" s="675" t="s">
        <v>624</v>
      </c>
      <c r="K272" s="375"/>
      <c r="L272" s="676">
        <v>0</v>
      </c>
      <c r="M272" s="676">
        <v>0</v>
      </c>
      <c r="N272" s="676">
        <v>0</v>
      </c>
      <c r="O272" s="676">
        <v>0</v>
      </c>
      <c r="P272" s="676">
        <v>0</v>
      </c>
      <c r="Q272" s="676">
        <v>0</v>
      </c>
      <c r="R272" s="375"/>
    </row>
    <row r="273" spans="2:18" x14ac:dyDescent="0.25">
      <c r="B273" s="375">
        <v>0</v>
      </c>
      <c r="C273" s="375" t="s">
        <v>6353</v>
      </c>
      <c r="D273" s="375" t="s">
        <v>3670</v>
      </c>
      <c r="E273" s="375" t="s">
        <v>6354</v>
      </c>
      <c r="F273" s="375" t="s">
        <v>416</v>
      </c>
      <c r="G273" s="375" t="s">
        <v>558</v>
      </c>
      <c r="H273" s="375" t="s">
        <v>370</v>
      </c>
      <c r="I273" s="675" t="s">
        <v>6291</v>
      </c>
      <c r="J273" s="675" t="s">
        <v>2137</v>
      </c>
      <c r="K273" s="375"/>
      <c r="L273" s="676">
        <v>0</v>
      </c>
      <c r="M273" s="676">
        <v>0</v>
      </c>
      <c r="N273" s="676">
        <v>0</v>
      </c>
      <c r="O273" s="676">
        <v>0</v>
      </c>
      <c r="P273" s="676">
        <v>0</v>
      </c>
      <c r="Q273" s="676">
        <v>0</v>
      </c>
      <c r="R273" s="375"/>
    </row>
    <row r="274" spans="2:18" x14ac:dyDescent="0.25">
      <c r="B274" s="375">
        <v>0</v>
      </c>
      <c r="C274" s="375" t="s">
        <v>3948</v>
      </c>
      <c r="D274" s="375" t="s">
        <v>3670</v>
      </c>
      <c r="E274" s="375" t="s">
        <v>4184</v>
      </c>
      <c r="F274" s="375" t="s">
        <v>416</v>
      </c>
      <c r="G274" s="375" t="s">
        <v>558</v>
      </c>
      <c r="H274" s="375" t="s">
        <v>767</v>
      </c>
      <c r="I274" s="675" t="s">
        <v>4056</v>
      </c>
      <c r="J274" s="675" t="s">
        <v>6080</v>
      </c>
      <c r="K274" s="375"/>
      <c r="L274" s="676">
        <v>0</v>
      </c>
      <c r="M274" s="676">
        <v>0</v>
      </c>
      <c r="N274" s="676">
        <v>0</v>
      </c>
      <c r="O274" s="676">
        <v>0</v>
      </c>
      <c r="P274" s="676">
        <v>0</v>
      </c>
      <c r="Q274" s="676">
        <v>0</v>
      </c>
      <c r="R274" s="375"/>
    </row>
    <row r="275" spans="2:18" x14ac:dyDescent="0.25">
      <c r="B275" s="375">
        <v>0</v>
      </c>
      <c r="C275" s="375" t="s">
        <v>6056</v>
      </c>
      <c r="D275" s="375" t="s">
        <v>3670</v>
      </c>
      <c r="E275" s="375" t="s">
        <v>6057</v>
      </c>
      <c r="F275" s="375" t="s">
        <v>416</v>
      </c>
      <c r="G275" s="375" t="s">
        <v>558</v>
      </c>
      <c r="H275" s="375" t="s">
        <v>431</v>
      </c>
      <c r="I275" s="675" t="s">
        <v>5925</v>
      </c>
      <c r="J275" s="675" t="s">
        <v>2137</v>
      </c>
      <c r="K275" s="375"/>
      <c r="L275" s="676">
        <v>0</v>
      </c>
      <c r="M275" s="676">
        <v>0</v>
      </c>
      <c r="N275" s="676">
        <v>0</v>
      </c>
      <c r="O275" s="676">
        <v>0</v>
      </c>
      <c r="P275" s="676">
        <v>0</v>
      </c>
      <c r="Q275" s="676">
        <v>0</v>
      </c>
      <c r="R275" s="375"/>
    </row>
    <row r="276" spans="2:18" x14ac:dyDescent="0.25">
      <c r="B276" s="375">
        <v>0</v>
      </c>
      <c r="C276" s="375" t="s">
        <v>6884</v>
      </c>
      <c r="D276" s="375" t="s">
        <v>3670</v>
      </c>
      <c r="E276" s="375" t="s">
        <v>6057</v>
      </c>
      <c r="F276" s="375" t="s">
        <v>416</v>
      </c>
      <c r="G276" s="375" t="s">
        <v>558</v>
      </c>
      <c r="H276" s="375" t="s">
        <v>433</v>
      </c>
      <c r="I276" s="675" t="s">
        <v>6682</v>
      </c>
      <c r="J276" s="675" t="s">
        <v>2137</v>
      </c>
      <c r="K276" s="375"/>
      <c r="L276" s="676">
        <v>0</v>
      </c>
      <c r="M276" s="676">
        <v>0</v>
      </c>
      <c r="N276" s="676">
        <v>0</v>
      </c>
      <c r="O276" s="676">
        <v>0</v>
      </c>
      <c r="P276" s="676">
        <v>0</v>
      </c>
      <c r="Q276" s="676">
        <v>0</v>
      </c>
      <c r="R276" s="375"/>
    </row>
    <row r="277" spans="2:18" x14ac:dyDescent="0.25">
      <c r="B277" s="375">
        <v>0</v>
      </c>
      <c r="C277" s="375" t="s">
        <v>4103</v>
      </c>
      <c r="D277" s="375" t="s">
        <v>3670</v>
      </c>
      <c r="E277" s="375" t="s">
        <v>4001</v>
      </c>
      <c r="F277" s="375" t="s">
        <v>416</v>
      </c>
      <c r="G277" s="375" t="s">
        <v>558</v>
      </c>
      <c r="H277" s="375" t="s">
        <v>370</v>
      </c>
      <c r="I277" s="675" t="s">
        <v>5181</v>
      </c>
      <c r="J277" s="675" t="s">
        <v>624</v>
      </c>
      <c r="K277" s="375"/>
      <c r="L277" s="676">
        <v>0</v>
      </c>
      <c r="M277" s="676">
        <v>0</v>
      </c>
      <c r="N277" s="676">
        <v>0</v>
      </c>
      <c r="O277" s="676">
        <v>0</v>
      </c>
      <c r="P277" s="676">
        <v>0</v>
      </c>
      <c r="Q277" s="676">
        <v>0</v>
      </c>
      <c r="R277" s="375"/>
    </row>
    <row r="278" spans="2:18" x14ac:dyDescent="0.25">
      <c r="B278" s="375">
        <v>0</v>
      </c>
      <c r="C278" s="375" t="s">
        <v>4367</v>
      </c>
      <c r="D278" s="375" t="s">
        <v>3670</v>
      </c>
      <c r="E278" s="375" t="s">
        <v>4368</v>
      </c>
      <c r="F278" s="375" t="s">
        <v>416</v>
      </c>
      <c r="G278" s="375" t="s">
        <v>558</v>
      </c>
      <c r="H278" s="375" t="s">
        <v>1175</v>
      </c>
      <c r="I278" s="675" t="s">
        <v>4385</v>
      </c>
      <c r="J278" s="675" t="s">
        <v>6078</v>
      </c>
      <c r="K278" s="375"/>
      <c r="L278" s="676">
        <v>0</v>
      </c>
      <c r="M278" s="676">
        <v>0</v>
      </c>
      <c r="N278" s="676">
        <v>0</v>
      </c>
      <c r="O278" s="676">
        <v>0</v>
      </c>
      <c r="P278" s="676">
        <v>0</v>
      </c>
      <c r="Q278" s="676">
        <v>0</v>
      </c>
      <c r="R278" s="375"/>
    </row>
    <row r="279" spans="2:18" x14ac:dyDescent="0.25">
      <c r="B279" s="375">
        <v>0</v>
      </c>
      <c r="C279" s="375" t="s">
        <v>5742</v>
      </c>
      <c r="D279" s="375" t="s">
        <v>3670</v>
      </c>
      <c r="E279" s="375" t="s">
        <v>5565</v>
      </c>
      <c r="F279" s="375" t="s">
        <v>416</v>
      </c>
      <c r="G279" s="375" t="s">
        <v>558</v>
      </c>
      <c r="H279" s="375" t="s">
        <v>608</v>
      </c>
      <c r="I279" s="675" t="s">
        <v>5467</v>
      </c>
      <c r="J279" s="675" t="s">
        <v>1899</v>
      </c>
      <c r="K279" s="375"/>
      <c r="L279" s="676">
        <v>0</v>
      </c>
      <c r="M279" s="676">
        <v>0</v>
      </c>
      <c r="N279" s="676">
        <v>0</v>
      </c>
      <c r="O279" s="676">
        <v>0</v>
      </c>
      <c r="P279" s="676">
        <v>0</v>
      </c>
      <c r="Q279" s="676">
        <v>0</v>
      </c>
      <c r="R279" s="375"/>
    </row>
    <row r="280" spans="2:18" x14ac:dyDescent="0.25">
      <c r="B280" s="375">
        <v>0</v>
      </c>
      <c r="C280" s="375" t="s">
        <v>5743</v>
      </c>
      <c r="D280" s="375" t="s">
        <v>3670</v>
      </c>
      <c r="E280" s="375" t="s">
        <v>5565</v>
      </c>
      <c r="F280" s="375" t="s">
        <v>416</v>
      </c>
      <c r="G280" s="375" t="s">
        <v>558</v>
      </c>
      <c r="H280" s="375" t="s">
        <v>5186</v>
      </c>
      <c r="I280" s="675" t="s">
        <v>5467</v>
      </c>
      <c r="J280" s="675" t="s">
        <v>1899</v>
      </c>
      <c r="K280" s="375"/>
      <c r="L280" s="676">
        <v>0</v>
      </c>
      <c r="M280" s="676">
        <v>0</v>
      </c>
      <c r="N280" s="676">
        <v>0</v>
      </c>
      <c r="O280" s="676">
        <v>0</v>
      </c>
      <c r="P280" s="676">
        <v>0</v>
      </c>
      <c r="Q280" s="676">
        <v>0</v>
      </c>
      <c r="R280" s="375"/>
    </row>
    <row r="281" spans="2:18" x14ac:dyDescent="0.25">
      <c r="B281" s="375">
        <v>0</v>
      </c>
      <c r="C281" s="375" t="s">
        <v>5049</v>
      </c>
      <c r="D281" s="375" t="s">
        <v>3670</v>
      </c>
      <c r="E281" s="375" t="s">
        <v>5113</v>
      </c>
      <c r="F281" s="375" t="s">
        <v>416</v>
      </c>
      <c r="G281" s="375" t="s">
        <v>558</v>
      </c>
      <c r="H281" s="375" t="s">
        <v>3483</v>
      </c>
      <c r="I281" s="675" t="s">
        <v>5065</v>
      </c>
      <c r="J281" s="675" t="s">
        <v>5066</v>
      </c>
      <c r="K281" s="375"/>
      <c r="L281" s="676">
        <v>0</v>
      </c>
      <c r="M281" s="676">
        <v>0</v>
      </c>
      <c r="N281" s="676">
        <v>0</v>
      </c>
      <c r="O281" s="676">
        <v>0</v>
      </c>
      <c r="P281" s="676">
        <v>0</v>
      </c>
      <c r="Q281" s="676">
        <v>0</v>
      </c>
      <c r="R281" s="375"/>
    </row>
    <row r="282" spans="2:18" x14ac:dyDescent="0.25">
      <c r="B282" s="375">
        <v>0</v>
      </c>
      <c r="C282" s="375" t="s">
        <v>5238</v>
      </c>
      <c r="D282" s="375" t="s">
        <v>3670</v>
      </c>
      <c r="E282" s="375" t="s">
        <v>4411</v>
      </c>
      <c r="F282" s="375" t="s">
        <v>416</v>
      </c>
      <c r="G282" s="375" t="s">
        <v>558</v>
      </c>
      <c r="H282" s="375" t="s">
        <v>1175</v>
      </c>
      <c r="I282" s="675" t="s">
        <v>5140</v>
      </c>
      <c r="J282" s="675" t="s">
        <v>806</v>
      </c>
      <c r="K282" s="375"/>
      <c r="L282" s="676">
        <v>0</v>
      </c>
      <c r="M282" s="676">
        <v>0</v>
      </c>
      <c r="N282" s="676">
        <v>0</v>
      </c>
      <c r="O282" s="676">
        <v>0</v>
      </c>
      <c r="P282" s="676">
        <v>0</v>
      </c>
      <c r="Q282" s="676">
        <v>0</v>
      </c>
      <c r="R282" s="375"/>
    </row>
    <row r="283" spans="2:18" x14ac:dyDescent="0.25">
      <c r="B283" s="375">
        <v>0</v>
      </c>
      <c r="C283" s="375" t="s">
        <v>5239</v>
      </c>
      <c r="D283" s="375" t="s">
        <v>3670</v>
      </c>
      <c r="E283" s="375" t="s">
        <v>4411</v>
      </c>
      <c r="F283" s="375" t="s">
        <v>416</v>
      </c>
      <c r="G283" s="375" t="s">
        <v>558</v>
      </c>
      <c r="H283" s="375" t="s">
        <v>634</v>
      </c>
      <c r="I283" s="675" t="s">
        <v>4413</v>
      </c>
      <c r="J283" s="675" t="s">
        <v>628</v>
      </c>
      <c r="K283" s="375"/>
      <c r="L283" s="676">
        <v>1.8355359999999998</v>
      </c>
      <c r="M283" s="676">
        <v>1.8355359999999998</v>
      </c>
      <c r="N283" s="676">
        <v>1.8355359999999998</v>
      </c>
      <c r="O283" s="676">
        <v>0</v>
      </c>
      <c r="P283" s="676">
        <v>0</v>
      </c>
      <c r="Q283" s="676">
        <v>0</v>
      </c>
      <c r="R283" s="375"/>
    </row>
    <row r="284" spans="2:18" x14ac:dyDescent="0.25">
      <c r="B284" s="375">
        <v>0</v>
      </c>
      <c r="C284" s="375" t="s">
        <v>7467</v>
      </c>
      <c r="D284" s="375" t="s">
        <v>3670</v>
      </c>
      <c r="E284" s="375" t="s">
        <v>7468</v>
      </c>
      <c r="F284" s="375" t="s">
        <v>416</v>
      </c>
      <c r="G284" s="375" t="s">
        <v>558</v>
      </c>
      <c r="H284" s="375" t="s">
        <v>809</v>
      </c>
      <c r="I284" s="675" t="s">
        <v>7466</v>
      </c>
      <c r="J284" s="675" t="s">
        <v>795</v>
      </c>
      <c r="K284" s="375"/>
      <c r="L284" s="676">
        <v>0.2</v>
      </c>
      <c r="M284" s="676">
        <v>0.2</v>
      </c>
      <c r="N284" s="676">
        <v>0.2</v>
      </c>
      <c r="O284" s="676">
        <v>0</v>
      </c>
      <c r="P284" s="676">
        <v>0</v>
      </c>
      <c r="Q284" s="676">
        <v>0</v>
      </c>
      <c r="R284" s="375"/>
    </row>
    <row r="285" spans="2:18" x14ac:dyDescent="0.25">
      <c r="B285" s="375">
        <v>0</v>
      </c>
      <c r="C285" s="375" t="s">
        <v>6885</v>
      </c>
      <c r="D285" s="375" t="s">
        <v>3670</v>
      </c>
      <c r="E285" s="375" t="s">
        <v>3735</v>
      </c>
      <c r="F285" s="375" t="s">
        <v>416</v>
      </c>
      <c r="G285" s="375" t="s">
        <v>558</v>
      </c>
      <c r="H285" s="375" t="s">
        <v>767</v>
      </c>
      <c r="I285" s="675" t="s">
        <v>6682</v>
      </c>
      <c r="J285" s="675" t="s">
        <v>624</v>
      </c>
      <c r="K285" s="375"/>
      <c r="L285" s="676">
        <v>0</v>
      </c>
      <c r="M285" s="676">
        <v>0</v>
      </c>
      <c r="N285" s="676">
        <v>0</v>
      </c>
      <c r="O285" s="676">
        <v>0</v>
      </c>
      <c r="P285" s="676">
        <v>0</v>
      </c>
      <c r="Q285" s="676">
        <v>0</v>
      </c>
      <c r="R285" s="375"/>
    </row>
    <row r="286" spans="2:18" x14ac:dyDescent="0.25">
      <c r="B286" s="375">
        <v>0</v>
      </c>
      <c r="C286" s="375" t="s">
        <v>5744</v>
      </c>
      <c r="D286" s="375" t="s">
        <v>3670</v>
      </c>
      <c r="E286" s="375" t="s">
        <v>5568</v>
      </c>
      <c r="F286" s="375" t="s">
        <v>416</v>
      </c>
      <c r="G286" s="375" t="s">
        <v>558</v>
      </c>
      <c r="H286" s="375" t="s">
        <v>608</v>
      </c>
      <c r="I286" s="675" t="s">
        <v>5467</v>
      </c>
      <c r="J286" s="675" t="s">
        <v>806</v>
      </c>
      <c r="K286" s="375"/>
      <c r="L286" s="676">
        <v>0.31512000000000001</v>
      </c>
      <c r="M286" s="676">
        <v>0.31512000000000001</v>
      </c>
      <c r="N286" s="676">
        <v>0.31512000000000001</v>
      </c>
      <c r="O286" s="676">
        <v>0</v>
      </c>
      <c r="P286" s="676">
        <v>0</v>
      </c>
      <c r="Q286" s="676">
        <v>0</v>
      </c>
      <c r="R286" s="375"/>
    </row>
    <row r="287" spans="2:18" x14ac:dyDescent="0.25">
      <c r="B287" s="375">
        <v>0</v>
      </c>
      <c r="C287" s="375" t="s">
        <v>5745</v>
      </c>
      <c r="D287" s="375" t="s">
        <v>3670</v>
      </c>
      <c r="E287" s="375" t="s">
        <v>5568</v>
      </c>
      <c r="F287" s="375" t="s">
        <v>416</v>
      </c>
      <c r="G287" s="375" t="s">
        <v>558</v>
      </c>
      <c r="H287" s="375" t="s">
        <v>3746</v>
      </c>
      <c r="I287" s="675" t="s">
        <v>5467</v>
      </c>
      <c r="J287" s="675" t="s">
        <v>806</v>
      </c>
      <c r="K287" s="375"/>
      <c r="L287" s="676">
        <v>0</v>
      </c>
      <c r="M287" s="676">
        <v>0</v>
      </c>
      <c r="N287" s="676">
        <v>0</v>
      </c>
      <c r="O287" s="676">
        <v>0</v>
      </c>
      <c r="P287" s="676">
        <v>0</v>
      </c>
      <c r="Q287" s="676">
        <v>0</v>
      </c>
      <c r="R287" s="375"/>
    </row>
    <row r="288" spans="2:18" x14ac:dyDescent="0.25">
      <c r="B288" s="375">
        <v>0</v>
      </c>
      <c r="C288" s="375" t="s">
        <v>3981</v>
      </c>
      <c r="D288" s="375" t="s">
        <v>3670</v>
      </c>
      <c r="E288" s="375" t="s">
        <v>3957</v>
      </c>
      <c r="F288" s="375" t="s">
        <v>416</v>
      </c>
      <c r="G288" s="375" t="s">
        <v>558</v>
      </c>
      <c r="H288" s="375" t="s">
        <v>767</v>
      </c>
      <c r="I288" s="675" t="s">
        <v>7461</v>
      </c>
      <c r="J288" s="675" t="s">
        <v>806</v>
      </c>
      <c r="K288" s="375"/>
      <c r="L288" s="676">
        <v>0.41247999999999996</v>
      </c>
      <c r="M288" s="676">
        <v>0.41247999999999996</v>
      </c>
      <c r="N288" s="676">
        <v>0.41247999999999996</v>
      </c>
      <c r="O288" s="676">
        <v>0</v>
      </c>
      <c r="P288" s="676">
        <v>0</v>
      </c>
      <c r="Q288" s="676">
        <v>0</v>
      </c>
      <c r="R288" s="375"/>
    </row>
    <row r="289" spans="2:18" x14ac:dyDescent="0.25">
      <c r="B289" s="375">
        <v>0</v>
      </c>
      <c r="C289" s="375" t="s">
        <v>6886</v>
      </c>
      <c r="D289" s="375" t="s">
        <v>3670</v>
      </c>
      <c r="E289" s="375" t="s">
        <v>6887</v>
      </c>
      <c r="F289" s="375" t="s">
        <v>416</v>
      </c>
      <c r="G289" s="375" t="s">
        <v>558</v>
      </c>
      <c r="H289" s="375" t="s">
        <v>422</v>
      </c>
      <c r="I289" s="675" t="s">
        <v>6682</v>
      </c>
      <c r="J289" s="675" t="s">
        <v>2137</v>
      </c>
      <c r="K289" s="375"/>
      <c r="L289" s="676">
        <v>0</v>
      </c>
      <c r="M289" s="676">
        <v>0</v>
      </c>
      <c r="N289" s="676">
        <v>0</v>
      </c>
      <c r="O289" s="676">
        <v>0</v>
      </c>
      <c r="P289" s="676">
        <v>0</v>
      </c>
      <c r="Q289" s="676">
        <v>0</v>
      </c>
      <c r="R289" s="375"/>
    </row>
    <row r="290" spans="2:18" x14ac:dyDescent="0.25">
      <c r="B290" s="375">
        <v>0</v>
      </c>
      <c r="C290" s="375" t="s">
        <v>5746</v>
      </c>
      <c r="D290" s="375" t="s">
        <v>3670</v>
      </c>
      <c r="E290" s="375" t="s">
        <v>5747</v>
      </c>
      <c r="F290" s="375" t="s">
        <v>416</v>
      </c>
      <c r="G290" s="375" t="s">
        <v>558</v>
      </c>
      <c r="H290" s="375" t="s">
        <v>5748</v>
      </c>
      <c r="I290" s="675" t="s">
        <v>5467</v>
      </c>
      <c r="J290" s="675" t="s">
        <v>806</v>
      </c>
      <c r="K290" s="375"/>
      <c r="L290" s="676">
        <v>0</v>
      </c>
      <c r="M290" s="676">
        <v>0</v>
      </c>
      <c r="N290" s="676">
        <v>0</v>
      </c>
      <c r="O290" s="676">
        <v>0</v>
      </c>
      <c r="P290" s="676">
        <v>0</v>
      </c>
      <c r="Q290" s="676">
        <v>0</v>
      </c>
      <c r="R290" s="375"/>
    </row>
    <row r="291" spans="2:18" x14ac:dyDescent="0.25">
      <c r="B291" s="375">
        <v>0</v>
      </c>
      <c r="C291" s="375" t="s">
        <v>5749</v>
      </c>
      <c r="D291" s="375" t="s">
        <v>3670</v>
      </c>
      <c r="E291" s="375" t="s">
        <v>5747</v>
      </c>
      <c r="F291" s="375" t="s">
        <v>416</v>
      </c>
      <c r="G291" s="375" t="s">
        <v>558</v>
      </c>
      <c r="H291" s="375" t="s">
        <v>608</v>
      </c>
      <c r="I291" s="675" t="s">
        <v>5467</v>
      </c>
      <c r="J291" s="675" t="s">
        <v>806</v>
      </c>
      <c r="K291" s="375"/>
      <c r="L291" s="676">
        <v>0</v>
      </c>
      <c r="M291" s="676">
        <v>0</v>
      </c>
      <c r="N291" s="676">
        <v>0</v>
      </c>
      <c r="O291" s="676">
        <v>0</v>
      </c>
      <c r="P291" s="676">
        <v>0</v>
      </c>
      <c r="Q291" s="676">
        <v>0</v>
      </c>
      <c r="R291" s="375"/>
    </row>
    <row r="292" spans="2:18" x14ac:dyDescent="0.25">
      <c r="B292" s="375">
        <v>0</v>
      </c>
      <c r="C292" s="375" t="s">
        <v>6888</v>
      </c>
      <c r="D292" s="375" t="s">
        <v>3670</v>
      </c>
      <c r="E292" s="375" t="s">
        <v>4305</v>
      </c>
      <c r="F292" s="375" t="s">
        <v>416</v>
      </c>
      <c r="G292" s="375" t="s">
        <v>558</v>
      </c>
      <c r="H292" s="375" t="s">
        <v>634</v>
      </c>
      <c r="I292" s="675" t="s">
        <v>6682</v>
      </c>
      <c r="J292" s="675" t="s">
        <v>624</v>
      </c>
      <c r="K292" s="375"/>
      <c r="L292" s="676">
        <v>0</v>
      </c>
      <c r="M292" s="676">
        <v>0</v>
      </c>
      <c r="N292" s="676">
        <v>0</v>
      </c>
      <c r="O292" s="676">
        <v>0</v>
      </c>
      <c r="P292" s="676">
        <v>0</v>
      </c>
      <c r="Q292" s="676">
        <v>0</v>
      </c>
      <c r="R292" s="375"/>
    </row>
    <row r="293" spans="2:18" x14ac:dyDescent="0.25">
      <c r="B293" s="375">
        <v>0</v>
      </c>
      <c r="C293" s="375" t="s">
        <v>6889</v>
      </c>
      <c r="D293" s="375" t="s">
        <v>3670</v>
      </c>
      <c r="E293" s="375" t="s">
        <v>6890</v>
      </c>
      <c r="F293" s="375" t="s">
        <v>416</v>
      </c>
      <c r="G293" s="375" t="s">
        <v>558</v>
      </c>
      <c r="H293" s="375" t="s">
        <v>562</v>
      </c>
      <c r="I293" s="675" t="s">
        <v>6687</v>
      </c>
      <c r="J293" s="675" t="s">
        <v>2137</v>
      </c>
      <c r="K293" s="375"/>
      <c r="L293" s="676">
        <v>0</v>
      </c>
      <c r="M293" s="676">
        <v>0</v>
      </c>
      <c r="N293" s="676">
        <v>0</v>
      </c>
      <c r="O293" s="676">
        <v>0</v>
      </c>
      <c r="P293" s="676">
        <v>0</v>
      </c>
      <c r="Q293" s="676">
        <v>0</v>
      </c>
      <c r="R293" s="375"/>
    </row>
    <row r="294" spans="2:18" x14ac:dyDescent="0.25">
      <c r="B294" s="375">
        <v>0</v>
      </c>
      <c r="C294" s="375" t="s">
        <v>5240</v>
      </c>
      <c r="D294" s="375" t="s">
        <v>3670</v>
      </c>
      <c r="E294" s="375" t="s">
        <v>4358</v>
      </c>
      <c r="F294" s="375" t="s">
        <v>416</v>
      </c>
      <c r="G294" s="375" t="s">
        <v>558</v>
      </c>
      <c r="H294" s="375" t="s">
        <v>470</v>
      </c>
      <c r="I294" s="675" t="s">
        <v>5171</v>
      </c>
      <c r="J294" s="675" t="s">
        <v>1327</v>
      </c>
      <c r="K294" s="375"/>
      <c r="L294" s="676">
        <v>0</v>
      </c>
      <c r="M294" s="676">
        <v>0</v>
      </c>
      <c r="N294" s="676">
        <v>0</v>
      </c>
      <c r="O294" s="676">
        <v>0</v>
      </c>
      <c r="P294" s="676">
        <v>0</v>
      </c>
      <c r="Q294" s="676">
        <v>0</v>
      </c>
      <c r="R294" s="375"/>
    </row>
    <row r="295" spans="2:18" x14ac:dyDescent="0.25">
      <c r="B295" s="375">
        <v>0</v>
      </c>
      <c r="C295" s="375" t="s">
        <v>4306</v>
      </c>
      <c r="D295" s="375" t="s">
        <v>3670</v>
      </c>
      <c r="E295" s="375" t="s">
        <v>4307</v>
      </c>
      <c r="F295" s="375" t="s">
        <v>416</v>
      </c>
      <c r="G295" s="375" t="s">
        <v>558</v>
      </c>
      <c r="H295" s="375" t="s">
        <v>484</v>
      </c>
      <c r="I295" s="675" t="s">
        <v>4314</v>
      </c>
      <c r="J295" s="675" t="s">
        <v>6072</v>
      </c>
      <c r="K295" s="375"/>
      <c r="L295" s="676">
        <v>0</v>
      </c>
      <c r="M295" s="676">
        <v>0</v>
      </c>
      <c r="N295" s="676">
        <v>0</v>
      </c>
      <c r="O295" s="676">
        <v>0</v>
      </c>
      <c r="P295" s="676">
        <v>0</v>
      </c>
      <c r="Q295" s="676">
        <v>0</v>
      </c>
      <c r="R295" s="375"/>
    </row>
    <row r="296" spans="2:18" x14ac:dyDescent="0.25">
      <c r="B296" s="375">
        <v>0</v>
      </c>
      <c r="C296" s="375" t="s">
        <v>5241</v>
      </c>
      <c r="D296" s="375" t="s">
        <v>3670</v>
      </c>
      <c r="E296" s="375" t="s">
        <v>4139</v>
      </c>
      <c r="F296" s="375" t="s">
        <v>416</v>
      </c>
      <c r="G296" s="375" t="s">
        <v>558</v>
      </c>
      <c r="H296" s="375" t="s">
        <v>370</v>
      </c>
      <c r="I296" s="675" t="s">
        <v>4037</v>
      </c>
      <c r="J296" s="675" t="s">
        <v>624</v>
      </c>
      <c r="K296" s="375"/>
      <c r="L296" s="676">
        <v>0</v>
      </c>
      <c r="M296" s="676">
        <v>0</v>
      </c>
      <c r="N296" s="676">
        <v>0</v>
      </c>
      <c r="O296" s="676">
        <v>0</v>
      </c>
      <c r="P296" s="676">
        <v>0</v>
      </c>
      <c r="Q296" s="676">
        <v>0</v>
      </c>
      <c r="R296" s="375"/>
    </row>
    <row r="297" spans="2:18" x14ac:dyDescent="0.25">
      <c r="B297" s="375">
        <v>0</v>
      </c>
      <c r="C297" s="375" t="s">
        <v>4637</v>
      </c>
      <c r="D297" s="375" t="s">
        <v>3670</v>
      </c>
      <c r="E297" s="375" t="s">
        <v>4588</v>
      </c>
      <c r="F297" s="375" t="s">
        <v>416</v>
      </c>
      <c r="G297" s="375" t="s">
        <v>558</v>
      </c>
      <c r="H297" s="375" t="s">
        <v>370</v>
      </c>
      <c r="I297" s="675" t="s">
        <v>4609</v>
      </c>
      <c r="J297" s="675" t="s">
        <v>5175</v>
      </c>
      <c r="K297" s="375"/>
      <c r="L297" s="676">
        <v>0</v>
      </c>
      <c r="M297" s="676">
        <v>0</v>
      </c>
      <c r="N297" s="676">
        <v>0</v>
      </c>
      <c r="O297" s="676">
        <v>0</v>
      </c>
      <c r="P297" s="676">
        <v>0</v>
      </c>
      <c r="Q297" s="676">
        <v>0</v>
      </c>
      <c r="R297" s="375"/>
    </row>
    <row r="298" spans="2:18" x14ac:dyDescent="0.25">
      <c r="B298" s="375">
        <v>0</v>
      </c>
      <c r="C298" s="375" t="s">
        <v>5242</v>
      </c>
      <c r="D298" s="375" t="s">
        <v>3670</v>
      </c>
      <c r="E298" s="375" t="s">
        <v>5040</v>
      </c>
      <c r="F298" s="375" t="s">
        <v>416</v>
      </c>
      <c r="G298" s="375" t="s">
        <v>558</v>
      </c>
      <c r="H298" s="375" t="s">
        <v>370</v>
      </c>
      <c r="I298" s="675" t="s">
        <v>4993</v>
      </c>
      <c r="J298" s="675" t="s">
        <v>628</v>
      </c>
      <c r="K298" s="375"/>
      <c r="L298" s="676">
        <v>0</v>
      </c>
      <c r="M298" s="676">
        <v>0</v>
      </c>
      <c r="N298" s="676">
        <v>0</v>
      </c>
      <c r="O298" s="676">
        <v>0</v>
      </c>
      <c r="P298" s="676">
        <v>0</v>
      </c>
      <c r="Q298" s="676">
        <v>0</v>
      </c>
      <c r="R298" s="375"/>
    </row>
    <row r="299" spans="2:18" x14ac:dyDescent="0.25">
      <c r="B299" s="375">
        <v>0</v>
      </c>
      <c r="C299" s="375" t="s">
        <v>5050</v>
      </c>
      <c r="D299" s="375" t="s">
        <v>3670</v>
      </c>
      <c r="E299" s="375" t="s">
        <v>5051</v>
      </c>
      <c r="F299" s="375" t="s">
        <v>416</v>
      </c>
      <c r="G299" s="375" t="s">
        <v>558</v>
      </c>
      <c r="H299" s="375" t="s">
        <v>719</v>
      </c>
      <c r="I299" s="675" t="s">
        <v>5065</v>
      </c>
      <c r="J299" s="675" t="s">
        <v>624</v>
      </c>
      <c r="K299" s="375"/>
      <c r="L299" s="676">
        <v>0</v>
      </c>
      <c r="M299" s="676">
        <v>0</v>
      </c>
      <c r="N299" s="676">
        <v>0</v>
      </c>
      <c r="O299" s="676">
        <v>0</v>
      </c>
      <c r="P299" s="676">
        <v>0</v>
      </c>
      <c r="Q299" s="676">
        <v>0</v>
      </c>
      <c r="R299" s="375"/>
    </row>
    <row r="300" spans="2:18" x14ac:dyDescent="0.25">
      <c r="B300" s="375">
        <v>0</v>
      </c>
      <c r="C300" s="375" t="s">
        <v>5109</v>
      </c>
      <c r="D300" s="375" t="s">
        <v>3670</v>
      </c>
      <c r="E300" s="375" t="s">
        <v>4472</v>
      </c>
      <c r="F300" s="375" t="s">
        <v>416</v>
      </c>
      <c r="G300" s="375" t="s">
        <v>558</v>
      </c>
      <c r="H300" s="375" t="s">
        <v>470</v>
      </c>
      <c r="I300" s="675" t="s">
        <v>5165</v>
      </c>
      <c r="J300" s="675" t="s">
        <v>624</v>
      </c>
      <c r="K300" s="375"/>
      <c r="L300" s="676">
        <v>0.29388800000000004</v>
      </c>
      <c r="M300" s="676">
        <v>0.29388800000000004</v>
      </c>
      <c r="N300" s="676">
        <v>0.29388800000000004</v>
      </c>
      <c r="O300" s="676">
        <v>0</v>
      </c>
      <c r="P300" s="676">
        <v>0</v>
      </c>
      <c r="Q300" s="676">
        <v>0</v>
      </c>
      <c r="R300" s="375"/>
    </row>
    <row r="301" spans="2:18" x14ac:dyDescent="0.25">
      <c r="B301" s="375">
        <v>0</v>
      </c>
      <c r="C301" s="375" t="s">
        <v>4467</v>
      </c>
      <c r="D301" s="375" t="s">
        <v>3670</v>
      </c>
      <c r="E301" s="375" t="s">
        <v>4468</v>
      </c>
      <c r="F301" s="375" t="s">
        <v>416</v>
      </c>
      <c r="G301" s="375" t="s">
        <v>558</v>
      </c>
      <c r="H301" s="375" t="s">
        <v>422</v>
      </c>
      <c r="I301" s="675" t="s">
        <v>4413</v>
      </c>
      <c r="J301" s="675" t="s">
        <v>806</v>
      </c>
      <c r="K301" s="375"/>
      <c r="L301" s="676">
        <v>0</v>
      </c>
      <c r="M301" s="676">
        <v>0</v>
      </c>
      <c r="N301" s="676">
        <v>0</v>
      </c>
      <c r="O301" s="676">
        <v>0</v>
      </c>
      <c r="P301" s="676">
        <v>0</v>
      </c>
      <c r="Q301" s="676">
        <v>0</v>
      </c>
      <c r="R301" s="375"/>
    </row>
    <row r="302" spans="2:18" x14ac:dyDescent="0.25">
      <c r="B302" s="375">
        <v>0</v>
      </c>
      <c r="C302" s="375" t="s">
        <v>5243</v>
      </c>
      <c r="D302" s="375" t="s">
        <v>3670</v>
      </c>
      <c r="E302" s="375" t="s">
        <v>3875</v>
      </c>
      <c r="F302" s="375" t="s">
        <v>416</v>
      </c>
      <c r="G302" s="375" t="s">
        <v>558</v>
      </c>
      <c r="H302" s="375" t="s">
        <v>538</v>
      </c>
      <c r="I302" s="675" t="s">
        <v>3743</v>
      </c>
      <c r="J302" s="675" t="s">
        <v>4721</v>
      </c>
      <c r="K302" s="375"/>
      <c r="L302" s="676">
        <v>0</v>
      </c>
      <c r="M302" s="676">
        <v>0</v>
      </c>
      <c r="N302" s="676">
        <v>0</v>
      </c>
      <c r="O302" s="676">
        <v>0</v>
      </c>
      <c r="P302" s="676">
        <v>0</v>
      </c>
      <c r="Q302" s="676">
        <v>0</v>
      </c>
      <c r="R302" s="375"/>
    </row>
    <row r="303" spans="2:18" x14ac:dyDescent="0.25">
      <c r="B303" s="375">
        <v>0</v>
      </c>
      <c r="C303" s="375" t="s">
        <v>5052</v>
      </c>
      <c r="D303" s="375" t="s">
        <v>3670</v>
      </c>
      <c r="E303" s="375" t="s">
        <v>2789</v>
      </c>
      <c r="F303" s="375" t="s">
        <v>416</v>
      </c>
      <c r="G303" s="375" t="s">
        <v>558</v>
      </c>
      <c r="H303" s="375" t="s">
        <v>370</v>
      </c>
      <c r="I303" s="675" t="s">
        <v>5065</v>
      </c>
      <c r="J303" s="675" t="s">
        <v>5066</v>
      </c>
      <c r="K303" s="375"/>
      <c r="L303" s="676">
        <v>0</v>
      </c>
      <c r="M303" s="676">
        <v>0</v>
      </c>
      <c r="N303" s="676">
        <v>0</v>
      </c>
      <c r="O303" s="676">
        <v>0</v>
      </c>
      <c r="P303" s="676">
        <v>0</v>
      </c>
      <c r="Q303" s="676">
        <v>0</v>
      </c>
      <c r="R303" s="375"/>
    </row>
    <row r="304" spans="2:18" x14ac:dyDescent="0.25">
      <c r="B304" s="375">
        <v>0</v>
      </c>
      <c r="C304" s="375" t="s">
        <v>5750</v>
      </c>
      <c r="D304" s="375" t="s">
        <v>3670</v>
      </c>
      <c r="E304" s="375" t="s">
        <v>5751</v>
      </c>
      <c r="F304" s="375" t="s">
        <v>416</v>
      </c>
      <c r="G304" s="375" t="s">
        <v>558</v>
      </c>
      <c r="H304" s="375" t="s">
        <v>561</v>
      </c>
      <c r="I304" s="675" t="s">
        <v>5467</v>
      </c>
      <c r="J304" s="675" t="s">
        <v>2137</v>
      </c>
      <c r="K304" s="375"/>
      <c r="L304" s="676">
        <v>0</v>
      </c>
      <c r="M304" s="676">
        <v>0</v>
      </c>
      <c r="N304" s="676">
        <v>0</v>
      </c>
      <c r="O304" s="676">
        <v>0</v>
      </c>
      <c r="P304" s="676">
        <v>0</v>
      </c>
      <c r="Q304" s="676">
        <v>0</v>
      </c>
      <c r="R304" s="375"/>
    </row>
    <row r="305" spans="2:18" x14ac:dyDescent="0.25">
      <c r="B305" s="375">
        <v>0</v>
      </c>
      <c r="C305" s="375" t="s">
        <v>5752</v>
      </c>
      <c r="D305" s="375" t="s">
        <v>3670</v>
      </c>
      <c r="E305" s="375" t="s">
        <v>3848</v>
      </c>
      <c r="F305" s="375" t="s">
        <v>416</v>
      </c>
      <c r="G305" s="375" t="s">
        <v>558</v>
      </c>
      <c r="H305" s="375" t="s">
        <v>5748</v>
      </c>
      <c r="I305" s="675" t="s">
        <v>5467</v>
      </c>
      <c r="J305" s="675" t="s">
        <v>628</v>
      </c>
      <c r="K305" s="375"/>
      <c r="L305" s="676">
        <v>0</v>
      </c>
      <c r="M305" s="676">
        <v>0</v>
      </c>
      <c r="N305" s="676">
        <v>0</v>
      </c>
      <c r="O305" s="676">
        <v>0</v>
      </c>
      <c r="P305" s="676">
        <v>0</v>
      </c>
      <c r="Q305" s="676">
        <v>0</v>
      </c>
      <c r="R305" s="375"/>
    </row>
    <row r="306" spans="2:18" x14ac:dyDescent="0.25">
      <c r="B306" s="375">
        <v>0</v>
      </c>
      <c r="C306" s="375" t="s">
        <v>5753</v>
      </c>
      <c r="D306" s="375" t="s">
        <v>3670</v>
      </c>
      <c r="E306" s="375" t="s">
        <v>3848</v>
      </c>
      <c r="F306" s="375" t="s">
        <v>416</v>
      </c>
      <c r="G306" s="375" t="s">
        <v>558</v>
      </c>
      <c r="H306" s="375" t="s">
        <v>608</v>
      </c>
      <c r="I306" s="675" t="s">
        <v>5467</v>
      </c>
      <c r="J306" s="675" t="s">
        <v>628</v>
      </c>
      <c r="K306" s="375"/>
      <c r="L306" s="676">
        <v>0</v>
      </c>
      <c r="M306" s="676">
        <v>0</v>
      </c>
      <c r="N306" s="676">
        <v>0</v>
      </c>
      <c r="O306" s="676">
        <v>0</v>
      </c>
      <c r="P306" s="676">
        <v>0</v>
      </c>
      <c r="Q306" s="676">
        <v>0</v>
      </c>
      <c r="R306" s="375"/>
    </row>
    <row r="307" spans="2:18" x14ac:dyDescent="0.25">
      <c r="B307" s="375">
        <v>0</v>
      </c>
      <c r="C307" s="375" t="s">
        <v>4356</v>
      </c>
      <c r="D307" s="375" t="s">
        <v>3670</v>
      </c>
      <c r="E307" s="375" t="s">
        <v>4357</v>
      </c>
      <c r="F307" s="375" t="s">
        <v>416</v>
      </c>
      <c r="G307" s="375" t="s">
        <v>558</v>
      </c>
      <c r="H307" s="375" t="s">
        <v>433</v>
      </c>
      <c r="I307" s="675" t="s">
        <v>5171</v>
      </c>
      <c r="J307" s="675" t="s">
        <v>795</v>
      </c>
      <c r="K307" s="375"/>
      <c r="L307" s="676">
        <v>0</v>
      </c>
      <c r="M307" s="676">
        <v>0</v>
      </c>
      <c r="N307" s="676">
        <v>0</v>
      </c>
      <c r="O307" s="676">
        <v>0</v>
      </c>
      <c r="P307" s="676">
        <v>0</v>
      </c>
      <c r="Q307" s="676">
        <v>0</v>
      </c>
      <c r="R307" s="375"/>
    </row>
    <row r="308" spans="2:18" x14ac:dyDescent="0.25">
      <c r="B308" s="375">
        <v>0</v>
      </c>
      <c r="C308" s="375" t="s">
        <v>5244</v>
      </c>
      <c r="D308" s="375" t="s">
        <v>3670</v>
      </c>
      <c r="E308" s="375" t="s">
        <v>5245</v>
      </c>
      <c r="F308" s="375" t="s">
        <v>416</v>
      </c>
      <c r="G308" s="375" t="s">
        <v>558</v>
      </c>
      <c r="H308" s="375" t="s">
        <v>475</v>
      </c>
      <c r="I308" s="675" t="s">
        <v>5065</v>
      </c>
      <c r="J308" s="675" t="s">
        <v>2152</v>
      </c>
      <c r="K308" s="375"/>
      <c r="L308" s="676">
        <v>0.20992000000000002</v>
      </c>
      <c r="M308" s="676">
        <v>0.20992000000000002</v>
      </c>
      <c r="N308" s="676">
        <v>0.20992000000000002</v>
      </c>
      <c r="O308" s="676">
        <v>0</v>
      </c>
      <c r="P308" s="676">
        <v>0</v>
      </c>
      <c r="Q308" s="676">
        <v>0</v>
      </c>
      <c r="R308" s="375"/>
    </row>
    <row r="309" spans="2:18" x14ac:dyDescent="0.25">
      <c r="B309" s="375">
        <v>0</v>
      </c>
      <c r="C309" s="375" t="s">
        <v>5246</v>
      </c>
      <c r="D309" s="375" t="s">
        <v>3670</v>
      </c>
      <c r="E309" s="375" t="s">
        <v>5247</v>
      </c>
      <c r="F309" s="375" t="s">
        <v>416</v>
      </c>
      <c r="G309" s="375" t="s">
        <v>558</v>
      </c>
      <c r="H309" s="375" t="s">
        <v>767</v>
      </c>
      <c r="I309" s="675" t="s">
        <v>4385</v>
      </c>
      <c r="J309" s="675" t="s">
        <v>806</v>
      </c>
      <c r="K309" s="375"/>
      <c r="L309" s="676">
        <v>0</v>
      </c>
      <c r="M309" s="676">
        <v>0</v>
      </c>
      <c r="N309" s="676">
        <v>0</v>
      </c>
      <c r="O309" s="676">
        <v>0</v>
      </c>
      <c r="P309" s="676">
        <v>0</v>
      </c>
      <c r="Q309" s="676">
        <v>0</v>
      </c>
      <c r="R309" s="375"/>
    </row>
    <row r="310" spans="2:18" x14ac:dyDescent="0.25">
      <c r="B310" s="375">
        <v>0</v>
      </c>
      <c r="C310" s="375" t="s">
        <v>5248</v>
      </c>
      <c r="D310" s="375" t="s">
        <v>3670</v>
      </c>
      <c r="E310" s="375" t="s">
        <v>3947</v>
      </c>
      <c r="F310" s="375" t="s">
        <v>416</v>
      </c>
      <c r="G310" s="375" t="s">
        <v>558</v>
      </c>
      <c r="H310" s="375" t="s">
        <v>767</v>
      </c>
      <c r="I310" s="675" t="s">
        <v>4056</v>
      </c>
      <c r="J310" s="675" t="s">
        <v>806</v>
      </c>
      <c r="K310" s="375"/>
      <c r="L310" s="676">
        <v>0</v>
      </c>
      <c r="M310" s="676">
        <v>0</v>
      </c>
      <c r="N310" s="676">
        <v>0</v>
      </c>
      <c r="O310" s="676">
        <v>0</v>
      </c>
      <c r="P310" s="676">
        <v>0</v>
      </c>
      <c r="Q310" s="676">
        <v>0</v>
      </c>
      <c r="R310" s="375"/>
    </row>
    <row r="311" spans="2:18" x14ac:dyDescent="0.25">
      <c r="B311" s="375">
        <v>0</v>
      </c>
      <c r="C311" s="375" t="s">
        <v>5249</v>
      </c>
      <c r="D311" s="375" t="s">
        <v>3670</v>
      </c>
      <c r="E311" s="375" t="s">
        <v>5250</v>
      </c>
      <c r="F311" s="375" t="s">
        <v>416</v>
      </c>
      <c r="G311" s="375" t="s">
        <v>558</v>
      </c>
      <c r="H311" s="375" t="s">
        <v>2149</v>
      </c>
      <c r="I311" s="675" t="s">
        <v>4056</v>
      </c>
      <c r="J311" s="675" t="s">
        <v>624</v>
      </c>
      <c r="K311" s="375"/>
      <c r="L311" s="676">
        <v>0</v>
      </c>
      <c r="M311" s="676">
        <v>0</v>
      </c>
      <c r="N311" s="676">
        <v>0</v>
      </c>
      <c r="O311" s="676">
        <v>0</v>
      </c>
      <c r="P311" s="676">
        <v>0</v>
      </c>
      <c r="Q311" s="676">
        <v>0</v>
      </c>
      <c r="R311" s="375"/>
    </row>
    <row r="312" spans="2:18" x14ac:dyDescent="0.25">
      <c r="B312" s="375">
        <v>0</v>
      </c>
      <c r="C312" s="375" t="s">
        <v>5075</v>
      </c>
      <c r="D312" s="375" t="s">
        <v>3670</v>
      </c>
      <c r="E312" s="375" t="s">
        <v>3800</v>
      </c>
      <c r="F312" s="375" t="s">
        <v>416</v>
      </c>
      <c r="G312" s="375" t="s">
        <v>558</v>
      </c>
      <c r="H312" s="375" t="s">
        <v>634</v>
      </c>
      <c r="I312" s="675" t="s">
        <v>4034</v>
      </c>
      <c r="J312" s="675" t="s">
        <v>628</v>
      </c>
      <c r="K312" s="375"/>
      <c r="L312" s="676">
        <v>0</v>
      </c>
      <c r="M312" s="676">
        <v>0</v>
      </c>
      <c r="N312" s="676">
        <v>0</v>
      </c>
      <c r="O312" s="676">
        <v>0</v>
      </c>
      <c r="P312" s="676">
        <v>0</v>
      </c>
      <c r="Q312" s="676">
        <v>0</v>
      </c>
      <c r="R312" s="375"/>
    </row>
    <row r="313" spans="2:18" x14ac:dyDescent="0.25">
      <c r="B313" s="375">
        <v>0</v>
      </c>
      <c r="C313" s="375" t="s">
        <v>5251</v>
      </c>
      <c r="D313" s="375" t="s">
        <v>3670</v>
      </c>
      <c r="E313" s="375" t="s">
        <v>3832</v>
      </c>
      <c r="F313" s="375" t="s">
        <v>416</v>
      </c>
      <c r="G313" s="375" t="s">
        <v>558</v>
      </c>
      <c r="H313" s="375" t="s">
        <v>370</v>
      </c>
      <c r="I313" s="675" t="s">
        <v>4020</v>
      </c>
      <c r="J313" s="675" t="s">
        <v>806</v>
      </c>
      <c r="K313" s="375"/>
      <c r="L313" s="676">
        <v>0</v>
      </c>
      <c r="M313" s="676">
        <v>0</v>
      </c>
      <c r="N313" s="676">
        <v>0</v>
      </c>
      <c r="O313" s="676">
        <v>0</v>
      </c>
      <c r="P313" s="676">
        <v>0</v>
      </c>
      <c r="Q313" s="676">
        <v>0</v>
      </c>
      <c r="R313" s="375"/>
    </row>
    <row r="314" spans="2:18" x14ac:dyDescent="0.25">
      <c r="B314" s="375">
        <v>0</v>
      </c>
      <c r="C314" s="375" t="s">
        <v>7364</v>
      </c>
      <c r="D314" s="375" t="s">
        <v>3670</v>
      </c>
      <c r="E314" s="375" t="s">
        <v>7365</v>
      </c>
      <c r="F314" s="375" t="s">
        <v>416</v>
      </c>
      <c r="G314" s="375" t="s">
        <v>558</v>
      </c>
      <c r="H314" s="375" t="s">
        <v>422</v>
      </c>
      <c r="I314" s="675" t="s">
        <v>7319</v>
      </c>
      <c r="J314" s="675" t="s">
        <v>795</v>
      </c>
      <c r="K314" s="375"/>
      <c r="L314" s="676">
        <v>0</v>
      </c>
      <c r="M314" s="676">
        <v>0</v>
      </c>
      <c r="N314" s="676">
        <v>0</v>
      </c>
      <c r="O314" s="676">
        <v>0</v>
      </c>
      <c r="P314" s="676">
        <v>0</v>
      </c>
      <c r="Q314" s="676">
        <v>0</v>
      </c>
      <c r="R314" s="375"/>
    </row>
    <row r="315" spans="2:18" x14ac:dyDescent="0.25">
      <c r="B315" s="375">
        <v>0</v>
      </c>
      <c r="C315" s="375" t="s">
        <v>5252</v>
      </c>
      <c r="D315" s="375" t="s">
        <v>3670</v>
      </c>
      <c r="E315" s="375" t="s">
        <v>3736</v>
      </c>
      <c r="F315" s="375" t="s">
        <v>416</v>
      </c>
      <c r="G315" s="375" t="s">
        <v>558</v>
      </c>
      <c r="H315" s="375" t="s">
        <v>422</v>
      </c>
      <c r="I315" s="675" t="s">
        <v>4025</v>
      </c>
      <c r="J315" s="675" t="s">
        <v>806</v>
      </c>
      <c r="K315" s="375"/>
      <c r="L315" s="676">
        <v>0</v>
      </c>
      <c r="M315" s="676">
        <v>0</v>
      </c>
      <c r="N315" s="676">
        <v>0</v>
      </c>
      <c r="O315" s="676">
        <v>0</v>
      </c>
      <c r="P315" s="676">
        <v>0</v>
      </c>
      <c r="Q315" s="676">
        <v>0</v>
      </c>
      <c r="R315" s="375"/>
    </row>
    <row r="316" spans="2:18" x14ac:dyDescent="0.25">
      <c r="B316" s="375">
        <v>0</v>
      </c>
      <c r="C316" s="375" t="s">
        <v>7384</v>
      </c>
      <c r="D316" s="375" t="s">
        <v>3670</v>
      </c>
      <c r="E316" s="375" t="s">
        <v>7385</v>
      </c>
      <c r="F316" s="375" t="s">
        <v>416</v>
      </c>
      <c r="G316" s="375" t="s">
        <v>558</v>
      </c>
      <c r="H316" s="375" t="s">
        <v>634</v>
      </c>
      <c r="I316" s="675" t="s">
        <v>7311</v>
      </c>
      <c r="J316" s="675" t="s">
        <v>795</v>
      </c>
      <c r="K316" s="375"/>
      <c r="L316" s="676">
        <v>0.21</v>
      </c>
      <c r="M316" s="676">
        <v>0.21</v>
      </c>
      <c r="N316" s="676">
        <v>0.21</v>
      </c>
      <c r="O316" s="676">
        <v>0</v>
      </c>
      <c r="P316" s="676">
        <v>0</v>
      </c>
      <c r="Q316" s="676">
        <v>0</v>
      </c>
      <c r="R316" s="375"/>
    </row>
    <row r="317" spans="2:18" x14ac:dyDescent="0.25">
      <c r="B317" s="375">
        <v>0</v>
      </c>
      <c r="C317" s="375" t="s">
        <v>5033</v>
      </c>
      <c r="D317" s="375" t="s">
        <v>3670</v>
      </c>
      <c r="E317" s="375" t="s">
        <v>4470</v>
      </c>
      <c r="F317" s="375" t="s">
        <v>416</v>
      </c>
      <c r="G317" s="375" t="s">
        <v>558</v>
      </c>
      <c r="H317" s="375" t="s">
        <v>767</v>
      </c>
      <c r="I317" s="675" t="s">
        <v>5165</v>
      </c>
      <c r="J317" s="675" t="s">
        <v>806</v>
      </c>
      <c r="K317" s="375"/>
      <c r="L317" s="676">
        <v>0</v>
      </c>
      <c r="M317" s="676">
        <v>0</v>
      </c>
      <c r="N317" s="676">
        <v>0</v>
      </c>
      <c r="O317" s="676">
        <v>0</v>
      </c>
      <c r="P317" s="676">
        <v>0</v>
      </c>
      <c r="Q317" s="676">
        <v>0</v>
      </c>
      <c r="R317" s="375"/>
    </row>
    <row r="318" spans="2:18" x14ac:dyDescent="0.25">
      <c r="B318" s="375">
        <v>0</v>
      </c>
      <c r="C318" s="375" t="s">
        <v>6502</v>
      </c>
      <c r="D318" s="375" t="s">
        <v>3670</v>
      </c>
      <c r="E318" s="375" t="s">
        <v>6414</v>
      </c>
      <c r="F318" s="375" t="s">
        <v>416</v>
      </c>
      <c r="G318" s="375" t="s">
        <v>558</v>
      </c>
      <c r="H318" s="375" t="s">
        <v>634</v>
      </c>
      <c r="I318" s="675" t="s">
        <v>6428</v>
      </c>
      <c r="J318" s="675" t="s">
        <v>2137</v>
      </c>
      <c r="K318" s="375"/>
      <c r="L318" s="676">
        <v>0</v>
      </c>
      <c r="M318" s="676">
        <v>0</v>
      </c>
      <c r="N318" s="676">
        <v>0</v>
      </c>
      <c r="O318" s="676">
        <v>0</v>
      </c>
      <c r="P318" s="676">
        <v>0</v>
      </c>
      <c r="Q318" s="676">
        <v>0</v>
      </c>
      <c r="R318" s="375"/>
    </row>
    <row r="319" spans="2:18" x14ac:dyDescent="0.25">
      <c r="B319" s="375">
        <v>0</v>
      </c>
      <c r="C319" s="375" t="s">
        <v>6891</v>
      </c>
      <c r="D319" s="375" t="s">
        <v>3670</v>
      </c>
      <c r="E319" s="375" t="s">
        <v>6892</v>
      </c>
      <c r="F319" s="375" t="s">
        <v>416</v>
      </c>
      <c r="G319" s="375" t="s">
        <v>558</v>
      </c>
      <c r="H319" s="375" t="s">
        <v>370</v>
      </c>
      <c r="I319" s="675" t="s">
        <v>6682</v>
      </c>
      <c r="J319" s="675" t="s">
        <v>2137</v>
      </c>
      <c r="K319" s="375"/>
      <c r="L319" s="676">
        <v>0</v>
      </c>
      <c r="M319" s="676">
        <v>0</v>
      </c>
      <c r="N319" s="676">
        <v>0</v>
      </c>
      <c r="O319" s="676">
        <v>0</v>
      </c>
      <c r="P319" s="676">
        <v>0</v>
      </c>
      <c r="Q319" s="676">
        <v>0</v>
      </c>
      <c r="R319" s="375"/>
    </row>
    <row r="320" spans="2:18" x14ac:dyDescent="0.25">
      <c r="B320" s="375">
        <v>0</v>
      </c>
      <c r="C320" s="375" t="s">
        <v>3954</v>
      </c>
      <c r="D320" s="375" t="s">
        <v>3670</v>
      </c>
      <c r="E320" s="375" t="s">
        <v>2478</v>
      </c>
      <c r="F320" s="375" t="s">
        <v>416</v>
      </c>
      <c r="G320" s="375" t="s">
        <v>558</v>
      </c>
      <c r="H320" s="375" t="s">
        <v>608</v>
      </c>
      <c r="I320" s="675" t="s">
        <v>4056</v>
      </c>
      <c r="J320" s="675" t="s">
        <v>4793</v>
      </c>
      <c r="K320" s="375"/>
      <c r="L320" s="676">
        <v>0</v>
      </c>
      <c r="M320" s="676">
        <v>0</v>
      </c>
      <c r="N320" s="676">
        <v>0</v>
      </c>
      <c r="O320" s="676">
        <v>0</v>
      </c>
      <c r="P320" s="676">
        <v>0</v>
      </c>
      <c r="Q320" s="676">
        <v>0</v>
      </c>
      <c r="R320" s="375"/>
    </row>
    <row r="321" spans="2:18" x14ac:dyDescent="0.25">
      <c r="B321" s="375">
        <v>0</v>
      </c>
      <c r="C321" s="375" t="s">
        <v>5253</v>
      </c>
      <c r="D321" s="375" t="s">
        <v>3670</v>
      </c>
      <c r="E321" s="375" t="s">
        <v>2478</v>
      </c>
      <c r="F321" s="375" t="s">
        <v>416</v>
      </c>
      <c r="G321" s="375" t="s">
        <v>558</v>
      </c>
      <c r="H321" s="375" t="s">
        <v>4291</v>
      </c>
      <c r="I321" s="675" t="s">
        <v>4056</v>
      </c>
      <c r="J321" s="675" t="s">
        <v>4793</v>
      </c>
      <c r="K321" s="375"/>
      <c r="L321" s="676">
        <v>0</v>
      </c>
      <c r="M321" s="676">
        <v>0</v>
      </c>
      <c r="N321" s="676">
        <v>0</v>
      </c>
      <c r="O321" s="676">
        <v>0</v>
      </c>
      <c r="P321" s="676">
        <v>0</v>
      </c>
      <c r="Q321" s="676">
        <v>0</v>
      </c>
      <c r="R321" s="375"/>
    </row>
    <row r="322" spans="2:18" x14ac:dyDescent="0.25">
      <c r="B322" s="375">
        <v>0</v>
      </c>
      <c r="C322" s="375" t="s">
        <v>4712</v>
      </c>
      <c r="D322" s="375" t="s">
        <v>3670</v>
      </c>
      <c r="E322" s="375" t="s">
        <v>2478</v>
      </c>
      <c r="F322" s="375" t="s">
        <v>416</v>
      </c>
      <c r="G322" s="375" t="s">
        <v>558</v>
      </c>
      <c r="H322" s="375" t="s">
        <v>370</v>
      </c>
      <c r="I322" s="675" t="s">
        <v>4731</v>
      </c>
      <c r="J322" s="675" t="s">
        <v>4793</v>
      </c>
      <c r="K322" s="375"/>
      <c r="L322" s="676">
        <v>0</v>
      </c>
      <c r="M322" s="676">
        <v>0</v>
      </c>
      <c r="N322" s="676">
        <v>0</v>
      </c>
      <c r="O322" s="676">
        <v>0</v>
      </c>
      <c r="P322" s="676">
        <v>0</v>
      </c>
      <c r="Q322" s="676">
        <v>0</v>
      </c>
      <c r="R322" s="375"/>
    </row>
    <row r="323" spans="2:18" x14ac:dyDescent="0.25">
      <c r="B323" s="375">
        <v>0</v>
      </c>
      <c r="C323" s="375" t="s">
        <v>6503</v>
      </c>
      <c r="D323" s="375" t="s">
        <v>3670</v>
      </c>
      <c r="E323" s="375" t="s">
        <v>6504</v>
      </c>
      <c r="F323" s="375" t="s">
        <v>416</v>
      </c>
      <c r="G323" s="375" t="s">
        <v>558</v>
      </c>
      <c r="H323" s="375" t="s">
        <v>634</v>
      </c>
      <c r="I323" s="675" t="s">
        <v>7453</v>
      </c>
      <c r="J323" s="675" t="s">
        <v>2137</v>
      </c>
      <c r="K323" s="375"/>
      <c r="L323" s="676">
        <v>0</v>
      </c>
      <c r="M323" s="676">
        <v>0</v>
      </c>
      <c r="N323" s="676">
        <v>0</v>
      </c>
      <c r="O323" s="676">
        <v>0</v>
      </c>
      <c r="P323" s="676">
        <v>0</v>
      </c>
      <c r="Q323" s="676">
        <v>0</v>
      </c>
      <c r="R323" s="375"/>
    </row>
    <row r="324" spans="2:18" x14ac:dyDescent="0.25">
      <c r="B324" s="375">
        <v>0</v>
      </c>
      <c r="C324" s="375" t="s">
        <v>4250</v>
      </c>
      <c r="D324" s="375" t="s">
        <v>3670</v>
      </c>
      <c r="E324" s="375" t="s">
        <v>4840</v>
      </c>
      <c r="F324" s="375" t="s">
        <v>416</v>
      </c>
      <c r="G324" s="375" t="s">
        <v>558</v>
      </c>
      <c r="H324" s="375" t="s">
        <v>767</v>
      </c>
      <c r="I324" s="675" t="s">
        <v>4062</v>
      </c>
      <c r="J324" s="675" t="s">
        <v>628</v>
      </c>
      <c r="K324" s="375"/>
      <c r="L324" s="676">
        <v>0</v>
      </c>
      <c r="M324" s="676">
        <v>0</v>
      </c>
      <c r="N324" s="676">
        <v>0</v>
      </c>
      <c r="O324" s="676">
        <v>0</v>
      </c>
      <c r="P324" s="676">
        <v>0</v>
      </c>
      <c r="Q324" s="676">
        <v>0</v>
      </c>
      <c r="R324" s="375"/>
    </row>
    <row r="325" spans="2:18" x14ac:dyDescent="0.25">
      <c r="B325" s="375">
        <v>0</v>
      </c>
      <c r="C325" s="375" t="s">
        <v>5116</v>
      </c>
      <c r="D325" s="375" t="s">
        <v>3670</v>
      </c>
      <c r="E325" s="375" t="s">
        <v>4195</v>
      </c>
      <c r="F325" s="375" t="s">
        <v>416</v>
      </c>
      <c r="G325" s="375" t="s">
        <v>558</v>
      </c>
      <c r="H325" s="375" t="s">
        <v>767</v>
      </c>
      <c r="I325" s="675" t="s">
        <v>4729</v>
      </c>
      <c r="J325" s="675" t="s">
        <v>806</v>
      </c>
      <c r="K325" s="375"/>
      <c r="L325" s="676">
        <v>0</v>
      </c>
      <c r="M325" s="676">
        <v>0</v>
      </c>
      <c r="N325" s="676">
        <v>0</v>
      </c>
      <c r="O325" s="676">
        <v>0</v>
      </c>
      <c r="P325" s="676">
        <v>0</v>
      </c>
      <c r="Q325" s="676">
        <v>0</v>
      </c>
      <c r="R325" s="375"/>
    </row>
    <row r="326" spans="2:18" x14ac:dyDescent="0.25">
      <c r="B326" s="375">
        <v>0</v>
      </c>
      <c r="C326" s="375" t="s">
        <v>5080</v>
      </c>
      <c r="D326" s="375" t="s">
        <v>3670</v>
      </c>
      <c r="E326" s="375" t="s">
        <v>3725</v>
      </c>
      <c r="F326" s="375" t="s">
        <v>416</v>
      </c>
      <c r="G326" s="375" t="s">
        <v>558</v>
      </c>
      <c r="H326" s="375" t="s">
        <v>2149</v>
      </c>
      <c r="I326" s="675" t="s">
        <v>5211</v>
      </c>
      <c r="J326" s="675" t="s">
        <v>2137</v>
      </c>
      <c r="K326" s="375"/>
      <c r="L326" s="676">
        <v>0.51559999999999995</v>
      </c>
      <c r="M326" s="676">
        <v>0.51559999999999995</v>
      </c>
      <c r="N326" s="676">
        <v>0.51559999999999995</v>
      </c>
      <c r="O326" s="676">
        <v>0</v>
      </c>
      <c r="P326" s="676">
        <v>0</v>
      </c>
      <c r="Q326" s="676">
        <v>0</v>
      </c>
      <c r="R326" s="375"/>
    </row>
    <row r="327" spans="2:18" x14ac:dyDescent="0.25">
      <c r="B327" s="375">
        <v>0</v>
      </c>
      <c r="C327" s="375" t="s">
        <v>5254</v>
      </c>
      <c r="D327" s="375" t="s">
        <v>3670</v>
      </c>
      <c r="E327" s="375" t="s">
        <v>3818</v>
      </c>
      <c r="F327" s="375" t="s">
        <v>416</v>
      </c>
      <c r="G327" s="375" t="s">
        <v>558</v>
      </c>
      <c r="H327" s="375" t="s">
        <v>522</v>
      </c>
      <c r="I327" s="675" t="s">
        <v>4034</v>
      </c>
      <c r="J327" s="675" t="s">
        <v>806</v>
      </c>
      <c r="K327" s="375"/>
      <c r="L327" s="676">
        <v>0</v>
      </c>
      <c r="M327" s="676">
        <v>0</v>
      </c>
      <c r="N327" s="676">
        <v>0</v>
      </c>
      <c r="O327" s="676">
        <v>0</v>
      </c>
      <c r="P327" s="676">
        <v>0</v>
      </c>
      <c r="Q327" s="676">
        <v>0</v>
      </c>
      <c r="R327" s="375"/>
    </row>
    <row r="328" spans="2:18" x14ac:dyDescent="0.25">
      <c r="B328" s="375">
        <v>0</v>
      </c>
      <c r="C328" s="375" t="s">
        <v>5255</v>
      </c>
      <c r="D328" s="375" t="s">
        <v>3670</v>
      </c>
      <c r="E328" s="375" t="s">
        <v>3818</v>
      </c>
      <c r="F328" s="375" t="s">
        <v>416</v>
      </c>
      <c r="G328" s="375" t="s">
        <v>558</v>
      </c>
      <c r="H328" s="375" t="s">
        <v>4338</v>
      </c>
      <c r="I328" s="675" t="s">
        <v>4205</v>
      </c>
      <c r="J328" s="675" t="s">
        <v>806</v>
      </c>
      <c r="K328" s="375"/>
      <c r="L328" s="676">
        <v>0</v>
      </c>
      <c r="M328" s="676">
        <v>0</v>
      </c>
      <c r="N328" s="676">
        <v>0</v>
      </c>
      <c r="O328" s="676">
        <v>0</v>
      </c>
      <c r="P328" s="676">
        <v>0</v>
      </c>
      <c r="Q328" s="676">
        <v>0</v>
      </c>
      <c r="R328" s="375"/>
    </row>
    <row r="329" spans="2:18" x14ac:dyDescent="0.25">
      <c r="B329" s="375">
        <v>0</v>
      </c>
      <c r="C329" s="375" t="s">
        <v>4364</v>
      </c>
      <c r="D329" s="375" t="s">
        <v>3670</v>
      </c>
      <c r="E329" s="375" t="s">
        <v>4886</v>
      </c>
      <c r="F329" s="375" t="s">
        <v>416</v>
      </c>
      <c r="G329" s="375" t="s">
        <v>558</v>
      </c>
      <c r="H329" s="375" t="s">
        <v>767</v>
      </c>
      <c r="I329" s="675" t="s">
        <v>4385</v>
      </c>
      <c r="J329" s="675" t="s">
        <v>624</v>
      </c>
      <c r="K329" s="375"/>
      <c r="L329" s="676">
        <v>0</v>
      </c>
      <c r="M329" s="676">
        <v>0</v>
      </c>
      <c r="N329" s="676">
        <v>0</v>
      </c>
      <c r="O329" s="676">
        <v>0</v>
      </c>
      <c r="P329" s="676">
        <v>0</v>
      </c>
      <c r="Q329" s="676">
        <v>0</v>
      </c>
      <c r="R329" s="375"/>
    </row>
    <row r="330" spans="2:18" x14ac:dyDescent="0.25">
      <c r="B330" s="375">
        <v>0</v>
      </c>
      <c r="C330" s="375" t="s">
        <v>5256</v>
      </c>
      <c r="D330" s="375" t="s">
        <v>3670</v>
      </c>
      <c r="E330" s="375" t="s">
        <v>5257</v>
      </c>
      <c r="F330" s="375" t="s">
        <v>416</v>
      </c>
      <c r="G330" s="375" t="s">
        <v>558</v>
      </c>
      <c r="H330" s="375" t="s">
        <v>422</v>
      </c>
      <c r="I330" s="675" t="s">
        <v>5194</v>
      </c>
      <c r="J330" s="675" t="s">
        <v>806</v>
      </c>
      <c r="K330" s="375"/>
      <c r="L330" s="676">
        <v>0</v>
      </c>
      <c r="M330" s="676">
        <v>0</v>
      </c>
      <c r="N330" s="676">
        <v>0</v>
      </c>
      <c r="O330" s="676">
        <v>0</v>
      </c>
      <c r="P330" s="676">
        <v>0</v>
      </c>
      <c r="Q330" s="676">
        <v>0</v>
      </c>
      <c r="R330" s="375"/>
    </row>
    <row r="331" spans="2:18" x14ac:dyDescent="0.25">
      <c r="B331" s="375">
        <v>0</v>
      </c>
      <c r="C331" s="375" t="s">
        <v>5090</v>
      </c>
      <c r="D331" s="375" t="s">
        <v>3670</v>
      </c>
      <c r="E331" s="375" t="s">
        <v>3821</v>
      </c>
      <c r="F331" s="375" t="s">
        <v>416</v>
      </c>
      <c r="G331" s="375" t="s">
        <v>558</v>
      </c>
      <c r="H331" s="375" t="s">
        <v>767</v>
      </c>
      <c r="I331" s="675" t="s">
        <v>4317</v>
      </c>
      <c r="J331" s="675" t="s">
        <v>4721</v>
      </c>
      <c r="K331" s="375"/>
      <c r="L331" s="676">
        <v>0</v>
      </c>
      <c r="M331" s="676">
        <v>0</v>
      </c>
      <c r="N331" s="676">
        <v>0</v>
      </c>
      <c r="O331" s="676">
        <v>0</v>
      </c>
      <c r="P331" s="676">
        <v>0</v>
      </c>
      <c r="Q331" s="676">
        <v>0</v>
      </c>
      <c r="R331" s="375"/>
    </row>
    <row r="332" spans="2:18" x14ac:dyDescent="0.25">
      <c r="B332" s="375">
        <v>0</v>
      </c>
      <c r="C332" s="375" t="s">
        <v>5258</v>
      </c>
      <c r="D332" s="375" t="s">
        <v>3670</v>
      </c>
      <c r="E332" s="375" t="s">
        <v>3880</v>
      </c>
      <c r="F332" s="375" t="s">
        <v>416</v>
      </c>
      <c r="G332" s="375" t="s">
        <v>558</v>
      </c>
      <c r="H332" s="375" t="s">
        <v>634</v>
      </c>
      <c r="I332" s="675" t="s">
        <v>4025</v>
      </c>
      <c r="J332" s="675" t="s">
        <v>806</v>
      </c>
      <c r="K332" s="375"/>
      <c r="L332" s="676">
        <v>0</v>
      </c>
      <c r="M332" s="676">
        <v>0</v>
      </c>
      <c r="N332" s="676">
        <v>0</v>
      </c>
      <c r="O332" s="676">
        <v>0</v>
      </c>
      <c r="P332" s="676">
        <v>0</v>
      </c>
      <c r="Q332" s="676">
        <v>0</v>
      </c>
      <c r="R332" s="375"/>
    </row>
    <row r="333" spans="2:18" x14ac:dyDescent="0.25">
      <c r="B333" s="375">
        <v>0</v>
      </c>
      <c r="C333" s="375" t="s">
        <v>6505</v>
      </c>
      <c r="D333" s="375" t="s">
        <v>3670</v>
      </c>
      <c r="E333" s="375" t="s">
        <v>6506</v>
      </c>
      <c r="F333" s="375" t="s">
        <v>416</v>
      </c>
      <c r="G333" s="375" t="s">
        <v>558</v>
      </c>
      <c r="H333" s="375" t="s">
        <v>561</v>
      </c>
      <c r="I333" s="675" t="s">
        <v>6428</v>
      </c>
      <c r="J333" s="675" t="s">
        <v>2137</v>
      </c>
      <c r="K333" s="375"/>
      <c r="L333" s="676">
        <v>0.21944999999999998</v>
      </c>
      <c r="M333" s="676">
        <v>0.21944999999999998</v>
      </c>
      <c r="N333" s="676">
        <v>0.21944999999999998</v>
      </c>
      <c r="O333" s="676">
        <v>0</v>
      </c>
      <c r="P333" s="676">
        <v>0</v>
      </c>
      <c r="Q333" s="676">
        <v>0</v>
      </c>
      <c r="R333" s="375"/>
    </row>
    <row r="334" spans="2:18" x14ac:dyDescent="0.25">
      <c r="B334" s="375">
        <v>0</v>
      </c>
      <c r="C334" s="375" t="s">
        <v>3950</v>
      </c>
      <c r="D334" s="375" t="s">
        <v>3670</v>
      </c>
      <c r="E334" s="375" t="s">
        <v>4185</v>
      </c>
      <c r="F334" s="375" t="s">
        <v>416</v>
      </c>
      <c r="G334" s="375" t="s">
        <v>558</v>
      </c>
      <c r="H334" s="375" t="s">
        <v>370</v>
      </c>
      <c r="I334" s="675" t="s">
        <v>4056</v>
      </c>
      <c r="J334" s="675" t="s">
        <v>624</v>
      </c>
      <c r="K334" s="375"/>
      <c r="L334" s="676">
        <v>0.25779999999999997</v>
      </c>
      <c r="M334" s="676">
        <v>0.25779999999999997</v>
      </c>
      <c r="N334" s="676">
        <v>0.25779999999999997</v>
      </c>
      <c r="O334" s="676">
        <v>0</v>
      </c>
      <c r="P334" s="676">
        <v>0</v>
      </c>
      <c r="Q334" s="676">
        <v>0</v>
      </c>
      <c r="R334" s="375"/>
    </row>
    <row r="335" spans="2:18" x14ac:dyDescent="0.25">
      <c r="B335" s="375">
        <v>0</v>
      </c>
      <c r="C335" s="375" t="s">
        <v>5754</v>
      </c>
      <c r="D335" s="375" t="s">
        <v>3670</v>
      </c>
      <c r="E335" s="375" t="s">
        <v>5755</v>
      </c>
      <c r="F335" s="375" t="s">
        <v>416</v>
      </c>
      <c r="G335" s="375" t="s">
        <v>558</v>
      </c>
      <c r="H335" s="375" t="s">
        <v>470</v>
      </c>
      <c r="I335" s="675" t="s">
        <v>5467</v>
      </c>
      <c r="J335" s="675" t="s">
        <v>2137</v>
      </c>
      <c r="K335" s="375"/>
      <c r="L335" s="676">
        <v>1.0286080000000002</v>
      </c>
      <c r="M335" s="676">
        <v>1.0286080000000002</v>
      </c>
      <c r="N335" s="676">
        <v>1.0286080000000002</v>
      </c>
      <c r="O335" s="676">
        <v>0</v>
      </c>
      <c r="P335" s="676">
        <v>0</v>
      </c>
      <c r="Q335" s="676">
        <v>0</v>
      </c>
      <c r="R335" s="375"/>
    </row>
    <row r="336" spans="2:18" x14ac:dyDescent="0.25">
      <c r="B336" s="375">
        <v>0</v>
      </c>
      <c r="C336" s="375" t="s">
        <v>3949</v>
      </c>
      <c r="D336" s="375" t="s">
        <v>3670</v>
      </c>
      <c r="E336" s="375" t="s">
        <v>5095</v>
      </c>
      <c r="F336" s="375" t="s">
        <v>416</v>
      </c>
      <c r="G336" s="375" t="s">
        <v>558</v>
      </c>
      <c r="H336" s="375" t="s">
        <v>767</v>
      </c>
      <c r="I336" s="675" t="s">
        <v>4056</v>
      </c>
      <c r="J336" s="675" t="s">
        <v>806</v>
      </c>
      <c r="K336" s="375"/>
      <c r="L336" s="676">
        <v>0.61808999999999992</v>
      </c>
      <c r="M336" s="676">
        <v>0.61808999999999992</v>
      </c>
      <c r="N336" s="676">
        <v>0.61808999999999992</v>
      </c>
      <c r="O336" s="676">
        <v>0</v>
      </c>
      <c r="P336" s="676">
        <v>0</v>
      </c>
      <c r="Q336" s="676">
        <v>0</v>
      </c>
      <c r="R336" s="375"/>
    </row>
    <row r="337" spans="2:18" x14ac:dyDescent="0.25">
      <c r="B337" s="375">
        <v>0</v>
      </c>
      <c r="C337" s="375" t="s">
        <v>6936</v>
      </c>
      <c r="D337" s="375" t="s">
        <v>3670</v>
      </c>
      <c r="E337" s="375" t="s">
        <v>6937</v>
      </c>
      <c r="F337" s="375" t="s">
        <v>416</v>
      </c>
      <c r="G337" s="375" t="s">
        <v>558</v>
      </c>
      <c r="H337" s="375" t="s">
        <v>433</v>
      </c>
      <c r="I337" s="675" t="s">
        <v>7157</v>
      </c>
      <c r="J337" s="675" t="s">
        <v>2137</v>
      </c>
      <c r="K337" s="375"/>
      <c r="L337" s="676">
        <v>0.30872999999999995</v>
      </c>
      <c r="M337" s="676">
        <v>0.30872999999999995</v>
      </c>
      <c r="N337" s="676">
        <v>0.30872999999999995</v>
      </c>
      <c r="O337" s="676">
        <v>0</v>
      </c>
      <c r="P337" s="676">
        <v>0</v>
      </c>
      <c r="Q337" s="676">
        <v>0</v>
      </c>
      <c r="R337" s="375"/>
    </row>
    <row r="338" spans="2:18" x14ac:dyDescent="0.25">
      <c r="B338" s="375">
        <v>0</v>
      </c>
      <c r="C338" s="375" t="s">
        <v>7366</v>
      </c>
      <c r="D338" s="375" t="s">
        <v>3670</v>
      </c>
      <c r="E338" s="375" t="s">
        <v>7367</v>
      </c>
      <c r="F338" s="375" t="s">
        <v>416</v>
      </c>
      <c r="G338" s="375" t="s">
        <v>558</v>
      </c>
      <c r="H338" s="375" t="s">
        <v>484</v>
      </c>
      <c r="I338" s="675" t="s">
        <v>7319</v>
      </c>
      <c r="J338" s="675" t="s">
        <v>2137</v>
      </c>
      <c r="K338" s="375"/>
      <c r="L338" s="676">
        <v>0.20934</v>
      </c>
      <c r="M338" s="676">
        <v>0.20934</v>
      </c>
      <c r="N338" s="676">
        <v>0.20934</v>
      </c>
      <c r="O338" s="676">
        <v>0</v>
      </c>
      <c r="P338" s="676">
        <v>0</v>
      </c>
      <c r="Q338" s="676">
        <v>0</v>
      </c>
      <c r="R338" s="375"/>
    </row>
    <row r="339" spans="2:18" x14ac:dyDescent="0.25">
      <c r="B339" s="375">
        <v>0</v>
      </c>
      <c r="C339" s="375" t="s">
        <v>4989</v>
      </c>
      <c r="D339" s="375" t="s">
        <v>3670</v>
      </c>
      <c r="E339" s="375" t="s">
        <v>5039</v>
      </c>
      <c r="F339" s="375" t="s">
        <v>416</v>
      </c>
      <c r="G339" s="375" t="s">
        <v>558</v>
      </c>
      <c r="H339" s="375" t="s">
        <v>370</v>
      </c>
      <c r="I339" s="675" t="s">
        <v>4993</v>
      </c>
      <c r="J339" s="675" t="s">
        <v>7463</v>
      </c>
      <c r="K339" s="375"/>
      <c r="L339" s="676">
        <v>0</v>
      </c>
      <c r="M339" s="676">
        <v>0</v>
      </c>
      <c r="N339" s="676">
        <v>0</v>
      </c>
      <c r="O339" s="676">
        <v>0</v>
      </c>
      <c r="P339" s="676">
        <v>0</v>
      </c>
      <c r="Q339" s="676">
        <v>0</v>
      </c>
      <c r="R339" s="375"/>
    </row>
    <row r="340" spans="2:18" x14ac:dyDescent="0.25">
      <c r="B340" s="375">
        <v>0</v>
      </c>
      <c r="C340" s="375" t="s">
        <v>4585</v>
      </c>
      <c r="D340" s="375" t="s">
        <v>3670</v>
      </c>
      <c r="E340" s="375" t="s">
        <v>4520</v>
      </c>
      <c r="F340" s="375" t="s">
        <v>416</v>
      </c>
      <c r="G340" s="375" t="s">
        <v>558</v>
      </c>
      <c r="H340" s="375" t="s">
        <v>634</v>
      </c>
      <c r="I340" s="675" t="s">
        <v>5174</v>
      </c>
      <c r="J340" s="675" t="s">
        <v>5175</v>
      </c>
      <c r="K340" s="375"/>
      <c r="L340" s="676">
        <v>0</v>
      </c>
      <c r="M340" s="676">
        <v>0</v>
      </c>
      <c r="N340" s="676">
        <v>0</v>
      </c>
      <c r="O340" s="676">
        <v>0</v>
      </c>
      <c r="P340" s="676">
        <v>0</v>
      </c>
      <c r="Q340" s="676">
        <v>0</v>
      </c>
      <c r="R340" s="375"/>
    </row>
    <row r="341" spans="2:18" x14ac:dyDescent="0.25">
      <c r="B341" s="375">
        <v>0</v>
      </c>
      <c r="C341" s="375" t="s">
        <v>4865</v>
      </c>
      <c r="D341" s="375" t="s">
        <v>3670</v>
      </c>
      <c r="E341" s="375" t="s">
        <v>4903</v>
      </c>
      <c r="F341" s="375" t="s">
        <v>416</v>
      </c>
      <c r="G341" s="375" t="s">
        <v>558</v>
      </c>
      <c r="H341" s="375" t="s">
        <v>1175</v>
      </c>
      <c r="I341" s="675" t="s">
        <v>4729</v>
      </c>
      <c r="J341" s="675" t="s">
        <v>1899</v>
      </c>
      <c r="K341" s="375"/>
      <c r="L341" s="676">
        <v>0</v>
      </c>
      <c r="M341" s="676">
        <v>0</v>
      </c>
      <c r="N341" s="676">
        <v>0</v>
      </c>
      <c r="O341" s="676">
        <v>0</v>
      </c>
      <c r="P341" s="676">
        <v>0</v>
      </c>
      <c r="Q341" s="676">
        <v>0</v>
      </c>
      <c r="R341" s="375"/>
    </row>
    <row r="342" spans="2:18" x14ac:dyDescent="0.25">
      <c r="B342" s="375">
        <v>0</v>
      </c>
      <c r="C342" s="375" t="s">
        <v>4866</v>
      </c>
      <c r="D342" s="375" t="s">
        <v>3670</v>
      </c>
      <c r="E342" s="375" t="s">
        <v>4903</v>
      </c>
      <c r="F342" s="375" t="s">
        <v>416</v>
      </c>
      <c r="G342" s="375" t="s">
        <v>558</v>
      </c>
      <c r="H342" s="375" t="s">
        <v>3483</v>
      </c>
      <c r="I342" s="675" t="s">
        <v>4729</v>
      </c>
      <c r="J342" s="675" t="s">
        <v>1899</v>
      </c>
      <c r="K342" s="375"/>
      <c r="L342" s="676">
        <v>0.22997999999999999</v>
      </c>
      <c r="M342" s="676">
        <v>0.22997999999999999</v>
      </c>
      <c r="N342" s="676">
        <v>0.22997999999999999</v>
      </c>
      <c r="O342" s="676">
        <v>0</v>
      </c>
      <c r="P342" s="676">
        <v>0</v>
      </c>
      <c r="Q342" s="676">
        <v>0</v>
      </c>
      <c r="R342" s="375"/>
    </row>
    <row r="343" spans="2:18" x14ac:dyDescent="0.25">
      <c r="B343" s="375">
        <v>0</v>
      </c>
      <c r="C343" s="375" t="s">
        <v>7386</v>
      </c>
      <c r="D343" s="375" t="s">
        <v>3670</v>
      </c>
      <c r="E343" s="375" t="s">
        <v>7387</v>
      </c>
      <c r="F343" s="375" t="s">
        <v>416</v>
      </c>
      <c r="G343" s="375" t="s">
        <v>558</v>
      </c>
      <c r="H343" s="375" t="s">
        <v>370</v>
      </c>
      <c r="I343" s="675" t="s">
        <v>7311</v>
      </c>
      <c r="J343" s="675" t="s">
        <v>795</v>
      </c>
      <c r="K343" s="375"/>
      <c r="L343" s="676">
        <v>0.21</v>
      </c>
      <c r="M343" s="676">
        <v>0.21</v>
      </c>
      <c r="N343" s="676">
        <v>0.21</v>
      </c>
      <c r="O343" s="676">
        <v>0</v>
      </c>
      <c r="P343" s="676">
        <v>0</v>
      </c>
      <c r="Q343" s="676">
        <v>0</v>
      </c>
      <c r="R343" s="375"/>
    </row>
    <row r="344" spans="2:18" x14ac:dyDescent="0.25">
      <c r="B344" s="375">
        <v>0</v>
      </c>
      <c r="C344" s="375" t="s">
        <v>6058</v>
      </c>
      <c r="D344" s="375" t="s">
        <v>3670</v>
      </c>
      <c r="E344" s="375" t="s">
        <v>5756</v>
      </c>
      <c r="F344" s="375" t="s">
        <v>416</v>
      </c>
      <c r="G344" s="375" t="s">
        <v>558</v>
      </c>
      <c r="H344" s="375" t="s">
        <v>470</v>
      </c>
      <c r="I344" s="675" t="s">
        <v>5925</v>
      </c>
      <c r="J344" s="675" t="s">
        <v>2137</v>
      </c>
      <c r="K344" s="375"/>
      <c r="L344" s="676">
        <v>0.20992000000000002</v>
      </c>
      <c r="M344" s="676">
        <v>0.20992000000000002</v>
      </c>
      <c r="N344" s="676">
        <v>0.20992000000000002</v>
      </c>
      <c r="O344" s="676">
        <v>0</v>
      </c>
      <c r="P344" s="676">
        <v>0</v>
      </c>
      <c r="Q344" s="676">
        <v>0</v>
      </c>
      <c r="R344" s="375"/>
    </row>
    <row r="345" spans="2:18" x14ac:dyDescent="0.25">
      <c r="B345" s="375">
        <v>0</v>
      </c>
      <c r="C345" s="375" t="s">
        <v>7388</v>
      </c>
      <c r="D345" s="375" t="s">
        <v>3670</v>
      </c>
      <c r="E345" s="375" t="s">
        <v>7389</v>
      </c>
      <c r="F345" s="375" t="s">
        <v>416</v>
      </c>
      <c r="G345" s="375" t="s">
        <v>558</v>
      </c>
      <c r="H345" s="375" t="s">
        <v>634</v>
      </c>
      <c r="I345" s="675" t="s">
        <v>7311</v>
      </c>
      <c r="J345" s="675" t="s">
        <v>795</v>
      </c>
      <c r="K345" s="375"/>
      <c r="L345" s="676">
        <v>0.21</v>
      </c>
      <c r="M345" s="676">
        <v>0.21</v>
      </c>
      <c r="N345" s="676">
        <v>0.21</v>
      </c>
      <c r="O345" s="676">
        <v>0</v>
      </c>
      <c r="P345" s="676">
        <v>0</v>
      </c>
      <c r="Q345" s="676">
        <v>0</v>
      </c>
      <c r="R345" s="375"/>
    </row>
    <row r="346" spans="2:18" x14ac:dyDescent="0.25">
      <c r="B346" s="375">
        <v>0</v>
      </c>
      <c r="C346" s="375" t="s">
        <v>5259</v>
      </c>
      <c r="D346" s="375" t="s">
        <v>3670</v>
      </c>
      <c r="E346" s="375" t="s">
        <v>3882</v>
      </c>
      <c r="F346" s="375" t="s">
        <v>416</v>
      </c>
      <c r="G346" s="375" t="s">
        <v>558</v>
      </c>
      <c r="H346" s="375" t="s">
        <v>538</v>
      </c>
      <c r="I346" s="675" t="s">
        <v>3743</v>
      </c>
      <c r="J346" s="675" t="s">
        <v>806</v>
      </c>
      <c r="K346" s="375"/>
      <c r="L346" s="676">
        <v>0</v>
      </c>
      <c r="M346" s="676">
        <v>0</v>
      </c>
      <c r="N346" s="676">
        <v>0</v>
      </c>
      <c r="O346" s="676">
        <v>0</v>
      </c>
      <c r="P346" s="676">
        <v>0</v>
      </c>
      <c r="Q346" s="676">
        <v>0</v>
      </c>
      <c r="R346" s="375"/>
    </row>
    <row r="347" spans="2:18" x14ac:dyDescent="0.25">
      <c r="B347" s="375">
        <v>0</v>
      </c>
      <c r="C347" s="375" t="s">
        <v>5034</v>
      </c>
      <c r="D347" s="375" t="s">
        <v>3670</v>
      </c>
      <c r="E347" s="375" t="s">
        <v>4898</v>
      </c>
      <c r="F347" s="375" t="s">
        <v>416</v>
      </c>
      <c r="G347" s="375" t="s">
        <v>558</v>
      </c>
      <c r="H347" s="375" t="s">
        <v>608</v>
      </c>
      <c r="I347" s="675" t="s">
        <v>4609</v>
      </c>
      <c r="J347" s="675" t="s">
        <v>795</v>
      </c>
      <c r="K347" s="375"/>
      <c r="L347" s="676">
        <v>0.47267999999999999</v>
      </c>
      <c r="M347" s="676">
        <v>0.47267999999999999</v>
      </c>
      <c r="N347" s="676">
        <v>0.47267999999999999</v>
      </c>
      <c r="O347" s="676">
        <v>0</v>
      </c>
      <c r="P347" s="676">
        <v>0</v>
      </c>
      <c r="Q347" s="676">
        <v>0</v>
      </c>
      <c r="R347" s="375"/>
    </row>
    <row r="348" spans="2:18" x14ac:dyDescent="0.25">
      <c r="B348" s="375">
        <v>0</v>
      </c>
      <c r="C348" s="375" t="s">
        <v>5260</v>
      </c>
      <c r="D348" s="375" t="s">
        <v>3670</v>
      </c>
      <c r="E348" s="375" t="s">
        <v>4898</v>
      </c>
      <c r="F348" s="375" t="s">
        <v>416</v>
      </c>
      <c r="G348" s="375" t="s">
        <v>558</v>
      </c>
      <c r="H348" s="375" t="s">
        <v>5186</v>
      </c>
      <c r="I348" s="675" t="s">
        <v>4609</v>
      </c>
      <c r="J348" s="675" t="s">
        <v>795</v>
      </c>
      <c r="K348" s="375"/>
      <c r="L348" s="676">
        <v>0</v>
      </c>
      <c r="M348" s="676">
        <v>0</v>
      </c>
      <c r="N348" s="676">
        <v>0</v>
      </c>
      <c r="O348" s="676">
        <v>0</v>
      </c>
      <c r="P348" s="676">
        <v>0</v>
      </c>
      <c r="Q348" s="676">
        <v>0</v>
      </c>
      <c r="R348" s="375"/>
    </row>
    <row r="349" spans="2:18" x14ac:dyDescent="0.25">
      <c r="B349" s="375">
        <v>0</v>
      </c>
      <c r="C349" s="375" t="s">
        <v>7390</v>
      </c>
      <c r="D349" s="375" t="s">
        <v>3670</v>
      </c>
      <c r="E349" s="375" t="s">
        <v>7391</v>
      </c>
      <c r="F349" s="375" t="s">
        <v>416</v>
      </c>
      <c r="G349" s="375" t="s">
        <v>558</v>
      </c>
      <c r="H349" s="375" t="s">
        <v>422</v>
      </c>
      <c r="I349" s="675" t="s">
        <v>7311</v>
      </c>
      <c r="J349" s="675" t="s">
        <v>795</v>
      </c>
      <c r="K349" s="375"/>
      <c r="L349" s="676">
        <v>0.21</v>
      </c>
      <c r="M349" s="676">
        <v>0.21</v>
      </c>
      <c r="N349" s="676">
        <v>0.21</v>
      </c>
      <c r="O349" s="676">
        <v>0</v>
      </c>
      <c r="P349" s="676">
        <v>0</v>
      </c>
      <c r="Q349" s="676">
        <v>0</v>
      </c>
      <c r="R349" s="375"/>
    </row>
    <row r="350" spans="2:18" x14ac:dyDescent="0.25">
      <c r="B350" s="375">
        <v>0</v>
      </c>
      <c r="C350" s="375" t="s">
        <v>4713</v>
      </c>
      <c r="D350" s="375" t="s">
        <v>3670</v>
      </c>
      <c r="E350" s="375" t="s">
        <v>4642</v>
      </c>
      <c r="F350" s="375" t="s">
        <v>416</v>
      </c>
      <c r="G350" s="375" t="s">
        <v>558</v>
      </c>
      <c r="H350" s="375" t="s">
        <v>422</v>
      </c>
      <c r="I350" s="675" t="s">
        <v>4731</v>
      </c>
      <c r="J350" s="675" t="s">
        <v>4793</v>
      </c>
      <c r="K350" s="375"/>
      <c r="L350" s="676">
        <v>0.20582</v>
      </c>
      <c r="M350" s="676">
        <v>0.20582</v>
      </c>
      <c r="N350" s="676">
        <v>0.20582</v>
      </c>
      <c r="O350" s="676">
        <v>0</v>
      </c>
      <c r="P350" s="676">
        <v>0</v>
      </c>
      <c r="Q350" s="676">
        <v>0</v>
      </c>
      <c r="R350" s="375"/>
    </row>
    <row r="351" spans="2:18" x14ac:dyDescent="0.25">
      <c r="B351" s="375">
        <v>0</v>
      </c>
      <c r="C351" s="375" t="s">
        <v>5261</v>
      </c>
      <c r="D351" s="375" t="s">
        <v>3670</v>
      </c>
      <c r="E351" s="375" t="s">
        <v>4716</v>
      </c>
      <c r="F351" s="375" t="s">
        <v>416</v>
      </c>
      <c r="G351" s="375" t="s">
        <v>558</v>
      </c>
      <c r="H351" s="375" t="s">
        <v>370</v>
      </c>
      <c r="I351" s="675" t="s">
        <v>4729</v>
      </c>
      <c r="J351" s="675" t="s">
        <v>4721</v>
      </c>
      <c r="K351" s="375"/>
      <c r="L351" s="676">
        <v>0</v>
      </c>
      <c r="M351" s="676">
        <v>0</v>
      </c>
      <c r="N351" s="676">
        <v>0</v>
      </c>
      <c r="O351" s="676">
        <v>0</v>
      </c>
      <c r="P351" s="676">
        <v>0</v>
      </c>
      <c r="Q351" s="676">
        <v>0</v>
      </c>
      <c r="R351" s="375"/>
    </row>
    <row r="352" spans="2:18" x14ac:dyDescent="0.25">
      <c r="B352" s="375">
        <v>0</v>
      </c>
      <c r="C352" s="375" t="s">
        <v>4362</v>
      </c>
      <c r="D352" s="375" t="s">
        <v>3670</v>
      </c>
      <c r="E352" s="375" t="s">
        <v>4363</v>
      </c>
      <c r="F352" s="375" t="s">
        <v>416</v>
      </c>
      <c r="G352" s="375" t="s">
        <v>558</v>
      </c>
      <c r="H352" s="375" t="s">
        <v>370</v>
      </c>
      <c r="I352" s="675" t="s">
        <v>4385</v>
      </c>
      <c r="J352" s="675" t="s">
        <v>806</v>
      </c>
      <c r="K352" s="375"/>
      <c r="L352" s="676">
        <v>0</v>
      </c>
      <c r="M352" s="676">
        <v>0</v>
      </c>
      <c r="N352" s="676">
        <v>0</v>
      </c>
      <c r="O352" s="676">
        <v>0</v>
      </c>
      <c r="P352" s="676">
        <v>0</v>
      </c>
      <c r="Q352" s="676">
        <v>0</v>
      </c>
      <c r="R352" s="375"/>
    </row>
    <row r="353" spans="2:18" x14ac:dyDescent="0.25">
      <c r="B353" s="375">
        <v>0</v>
      </c>
      <c r="C353" s="375" t="s">
        <v>6938</v>
      </c>
      <c r="D353" s="375" t="s">
        <v>3670</v>
      </c>
      <c r="E353" s="375" t="s">
        <v>6939</v>
      </c>
      <c r="F353" s="375" t="s">
        <v>416</v>
      </c>
      <c r="G353" s="375" t="s">
        <v>558</v>
      </c>
      <c r="H353" s="375" t="s">
        <v>3483</v>
      </c>
      <c r="I353" s="675" t="s">
        <v>7157</v>
      </c>
      <c r="J353" s="675" t="s">
        <v>2137</v>
      </c>
      <c r="K353" s="375"/>
      <c r="L353" s="676">
        <v>0</v>
      </c>
      <c r="M353" s="676">
        <v>0</v>
      </c>
      <c r="N353" s="676">
        <v>0</v>
      </c>
      <c r="O353" s="676">
        <v>0</v>
      </c>
      <c r="P353" s="676">
        <v>0</v>
      </c>
      <c r="Q353" s="676">
        <v>0</v>
      </c>
      <c r="R353" s="375"/>
    </row>
    <row r="354" spans="2:18" x14ac:dyDescent="0.25">
      <c r="B354" s="375">
        <v>0</v>
      </c>
      <c r="C354" s="375" t="s">
        <v>4583</v>
      </c>
      <c r="D354" s="375" t="s">
        <v>3670</v>
      </c>
      <c r="E354" s="375" t="s">
        <v>4584</v>
      </c>
      <c r="F354" s="375" t="s">
        <v>416</v>
      </c>
      <c r="G354" s="375" t="s">
        <v>558</v>
      </c>
      <c r="H354" s="375" t="s">
        <v>538</v>
      </c>
      <c r="I354" s="675" t="s">
        <v>5174</v>
      </c>
      <c r="J354" s="675" t="s">
        <v>628</v>
      </c>
      <c r="K354" s="375"/>
      <c r="L354" s="676">
        <v>0</v>
      </c>
      <c r="M354" s="676">
        <v>0</v>
      </c>
      <c r="N354" s="676">
        <v>0</v>
      </c>
      <c r="O354" s="676">
        <v>0</v>
      </c>
      <c r="P354" s="676">
        <v>0</v>
      </c>
      <c r="Q354" s="676">
        <v>0</v>
      </c>
      <c r="R354" s="375"/>
    </row>
    <row r="355" spans="2:18" x14ac:dyDescent="0.25">
      <c r="B355" s="375">
        <v>0</v>
      </c>
      <c r="C355" s="375" t="s">
        <v>5757</v>
      </c>
      <c r="D355" s="375" t="s">
        <v>3670</v>
      </c>
      <c r="E355" s="375" t="s">
        <v>5758</v>
      </c>
      <c r="F355" s="375" t="s">
        <v>416</v>
      </c>
      <c r="G355" s="375" t="s">
        <v>558</v>
      </c>
      <c r="H355" s="375" t="s">
        <v>634</v>
      </c>
      <c r="I355" s="675" t="s">
        <v>5467</v>
      </c>
      <c r="J355" s="675" t="s">
        <v>2137</v>
      </c>
      <c r="K355" s="375"/>
      <c r="L355" s="676">
        <v>0</v>
      </c>
      <c r="M355" s="676">
        <v>0</v>
      </c>
      <c r="N355" s="676">
        <v>0</v>
      </c>
      <c r="O355" s="676">
        <v>0</v>
      </c>
      <c r="P355" s="676">
        <v>0</v>
      </c>
      <c r="Q355" s="676">
        <v>0</v>
      </c>
      <c r="R355" s="375"/>
    </row>
    <row r="356" spans="2:18" x14ac:dyDescent="0.25">
      <c r="B356" s="375">
        <v>0</v>
      </c>
      <c r="C356" s="375" t="s">
        <v>4580</v>
      </c>
      <c r="D356" s="375" t="s">
        <v>3670</v>
      </c>
      <c r="E356" s="375" t="s">
        <v>4880</v>
      </c>
      <c r="F356" s="375" t="s">
        <v>416</v>
      </c>
      <c r="G356" s="375" t="s">
        <v>558</v>
      </c>
      <c r="H356" s="375" t="s">
        <v>470</v>
      </c>
      <c r="I356" s="675" t="s">
        <v>4024</v>
      </c>
      <c r="J356" s="675" t="s">
        <v>624</v>
      </c>
      <c r="K356" s="375"/>
      <c r="L356" s="676">
        <v>0</v>
      </c>
      <c r="M356" s="676">
        <v>0</v>
      </c>
      <c r="N356" s="676">
        <v>0</v>
      </c>
      <c r="O356" s="676">
        <v>0</v>
      </c>
      <c r="P356" s="676">
        <v>0</v>
      </c>
      <c r="Q356" s="676">
        <v>0</v>
      </c>
      <c r="R356" s="375"/>
    </row>
    <row r="357" spans="2:18" x14ac:dyDescent="0.25">
      <c r="B357" s="375">
        <v>0</v>
      </c>
      <c r="C357" s="375" t="s">
        <v>5262</v>
      </c>
      <c r="D357" s="375" t="s">
        <v>3670</v>
      </c>
      <c r="E357" s="375" t="s">
        <v>3798</v>
      </c>
      <c r="F357" s="375" t="s">
        <v>416</v>
      </c>
      <c r="G357" s="375" t="s">
        <v>558</v>
      </c>
      <c r="H357" s="375" t="s">
        <v>370</v>
      </c>
      <c r="I357" s="675" t="s">
        <v>4034</v>
      </c>
      <c r="J357" s="675" t="s">
        <v>806</v>
      </c>
      <c r="K357" s="375"/>
      <c r="L357" s="676">
        <v>0</v>
      </c>
      <c r="M357" s="676">
        <v>0</v>
      </c>
      <c r="N357" s="676">
        <v>0</v>
      </c>
      <c r="O357" s="676">
        <v>0</v>
      </c>
      <c r="P357" s="676">
        <v>0</v>
      </c>
      <c r="Q357" s="676">
        <v>0</v>
      </c>
      <c r="R357" s="375"/>
    </row>
    <row r="358" spans="2:18" x14ac:dyDescent="0.25">
      <c r="B358" s="375">
        <v>0</v>
      </c>
      <c r="C358" s="375" t="s">
        <v>5263</v>
      </c>
      <c r="D358" s="375" t="s">
        <v>3670</v>
      </c>
      <c r="E358" s="375" t="s">
        <v>4848</v>
      </c>
      <c r="F358" s="375" t="s">
        <v>416</v>
      </c>
      <c r="G358" s="375" t="s">
        <v>558</v>
      </c>
      <c r="H358" s="375" t="s">
        <v>634</v>
      </c>
      <c r="I358" s="675" t="s">
        <v>4969</v>
      </c>
      <c r="J358" s="675" t="s">
        <v>6070</v>
      </c>
      <c r="K358" s="375"/>
      <c r="L358" s="676">
        <v>0</v>
      </c>
      <c r="M358" s="676">
        <v>0</v>
      </c>
      <c r="N358" s="676">
        <v>0</v>
      </c>
      <c r="O358" s="676">
        <v>0</v>
      </c>
      <c r="P358" s="676">
        <v>0</v>
      </c>
      <c r="Q358" s="676">
        <v>0</v>
      </c>
      <c r="R358" s="375"/>
    </row>
    <row r="359" spans="2:18" x14ac:dyDescent="0.25">
      <c r="B359" s="375">
        <v>0</v>
      </c>
      <c r="C359" s="375" t="s">
        <v>5118</v>
      </c>
      <c r="D359" s="375" t="s">
        <v>3670</v>
      </c>
      <c r="E359" s="375" t="s">
        <v>5119</v>
      </c>
      <c r="F359" s="375" t="s">
        <v>416</v>
      </c>
      <c r="G359" s="375" t="s">
        <v>558</v>
      </c>
      <c r="H359" s="375" t="s">
        <v>634</v>
      </c>
      <c r="I359" s="675" t="s">
        <v>5140</v>
      </c>
      <c r="J359" s="675" t="s">
        <v>624</v>
      </c>
      <c r="K359" s="375"/>
      <c r="L359" s="676">
        <v>0</v>
      </c>
      <c r="M359" s="676">
        <v>0</v>
      </c>
      <c r="N359" s="676">
        <v>0</v>
      </c>
      <c r="O359" s="676">
        <v>0</v>
      </c>
      <c r="P359" s="676">
        <v>0</v>
      </c>
      <c r="Q359" s="676">
        <v>0</v>
      </c>
      <c r="R359" s="375"/>
    </row>
    <row r="360" spans="2:18" x14ac:dyDescent="0.25">
      <c r="B360" s="375">
        <v>0</v>
      </c>
      <c r="C360" s="375" t="s">
        <v>6609</v>
      </c>
      <c r="D360" s="375" t="s">
        <v>3670</v>
      </c>
      <c r="E360" s="375" t="s">
        <v>6610</v>
      </c>
      <c r="F360" s="375" t="s">
        <v>416</v>
      </c>
      <c r="G360" s="375" t="s">
        <v>558</v>
      </c>
      <c r="H360" s="375" t="s">
        <v>730</v>
      </c>
      <c r="I360" s="675" t="s">
        <v>6579</v>
      </c>
      <c r="J360" s="675" t="s">
        <v>795</v>
      </c>
      <c r="K360" s="375"/>
      <c r="L360" s="676">
        <v>0.20623999999999998</v>
      </c>
      <c r="M360" s="676">
        <v>0.20623999999999998</v>
      </c>
      <c r="N360" s="676">
        <v>0.20623999999999998</v>
      </c>
      <c r="O360" s="676">
        <v>0</v>
      </c>
      <c r="P360" s="676">
        <v>0</v>
      </c>
      <c r="Q360" s="676">
        <v>0</v>
      </c>
      <c r="R360" s="375"/>
    </row>
    <row r="361" spans="2:18" x14ac:dyDescent="0.25">
      <c r="B361" s="375">
        <v>0</v>
      </c>
      <c r="C361" s="375" t="s">
        <v>5112</v>
      </c>
      <c r="D361" s="375" t="s">
        <v>3670</v>
      </c>
      <c r="E361" s="375" t="s">
        <v>4448</v>
      </c>
      <c r="F361" s="375" t="s">
        <v>416</v>
      </c>
      <c r="G361" s="375" t="s">
        <v>558</v>
      </c>
      <c r="H361" s="375" t="s">
        <v>370</v>
      </c>
      <c r="I361" s="675" t="s">
        <v>4969</v>
      </c>
      <c r="J361" s="675" t="s">
        <v>628</v>
      </c>
      <c r="K361" s="375"/>
      <c r="L361" s="676">
        <v>0</v>
      </c>
      <c r="M361" s="676">
        <v>0</v>
      </c>
      <c r="N361" s="676">
        <v>0</v>
      </c>
      <c r="O361" s="676">
        <v>0</v>
      </c>
      <c r="P361" s="676">
        <v>0</v>
      </c>
      <c r="Q361" s="676">
        <v>0</v>
      </c>
      <c r="R361" s="375"/>
    </row>
    <row r="362" spans="2:18" x14ac:dyDescent="0.25">
      <c r="B362" s="375">
        <v>0</v>
      </c>
      <c r="C362" s="375" t="s">
        <v>4517</v>
      </c>
      <c r="D362" s="375" t="s">
        <v>3670</v>
      </c>
      <c r="E362" s="375" t="s">
        <v>4473</v>
      </c>
      <c r="F362" s="375" t="s">
        <v>416</v>
      </c>
      <c r="G362" s="375" t="s">
        <v>558</v>
      </c>
      <c r="H362" s="375" t="s">
        <v>634</v>
      </c>
      <c r="I362" s="675" t="s">
        <v>5165</v>
      </c>
      <c r="J362" s="675" t="s">
        <v>628</v>
      </c>
      <c r="K362" s="375"/>
      <c r="L362" s="676">
        <v>0</v>
      </c>
      <c r="M362" s="676">
        <v>0</v>
      </c>
      <c r="N362" s="676">
        <v>0</v>
      </c>
      <c r="O362" s="676">
        <v>0</v>
      </c>
      <c r="P362" s="676">
        <v>0</v>
      </c>
      <c r="Q362" s="676">
        <v>0</v>
      </c>
      <c r="R362" s="375"/>
    </row>
    <row r="363" spans="2:18" x14ac:dyDescent="0.25">
      <c r="B363" s="375">
        <v>0</v>
      </c>
      <c r="C363" s="375" t="s">
        <v>5124</v>
      </c>
      <c r="D363" s="375" t="s">
        <v>3670</v>
      </c>
      <c r="E363" s="375" t="s">
        <v>5125</v>
      </c>
      <c r="F363" s="375" t="s">
        <v>416</v>
      </c>
      <c r="G363" s="375" t="s">
        <v>558</v>
      </c>
      <c r="H363" s="375" t="s">
        <v>3483</v>
      </c>
      <c r="I363" s="675" t="s">
        <v>5140</v>
      </c>
      <c r="J363" s="675" t="s">
        <v>2137</v>
      </c>
      <c r="K363" s="375"/>
      <c r="L363" s="676">
        <v>0.237176</v>
      </c>
      <c r="M363" s="676">
        <v>0.237176</v>
      </c>
      <c r="N363" s="676">
        <v>0.237176</v>
      </c>
      <c r="O363" s="676">
        <v>0</v>
      </c>
      <c r="P363" s="676">
        <v>0</v>
      </c>
      <c r="Q363" s="676">
        <v>0</v>
      </c>
      <c r="R363" s="375"/>
    </row>
    <row r="364" spans="2:18" x14ac:dyDescent="0.25">
      <c r="B364" s="375">
        <v>0</v>
      </c>
      <c r="C364" s="375" t="s">
        <v>5759</v>
      </c>
      <c r="D364" s="375" t="s">
        <v>3670</v>
      </c>
      <c r="E364" s="375" t="s">
        <v>5556</v>
      </c>
      <c r="F364" s="375" t="s">
        <v>416</v>
      </c>
      <c r="G364" s="375" t="s">
        <v>558</v>
      </c>
      <c r="H364" s="375" t="s">
        <v>634</v>
      </c>
      <c r="I364" s="675" t="s">
        <v>5467</v>
      </c>
      <c r="J364" s="675" t="s">
        <v>628</v>
      </c>
      <c r="K364" s="375"/>
      <c r="L364" s="676">
        <v>0</v>
      </c>
      <c r="M364" s="676">
        <v>0</v>
      </c>
      <c r="N364" s="676">
        <v>0</v>
      </c>
      <c r="O364" s="676">
        <v>0</v>
      </c>
      <c r="P364" s="676">
        <v>0</v>
      </c>
      <c r="Q364" s="676">
        <v>0</v>
      </c>
      <c r="R364" s="375"/>
    </row>
    <row r="365" spans="2:18" x14ac:dyDescent="0.25">
      <c r="B365" s="375">
        <v>0</v>
      </c>
      <c r="C365" s="375" t="s">
        <v>5264</v>
      </c>
      <c r="D365" s="375" t="s">
        <v>3670</v>
      </c>
      <c r="E365" s="375" t="s">
        <v>5265</v>
      </c>
      <c r="F365" s="375" t="s">
        <v>416</v>
      </c>
      <c r="G365" s="375" t="s">
        <v>558</v>
      </c>
      <c r="H365" s="375" t="s">
        <v>634</v>
      </c>
      <c r="I365" s="675" t="s">
        <v>4205</v>
      </c>
      <c r="J365" s="675" t="s">
        <v>628</v>
      </c>
      <c r="K365" s="375"/>
      <c r="L365" s="676">
        <v>0</v>
      </c>
      <c r="M365" s="676">
        <v>0</v>
      </c>
      <c r="N365" s="676">
        <v>0</v>
      </c>
      <c r="O365" s="676">
        <v>0</v>
      </c>
      <c r="P365" s="676">
        <v>0</v>
      </c>
      <c r="Q365" s="676">
        <v>0</v>
      </c>
      <c r="R365" s="375"/>
    </row>
    <row r="366" spans="2:18" x14ac:dyDescent="0.25">
      <c r="B366" s="375">
        <v>0</v>
      </c>
      <c r="C366" s="375" t="s">
        <v>6059</v>
      </c>
      <c r="D366" s="375" t="s">
        <v>3670</v>
      </c>
      <c r="E366" s="375" t="s">
        <v>6060</v>
      </c>
      <c r="F366" s="375" t="s">
        <v>416</v>
      </c>
      <c r="G366" s="375" t="s">
        <v>558</v>
      </c>
      <c r="H366" s="375" t="s">
        <v>767</v>
      </c>
      <c r="I366" s="675" t="s">
        <v>5925</v>
      </c>
      <c r="J366" s="675" t="s">
        <v>2137</v>
      </c>
      <c r="K366" s="375"/>
      <c r="L366" s="676">
        <v>0</v>
      </c>
      <c r="M366" s="676">
        <v>0</v>
      </c>
      <c r="N366" s="676">
        <v>0</v>
      </c>
      <c r="O366" s="676">
        <v>0</v>
      </c>
      <c r="P366" s="676">
        <v>0</v>
      </c>
      <c r="Q366" s="676">
        <v>0</v>
      </c>
      <c r="R366" s="375"/>
    </row>
    <row r="367" spans="2:18" x14ac:dyDescent="0.25">
      <c r="B367" s="375">
        <v>0</v>
      </c>
      <c r="C367" s="375" t="s">
        <v>4636</v>
      </c>
      <c r="D367" s="375" t="s">
        <v>3670</v>
      </c>
      <c r="E367" s="375" t="s">
        <v>4605</v>
      </c>
      <c r="F367" s="375" t="s">
        <v>416</v>
      </c>
      <c r="G367" s="375" t="s">
        <v>558</v>
      </c>
      <c r="H367" s="375" t="s">
        <v>1175</v>
      </c>
      <c r="I367" s="675" t="s">
        <v>4609</v>
      </c>
      <c r="J367" s="675" t="s">
        <v>628</v>
      </c>
      <c r="K367" s="375"/>
      <c r="L367" s="676">
        <v>0</v>
      </c>
      <c r="M367" s="676">
        <v>0</v>
      </c>
      <c r="N367" s="676">
        <v>0</v>
      </c>
      <c r="O367" s="676">
        <v>0</v>
      </c>
      <c r="P367" s="676">
        <v>0</v>
      </c>
      <c r="Q367" s="676">
        <v>0</v>
      </c>
      <c r="R367" s="375"/>
    </row>
    <row r="368" spans="2:18" x14ac:dyDescent="0.25">
      <c r="B368" s="375">
        <v>0</v>
      </c>
      <c r="C368" s="375" t="s">
        <v>4514</v>
      </c>
      <c r="D368" s="375" t="s">
        <v>3670</v>
      </c>
      <c r="E368" s="375" t="s">
        <v>4890</v>
      </c>
      <c r="F368" s="375" t="s">
        <v>416</v>
      </c>
      <c r="G368" s="375" t="s">
        <v>558</v>
      </c>
      <c r="H368" s="375" t="s">
        <v>634</v>
      </c>
      <c r="I368" s="675" t="s">
        <v>5165</v>
      </c>
      <c r="J368" s="675" t="s">
        <v>6080</v>
      </c>
      <c r="K368" s="375"/>
      <c r="L368" s="676">
        <v>0</v>
      </c>
      <c r="M368" s="676">
        <v>0</v>
      </c>
      <c r="N368" s="676">
        <v>0</v>
      </c>
      <c r="O368" s="676">
        <v>0</v>
      </c>
      <c r="P368" s="676">
        <v>0</v>
      </c>
      <c r="Q368" s="676">
        <v>0</v>
      </c>
      <c r="R368" s="375"/>
    </row>
    <row r="369" spans="2:18" x14ac:dyDescent="0.25">
      <c r="B369" s="375">
        <v>0</v>
      </c>
      <c r="C369" s="375" t="s">
        <v>4581</v>
      </c>
      <c r="D369" s="375" t="s">
        <v>3670</v>
      </c>
      <c r="E369" s="375" t="s">
        <v>5100</v>
      </c>
      <c r="F369" s="375" t="s">
        <v>416</v>
      </c>
      <c r="G369" s="375" t="s">
        <v>558</v>
      </c>
      <c r="H369" s="375" t="s">
        <v>767</v>
      </c>
      <c r="I369" s="675" t="s">
        <v>4205</v>
      </c>
      <c r="J369" s="675" t="s">
        <v>2137</v>
      </c>
      <c r="K369" s="375"/>
      <c r="L369" s="676">
        <v>0</v>
      </c>
      <c r="M369" s="676">
        <v>0</v>
      </c>
      <c r="N369" s="676">
        <v>0</v>
      </c>
      <c r="O369" s="676">
        <v>0</v>
      </c>
      <c r="P369" s="676">
        <v>0</v>
      </c>
      <c r="Q369" s="676">
        <v>0</v>
      </c>
      <c r="R369" s="375"/>
    </row>
    <row r="370" spans="2:18" x14ac:dyDescent="0.25">
      <c r="B370" s="375">
        <v>0</v>
      </c>
      <c r="C370" s="375" t="s">
        <v>5117</v>
      </c>
      <c r="D370" s="375" t="s">
        <v>3670</v>
      </c>
      <c r="E370" s="375" t="s">
        <v>5100</v>
      </c>
      <c r="F370" s="375" t="s">
        <v>416</v>
      </c>
      <c r="G370" s="375" t="s">
        <v>558</v>
      </c>
      <c r="H370" s="375" t="s">
        <v>634</v>
      </c>
      <c r="I370" s="675" t="s">
        <v>5140</v>
      </c>
      <c r="J370" s="675" t="s">
        <v>795</v>
      </c>
      <c r="K370" s="375"/>
      <c r="L370" s="676">
        <v>0</v>
      </c>
      <c r="M370" s="676">
        <v>0</v>
      </c>
      <c r="N370" s="676">
        <v>0</v>
      </c>
      <c r="O370" s="676">
        <v>0</v>
      </c>
      <c r="P370" s="676">
        <v>0</v>
      </c>
      <c r="Q370" s="676">
        <v>0</v>
      </c>
      <c r="R370" s="375"/>
    </row>
    <row r="371" spans="2:18" x14ac:dyDescent="0.25">
      <c r="B371" s="375">
        <v>0</v>
      </c>
      <c r="C371" s="375" t="s">
        <v>6355</v>
      </c>
      <c r="D371" s="375" t="s">
        <v>3670</v>
      </c>
      <c r="E371" s="375" t="s">
        <v>6330</v>
      </c>
      <c r="F371" s="375" t="s">
        <v>416</v>
      </c>
      <c r="G371" s="375" t="s">
        <v>558</v>
      </c>
      <c r="H371" s="375" t="s">
        <v>370</v>
      </c>
      <c r="I371" s="675" t="s">
        <v>6291</v>
      </c>
      <c r="J371" s="675" t="s">
        <v>624</v>
      </c>
      <c r="K371" s="375"/>
      <c r="L371" s="676">
        <v>0</v>
      </c>
      <c r="M371" s="676">
        <v>0</v>
      </c>
      <c r="N371" s="676">
        <v>0</v>
      </c>
      <c r="O371" s="676">
        <v>0</v>
      </c>
      <c r="P371" s="676">
        <v>0</v>
      </c>
      <c r="Q371" s="676">
        <v>0</v>
      </c>
      <c r="R371" s="375"/>
    </row>
    <row r="372" spans="2:18" x14ac:dyDescent="0.25">
      <c r="B372" s="375">
        <v>0</v>
      </c>
      <c r="C372" s="375" t="s">
        <v>5760</v>
      </c>
      <c r="D372" s="375" t="s">
        <v>3670</v>
      </c>
      <c r="E372" s="375" t="s">
        <v>5761</v>
      </c>
      <c r="F372" s="375" t="s">
        <v>416</v>
      </c>
      <c r="G372" s="375" t="s">
        <v>558</v>
      </c>
      <c r="H372" s="375" t="s">
        <v>561</v>
      </c>
      <c r="I372" s="675" t="s">
        <v>5467</v>
      </c>
      <c r="J372" s="675" t="s">
        <v>2137</v>
      </c>
      <c r="K372" s="375"/>
      <c r="L372" s="676">
        <v>0</v>
      </c>
      <c r="M372" s="676">
        <v>0</v>
      </c>
      <c r="N372" s="676">
        <v>0</v>
      </c>
      <c r="O372" s="676">
        <v>0</v>
      </c>
      <c r="P372" s="676">
        <v>0</v>
      </c>
      <c r="Q372" s="676">
        <v>0</v>
      </c>
      <c r="R372" s="375"/>
    </row>
    <row r="373" spans="2:18" x14ac:dyDescent="0.25">
      <c r="B373" s="375">
        <v>0</v>
      </c>
      <c r="C373" s="375" t="s">
        <v>5762</v>
      </c>
      <c r="D373" s="375" t="s">
        <v>3670</v>
      </c>
      <c r="E373" s="375" t="s">
        <v>3986</v>
      </c>
      <c r="F373" s="375" t="s">
        <v>416</v>
      </c>
      <c r="G373" s="375" t="s">
        <v>558</v>
      </c>
      <c r="H373" s="375" t="s">
        <v>422</v>
      </c>
      <c r="I373" s="675" t="s">
        <v>5467</v>
      </c>
      <c r="J373" s="675" t="s">
        <v>628</v>
      </c>
      <c r="K373" s="375"/>
      <c r="L373" s="676">
        <v>0</v>
      </c>
      <c r="M373" s="676">
        <v>0</v>
      </c>
      <c r="N373" s="676">
        <v>0</v>
      </c>
      <c r="O373" s="676">
        <v>0</v>
      </c>
      <c r="P373" s="676">
        <v>0</v>
      </c>
      <c r="Q373" s="676">
        <v>0</v>
      </c>
      <c r="R373" s="375"/>
    </row>
    <row r="374" spans="2:18" x14ac:dyDescent="0.25">
      <c r="B374" s="375">
        <v>0</v>
      </c>
      <c r="C374" s="375" t="s">
        <v>5266</v>
      </c>
      <c r="D374" s="375" t="s">
        <v>3670</v>
      </c>
      <c r="E374" s="375" t="s">
        <v>3884</v>
      </c>
      <c r="F374" s="375" t="s">
        <v>416</v>
      </c>
      <c r="G374" s="375" t="s">
        <v>558</v>
      </c>
      <c r="H374" s="375" t="s">
        <v>562</v>
      </c>
      <c r="I374" s="675" t="s">
        <v>5211</v>
      </c>
      <c r="J374" s="675" t="s">
        <v>806</v>
      </c>
      <c r="K374" s="375"/>
      <c r="L374" s="676">
        <v>0</v>
      </c>
      <c r="M374" s="676">
        <v>0</v>
      </c>
      <c r="N374" s="676">
        <v>0</v>
      </c>
      <c r="O374" s="676">
        <v>0</v>
      </c>
      <c r="P374" s="676">
        <v>0</v>
      </c>
      <c r="Q374" s="676">
        <v>0</v>
      </c>
      <c r="R374" s="375"/>
    </row>
    <row r="375" spans="2:18" x14ac:dyDescent="0.25">
      <c r="B375" s="375">
        <v>0</v>
      </c>
      <c r="C375" s="375" t="s">
        <v>5763</v>
      </c>
      <c r="D375" s="375" t="s">
        <v>3670</v>
      </c>
      <c r="E375" s="375" t="s">
        <v>3885</v>
      </c>
      <c r="F375" s="375" t="s">
        <v>416</v>
      </c>
      <c r="G375" s="375" t="s">
        <v>558</v>
      </c>
      <c r="H375" s="375" t="s">
        <v>2149</v>
      </c>
      <c r="I375" s="675" t="s">
        <v>5467</v>
      </c>
      <c r="J375" s="675" t="s">
        <v>806</v>
      </c>
      <c r="K375" s="375"/>
      <c r="L375" s="676">
        <v>0.20623999999999998</v>
      </c>
      <c r="M375" s="676">
        <v>0.20623999999999998</v>
      </c>
      <c r="N375" s="676">
        <v>0.20623999999999998</v>
      </c>
      <c r="O375" s="676">
        <v>0</v>
      </c>
      <c r="P375" s="676">
        <v>0</v>
      </c>
      <c r="Q375" s="676">
        <v>0</v>
      </c>
      <c r="R375" s="375"/>
    </row>
    <row r="376" spans="2:18" x14ac:dyDescent="0.25">
      <c r="B376" s="375">
        <v>0</v>
      </c>
      <c r="C376" s="375" t="s">
        <v>5267</v>
      </c>
      <c r="D376" s="375" t="s">
        <v>3670</v>
      </c>
      <c r="E376" s="375" t="s">
        <v>4606</v>
      </c>
      <c r="F376" s="375" t="s">
        <v>416</v>
      </c>
      <c r="G376" s="375" t="s">
        <v>558</v>
      </c>
      <c r="H376" s="375" t="s">
        <v>608</v>
      </c>
      <c r="I376" s="675" t="s">
        <v>4609</v>
      </c>
      <c r="J376" s="675" t="s">
        <v>5175</v>
      </c>
      <c r="K376" s="375"/>
      <c r="L376" s="676">
        <v>0</v>
      </c>
      <c r="M376" s="676">
        <v>0</v>
      </c>
      <c r="N376" s="676">
        <v>0</v>
      </c>
      <c r="O376" s="676">
        <v>0</v>
      </c>
      <c r="P376" s="676">
        <v>0</v>
      </c>
      <c r="Q376" s="676">
        <v>0</v>
      </c>
      <c r="R376" s="375"/>
    </row>
    <row r="377" spans="2:18" x14ac:dyDescent="0.25">
      <c r="B377" s="375">
        <v>0</v>
      </c>
      <c r="C377" s="375" t="s">
        <v>5268</v>
      </c>
      <c r="D377" s="375" t="s">
        <v>3670</v>
      </c>
      <c r="E377" s="375" t="s">
        <v>4606</v>
      </c>
      <c r="F377" s="375" t="s">
        <v>416</v>
      </c>
      <c r="G377" s="375" t="s">
        <v>558</v>
      </c>
      <c r="H377" s="375" t="s">
        <v>4257</v>
      </c>
      <c r="I377" s="675" t="s">
        <v>4609</v>
      </c>
      <c r="J377" s="675" t="s">
        <v>5175</v>
      </c>
      <c r="K377" s="375"/>
      <c r="L377" s="676">
        <v>0</v>
      </c>
      <c r="M377" s="676">
        <v>0</v>
      </c>
      <c r="N377" s="676">
        <v>0</v>
      </c>
      <c r="O377" s="676">
        <v>0</v>
      </c>
      <c r="P377" s="676">
        <v>0</v>
      </c>
      <c r="Q377" s="676">
        <v>0</v>
      </c>
      <c r="R377" s="375"/>
    </row>
    <row r="378" spans="2:18" x14ac:dyDescent="0.25">
      <c r="B378" s="375">
        <v>0</v>
      </c>
      <c r="C378" s="375" t="s">
        <v>6507</v>
      </c>
      <c r="D378" s="375" t="s">
        <v>3670</v>
      </c>
      <c r="E378" s="375" t="s">
        <v>6508</v>
      </c>
      <c r="F378" s="375" t="s">
        <v>416</v>
      </c>
      <c r="G378" s="375" t="s">
        <v>558</v>
      </c>
      <c r="H378" s="375" t="s">
        <v>811</v>
      </c>
      <c r="I378" s="675" t="s">
        <v>7453</v>
      </c>
      <c r="J378" s="675" t="s">
        <v>624</v>
      </c>
      <c r="K378" s="375"/>
      <c r="L378" s="676">
        <v>0</v>
      </c>
      <c r="M378" s="676">
        <v>0</v>
      </c>
      <c r="N378" s="676">
        <v>0</v>
      </c>
      <c r="O378" s="676">
        <v>0</v>
      </c>
      <c r="P378" s="676">
        <v>0</v>
      </c>
      <c r="Q378" s="676">
        <v>0</v>
      </c>
      <c r="R378" s="375"/>
    </row>
    <row r="379" spans="2:18" x14ac:dyDescent="0.25">
      <c r="B379" s="375">
        <v>0</v>
      </c>
      <c r="C379" s="375" t="s">
        <v>5764</v>
      </c>
      <c r="D379" s="375" t="s">
        <v>3670</v>
      </c>
      <c r="E379" s="375" t="s">
        <v>5765</v>
      </c>
      <c r="F379" s="375" t="s">
        <v>416</v>
      </c>
      <c r="G379" s="375" t="s">
        <v>558</v>
      </c>
      <c r="H379" s="375" t="s">
        <v>561</v>
      </c>
      <c r="I379" s="675" t="s">
        <v>5467</v>
      </c>
      <c r="J379" s="675" t="s">
        <v>2137</v>
      </c>
      <c r="K379" s="375"/>
      <c r="L379" s="676">
        <v>0.36575000000000002</v>
      </c>
      <c r="M379" s="676">
        <v>0.36575000000000002</v>
      </c>
      <c r="N379" s="676">
        <v>0.36575000000000002</v>
      </c>
      <c r="O379" s="676">
        <v>0</v>
      </c>
      <c r="P379" s="676">
        <v>0</v>
      </c>
      <c r="Q379" s="676">
        <v>0</v>
      </c>
      <c r="R379" s="375"/>
    </row>
    <row r="380" spans="2:18" x14ac:dyDescent="0.25">
      <c r="B380" s="375">
        <v>0</v>
      </c>
      <c r="C380" s="375" t="s">
        <v>5269</v>
      </c>
      <c r="D380" s="375" t="s">
        <v>3670</v>
      </c>
      <c r="E380" s="375" t="s">
        <v>4905</v>
      </c>
      <c r="F380" s="375" t="s">
        <v>416</v>
      </c>
      <c r="G380" s="375" t="s">
        <v>558</v>
      </c>
      <c r="H380" s="375" t="s">
        <v>561</v>
      </c>
      <c r="I380" s="675" t="s">
        <v>4808</v>
      </c>
      <c r="J380" s="675" t="s">
        <v>1974</v>
      </c>
      <c r="K380" s="375"/>
      <c r="L380" s="676">
        <v>0</v>
      </c>
      <c r="M380" s="676">
        <v>0</v>
      </c>
      <c r="N380" s="676">
        <v>0</v>
      </c>
      <c r="O380" s="676">
        <v>0</v>
      </c>
      <c r="P380" s="676">
        <v>0</v>
      </c>
      <c r="Q380" s="676">
        <v>0</v>
      </c>
      <c r="R380" s="375"/>
    </row>
    <row r="381" spans="2:18" x14ac:dyDescent="0.25">
      <c r="B381" s="375">
        <v>0</v>
      </c>
      <c r="C381" s="375" t="s">
        <v>6509</v>
      </c>
      <c r="D381" s="375" t="s">
        <v>3670</v>
      </c>
      <c r="E381" s="375" t="s">
        <v>6611</v>
      </c>
      <c r="F381" s="375" t="s">
        <v>416</v>
      </c>
      <c r="G381" s="375" t="s">
        <v>558</v>
      </c>
      <c r="H381" s="375" t="s">
        <v>561</v>
      </c>
      <c r="I381" s="675" t="s">
        <v>7453</v>
      </c>
      <c r="J381" s="675" t="s">
        <v>2137</v>
      </c>
      <c r="K381" s="375"/>
      <c r="L381" s="676">
        <v>0</v>
      </c>
      <c r="M381" s="676">
        <v>0</v>
      </c>
      <c r="N381" s="676">
        <v>0</v>
      </c>
      <c r="O381" s="676">
        <v>0</v>
      </c>
      <c r="P381" s="676">
        <v>0</v>
      </c>
      <c r="Q381" s="676">
        <v>0</v>
      </c>
      <c r="R381" s="375"/>
    </row>
    <row r="382" spans="2:18" x14ac:dyDescent="0.25">
      <c r="B382" s="375">
        <v>0</v>
      </c>
      <c r="C382" s="375" t="s">
        <v>5053</v>
      </c>
      <c r="D382" s="375" t="s">
        <v>3670</v>
      </c>
      <c r="E382" s="375" t="s">
        <v>5054</v>
      </c>
      <c r="F382" s="375" t="s">
        <v>416</v>
      </c>
      <c r="G382" s="375" t="s">
        <v>558</v>
      </c>
      <c r="H382" s="375" t="s">
        <v>484</v>
      </c>
      <c r="I382" s="675" t="s">
        <v>5065</v>
      </c>
      <c r="J382" s="675" t="s">
        <v>624</v>
      </c>
      <c r="K382" s="375"/>
      <c r="L382" s="676">
        <v>0</v>
      </c>
      <c r="M382" s="676">
        <v>0</v>
      </c>
      <c r="N382" s="676">
        <v>0</v>
      </c>
      <c r="O382" s="676">
        <v>0</v>
      </c>
      <c r="P382" s="676">
        <v>0</v>
      </c>
      <c r="Q382" s="676">
        <v>0</v>
      </c>
      <c r="R382" s="375"/>
    </row>
    <row r="383" spans="2:18" x14ac:dyDescent="0.25">
      <c r="B383" s="375">
        <v>0</v>
      </c>
      <c r="C383" s="375" t="s">
        <v>5766</v>
      </c>
      <c r="D383" s="375" t="s">
        <v>3670</v>
      </c>
      <c r="E383" s="375" t="s">
        <v>5563</v>
      </c>
      <c r="F383" s="375" t="s">
        <v>416</v>
      </c>
      <c r="G383" s="375" t="s">
        <v>558</v>
      </c>
      <c r="H383" s="375" t="s">
        <v>470</v>
      </c>
      <c r="I383" s="675" t="s">
        <v>5467</v>
      </c>
      <c r="J383" s="675" t="s">
        <v>2137</v>
      </c>
      <c r="K383" s="375"/>
      <c r="L383" s="676">
        <v>0.36736000000000002</v>
      </c>
      <c r="M383" s="676">
        <v>0.36736000000000002</v>
      </c>
      <c r="N383" s="676">
        <v>0.36736000000000002</v>
      </c>
      <c r="O383" s="676">
        <v>0</v>
      </c>
      <c r="P383" s="676">
        <v>0</v>
      </c>
      <c r="Q383" s="676">
        <v>0</v>
      </c>
      <c r="R383" s="375"/>
    </row>
    <row r="384" spans="2:18" x14ac:dyDescent="0.25">
      <c r="B384" s="375">
        <v>0</v>
      </c>
      <c r="C384" s="375" t="s">
        <v>5099</v>
      </c>
      <c r="D384" s="375" t="s">
        <v>3670</v>
      </c>
      <c r="E384" s="375" t="s">
        <v>4843</v>
      </c>
      <c r="F384" s="375" t="s">
        <v>416</v>
      </c>
      <c r="G384" s="375" t="s">
        <v>558</v>
      </c>
      <c r="H384" s="375" t="s">
        <v>767</v>
      </c>
      <c r="I384" s="675" t="s">
        <v>4205</v>
      </c>
      <c r="J384" s="675" t="s">
        <v>4206</v>
      </c>
      <c r="K384" s="375"/>
      <c r="L384" s="676">
        <v>0</v>
      </c>
      <c r="M384" s="676">
        <v>0</v>
      </c>
      <c r="N384" s="676">
        <v>0</v>
      </c>
      <c r="O384" s="676">
        <v>0</v>
      </c>
      <c r="P384" s="676">
        <v>0</v>
      </c>
      <c r="Q384" s="676">
        <v>0</v>
      </c>
      <c r="R384" s="375"/>
    </row>
    <row r="385" spans="2:18" x14ac:dyDescent="0.25">
      <c r="B385" s="375">
        <v>0</v>
      </c>
      <c r="C385" s="375" t="s">
        <v>4983</v>
      </c>
      <c r="D385" s="375" t="s">
        <v>3670</v>
      </c>
      <c r="E385" s="375" t="s">
        <v>5038</v>
      </c>
      <c r="F385" s="375" t="s">
        <v>416</v>
      </c>
      <c r="G385" s="375" t="s">
        <v>558</v>
      </c>
      <c r="H385" s="375" t="s">
        <v>767</v>
      </c>
      <c r="I385" s="675" t="s">
        <v>4969</v>
      </c>
      <c r="J385" s="675" t="s">
        <v>2137</v>
      </c>
      <c r="K385" s="375"/>
      <c r="L385" s="676">
        <v>0</v>
      </c>
      <c r="M385" s="676">
        <v>0</v>
      </c>
      <c r="N385" s="676">
        <v>0</v>
      </c>
      <c r="O385" s="676">
        <v>0</v>
      </c>
      <c r="P385" s="676">
        <v>0</v>
      </c>
      <c r="Q385" s="676">
        <v>0</v>
      </c>
      <c r="R385" s="375"/>
    </row>
    <row r="386" spans="2:18" x14ac:dyDescent="0.25">
      <c r="B386" s="375">
        <v>0</v>
      </c>
      <c r="C386" s="375" t="s">
        <v>5270</v>
      </c>
      <c r="D386" s="375" t="s">
        <v>3670</v>
      </c>
      <c r="E386" s="375" t="s">
        <v>3801</v>
      </c>
      <c r="F386" s="375" t="s">
        <v>416</v>
      </c>
      <c r="G386" s="375" t="s">
        <v>558</v>
      </c>
      <c r="H386" s="375" t="s">
        <v>634</v>
      </c>
      <c r="I386" s="675" t="s">
        <v>4034</v>
      </c>
      <c r="J386" s="675" t="s">
        <v>806</v>
      </c>
      <c r="K386" s="375"/>
      <c r="L386" s="676">
        <v>0</v>
      </c>
      <c r="M386" s="676">
        <v>0</v>
      </c>
      <c r="N386" s="676">
        <v>0</v>
      </c>
      <c r="O386" s="676">
        <v>0</v>
      </c>
      <c r="P386" s="676">
        <v>0</v>
      </c>
      <c r="Q386" s="676">
        <v>0</v>
      </c>
      <c r="R386" s="375"/>
    </row>
    <row r="387" spans="2:18" x14ac:dyDescent="0.25">
      <c r="B387" s="375">
        <v>0</v>
      </c>
      <c r="C387" s="375" t="s">
        <v>3933</v>
      </c>
      <c r="D387" s="375" t="s">
        <v>3670</v>
      </c>
      <c r="E387" s="375" t="s">
        <v>3934</v>
      </c>
      <c r="F387" s="375" t="s">
        <v>416</v>
      </c>
      <c r="G387" s="375" t="s">
        <v>558</v>
      </c>
      <c r="H387" s="375" t="s">
        <v>370</v>
      </c>
      <c r="I387" s="675" t="s">
        <v>4024</v>
      </c>
      <c r="J387" s="675" t="s">
        <v>806</v>
      </c>
      <c r="K387" s="375"/>
      <c r="L387" s="676">
        <v>0</v>
      </c>
      <c r="M387" s="676">
        <v>0</v>
      </c>
      <c r="N387" s="676">
        <v>0</v>
      </c>
      <c r="O387" s="676">
        <v>0</v>
      </c>
      <c r="P387" s="676">
        <v>0</v>
      </c>
      <c r="Q387" s="676">
        <v>0</v>
      </c>
      <c r="R387" s="375"/>
    </row>
    <row r="388" spans="2:18" x14ac:dyDescent="0.25">
      <c r="B388" s="375">
        <v>0</v>
      </c>
      <c r="C388" s="375" t="s">
        <v>6940</v>
      </c>
      <c r="D388" s="375" t="s">
        <v>3670</v>
      </c>
      <c r="E388" s="375" t="s">
        <v>6941</v>
      </c>
      <c r="F388" s="375" t="s">
        <v>416</v>
      </c>
      <c r="G388" s="375" t="s">
        <v>558</v>
      </c>
      <c r="H388" s="375" t="s">
        <v>634</v>
      </c>
      <c r="I388" s="675" t="s">
        <v>7157</v>
      </c>
      <c r="J388" s="675" t="s">
        <v>2137</v>
      </c>
      <c r="K388" s="375"/>
      <c r="L388" s="676">
        <v>0</v>
      </c>
      <c r="M388" s="676">
        <v>0</v>
      </c>
      <c r="N388" s="676">
        <v>0</v>
      </c>
      <c r="O388" s="676">
        <v>0</v>
      </c>
      <c r="P388" s="676">
        <v>0</v>
      </c>
      <c r="Q388" s="676">
        <v>0</v>
      </c>
      <c r="R388" s="375"/>
    </row>
    <row r="389" spans="2:18" x14ac:dyDescent="0.25">
      <c r="B389" s="375">
        <v>0</v>
      </c>
      <c r="C389" s="375" t="s">
        <v>4864</v>
      </c>
      <c r="D389" s="375" t="s">
        <v>3670</v>
      </c>
      <c r="E389" s="375" t="s">
        <v>4902</v>
      </c>
      <c r="F389" s="375" t="s">
        <v>416</v>
      </c>
      <c r="G389" s="375" t="s">
        <v>558</v>
      </c>
      <c r="H389" s="375" t="s">
        <v>538</v>
      </c>
      <c r="I389" s="675" t="s">
        <v>4729</v>
      </c>
      <c r="J389" s="675" t="s">
        <v>6073</v>
      </c>
      <c r="K389" s="375"/>
      <c r="L389" s="676">
        <v>0</v>
      </c>
      <c r="M389" s="676">
        <v>0</v>
      </c>
      <c r="N389" s="676">
        <v>0</v>
      </c>
      <c r="O389" s="676">
        <v>0</v>
      </c>
      <c r="P389" s="676">
        <v>0</v>
      </c>
      <c r="Q389" s="676">
        <v>0</v>
      </c>
      <c r="R389" s="375"/>
    </row>
    <row r="390" spans="2:18" x14ac:dyDescent="0.25">
      <c r="B390" s="375">
        <v>0</v>
      </c>
      <c r="C390" s="375" t="s">
        <v>6510</v>
      </c>
      <c r="D390" s="375" t="s">
        <v>3670</v>
      </c>
      <c r="E390" s="375" t="s">
        <v>6511</v>
      </c>
      <c r="F390" s="375" t="s">
        <v>416</v>
      </c>
      <c r="G390" s="375" t="s">
        <v>558</v>
      </c>
      <c r="H390" s="375" t="s">
        <v>422</v>
      </c>
      <c r="I390" s="675" t="s">
        <v>7453</v>
      </c>
      <c r="J390" s="675" t="s">
        <v>2137</v>
      </c>
      <c r="K390" s="375"/>
      <c r="L390" s="676">
        <v>0</v>
      </c>
      <c r="M390" s="676">
        <v>0</v>
      </c>
      <c r="N390" s="676">
        <v>0</v>
      </c>
      <c r="O390" s="676">
        <v>0</v>
      </c>
      <c r="P390" s="676">
        <v>0</v>
      </c>
      <c r="Q390" s="676">
        <v>0</v>
      </c>
      <c r="R390" s="375"/>
    </row>
    <row r="391" spans="2:18" x14ac:dyDescent="0.25">
      <c r="B391" s="375">
        <v>0</v>
      </c>
      <c r="C391" s="375" t="s">
        <v>3952</v>
      </c>
      <c r="D391" s="375" t="s">
        <v>3670</v>
      </c>
      <c r="E391" s="375" t="s">
        <v>4186</v>
      </c>
      <c r="F391" s="375" t="s">
        <v>416</v>
      </c>
      <c r="G391" s="375" t="s">
        <v>558</v>
      </c>
      <c r="H391" s="375" t="s">
        <v>370</v>
      </c>
      <c r="I391" s="675" t="s">
        <v>4056</v>
      </c>
      <c r="J391" s="675" t="s">
        <v>628</v>
      </c>
      <c r="K391" s="375"/>
      <c r="L391" s="676">
        <v>0</v>
      </c>
      <c r="M391" s="676">
        <v>0</v>
      </c>
      <c r="N391" s="676">
        <v>0</v>
      </c>
      <c r="O391" s="676">
        <v>0</v>
      </c>
      <c r="P391" s="676">
        <v>0</v>
      </c>
      <c r="Q391" s="676">
        <v>0</v>
      </c>
      <c r="R391" s="375"/>
    </row>
    <row r="392" spans="2:18" x14ac:dyDescent="0.25">
      <c r="B392" s="375">
        <v>0</v>
      </c>
      <c r="C392" s="375" t="s">
        <v>6356</v>
      </c>
      <c r="D392" s="375" t="s">
        <v>3670</v>
      </c>
      <c r="E392" s="375" t="s">
        <v>6357</v>
      </c>
      <c r="F392" s="375" t="s">
        <v>416</v>
      </c>
      <c r="G392" s="375" t="s">
        <v>558</v>
      </c>
      <c r="H392" s="375" t="s">
        <v>422</v>
      </c>
      <c r="I392" s="675" t="s">
        <v>6291</v>
      </c>
      <c r="J392" s="675" t="s">
        <v>2137</v>
      </c>
      <c r="K392" s="375"/>
      <c r="L392" s="676">
        <v>0.20582</v>
      </c>
      <c r="M392" s="676">
        <v>0.20582</v>
      </c>
      <c r="N392" s="676">
        <v>0.20582</v>
      </c>
      <c r="O392" s="676">
        <v>0</v>
      </c>
      <c r="P392" s="676">
        <v>0</v>
      </c>
      <c r="Q392" s="676">
        <v>0</v>
      </c>
      <c r="R392" s="375"/>
    </row>
    <row r="393" spans="2:18" x14ac:dyDescent="0.25">
      <c r="B393" s="375">
        <v>0</v>
      </c>
      <c r="C393" s="375" t="s">
        <v>4251</v>
      </c>
      <c r="D393" s="375" t="s">
        <v>3670</v>
      </c>
      <c r="E393" s="375" t="s">
        <v>3830</v>
      </c>
      <c r="F393" s="375" t="s">
        <v>416</v>
      </c>
      <c r="G393" s="375" t="s">
        <v>558</v>
      </c>
      <c r="H393" s="375" t="s">
        <v>422</v>
      </c>
      <c r="I393" s="675" t="s">
        <v>4062</v>
      </c>
      <c r="J393" s="675" t="s">
        <v>4809</v>
      </c>
      <c r="K393" s="375"/>
      <c r="L393" s="676">
        <v>0</v>
      </c>
      <c r="M393" s="676">
        <v>0</v>
      </c>
      <c r="N393" s="676">
        <v>0</v>
      </c>
      <c r="O393" s="676">
        <v>0</v>
      </c>
      <c r="P393" s="676">
        <v>0</v>
      </c>
      <c r="Q393" s="676">
        <v>0</v>
      </c>
      <c r="R393" s="375"/>
    </row>
    <row r="394" spans="2:18" x14ac:dyDescent="0.25">
      <c r="B394" s="375">
        <v>0</v>
      </c>
      <c r="C394" s="375" t="s">
        <v>5073</v>
      </c>
      <c r="D394" s="375" t="s">
        <v>3670</v>
      </c>
      <c r="E394" s="375" t="s">
        <v>3830</v>
      </c>
      <c r="F394" s="375" t="s">
        <v>416</v>
      </c>
      <c r="G394" s="375" t="s">
        <v>558</v>
      </c>
      <c r="H394" s="375" t="s">
        <v>634</v>
      </c>
      <c r="I394" s="675" t="s">
        <v>7457</v>
      </c>
      <c r="J394" s="675" t="s">
        <v>628</v>
      </c>
      <c r="K394" s="375"/>
      <c r="L394" s="676">
        <v>0</v>
      </c>
      <c r="M394" s="676">
        <v>0</v>
      </c>
      <c r="N394" s="676">
        <v>0</v>
      </c>
      <c r="O394" s="676">
        <v>0</v>
      </c>
      <c r="P394" s="676">
        <v>0</v>
      </c>
      <c r="Q394" s="676">
        <v>0</v>
      </c>
      <c r="R394" s="375"/>
    </row>
    <row r="395" spans="2:18" x14ac:dyDescent="0.25">
      <c r="B395" s="375">
        <v>0</v>
      </c>
      <c r="C395" s="375" t="s">
        <v>4582</v>
      </c>
      <c r="D395" s="375" t="s">
        <v>3670</v>
      </c>
      <c r="E395" s="375" t="s">
        <v>3722</v>
      </c>
      <c r="F395" s="375" t="s">
        <v>416</v>
      </c>
      <c r="G395" s="375" t="s">
        <v>558</v>
      </c>
      <c r="H395" s="375" t="s">
        <v>475</v>
      </c>
      <c r="I395" s="675" t="s">
        <v>4413</v>
      </c>
      <c r="J395" s="675" t="s">
        <v>4793</v>
      </c>
      <c r="K395" s="375"/>
      <c r="L395" s="676">
        <v>7.7596928000000007</v>
      </c>
      <c r="M395" s="676">
        <v>7.7596928000000007</v>
      </c>
      <c r="N395" s="676">
        <v>7.7596928000000007</v>
      </c>
      <c r="O395" s="676">
        <v>0</v>
      </c>
      <c r="P395" s="676">
        <v>0</v>
      </c>
      <c r="Q395" s="676">
        <v>0</v>
      </c>
      <c r="R395" s="375"/>
    </row>
    <row r="396" spans="2:18" x14ac:dyDescent="0.25">
      <c r="B396" s="375">
        <v>0</v>
      </c>
      <c r="C396" s="375" t="s">
        <v>6061</v>
      </c>
      <c r="D396" s="375" t="s">
        <v>3670</v>
      </c>
      <c r="E396" s="375" t="s">
        <v>6062</v>
      </c>
      <c r="F396" s="375" t="s">
        <v>416</v>
      </c>
      <c r="G396" s="375" t="s">
        <v>558</v>
      </c>
      <c r="H396" s="375" t="s">
        <v>634</v>
      </c>
      <c r="I396" s="675" t="s">
        <v>5925</v>
      </c>
      <c r="J396" s="675" t="s">
        <v>2137</v>
      </c>
      <c r="K396" s="375"/>
      <c r="L396" s="676">
        <v>0</v>
      </c>
      <c r="M396" s="676">
        <v>0</v>
      </c>
      <c r="N396" s="676">
        <v>0</v>
      </c>
      <c r="O396" s="676">
        <v>0</v>
      </c>
      <c r="P396" s="676">
        <v>0</v>
      </c>
      <c r="Q396" s="676">
        <v>0</v>
      </c>
      <c r="R396" s="375"/>
    </row>
    <row r="397" spans="2:18" x14ac:dyDescent="0.25">
      <c r="B397" s="375">
        <v>0</v>
      </c>
      <c r="C397" s="375" t="s">
        <v>4450</v>
      </c>
      <c r="D397" s="375" t="s">
        <v>3670</v>
      </c>
      <c r="E397" s="375" t="s">
        <v>4451</v>
      </c>
      <c r="F397" s="375" t="s">
        <v>416</v>
      </c>
      <c r="G397" s="375" t="s">
        <v>558</v>
      </c>
      <c r="H397" s="375" t="s">
        <v>422</v>
      </c>
      <c r="I397" s="675" t="s">
        <v>4413</v>
      </c>
      <c r="J397" s="675" t="s">
        <v>628</v>
      </c>
      <c r="K397" s="375"/>
      <c r="L397" s="676">
        <v>0</v>
      </c>
      <c r="M397" s="676">
        <v>0</v>
      </c>
      <c r="N397" s="676">
        <v>0</v>
      </c>
      <c r="O397" s="676">
        <v>0</v>
      </c>
      <c r="P397" s="676">
        <v>0</v>
      </c>
      <c r="Q397" s="676">
        <v>0</v>
      </c>
      <c r="R397" s="375"/>
    </row>
    <row r="398" spans="2:18" x14ac:dyDescent="0.25">
      <c r="B398" s="375">
        <v>0</v>
      </c>
      <c r="C398" s="375" t="s">
        <v>6512</v>
      </c>
      <c r="D398" s="375" t="s">
        <v>3670</v>
      </c>
      <c r="E398" s="375" t="s">
        <v>6513</v>
      </c>
      <c r="F398" s="375" t="s">
        <v>416</v>
      </c>
      <c r="G398" s="375" t="s">
        <v>558</v>
      </c>
      <c r="H398" s="375" t="s">
        <v>811</v>
      </c>
      <c r="I398" s="675" t="s">
        <v>7453</v>
      </c>
      <c r="J398" s="675" t="s">
        <v>2137</v>
      </c>
      <c r="K398" s="375"/>
      <c r="L398" s="676">
        <v>0</v>
      </c>
      <c r="M398" s="676">
        <v>0</v>
      </c>
      <c r="N398" s="676">
        <v>0</v>
      </c>
      <c r="O398" s="676">
        <v>0</v>
      </c>
      <c r="P398" s="676">
        <v>0</v>
      </c>
      <c r="Q398" s="676">
        <v>0</v>
      </c>
      <c r="R398" s="375"/>
    </row>
    <row r="399" spans="2:18" x14ac:dyDescent="0.25">
      <c r="B399" s="375">
        <v>0</v>
      </c>
      <c r="C399" s="375" t="s">
        <v>4511</v>
      </c>
      <c r="D399" s="375" t="s">
        <v>3670</v>
      </c>
      <c r="E399" s="375" t="s">
        <v>4469</v>
      </c>
      <c r="F399" s="375" t="s">
        <v>416</v>
      </c>
      <c r="G399" s="375" t="s">
        <v>558</v>
      </c>
      <c r="H399" s="375" t="s">
        <v>431</v>
      </c>
      <c r="I399" s="675" t="s">
        <v>5165</v>
      </c>
      <c r="J399" s="675" t="s">
        <v>624</v>
      </c>
      <c r="K399" s="375"/>
      <c r="L399" s="676">
        <v>0</v>
      </c>
      <c r="M399" s="676">
        <v>0</v>
      </c>
      <c r="N399" s="676">
        <v>0</v>
      </c>
      <c r="O399" s="676">
        <v>0</v>
      </c>
      <c r="P399" s="676">
        <v>0</v>
      </c>
      <c r="Q399" s="676">
        <v>0</v>
      </c>
      <c r="R399" s="375"/>
    </row>
    <row r="400" spans="2:18" x14ac:dyDescent="0.25">
      <c r="B400" s="375">
        <v>0</v>
      </c>
      <c r="C400" s="375" t="s">
        <v>7469</v>
      </c>
      <c r="D400" s="375" t="s">
        <v>3670</v>
      </c>
      <c r="E400" s="375" t="s">
        <v>7470</v>
      </c>
      <c r="F400" s="375" t="s">
        <v>416</v>
      </c>
      <c r="G400" s="375" t="s">
        <v>558</v>
      </c>
      <c r="H400" s="375" t="s">
        <v>517</v>
      </c>
      <c r="I400" s="675" t="s">
        <v>7466</v>
      </c>
      <c r="J400" s="675" t="s">
        <v>795</v>
      </c>
      <c r="K400" s="375"/>
      <c r="L400" s="676">
        <v>0.2</v>
      </c>
      <c r="M400" s="676">
        <v>0.2</v>
      </c>
      <c r="N400" s="676">
        <v>0.2</v>
      </c>
      <c r="O400" s="676">
        <v>0</v>
      </c>
      <c r="P400" s="676">
        <v>0</v>
      </c>
      <c r="Q400" s="676">
        <v>0</v>
      </c>
      <c r="R400" s="375"/>
    </row>
    <row r="401" spans="2:18" x14ac:dyDescent="0.25">
      <c r="B401" s="375">
        <v>0</v>
      </c>
      <c r="C401" s="375" t="s">
        <v>4587</v>
      </c>
      <c r="D401" s="375" t="s">
        <v>3670</v>
      </c>
      <c r="E401" s="375" t="s">
        <v>4521</v>
      </c>
      <c r="F401" s="375" t="s">
        <v>416</v>
      </c>
      <c r="G401" s="375" t="s">
        <v>558</v>
      </c>
      <c r="H401" s="375" t="s">
        <v>522</v>
      </c>
      <c r="I401" s="675" t="s">
        <v>5174</v>
      </c>
      <c r="J401" s="675" t="s">
        <v>7471</v>
      </c>
      <c r="K401" s="375"/>
      <c r="L401" s="676">
        <v>0</v>
      </c>
      <c r="M401" s="676">
        <v>0</v>
      </c>
      <c r="N401" s="676">
        <v>0</v>
      </c>
      <c r="O401" s="676">
        <v>0</v>
      </c>
      <c r="P401" s="676">
        <v>0</v>
      </c>
      <c r="Q401" s="676">
        <v>0</v>
      </c>
      <c r="R401" s="375"/>
    </row>
    <row r="402" spans="2:18" x14ac:dyDescent="0.25">
      <c r="B402" s="375">
        <v>0</v>
      </c>
      <c r="C402" s="375" t="s">
        <v>5271</v>
      </c>
      <c r="D402" s="375" t="s">
        <v>3670</v>
      </c>
      <c r="E402" s="375" t="s">
        <v>4521</v>
      </c>
      <c r="F402" s="375" t="s">
        <v>416</v>
      </c>
      <c r="G402" s="375" t="s">
        <v>558</v>
      </c>
      <c r="H402" s="375" t="s">
        <v>4338</v>
      </c>
      <c r="I402" s="675" t="s">
        <v>5174</v>
      </c>
      <c r="J402" s="675" t="s">
        <v>7471</v>
      </c>
      <c r="K402" s="375"/>
      <c r="L402" s="676">
        <v>0</v>
      </c>
      <c r="M402" s="676">
        <v>0</v>
      </c>
      <c r="N402" s="676">
        <v>0</v>
      </c>
      <c r="O402" s="676">
        <v>0</v>
      </c>
      <c r="P402" s="676">
        <v>0</v>
      </c>
      <c r="Q402" s="676">
        <v>0</v>
      </c>
      <c r="R402" s="375"/>
    </row>
    <row r="403" spans="2:18" x14ac:dyDescent="0.25">
      <c r="B403" s="375">
        <v>0</v>
      </c>
      <c r="C403" s="375" t="s">
        <v>4979</v>
      </c>
      <c r="D403" s="375" t="s">
        <v>3670</v>
      </c>
      <c r="E403" s="375" t="s">
        <v>4980</v>
      </c>
      <c r="F403" s="375" t="s">
        <v>416</v>
      </c>
      <c r="G403" s="375" t="s">
        <v>558</v>
      </c>
      <c r="H403" s="375" t="s">
        <v>422</v>
      </c>
      <c r="I403" s="675" t="s">
        <v>4969</v>
      </c>
      <c r="J403" s="675" t="s">
        <v>6081</v>
      </c>
      <c r="K403" s="375"/>
      <c r="L403" s="676">
        <v>0</v>
      </c>
      <c r="M403" s="676">
        <v>0</v>
      </c>
      <c r="N403" s="676">
        <v>0</v>
      </c>
      <c r="O403" s="676">
        <v>0</v>
      </c>
      <c r="P403" s="676">
        <v>0</v>
      </c>
      <c r="Q403" s="676">
        <v>0</v>
      </c>
      <c r="R403" s="375"/>
    </row>
    <row r="404" spans="2:18" x14ac:dyDescent="0.25">
      <c r="B404" s="375">
        <v>0</v>
      </c>
      <c r="C404" s="375" t="s">
        <v>3926</v>
      </c>
      <c r="D404" s="375" t="s">
        <v>3670</v>
      </c>
      <c r="E404" s="375" t="s">
        <v>4181</v>
      </c>
      <c r="F404" s="375" t="s">
        <v>416</v>
      </c>
      <c r="G404" s="375" t="s">
        <v>558</v>
      </c>
      <c r="H404" s="375" t="s">
        <v>767</v>
      </c>
      <c r="I404" s="675" t="s">
        <v>4024</v>
      </c>
      <c r="J404" s="675" t="s">
        <v>806</v>
      </c>
      <c r="K404" s="375"/>
      <c r="L404" s="676">
        <v>0</v>
      </c>
      <c r="M404" s="676">
        <v>0</v>
      </c>
      <c r="N404" s="676">
        <v>0</v>
      </c>
      <c r="O404" s="676">
        <v>0</v>
      </c>
      <c r="P404" s="676">
        <v>0</v>
      </c>
      <c r="Q404" s="676">
        <v>0</v>
      </c>
      <c r="R404" s="375"/>
    </row>
    <row r="405" spans="2:18" x14ac:dyDescent="0.25">
      <c r="B405" s="375">
        <v>0</v>
      </c>
      <c r="C405" s="375" t="s">
        <v>5767</v>
      </c>
      <c r="D405" s="375" t="s">
        <v>3670</v>
      </c>
      <c r="E405" s="375" t="s">
        <v>3851</v>
      </c>
      <c r="F405" s="375" t="s">
        <v>416</v>
      </c>
      <c r="G405" s="375" t="s">
        <v>558</v>
      </c>
      <c r="H405" s="375" t="s">
        <v>470</v>
      </c>
      <c r="I405" s="675" t="s">
        <v>5467</v>
      </c>
      <c r="J405" s="675" t="s">
        <v>806</v>
      </c>
      <c r="K405" s="375"/>
      <c r="L405" s="676">
        <v>0.41984000000000005</v>
      </c>
      <c r="M405" s="676">
        <v>0.41984000000000005</v>
      </c>
      <c r="N405" s="676">
        <v>0.41984000000000005</v>
      </c>
      <c r="O405" s="676">
        <v>0</v>
      </c>
      <c r="P405" s="676">
        <v>0</v>
      </c>
      <c r="Q405" s="676">
        <v>0</v>
      </c>
      <c r="R405" s="375"/>
    </row>
    <row r="406" spans="2:18" x14ac:dyDescent="0.25">
      <c r="B406" s="375">
        <v>0</v>
      </c>
      <c r="C406" s="375" t="s">
        <v>4360</v>
      </c>
      <c r="D406" s="375" t="s">
        <v>3670</v>
      </c>
      <c r="E406" s="375" t="s">
        <v>4361</v>
      </c>
      <c r="F406" s="375" t="s">
        <v>416</v>
      </c>
      <c r="G406" s="375" t="s">
        <v>558</v>
      </c>
      <c r="H406" s="375" t="s">
        <v>767</v>
      </c>
      <c r="I406" s="675" t="s">
        <v>5171</v>
      </c>
      <c r="J406" s="675" t="s">
        <v>6072</v>
      </c>
      <c r="K406" s="375"/>
      <c r="L406" s="676">
        <v>0</v>
      </c>
      <c r="M406" s="676">
        <v>0</v>
      </c>
      <c r="N406" s="676">
        <v>0</v>
      </c>
      <c r="O406" s="676">
        <v>0</v>
      </c>
      <c r="P406" s="676">
        <v>0</v>
      </c>
      <c r="Q406" s="676">
        <v>0</v>
      </c>
      <c r="R406" s="375"/>
    </row>
    <row r="407" spans="2:18" x14ac:dyDescent="0.25">
      <c r="B407" s="375">
        <v>0</v>
      </c>
      <c r="C407" s="375" t="s">
        <v>6082</v>
      </c>
      <c r="D407" s="375" t="s">
        <v>3670</v>
      </c>
      <c r="E407" s="375" t="s">
        <v>6083</v>
      </c>
      <c r="F407" s="375" t="s">
        <v>416</v>
      </c>
      <c r="G407" s="375" t="s">
        <v>558</v>
      </c>
      <c r="H407" s="375" t="s">
        <v>522</v>
      </c>
      <c r="I407" s="675" t="s">
        <v>6076</v>
      </c>
      <c r="J407" s="675" t="s">
        <v>624</v>
      </c>
      <c r="K407" s="375"/>
      <c r="L407" s="676">
        <v>0</v>
      </c>
      <c r="M407" s="676">
        <v>0</v>
      </c>
      <c r="N407" s="676">
        <v>0</v>
      </c>
      <c r="O407" s="676">
        <v>0</v>
      </c>
      <c r="P407" s="676">
        <v>0</v>
      </c>
      <c r="Q407" s="676">
        <v>0</v>
      </c>
      <c r="R407" s="375"/>
    </row>
    <row r="408" spans="2:18" x14ac:dyDescent="0.25">
      <c r="B408" s="375">
        <v>0</v>
      </c>
      <c r="C408" s="375" t="s">
        <v>6084</v>
      </c>
      <c r="D408" s="375" t="s">
        <v>3670</v>
      </c>
      <c r="E408" s="375" t="s">
        <v>6083</v>
      </c>
      <c r="F408" s="375" t="s">
        <v>416</v>
      </c>
      <c r="G408" s="375" t="s">
        <v>558</v>
      </c>
      <c r="H408" s="375" t="s">
        <v>4338</v>
      </c>
      <c r="I408" s="675" t="s">
        <v>6076</v>
      </c>
      <c r="J408" s="675" t="s">
        <v>624</v>
      </c>
      <c r="K408" s="375"/>
      <c r="L408" s="676">
        <v>0</v>
      </c>
      <c r="M408" s="676">
        <v>0</v>
      </c>
      <c r="N408" s="676">
        <v>0</v>
      </c>
      <c r="O408" s="676">
        <v>0</v>
      </c>
      <c r="P408" s="676">
        <v>0</v>
      </c>
      <c r="Q408" s="676">
        <v>0</v>
      </c>
      <c r="R408" s="375"/>
    </row>
    <row r="409" spans="2:18" x14ac:dyDescent="0.25">
      <c r="B409" s="375">
        <v>0</v>
      </c>
      <c r="C409" s="375" t="s">
        <v>5272</v>
      </c>
      <c r="D409" s="375" t="s">
        <v>3670</v>
      </c>
      <c r="E409" s="375" t="s">
        <v>4083</v>
      </c>
      <c r="F409" s="375" t="s">
        <v>416</v>
      </c>
      <c r="G409" s="375" t="s">
        <v>558</v>
      </c>
      <c r="H409" s="375" t="s">
        <v>454</v>
      </c>
      <c r="I409" s="675" t="s">
        <v>7457</v>
      </c>
      <c r="J409" s="675" t="s">
        <v>6079</v>
      </c>
      <c r="K409" s="375"/>
      <c r="L409" s="676">
        <v>1.2519599999999997</v>
      </c>
      <c r="M409" s="676">
        <v>1.2519599999999997</v>
      </c>
      <c r="N409" s="676">
        <v>1.2519599999999997</v>
      </c>
      <c r="O409" s="676">
        <v>0</v>
      </c>
      <c r="P409" s="676">
        <v>0</v>
      </c>
      <c r="Q409" s="676">
        <v>0</v>
      </c>
      <c r="R409" s="375"/>
    </row>
    <row r="410" spans="2:18" x14ac:dyDescent="0.25">
      <c r="B410" s="375">
        <v>0</v>
      </c>
      <c r="C410" s="375" t="s">
        <v>5273</v>
      </c>
      <c r="D410" s="375" t="s">
        <v>3670</v>
      </c>
      <c r="E410" s="375" t="s">
        <v>5274</v>
      </c>
      <c r="F410" s="375" t="s">
        <v>416</v>
      </c>
      <c r="G410" s="375" t="s">
        <v>558</v>
      </c>
      <c r="H410" s="375" t="s">
        <v>454</v>
      </c>
      <c r="I410" s="675" t="s">
        <v>4808</v>
      </c>
      <c r="J410" s="675" t="s">
        <v>628</v>
      </c>
      <c r="K410" s="375"/>
      <c r="L410" s="676">
        <v>0</v>
      </c>
      <c r="M410" s="676">
        <v>0</v>
      </c>
      <c r="N410" s="676">
        <v>0</v>
      </c>
      <c r="O410" s="676">
        <v>0</v>
      </c>
      <c r="P410" s="676">
        <v>0</v>
      </c>
      <c r="Q410" s="676">
        <v>0</v>
      </c>
      <c r="R410" s="375"/>
    </row>
    <row r="411" spans="2:18" x14ac:dyDescent="0.25">
      <c r="B411" s="375">
        <v>0</v>
      </c>
      <c r="C411" s="375" t="s">
        <v>4247</v>
      </c>
      <c r="D411" s="375" t="s">
        <v>3670</v>
      </c>
      <c r="E411" s="375" t="s">
        <v>4201</v>
      </c>
      <c r="F411" s="375" t="s">
        <v>416</v>
      </c>
      <c r="G411" s="375" t="s">
        <v>558</v>
      </c>
      <c r="H411" s="375" t="s">
        <v>513</v>
      </c>
      <c r="I411" s="675" t="s">
        <v>4061</v>
      </c>
      <c r="J411" s="675" t="s">
        <v>628</v>
      </c>
      <c r="K411" s="375"/>
      <c r="L411" s="676">
        <v>0</v>
      </c>
      <c r="M411" s="676">
        <v>0</v>
      </c>
      <c r="N411" s="676">
        <v>0</v>
      </c>
      <c r="O411" s="676">
        <v>0</v>
      </c>
      <c r="P411" s="676">
        <v>0</v>
      </c>
      <c r="Q411" s="676">
        <v>0</v>
      </c>
      <c r="R411" s="375"/>
    </row>
    <row r="412" spans="2:18" x14ac:dyDescent="0.25">
      <c r="B412" s="375">
        <v>0</v>
      </c>
      <c r="C412" s="375" t="s">
        <v>5275</v>
      </c>
      <c r="D412" s="375" t="s">
        <v>3670</v>
      </c>
      <c r="E412" s="375" t="s">
        <v>4435</v>
      </c>
      <c r="F412" s="375" t="s">
        <v>416</v>
      </c>
      <c r="G412" s="375" t="s">
        <v>558</v>
      </c>
      <c r="H412" s="375" t="s">
        <v>484</v>
      </c>
      <c r="I412" s="675" t="s">
        <v>4056</v>
      </c>
      <c r="J412" s="675" t="s">
        <v>2137</v>
      </c>
      <c r="K412" s="375"/>
      <c r="L412" s="676">
        <v>0</v>
      </c>
      <c r="M412" s="676">
        <v>0</v>
      </c>
      <c r="N412" s="676">
        <v>0</v>
      </c>
      <c r="O412" s="676">
        <v>0</v>
      </c>
      <c r="P412" s="676">
        <v>0</v>
      </c>
      <c r="Q412" s="676">
        <v>0</v>
      </c>
      <c r="R412" s="375"/>
    </row>
    <row r="413" spans="2:18" x14ac:dyDescent="0.25">
      <c r="B413" s="375">
        <v>0</v>
      </c>
      <c r="C413" s="375" t="s">
        <v>5276</v>
      </c>
      <c r="D413" s="375" t="s">
        <v>3670</v>
      </c>
      <c r="E413" s="375" t="s">
        <v>5069</v>
      </c>
      <c r="F413" s="375" t="s">
        <v>416</v>
      </c>
      <c r="G413" s="375" t="s">
        <v>558</v>
      </c>
      <c r="H413" s="375" t="s">
        <v>484</v>
      </c>
      <c r="I413" s="675" t="s">
        <v>4045</v>
      </c>
      <c r="J413" s="675" t="s">
        <v>628</v>
      </c>
      <c r="K413" s="375"/>
      <c r="L413" s="676">
        <v>0</v>
      </c>
      <c r="M413" s="676">
        <v>0</v>
      </c>
      <c r="N413" s="676">
        <v>0</v>
      </c>
      <c r="O413" s="676">
        <v>0</v>
      </c>
      <c r="P413" s="676">
        <v>0</v>
      </c>
      <c r="Q413" s="676">
        <v>0</v>
      </c>
      <c r="R413" s="375"/>
    </row>
    <row r="414" spans="2:18" x14ac:dyDescent="0.25">
      <c r="B414" s="375">
        <v>0</v>
      </c>
      <c r="C414" s="375" t="s">
        <v>5068</v>
      </c>
      <c r="D414" s="375" t="s">
        <v>3670</v>
      </c>
      <c r="E414" s="375" t="s">
        <v>5069</v>
      </c>
      <c r="F414" s="375" t="s">
        <v>416</v>
      </c>
      <c r="G414" s="375" t="s">
        <v>558</v>
      </c>
      <c r="H414" s="375" t="s">
        <v>517</v>
      </c>
      <c r="I414" s="675" t="s">
        <v>4045</v>
      </c>
      <c r="J414" s="675" t="s">
        <v>628</v>
      </c>
      <c r="K414" s="375"/>
      <c r="L414" s="676">
        <v>0.21027999999999997</v>
      </c>
      <c r="M414" s="676">
        <v>0.21027999999999997</v>
      </c>
      <c r="N414" s="676">
        <v>0.21027999999999997</v>
      </c>
      <c r="O414" s="676">
        <v>0</v>
      </c>
      <c r="P414" s="676">
        <v>0</v>
      </c>
      <c r="Q414" s="676">
        <v>0</v>
      </c>
      <c r="R414" s="375"/>
    </row>
    <row r="415" spans="2:18" x14ac:dyDescent="0.25">
      <c r="B415" s="375">
        <v>0</v>
      </c>
      <c r="C415" s="375" t="s">
        <v>5768</v>
      </c>
      <c r="D415" s="375" t="s">
        <v>3670</v>
      </c>
      <c r="E415" s="375" t="s">
        <v>5561</v>
      </c>
      <c r="F415" s="375" t="s">
        <v>416</v>
      </c>
      <c r="G415" s="375" t="s">
        <v>558</v>
      </c>
      <c r="H415" s="375" t="s">
        <v>484</v>
      </c>
      <c r="I415" s="675" t="s">
        <v>5467</v>
      </c>
      <c r="J415" s="675" t="s">
        <v>2137</v>
      </c>
      <c r="K415" s="375"/>
      <c r="L415" s="676">
        <v>0</v>
      </c>
      <c r="M415" s="676">
        <v>0</v>
      </c>
      <c r="N415" s="676">
        <v>0</v>
      </c>
      <c r="O415" s="676">
        <v>0</v>
      </c>
      <c r="P415" s="676">
        <v>0</v>
      </c>
      <c r="Q415" s="676">
        <v>0</v>
      </c>
      <c r="R415" s="375"/>
    </row>
    <row r="416" spans="2:18" x14ac:dyDescent="0.25">
      <c r="B416" s="375">
        <v>0</v>
      </c>
      <c r="C416" s="375" t="s">
        <v>5769</v>
      </c>
      <c r="D416" s="375" t="s">
        <v>3670</v>
      </c>
      <c r="E416" s="375" t="s">
        <v>5770</v>
      </c>
      <c r="F416" s="375" t="s">
        <v>416</v>
      </c>
      <c r="G416" s="375" t="s">
        <v>558</v>
      </c>
      <c r="H416" s="375" t="s">
        <v>561</v>
      </c>
      <c r="I416" s="675" t="s">
        <v>5467</v>
      </c>
      <c r="J416" s="675" t="s">
        <v>2137</v>
      </c>
      <c r="K416" s="375"/>
      <c r="L416" s="676">
        <v>0</v>
      </c>
      <c r="M416" s="676">
        <v>0</v>
      </c>
      <c r="N416" s="676">
        <v>0</v>
      </c>
      <c r="O416" s="676">
        <v>0</v>
      </c>
      <c r="P416" s="676">
        <v>0</v>
      </c>
      <c r="Q416" s="676">
        <v>0</v>
      </c>
      <c r="R416" s="375"/>
    </row>
    <row r="417" spans="2:18" x14ac:dyDescent="0.25">
      <c r="B417" s="375">
        <v>0</v>
      </c>
      <c r="C417" s="375" t="s">
        <v>5277</v>
      </c>
      <c r="D417" s="375" t="s">
        <v>3670</v>
      </c>
      <c r="E417" s="375" t="s">
        <v>4438</v>
      </c>
      <c r="F417" s="375" t="s">
        <v>416</v>
      </c>
      <c r="G417" s="375" t="s">
        <v>558</v>
      </c>
      <c r="H417" s="375" t="s">
        <v>517</v>
      </c>
      <c r="I417" s="675" t="s">
        <v>4413</v>
      </c>
      <c r="J417" s="675" t="s">
        <v>628</v>
      </c>
      <c r="K417" s="375"/>
      <c r="L417" s="676">
        <v>0</v>
      </c>
      <c r="M417" s="676">
        <v>0</v>
      </c>
      <c r="N417" s="676">
        <v>0</v>
      </c>
      <c r="O417" s="676">
        <v>0</v>
      </c>
      <c r="P417" s="676">
        <v>0</v>
      </c>
      <c r="Q417" s="676">
        <v>0</v>
      </c>
      <c r="R417" s="375"/>
    </row>
    <row r="418" spans="2:18" x14ac:dyDescent="0.25">
      <c r="B418" s="375">
        <v>0</v>
      </c>
      <c r="C418" s="375" t="s">
        <v>5771</v>
      </c>
      <c r="D418" s="375" t="s">
        <v>3670</v>
      </c>
      <c r="E418" s="375" t="s">
        <v>5772</v>
      </c>
      <c r="F418" s="375" t="s">
        <v>416</v>
      </c>
      <c r="G418" s="375" t="s">
        <v>558</v>
      </c>
      <c r="H418" s="375" t="s">
        <v>484</v>
      </c>
      <c r="I418" s="675" t="s">
        <v>5467</v>
      </c>
      <c r="J418" s="675" t="s">
        <v>628</v>
      </c>
      <c r="K418" s="375"/>
      <c r="L418" s="676">
        <v>0</v>
      </c>
      <c r="M418" s="676">
        <v>0</v>
      </c>
      <c r="N418" s="676">
        <v>0</v>
      </c>
      <c r="O418" s="676">
        <v>0</v>
      </c>
      <c r="P418" s="676">
        <v>0</v>
      </c>
      <c r="Q418" s="676">
        <v>0</v>
      </c>
      <c r="R418" s="375"/>
    </row>
    <row r="419" spans="2:18" x14ac:dyDescent="0.25">
      <c r="B419" s="375">
        <v>0</v>
      </c>
      <c r="C419" s="375" t="s">
        <v>5773</v>
      </c>
      <c r="D419" s="375" t="s">
        <v>3670</v>
      </c>
      <c r="E419" s="375" t="s">
        <v>5774</v>
      </c>
      <c r="F419" s="375" t="s">
        <v>416</v>
      </c>
      <c r="G419" s="375" t="s">
        <v>558</v>
      </c>
      <c r="H419" s="375" t="s">
        <v>484</v>
      </c>
      <c r="I419" s="675" t="s">
        <v>5467</v>
      </c>
      <c r="J419" s="675" t="s">
        <v>2137</v>
      </c>
      <c r="K419" s="375"/>
      <c r="L419" s="676">
        <v>0</v>
      </c>
      <c r="M419" s="676">
        <v>0</v>
      </c>
      <c r="N419" s="676">
        <v>0</v>
      </c>
      <c r="O419" s="676">
        <v>0</v>
      </c>
      <c r="P419" s="676">
        <v>0</v>
      </c>
      <c r="Q419" s="676">
        <v>0</v>
      </c>
      <c r="R419" s="375"/>
    </row>
    <row r="420" spans="2:18" x14ac:dyDescent="0.25">
      <c r="B420" s="375">
        <v>0</v>
      </c>
      <c r="C420" s="375" t="s">
        <v>5775</v>
      </c>
      <c r="D420" s="375" t="s">
        <v>3670</v>
      </c>
      <c r="E420" s="375" t="s">
        <v>5583</v>
      </c>
      <c r="F420" s="375" t="s">
        <v>416</v>
      </c>
      <c r="G420" s="375" t="s">
        <v>558</v>
      </c>
      <c r="H420" s="375" t="s">
        <v>484</v>
      </c>
      <c r="I420" s="675" t="s">
        <v>5467</v>
      </c>
      <c r="J420" s="675" t="s">
        <v>624</v>
      </c>
      <c r="K420" s="375"/>
      <c r="L420" s="676">
        <v>0</v>
      </c>
      <c r="M420" s="676">
        <v>0</v>
      </c>
      <c r="N420" s="676">
        <v>0</v>
      </c>
      <c r="O420" s="676">
        <v>0</v>
      </c>
      <c r="P420" s="676">
        <v>0</v>
      </c>
      <c r="Q420" s="676">
        <v>0</v>
      </c>
      <c r="R420" s="375"/>
    </row>
    <row r="421" spans="2:18" x14ac:dyDescent="0.25">
      <c r="B421" s="375">
        <v>0</v>
      </c>
      <c r="C421" s="375" t="s">
        <v>5078</v>
      </c>
      <c r="D421" s="375" t="s">
        <v>3670</v>
      </c>
      <c r="E421" s="375" t="s">
        <v>4140</v>
      </c>
      <c r="F421" s="375" t="s">
        <v>416</v>
      </c>
      <c r="G421" s="375" t="s">
        <v>558</v>
      </c>
      <c r="H421" s="375" t="s">
        <v>370</v>
      </c>
      <c r="I421" s="675" t="s">
        <v>4034</v>
      </c>
      <c r="J421" s="675" t="s">
        <v>806</v>
      </c>
      <c r="K421" s="375"/>
      <c r="L421" s="676">
        <v>0</v>
      </c>
      <c r="M421" s="676">
        <v>0</v>
      </c>
      <c r="N421" s="676">
        <v>0</v>
      </c>
      <c r="O421" s="676">
        <v>0</v>
      </c>
      <c r="P421" s="676">
        <v>0</v>
      </c>
      <c r="Q421" s="676">
        <v>0</v>
      </c>
      <c r="R421" s="375"/>
    </row>
    <row r="422" spans="2:18" x14ac:dyDescent="0.25">
      <c r="B422" s="375">
        <v>0</v>
      </c>
      <c r="C422" s="375" t="s">
        <v>5776</v>
      </c>
      <c r="D422" s="375" t="s">
        <v>3670</v>
      </c>
      <c r="E422" s="375" t="s">
        <v>5567</v>
      </c>
      <c r="F422" s="375" t="s">
        <v>416</v>
      </c>
      <c r="G422" s="375" t="s">
        <v>558</v>
      </c>
      <c r="H422" s="375" t="s">
        <v>484</v>
      </c>
      <c r="I422" s="675" t="s">
        <v>5467</v>
      </c>
      <c r="J422" s="675" t="s">
        <v>624</v>
      </c>
      <c r="K422" s="375"/>
      <c r="L422" s="676">
        <v>0</v>
      </c>
      <c r="M422" s="676">
        <v>0</v>
      </c>
      <c r="N422" s="676">
        <v>0</v>
      </c>
      <c r="O422" s="676">
        <v>0</v>
      </c>
      <c r="P422" s="676">
        <v>0</v>
      </c>
      <c r="Q422" s="676">
        <v>0</v>
      </c>
      <c r="R422" s="375"/>
    </row>
    <row r="423" spans="2:18" x14ac:dyDescent="0.25">
      <c r="B423" s="375">
        <v>0</v>
      </c>
      <c r="C423" s="375" t="s">
        <v>5278</v>
      </c>
      <c r="D423" s="375" t="s">
        <v>3670</v>
      </c>
      <c r="E423" s="375" t="s">
        <v>4881</v>
      </c>
      <c r="F423" s="375" t="s">
        <v>416</v>
      </c>
      <c r="G423" s="375" t="s">
        <v>558</v>
      </c>
      <c r="H423" s="375" t="s">
        <v>470</v>
      </c>
      <c r="I423" s="675" t="s">
        <v>4317</v>
      </c>
      <c r="J423" s="675" t="s">
        <v>2137</v>
      </c>
      <c r="K423" s="375"/>
      <c r="L423" s="676">
        <v>0</v>
      </c>
      <c r="M423" s="676">
        <v>0</v>
      </c>
      <c r="N423" s="676">
        <v>0</v>
      </c>
      <c r="O423" s="676">
        <v>0</v>
      </c>
      <c r="P423" s="676">
        <v>0</v>
      </c>
      <c r="Q423" s="676">
        <v>0</v>
      </c>
      <c r="R423" s="375"/>
    </row>
    <row r="424" spans="2:18" x14ac:dyDescent="0.25">
      <c r="B424" s="375">
        <v>0</v>
      </c>
      <c r="C424" s="375" t="s">
        <v>5777</v>
      </c>
      <c r="D424" s="375" t="s">
        <v>3670</v>
      </c>
      <c r="E424" s="375" t="s">
        <v>5574</v>
      </c>
      <c r="F424" s="375" t="s">
        <v>416</v>
      </c>
      <c r="G424" s="375" t="s">
        <v>558</v>
      </c>
      <c r="H424" s="375" t="s">
        <v>2960</v>
      </c>
      <c r="I424" s="675" t="s">
        <v>5467</v>
      </c>
      <c r="J424" s="675" t="s">
        <v>806</v>
      </c>
      <c r="K424" s="375"/>
      <c r="L424" s="676">
        <v>0</v>
      </c>
      <c r="M424" s="676">
        <v>0</v>
      </c>
      <c r="N424" s="676">
        <v>0</v>
      </c>
      <c r="O424" s="676">
        <v>0</v>
      </c>
      <c r="P424" s="676">
        <v>0</v>
      </c>
      <c r="Q424" s="676">
        <v>0</v>
      </c>
      <c r="R424" s="375"/>
    </row>
    <row r="425" spans="2:18" x14ac:dyDescent="0.25">
      <c r="B425" s="375">
        <v>0</v>
      </c>
      <c r="C425" s="375" t="s">
        <v>5778</v>
      </c>
      <c r="D425" s="375" t="s">
        <v>3670</v>
      </c>
      <c r="E425" s="375" t="s">
        <v>5574</v>
      </c>
      <c r="F425" s="375" t="s">
        <v>416</v>
      </c>
      <c r="G425" s="375" t="s">
        <v>558</v>
      </c>
      <c r="H425" s="375" t="s">
        <v>608</v>
      </c>
      <c r="I425" s="675" t="s">
        <v>5467</v>
      </c>
      <c r="J425" s="675" t="s">
        <v>806</v>
      </c>
      <c r="K425" s="375"/>
      <c r="L425" s="676">
        <v>0.609232</v>
      </c>
      <c r="M425" s="676">
        <v>0.609232</v>
      </c>
      <c r="N425" s="676">
        <v>0.609232</v>
      </c>
      <c r="O425" s="676">
        <v>0</v>
      </c>
      <c r="P425" s="676">
        <v>0</v>
      </c>
      <c r="Q425" s="676">
        <v>0</v>
      </c>
      <c r="R425" s="375"/>
    </row>
    <row r="426" spans="2:18" x14ac:dyDescent="0.25">
      <c r="B426" s="375">
        <v>0</v>
      </c>
      <c r="C426" s="375" t="s">
        <v>4308</v>
      </c>
      <c r="D426" s="375" t="s">
        <v>3670</v>
      </c>
      <c r="E426" s="375" t="s">
        <v>4309</v>
      </c>
      <c r="F426" s="375" t="s">
        <v>416</v>
      </c>
      <c r="G426" s="375" t="s">
        <v>558</v>
      </c>
      <c r="H426" s="375" t="s">
        <v>767</v>
      </c>
      <c r="I426" s="675" t="s">
        <v>4314</v>
      </c>
      <c r="J426" s="675" t="s">
        <v>6072</v>
      </c>
      <c r="K426" s="375"/>
      <c r="L426" s="676">
        <v>0</v>
      </c>
      <c r="M426" s="676">
        <v>0</v>
      </c>
      <c r="N426" s="676">
        <v>0</v>
      </c>
      <c r="O426" s="676">
        <v>0</v>
      </c>
      <c r="P426" s="676">
        <v>0</v>
      </c>
      <c r="Q426" s="676">
        <v>0</v>
      </c>
      <c r="R426" s="375"/>
    </row>
    <row r="427" spans="2:18" x14ac:dyDescent="0.25">
      <c r="B427" s="375">
        <v>0</v>
      </c>
      <c r="C427" s="375" t="s">
        <v>5097</v>
      </c>
      <c r="D427" s="375" t="s">
        <v>3670</v>
      </c>
      <c r="E427" s="375" t="s">
        <v>4101</v>
      </c>
      <c r="F427" s="375" t="s">
        <v>416</v>
      </c>
      <c r="G427" s="375" t="s">
        <v>558</v>
      </c>
      <c r="H427" s="375" t="s">
        <v>719</v>
      </c>
      <c r="I427" s="675" t="s">
        <v>4061</v>
      </c>
      <c r="J427" s="675" t="s">
        <v>5207</v>
      </c>
      <c r="K427" s="375"/>
      <c r="L427" s="676">
        <v>0</v>
      </c>
      <c r="M427" s="676">
        <v>0</v>
      </c>
      <c r="N427" s="676">
        <v>0</v>
      </c>
      <c r="O427" s="676">
        <v>0</v>
      </c>
      <c r="P427" s="676">
        <v>0</v>
      </c>
      <c r="Q427" s="676">
        <v>0</v>
      </c>
      <c r="R427" s="375"/>
    </row>
    <row r="428" spans="2:18" x14ac:dyDescent="0.25">
      <c r="B428" s="375">
        <v>0</v>
      </c>
      <c r="C428" s="375" t="s">
        <v>5084</v>
      </c>
      <c r="D428" s="375" t="s">
        <v>3670</v>
      </c>
      <c r="E428" s="375" t="s">
        <v>4141</v>
      </c>
      <c r="F428" s="375" t="s">
        <v>416</v>
      </c>
      <c r="G428" s="375" t="s">
        <v>558</v>
      </c>
      <c r="H428" s="375" t="s">
        <v>522</v>
      </c>
      <c r="I428" s="675" t="s">
        <v>3743</v>
      </c>
      <c r="J428" s="675" t="s">
        <v>624</v>
      </c>
      <c r="K428" s="375"/>
      <c r="L428" s="676">
        <v>0</v>
      </c>
      <c r="M428" s="676">
        <v>0</v>
      </c>
      <c r="N428" s="676">
        <v>0</v>
      </c>
      <c r="O428" s="676">
        <v>0</v>
      </c>
      <c r="P428" s="676">
        <v>0</v>
      </c>
      <c r="Q428" s="676">
        <v>0</v>
      </c>
      <c r="R428" s="375"/>
    </row>
    <row r="429" spans="2:18" x14ac:dyDescent="0.25">
      <c r="B429" s="375">
        <v>0</v>
      </c>
      <c r="C429" s="375" t="s">
        <v>5279</v>
      </c>
      <c r="D429" s="375" t="s">
        <v>3670</v>
      </c>
      <c r="E429" s="375" t="s">
        <v>4141</v>
      </c>
      <c r="F429" s="375" t="s">
        <v>416</v>
      </c>
      <c r="G429" s="375" t="s">
        <v>558</v>
      </c>
      <c r="H429" s="375" t="s">
        <v>4338</v>
      </c>
      <c r="I429" s="675" t="s">
        <v>4205</v>
      </c>
      <c r="J429" s="675" t="s">
        <v>624</v>
      </c>
      <c r="K429" s="375"/>
      <c r="L429" s="676">
        <v>0</v>
      </c>
      <c r="M429" s="676">
        <v>0</v>
      </c>
      <c r="N429" s="676">
        <v>0</v>
      </c>
      <c r="O429" s="676">
        <v>0</v>
      </c>
      <c r="P429" s="676">
        <v>0</v>
      </c>
      <c r="Q429" s="676">
        <v>0</v>
      </c>
      <c r="R429" s="375"/>
    </row>
    <row r="430" spans="2:18" x14ac:dyDescent="0.25">
      <c r="B430" s="375">
        <v>0</v>
      </c>
      <c r="C430" s="375" t="s">
        <v>4590</v>
      </c>
      <c r="D430" s="375" t="s">
        <v>3670</v>
      </c>
      <c r="E430" s="375" t="s">
        <v>4591</v>
      </c>
      <c r="F430" s="375" t="s">
        <v>416</v>
      </c>
      <c r="G430" s="375" t="s">
        <v>558</v>
      </c>
      <c r="H430" s="375" t="s">
        <v>767</v>
      </c>
      <c r="I430" s="675" t="s">
        <v>5174</v>
      </c>
      <c r="J430" s="675" t="s">
        <v>5175</v>
      </c>
      <c r="K430" s="375"/>
      <c r="L430" s="676">
        <v>0.41247999999999996</v>
      </c>
      <c r="M430" s="676">
        <v>0.41247999999999996</v>
      </c>
      <c r="N430" s="676">
        <v>0.41247999999999996</v>
      </c>
      <c r="O430" s="676">
        <v>0</v>
      </c>
      <c r="P430" s="676">
        <v>0</v>
      </c>
      <c r="Q430" s="676">
        <v>0</v>
      </c>
      <c r="R430" s="375"/>
    </row>
    <row r="431" spans="2:18" x14ac:dyDescent="0.25">
      <c r="B431" s="375">
        <v>0</v>
      </c>
      <c r="C431" s="375" t="s">
        <v>5130</v>
      </c>
      <c r="D431" s="375" t="s">
        <v>3670</v>
      </c>
      <c r="E431" s="375" t="s">
        <v>3733</v>
      </c>
      <c r="F431" s="375" t="s">
        <v>416</v>
      </c>
      <c r="G431" s="375" t="s">
        <v>558</v>
      </c>
      <c r="H431" s="375" t="s">
        <v>470</v>
      </c>
      <c r="I431" s="675" t="s">
        <v>5140</v>
      </c>
      <c r="J431" s="675" t="s">
        <v>7458</v>
      </c>
      <c r="K431" s="375"/>
      <c r="L431" s="676">
        <v>0.73472000000000004</v>
      </c>
      <c r="M431" s="676">
        <v>0.73472000000000004</v>
      </c>
      <c r="N431" s="676">
        <v>0.94464000000000015</v>
      </c>
      <c r="O431" s="676">
        <v>0</v>
      </c>
      <c r="P431" s="676">
        <v>0</v>
      </c>
      <c r="Q431" s="676">
        <v>0</v>
      </c>
      <c r="R431" s="375"/>
    </row>
    <row r="432" spans="2:18" x14ac:dyDescent="0.25">
      <c r="B432" s="375">
        <v>0</v>
      </c>
      <c r="C432" s="375" t="s">
        <v>5779</v>
      </c>
      <c r="D432" s="375" t="s">
        <v>3670</v>
      </c>
      <c r="E432" s="375" t="s">
        <v>5587</v>
      </c>
      <c r="F432" s="375" t="s">
        <v>416</v>
      </c>
      <c r="G432" s="375" t="s">
        <v>558</v>
      </c>
      <c r="H432" s="375" t="s">
        <v>422</v>
      </c>
      <c r="I432" s="675" t="s">
        <v>5467</v>
      </c>
      <c r="J432" s="675" t="s">
        <v>624</v>
      </c>
      <c r="K432" s="375"/>
      <c r="L432" s="676">
        <v>0.36018499999999992</v>
      </c>
      <c r="M432" s="676">
        <v>0.36018499999999992</v>
      </c>
      <c r="N432" s="676">
        <v>0.36018499999999992</v>
      </c>
      <c r="O432" s="676">
        <v>0</v>
      </c>
      <c r="P432" s="676">
        <v>0</v>
      </c>
      <c r="Q432" s="676">
        <v>0</v>
      </c>
      <c r="R432" s="375"/>
    </row>
    <row r="433" spans="2:18" x14ac:dyDescent="0.25">
      <c r="B433" s="375">
        <v>0</v>
      </c>
      <c r="C433" s="375" t="s">
        <v>4371</v>
      </c>
      <c r="D433" s="375" t="s">
        <v>3670</v>
      </c>
      <c r="E433" s="375" t="s">
        <v>4887</v>
      </c>
      <c r="F433" s="375" t="s">
        <v>416</v>
      </c>
      <c r="G433" s="375" t="s">
        <v>558</v>
      </c>
      <c r="H433" s="375" t="s">
        <v>634</v>
      </c>
      <c r="I433" s="675" t="s">
        <v>4385</v>
      </c>
      <c r="J433" s="675" t="s">
        <v>7472</v>
      </c>
      <c r="K433" s="375"/>
      <c r="L433" s="676">
        <v>0</v>
      </c>
      <c r="M433" s="676">
        <v>0</v>
      </c>
      <c r="N433" s="676">
        <v>0</v>
      </c>
      <c r="O433" s="676">
        <v>0</v>
      </c>
      <c r="P433" s="676">
        <v>0</v>
      </c>
      <c r="Q433" s="676">
        <v>0</v>
      </c>
      <c r="R433" s="375"/>
    </row>
    <row r="434" spans="2:18" x14ac:dyDescent="0.25">
      <c r="B434" s="375">
        <v>0</v>
      </c>
      <c r="C434" s="375" t="s">
        <v>3982</v>
      </c>
      <c r="D434" s="375" t="s">
        <v>3670</v>
      </c>
      <c r="E434" s="375" t="s">
        <v>4193</v>
      </c>
      <c r="F434" s="375" t="s">
        <v>416</v>
      </c>
      <c r="G434" s="375" t="s">
        <v>558</v>
      </c>
      <c r="H434" s="375" t="s">
        <v>422</v>
      </c>
      <c r="I434" s="675" t="s">
        <v>7461</v>
      </c>
      <c r="J434" s="675" t="s">
        <v>5482</v>
      </c>
      <c r="K434" s="375"/>
      <c r="L434" s="676">
        <v>0</v>
      </c>
      <c r="M434" s="676">
        <v>0</v>
      </c>
      <c r="N434" s="676">
        <v>0</v>
      </c>
      <c r="O434" s="676">
        <v>0</v>
      </c>
      <c r="P434" s="676">
        <v>0</v>
      </c>
      <c r="Q434" s="676">
        <v>0</v>
      </c>
      <c r="R434" s="375"/>
    </row>
    <row r="435" spans="2:18" x14ac:dyDescent="0.25">
      <c r="B435" s="375">
        <v>0</v>
      </c>
      <c r="C435" s="375" t="s">
        <v>5280</v>
      </c>
      <c r="D435" s="375" t="s">
        <v>3670</v>
      </c>
      <c r="E435" s="375" t="s">
        <v>4310</v>
      </c>
      <c r="F435" s="375" t="s">
        <v>416</v>
      </c>
      <c r="G435" s="375" t="s">
        <v>558</v>
      </c>
      <c r="H435" s="375" t="s">
        <v>470</v>
      </c>
      <c r="I435" s="675" t="s">
        <v>4314</v>
      </c>
      <c r="J435" s="675" t="s">
        <v>624</v>
      </c>
      <c r="K435" s="375"/>
      <c r="L435" s="676">
        <v>0</v>
      </c>
      <c r="M435" s="676">
        <v>0</v>
      </c>
      <c r="N435" s="676">
        <v>0</v>
      </c>
      <c r="O435" s="676">
        <v>0</v>
      </c>
      <c r="P435" s="676">
        <v>0</v>
      </c>
      <c r="Q435" s="676">
        <v>0</v>
      </c>
      <c r="R435" s="375"/>
    </row>
    <row r="436" spans="2:18" x14ac:dyDescent="0.25">
      <c r="B436" s="375">
        <v>0</v>
      </c>
      <c r="C436" s="375" t="s">
        <v>3996</v>
      </c>
      <c r="D436" s="375" t="s">
        <v>3670</v>
      </c>
      <c r="E436" s="375" t="s">
        <v>7392</v>
      </c>
      <c r="F436" s="375" t="s">
        <v>416</v>
      </c>
      <c r="G436" s="375" t="s">
        <v>558</v>
      </c>
      <c r="H436" s="375" t="s">
        <v>767</v>
      </c>
      <c r="I436" s="675" t="s">
        <v>5176</v>
      </c>
      <c r="J436" s="675" t="s">
        <v>795</v>
      </c>
      <c r="K436" s="375"/>
      <c r="L436" s="676">
        <v>0</v>
      </c>
      <c r="M436" s="676">
        <v>0</v>
      </c>
      <c r="N436" s="676">
        <v>0</v>
      </c>
      <c r="O436" s="676">
        <v>0</v>
      </c>
      <c r="P436" s="676">
        <v>0</v>
      </c>
      <c r="Q436" s="676">
        <v>0</v>
      </c>
      <c r="R436" s="375"/>
    </row>
    <row r="437" spans="2:18" x14ac:dyDescent="0.25">
      <c r="B437" s="375">
        <v>0</v>
      </c>
      <c r="C437" s="375" t="s">
        <v>4597</v>
      </c>
      <c r="D437" s="375" t="s">
        <v>3670</v>
      </c>
      <c r="E437" s="375" t="s">
        <v>4523</v>
      </c>
      <c r="F437" s="375" t="s">
        <v>416</v>
      </c>
      <c r="G437" s="375" t="s">
        <v>558</v>
      </c>
      <c r="H437" s="375" t="s">
        <v>517</v>
      </c>
      <c r="I437" s="675" t="s">
        <v>5174</v>
      </c>
      <c r="J437" s="675" t="s">
        <v>795</v>
      </c>
      <c r="K437" s="375"/>
      <c r="L437" s="676">
        <v>0</v>
      </c>
      <c r="M437" s="676">
        <v>0</v>
      </c>
      <c r="N437" s="676">
        <v>0</v>
      </c>
      <c r="O437" s="676">
        <v>0</v>
      </c>
      <c r="P437" s="676">
        <v>0</v>
      </c>
      <c r="Q437" s="676">
        <v>0</v>
      </c>
      <c r="R437" s="375"/>
    </row>
    <row r="438" spans="2:18" x14ac:dyDescent="0.25">
      <c r="B438" s="375">
        <v>0</v>
      </c>
      <c r="C438" s="375" t="s">
        <v>5780</v>
      </c>
      <c r="D438" s="375" t="s">
        <v>3670</v>
      </c>
      <c r="E438" s="375" t="s">
        <v>5558</v>
      </c>
      <c r="F438" s="375" t="s">
        <v>416</v>
      </c>
      <c r="G438" s="375" t="s">
        <v>558</v>
      </c>
      <c r="H438" s="375" t="s">
        <v>370</v>
      </c>
      <c r="I438" s="675" t="s">
        <v>5467</v>
      </c>
      <c r="J438" s="675" t="s">
        <v>2137</v>
      </c>
      <c r="K438" s="375"/>
      <c r="L438" s="676">
        <v>0</v>
      </c>
      <c r="M438" s="676">
        <v>0</v>
      </c>
      <c r="N438" s="676">
        <v>0</v>
      </c>
      <c r="O438" s="676">
        <v>0</v>
      </c>
      <c r="P438" s="676">
        <v>0</v>
      </c>
      <c r="Q438" s="676">
        <v>0</v>
      </c>
      <c r="R438" s="375"/>
    </row>
    <row r="439" spans="2:18" x14ac:dyDescent="0.25">
      <c r="B439" s="375">
        <v>0</v>
      </c>
      <c r="C439" s="375" t="s">
        <v>4248</v>
      </c>
      <c r="D439" s="375" t="s">
        <v>3670</v>
      </c>
      <c r="E439" s="375" t="s">
        <v>4838</v>
      </c>
      <c r="F439" s="375" t="s">
        <v>416</v>
      </c>
      <c r="G439" s="375" t="s">
        <v>558</v>
      </c>
      <c r="H439" s="375" t="s">
        <v>370</v>
      </c>
      <c r="I439" s="675" t="s">
        <v>4062</v>
      </c>
      <c r="J439" s="675" t="s">
        <v>7462</v>
      </c>
      <c r="K439" s="375"/>
      <c r="L439" s="676">
        <v>0</v>
      </c>
      <c r="M439" s="676">
        <v>0</v>
      </c>
      <c r="N439" s="676">
        <v>0</v>
      </c>
      <c r="O439" s="676">
        <v>0</v>
      </c>
      <c r="P439" s="676">
        <v>0</v>
      </c>
      <c r="Q439" s="676">
        <v>0</v>
      </c>
      <c r="R439" s="375"/>
    </row>
    <row r="440" spans="2:18" x14ac:dyDescent="0.25">
      <c r="B440" s="375">
        <v>0</v>
      </c>
      <c r="C440" s="375" t="s">
        <v>3678</v>
      </c>
      <c r="D440" s="375" t="s">
        <v>3670</v>
      </c>
      <c r="E440" s="375" t="s">
        <v>4243</v>
      </c>
      <c r="F440" s="375" t="s">
        <v>416</v>
      </c>
      <c r="G440" s="375" t="s">
        <v>558</v>
      </c>
      <c r="H440" s="375" t="s">
        <v>422</v>
      </c>
      <c r="I440" s="675" t="s">
        <v>4064</v>
      </c>
      <c r="J440" s="675" t="s">
        <v>806</v>
      </c>
      <c r="K440" s="375"/>
      <c r="L440" s="676">
        <v>1.2349199999999998</v>
      </c>
      <c r="M440" s="676">
        <v>1.2349199999999998</v>
      </c>
      <c r="N440" s="676">
        <v>1.2349199999999998</v>
      </c>
      <c r="O440" s="676">
        <v>0</v>
      </c>
      <c r="P440" s="676">
        <v>0</v>
      </c>
      <c r="Q440" s="676">
        <v>0</v>
      </c>
      <c r="R440" s="375"/>
    </row>
    <row r="441" spans="2:18" x14ac:dyDescent="0.25">
      <c r="B441" s="375">
        <v>0</v>
      </c>
      <c r="C441" s="375" t="s">
        <v>5281</v>
      </c>
      <c r="D441" s="375" t="s">
        <v>3670</v>
      </c>
      <c r="E441" s="375" t="s">
        <v>3849</v>
      </c>
      <c r="F441" s="375" t="s">
        <v>416</v>
      </c>
      <c r="G441" s="375" t="s">
        <v>558</v>
      </c>
      <c r="H441" s="375" t="s">
        <v>562</v>
      </c>
      <c r="I441" s="675" t="s">
        <v>4385</v>
      </c>
      <c r="J441" s="675" t="s">
        <v>2137</v>
      </c>
      <c r="K441" s="375"/>
      <c r="L441" s="676">
        <v>1.5756000000000001E-3</v>
      </c>
      <c r="M441" s="676">
        <v>1.5756000000000001E-3</v>
      </c>
      <c r="N441" s="676">
        <v>0.21008000000000002</v>
      </c>
      <c r="O441" s="676">
        <v>0</v>
      </c>
      <c r="P441" s="676">
        <v>0</v>
      </c>
      <c r="Q441" s="676">
        <v>0</v>
      </c>
      <c r="R441" s="375"/>
    </row>
    <row r="442" spans="2:18" x14ac:dyDescent="0.25">
      <c r="B442" s="375">
        <v>0</v>
      </c>
      <c r="C442" s="375" t="s">
        <v>5781</v>
      </c>
      <c r="D442" s="375" t="s">
        <v>3670</v>
      </c>
      <c r="E442" s="375" t="s">
        <v>3849</v>
      </c>
      <c r="F442" s="375" t="s">
        <v>416</v>
      </c>
      <c r="G442" s="375" t="s">
        <v>558</v>
      </c>
      <c r="H442" s="375" t="s">
        <v>608</v>
      </c>
      <c r="I442" s="675" t="s">
        <v>5467</v>
      </c>
      <c r="J442" s="675" t="s">
        <v>806</v>
      </c>
      <c r="K442" s="375"/>
      <c r="L442" s="676">
        <v>0.266125</v>
      </c>
      <c r="M442" s="676">
        <v>0.266125</v>
      </c>
      <c r="N442" s="676">
        <v>0.266125</v>
      </c>
      <c r="O442" s="676">
        <v>0</v>
      </c>
      <c r="P442" s="676">
        <v>0</v>
      </c>
      <c r="Q442" s="676">
        <v>0</v>
      </c>
      <c r="R442" s="375"/>
    </row>
    <row r="443" spans="2:18" x14ac:dyDescent="0.25">
      <c r="B443" s="375">
        <v>0</v>
      </c>
      <c r="C443" s="375" t="s">
        <v>5782</v>
      </c>
      <c r="D443" s="375" t="s">
        <v>3670</v>
      </c>
      <c r="E443" s="375" t="s">
        <v>3849</v>
      </c>
      <c r="F443" s="375" t="s">
        <v>416</v>
      </c>
      <c r="G443" s="375" t="s">
        <v>558</v>
      </c>
      <c r="H443" s="375" t="s">
        <v>3797</v>
      </c>
      <c r="I443" s="675" t="s">
        <v>5467</v>
      </c>
      <c r="J443" s="675" t="s">
        <v>806</v>
      </c>
      <c r="K443" s="375"/>
      <c r="L443" s="676">
        <v>0</v>
      </c>
      <c r="M443" s="676">
        <v>0</v>
      </c>
      <c r="N443" s="676">
        <v>0</v>
      </c>
      <c r="O443" s="676">
        <v>0</v>
      </c>
      <c r="P443" s="676">
        <v>0</v>
      </c>
      <c r="Q443" s="676">
        <v>0</v>
      </c>
      <c r="R443" s="375"/>
    </row>
    <row r="444" spans="2:18" x14ac:dyDescent="0.25">
      <c r="B444" s="375">
        <v>0</v>
      </c>
      <c r="C444" s="375" t="s">
        <v>5783</v>
      </c>
      <c r="D444" s="375" t="s">
        <v>3670</v>
      </c>
      <c r="E444" s="375" t="s">
        <v>5784</v>
      </c>
      <c r="F444" s="375" t="s">
        <v>416</v>
      </c>
      <c r="G444" s="375" t="s">
        <v>558</v>
      </c>
      <c r="H444" s="375" t="s">
        <v>422</v>
      </c>
      <c r="I444" s="675" t="s">
        <v>5467</v>
      </c>
      <c r="J444" s="675" t="s">
        <v>628</v>
      </c>
      <c r="K444" s="375"/>
      <c r="L444" s="676">
        <v>0</v>
      </c>
      <c r="M444" s="676">
        <v>0</v>
      </c>
      <c r="N444" s="676">
        <v>0</v>
      </c>
      <c r="O444" s="676">
        <v>0</v>
      </c>
      <c r="P444" s="676">
        <v>0</v>
      </c>
      <c r="Q444" s="676">
        <v>0</v>
      </c>
      <c r="R444" s="375"/>
    </row>
    <row r="445" spans="2:18" x14ac:dyDescent="0.25">
      <c r="B445" s="375">
        <v>0</v>
      </c>
      <c r="C445" s="375" t="s">
        <v>5785</v>
      </c>
      <c r="D445" s="375" t="s">
        <v>3670</v>
      </c>
      <c r="E445" s="375" t="s">
        <v>5784</v>
      </c>
      <c r="F445" s="375" t="s">
        <v>416</v>
      </c>
      <c r="G445" s="375" t="s">
        <v>558</v>
      </c>
      <c r="H445" s="375" t="s">
        <v>484</v>
      </c>
      <c r="I445" s="675" t="s">
        <v>5467</v>
      </c>
      <c r="J445" s="675" t="s">
        <v>628</v>
      </c>
      <c r="K445" s="375"/>
      <c r="L445" s="676">
        <v>0</v>
      </c>
      <c r="M445" s="676">
        <v>0</v>
      </c>
      <c r="N445" s="676">
        <v>0</v>
      </c>
      <c r="O445" s="676">
        <v>0</v>
      </c>
      <c r="P445" s="676">
        <v>0</v>
      </c>
      <c r="Q445" s="676">
        <v>0</v>
      </c>
      <c r="R445" s="375"/>
    </row>
    <row r="446" spans="2:18" x14ac:dyDescent="0.25">
      <c r="B446" s="375">
        <v>0</v>
      </c>
      <c r="C446" s="375" t="s">
        <v>5282</v>
      </c>
      <c r="D446" s="375" t="s">
        <v>3670</v>
      </c>
      <c r="E446" s="375" t="s">
        <v>4611</v>
      </c>
      <c r="F446" s="375" t="s">
        <v>416</v>
      </c>
      <c r="G446" s="375" t="s">
        <v>558</v>
      </c>
      <c r="H446" s="375" t="s">
        <v>2149</v>
      </c>
      <c r="I446" s="675" t="s">
        <v>4317</v>
      </c>
      <c r="J446" s="675" t="s">
        <v>628</v>
      </c>
      <c r="K446" s="375"/>
      <c r="L446" s="676">
        <v>0</v>
      </c>
      <c r="M446" s="676">
        <v>0</v>
      </c>
      <c r="N446" s="676">
        <v>0</v>
      </c>
      <c r="O446" s="676">
        <v>0</v>
      </c>
      <c r="P446" s="676">
        <v>0</v>
      </c>
      <c r="Q446" s="676">
        <v>0</v>
      </c>
      <c r="R446" s="375"/>
    </row>
    <row r="447" spans="2:18" x14ac:dyDescent="0.25">
      <c r="B447" s="375">
        <v>0</v>
      </c>
      <c r="C447" s="375" t="s">
        <v>3978</v>
      </c>
      <c r="D447" s="375" t="s">
        <v>3670</v>
      </c>
      <c r="E447" s="375" t="s">
        <v>3956</v>
      </c>
      <c r="F447" s="375" t="s">
        <v>416</v>
      </c>
      <c r="G447" s="375" t="s">
        <v>558</v>
      </c>
      <c r="H447" s="375" t="s">
        <v>634</v>
      </c>
      <c r="I447" s="675" t="s">
        <v>7461</v>
      </c>
      <c r="J447" s="675" t="s">
        <v>628</v>
      </c>
      <c r="K447" s="375"/>
      <c r="L447" s="676">
        <v>0</v>
      </c>
      <c r="M447" s="676">
        <v>0</v>
      </c>
      <c r="N447" s="676">
        <v>0</v>
      </c>
      <c r="O447" s="676">
        <v>0</v>
      </c>
      <c r="P447" s="676">
        <v>0</v>
      </c>
      <c r="Q447" s="676">
        <v>0</v>
      </c>
      <c r="R447" s="375"/>
    </row>
    <row r="448" spans="2:18" x14ac:dyDescent="0.25">
      <c r="B448" s="375">
        <v>0</v>
      </c>
      <c r="C448" s="375" t="s">
        <v>3925</v>
      </c>
      <c r="D448" s="375" t="s">
        <v>3670</v>
      </c>
      <c r="E448" s="375" t="s">
        <v>3919</v>
      </c>
      <c r="F448" s="375" t="s">
        <v>416</v>
      </c>
      <c r="G448" s="375" t="s">
        <v>558</v>
      </c>
      <c r="H448" s="375" t="s">
        <v>470</v>
      </c>
      <c r="I448" s="675" t="s">
        <v>4024</v>
      </c>
      <c r="J448" s="675" t="s">
        <v>624</v>
      </c>
      <c r="K448" s="375"/>
      <c r="L448" s="676">
        <v>0</v>
      </c>
      <c r="M448" s="676">
        <v>0</v>
      </c>
      <c r="N448" s="676">
        <v>0</v>
      </c>
      <c r="O448" s="676">
        <v>0</v>
      </c>
      <c r="P448" s="676">
        <v>0</v>
      </c>
      <c r="Q448" s="676">
        <v>0</v>
      </c>
      <c r="R448" s="375"/>
    </row>
    <row r="449" spans="2:18" x14ac:dyDescent="0.25">
      <c r="B449" s="375">
        <v>0</v>
      </c>
      <c r="C449" s="375" t="s">
        <v>5283</v>
      </c>
      <c r="D449" s="375" t="s">
        <v>3670</v>
      </c>
      <c r="E449" s="375" t="s">
        <v>4888</v>
      </c>
      <c r="F449" s="375" t="s">
        <v>416</v>
      </c>
      <c r="G449" s="375" t="s">
        <v>558</v>
      </c>
      <c r="H449" s="375" t="s">
        <v>504</v>
      </c>
      <c r="I449" s="675" t="s">
        <v>4385</v>
      </c>
      <c r="J449" s="675" t="s">
        <v>6078</v>
      </c>
      <c r="K449" s="375"/>
      <c r="L449" s="676">
        <v>0</v>
      </c>
      <c r="M449" s="676">
        <v>0</v>
      </c>
      <c r="N449" s="676">
        <v>0</v>
      </c>
      <c r="O449" s="676">
        <v>0</v>
      </c>
      <c r="P449" s="676">
        <v>0</v>
      </c>
      <c r="Q449" s="676">
        <v>0</v>
      </c>
      <c r="R449" s="375"/>
    </row>
    <row r="450" spans="2:18" x14ac:dyDescent="0.25">
      <c r="B450" s="375">
        <v>0</v>
      </c>
      <c r="C450" s="375" t="s">
        <v>5284</v>
      </c>
      <c r="D450" s="375" t="s">
        <v>3670</v>
      </c>
      <c r="E450" s="375" t="s">
        <v>4885</v>
      </c>
      <c r="F450" s="375" t="s">
        <v>416</v>
      </c>
      <c r="G450" s="375" t="s">
        <v>558</v>
      </c>
      <c r="H450" s="375" t="s">
        <v>484</v>
      </c>
      <c r="I450" s="675" t="s">
        <v>4385</v>
      </c>
      <c r="J450" s="675" t="s">
        <v>628</v>
      </c>
      <c r="K450" s="375"/>
      <c r="L450" s="676">
        <v>0</v>
      </c>
      <c r="M450" s="676">
        <v>0</v>
      </c>
      <c r="N450" s="676">
        <v>0</v>
      </c>
      <c r="O450" s="676">
        <v>0</v>
      </c>
      <c r="P450" s="676">
        <v>0</v>
      </c>
      <c r="Q450" s="676">
        <v>0</v>
      </c>
      <c r="R450" s="375"/>
    </row>
    <row r="451" spans="2:18" x14ac:dyDescent="0.25">
      <c r="B451" s="375">
        <v>0</v>
      </c>
      <c r="C451" s="375" t="s">
        <v>6085</v>
      </c>
      <c r="D451" s="375" t="s">
        <v>3670</v>
      </c>
      <c r="E451" s="375" t="s">
        <v>6086</v>
      </c>
      <c r="F451" s="375" t="s">
        <v>416</v>
      </c>
      <c r="G451" s="375" t="s">
        <v>558</v>
      </c>
      <c r="H451" s="375" t="s">
        <v>522</v>
      </c>
      <c r="I451" s="675" t="s">
        <v>6076</v>
      </c>
      <c r="J451" s="675" t="s">
        <v>624</v>
      </c>
      <c r="K451" s="375"/>
      <c r="L451" s="676">
        <v>0</v>
      </c>
      <c r="M451" s="676">
        <v>0</v>
      </c>
      <c r="N451" s="676">
        <v>0</v>
      </c>
      <c r="O451" s="676">
        <v>0</v>
      </c>
      <c r="P451" s="676">
        <v>0</v>
      </c>
      <c r="Q451" s="676">
        <v>0</v>
      </c>
      <c r="R451" s="375"/>
    </row>
    <row r="452" spans="2:18" x14ac:dyDescent="0.25">
      <c r="B452" s="375">
        <v>0</v>
      </c>
      <c r="C452" s="375" t="s">
        <v>6087</v>
      </c>
      <c r="D452" s="375" t="s">
        <v>3670</v>
      </c>
      <c r="E452" s="375" t="s">
        <v>6086</v>
      </c>
      <c r="F452" s="375" t="s">
        <v>416</v>
      </c>
      <c r="G452" s="375" t="s">
        <v>558</v>
      </c>
      <c r="H452" s="375" t="s">
        <v>4338</v>
      </c>
      <c r="I452" s="675" t="s">
        <v>6076</v>
      </c>
      <c r="J452" s="675" t="s">
        <v>624</v>
      </c>
      <c r="K452" s="375"/>
      <c r="L452" s="676">
        <v>0</v>
      </c>
      <c r="M452" s="676">
        <v>0</v>
      </c>
      <c r="N452" s="676">
        <v>0</v>
      </c>
      <c r="O452" s="676">
        <v>0</v>
      </c>
      <c r="P452" s="676">
        <v>0</v>
      </c>
      <c r="Q452" s="676">
        <v>0</v>
      </c>
      <c r="R452" s="375"/>
    </row>
    <row r="453" spans="2:18" x14ac:dyDescent="0.25">
      <c r="B453" s="375">
        <v>0</v>
      </c>
      <c r="C453" s="375" t="s">
        <v>5786</v>
      </c>
      <c r="D453" s="375" t="s">
        <v>3670</v>
      </c>
      <c r="E453" s="375" t="s">
        <v>5566</v>
      </c>
      <c r="F453" s="375" t="s">
        <v>416</v>
      </c>
      <c r="G453" s="375" t="s">
        <v>558</v>
      </c>
      <c r="H453" s="375" t="s">
        <v>522</v>
      </c>
      <c r="I453" s="675" t="s">
        <v>5467</v>
      </c>
      <c r="J453" s="675" t="s">
        <v>806</v>
      </c>
      <c r="K453" s="375"/>
      <c r="L453" s="676">
        <v>0</v>
      </c>
      <c r="M453" s="676">
        <v>0</v>
      </c>
      <c r="N453" s="676">
        <v>0</v>
      </c>
      <c r="O453" s="676">
        <v>0</v>
      </c>
      <c r="P453" s="676">
        <v>0</v>
      </c>
      <c r="Q453" s="676">
        <v>0</v>
      </c>
      <c r="R453" s="375"/>
    </row>
    <row r="454" spans="2:18" x14ac:dyDescent="0.25">
      <c r="B454" s="375">
        <v>0</v>
      </c>
      <c r="C454" s="375" t="s">
        <v>6063</v>
      </c>
      <c r="D454" s="375" t="s">
        <v>3670</v>
      </c>
      <c r="E454" s="375" t="s">
        <v>5566</v>
      </c>
      <c r="F454" s="375" t="s">
        <v>416</v>
      </c>
      <c r="G454" s="375" t="s">
        <v>558</v>
      </c>
      <c r="H454" s="375" t="s">
        <v>4338</v>
      </c>
      <c r="I454" s="675" t="s">
        <v>5925</v>
      </c>
      <c r="J454" s="675" t="s">
        <v>806</v>
      </c>
      <c r="K454" s="375"/>
      <c r="L454" s="676">
        <v>0</v>
      </c>
      <c r="M454" s="676">
        <v>0</v>
      </c>
      <c r="N454" s="676">
        <v>0</v>
      </c>
      <c r="O454" s="676">
        <v>0</v>
      </c>
      <c r="P454" s="676">
        <v>0</v>
      </c>
      <c r="Q454" s="676">
        <v>0</v>
      </c>
      <c r="R454" s="375"/>
    </row>
    <row r="455" spans="2:18" x14ac:dyDescent="0.25">
      <c r="B455" s="375">
        <v>0</v>
      </c>
      <c r="C455" s="375" t="s">
        <v>5787</v>
      </c>
      <c r="D455" s="375" t="s">
        <v>3670</v>
      </c>
      <c r="E455" s="375" t="s">
        <v>3802</v>
      </c>
      <c r="F455" s="375" t="s">
        <v>416</v>
      </c>
      <c r="G455" s="375" t="s">
        <v>558</v>
      </c>
      <c r="H455" s="375" t="s">
        <v>811</v>
      </c>
      <c r="I455" s="675" t="s">
        <v>5467</v>
      </c>
      <c r="J455" s="675" t="s">
        <v>624</v>
      </c>
      <c r="K455" s="375"/>
      <c r="L455" s="676">
        <v>0.36991499999999994</v>
      </c>
      <c r="M455" s="676">
        <v>0.36991499999999994</v>
      </c>
      <c r="N455" s="676">
        <v>0.36991499999999994</v>
      </c>
      <c r="O455" s="676">
        <v>0</v>
      </c>
      <c r="P455" s="676">
        <v>0</v>
      </c>
      <c r="Q455" s="676">
        <v>0</v>
      </c>
      <c r="R455" s="375"/>
    </row>
    <row r="456" spans="2:18" x14ac:dyDescent="0.25">
      <c r="B456" s="375">
        <v>0</v>
      </c>
      <c r="C456" s="375" t="s">
        <v>4518</v>
      </c>
      <c r="D456" s="375" t="s">
        <v>3670</v>
      </c>
      <c r="E456" s="375" t="s">
        <v>3802</v>
      </c>
      <c r="F456" s="375" t="s">
        <v>416</v>
      </c>
      <c r="G456" s="375" t="s">
        <v>558</v>
      </c>
      <c r="H456" s="375" t="s">
        <v>470</v>
      </c>
      <c r="I456" s="675" t="s">
        <v>5165</v>
      </c>
      <c r="J456" s="675" t="s">
        <v>624</v>
      </c>
      <c r="K456" s="375"/>
      <c r="L456" s="676">
        <v>0</v>
      </c>
      <c r="M456" s="676">
        <v>0</v>
      </c>
      <c r="N456" s="676">
        <v>0</v>
      </c>
      <c r="O456" s="676">
        <v>0</v>
      </c>
      <c r="P456" s="676">
        <v>0</v>
      </c>
      <c r="Q456" s="676">
        <v>0</v>
      </c>
      <c r="R456" s="375"/>
    </row>
    <row r="457" spans="2:18" x14ac:dyDescent="0.25">
      <c r="B457" s="375">
        <v>0</v>
      </c>
      <c r="C457" s="375" t="s">
        <v>3977</v>
      </c>
      <c r="D457" s="375" t="s">
        <v>3670</v>
      </c>
      <c r="E457" s="375" t="s">
        <v>4190</v>
      </c>
      <c r="F457" s="375" t="s">
        <v>416</v>
      </c>
      <c r="G457" s="375" t="s">
        <v>558</v>
      </c>
      <c r="H457" s="375" t="s">
        <v>767</v>
      </c>
      <c r="I457" s="675" t="s">
        <v>7461</v>
      </c>
      <c r="J457" s="675" t="s">
        <v>5482</v>
      </c>
      <c r="K457" s="375"/>
      <c r="L457" s="676">
        <v>0</v>
      </c>
      <c r="M457" s="676">
        <v>0</v>
      </c>
      <c r="N457" s="676">
        <v>0</v>
      </c>
      <c r="O457" s="676">
        <v>0</v>
      </c>
      <c r="P457" s="676">
        <v>0</v>
      </c>
      <c r="Q457" s="676">
        <v>0</v>
      </c>
      <c r="R457" s="375"/>
    </row>
    <row r="458" spans="2:18" x14ac:dyDescent="0.25">
      <c r="B458" s="375">
        <v>0</v>
      </c>
      <c r="C458" s="375" t="s">
        <v>5285</v>
      </c>
      <c r="D458" s="375" t="s">
        <v>3670</v>
      </c>
      <c r="E458" s="375" t="s">
        <v>4528</v>
      </c>
      <c r="F458" s="375" t="s">
        <v>416</v>
      </c>
      <c r="G458" s="375" t="s">
        <v>558</v>
      </c>
      <c r="H458" s="375" t="s">
        <v>767</v>
      </c>
      <c r="I458" s="675" t="s">
        <v>5174</v>
      </c>
      <c r="J458" s="675" t="s">
        <v>4206</v>
      </c>
      <c r="K458" s="375"/>
      <c r="L458" s="676">
        <v>0.30935999999999997</v>
      </c>
      <c r="M458" s="676">
        <v>0.30935999999999997</v>
      </c>
      <c r="N458" s="676">
        <v>0.30935999999999997</v>
      </c>
      <c r="O458" s="676">
        <v>0</v>
      </c>
      <c r="P458" s="676">
        <v>0</v>
      </c>
      <c r="Q458" s="676">
        <v>0</v>
      </c>
      <c r="R458" s="375"/>
    </row>
    <row r="459" spans="2:18" x14ac:dyDescent="0.25">
      <c r="B459" s="375">
        <v>0</v>
      </c>
      <c r="C459" s="375" t="s">
        <v>5286</v>
      </c>
      <c r="D459" s="375" t="s">
        <v>3670</v>
      </c>
      <c r="E459" s="375" t="s">
        <v>3727</v>
      </c>
      <c r="F459" s="375" t="s">
        <v>416</v>
      </c>
      <c r="G459" s="375" t="s">
        <v>558</v>
      </c>
      <c r="H459" s="375" t="s">
        <v>767</v>
      </c>
      <c r="I459" s="675" t="s">
        <v>5211</v>
      </c>
      <c r="J459" s="675" t="s">
        <v>7456</v>
      </c>
      <c r="K459" s="375"/>
      <c r="L459" s="676">
        <v>0</v>
      </c>
      <c r="M459" s="676">
        <v>0</v>
      </c>
      <c r="N459" s="676">
        <v>0</v>
      </c>
      <c r="O459" s="676">
        <v>0</v>
      </c>
      <c r="P459" s="676">
        <v>0</v>
      </c>
      <c r="Q459" s="676">
        <v>0</v>
      </c>
      <c r="R459" s="375"/>
    </row>
    <row r="460" spans="2:18" x14ac:dyDescent="0.25">
      <c r="B460" s="375">
        <v>0</v>
      </c>
      <c r="C460" s="375" t="s">
        <v>6088</v>
      </c>
      <c r="D460" s="375" t="s">
        <v>3670</v>
      </c>
      <c r="E460" s="375" t="s">
        <v>3727</v>
      </c>
      <c r="F460" s="375" t="s">
        <v>416</v>
      </c>
      <c r="G460" s="375" t="s">
        <v>558</v>
      </c>
      <c r="H460" s="375" t="s">
        <v>370</v>
      </c>
      <c r="I460" s="675" t="s">
        <v>6076</v>
      </c>
      <c r="J460" s="675" t="s">
        <v>624</v>
      </c>
      <c r="K460" s="375"/>
      <c r="L460" s="676">
        <v>0</v>
      </c>
      <c r="M460" s="676">
        <v>0</v>
      </c>
      <c r="N460" s="676">
        <v>0</v>
      </c>
      <c r="O460" s="676">
        <v>0</v>
      </c>
      <c r="P460" s="676">
        <v>0</v>
      </c>
      <c r="Q460" s="676">
        <v>0</v>
      </c>
      <c r="R460" s="375"/>
    </row>
    <row r="461" spans="2:18" x14ac:dyDescent="0.25">
      <c r="B461" s="375">
        <v>0</v>
      </c>
      <c r="C461" s="375" t="s">
        <v>4986</v>
      </c>
      <c r="D461" s="375" t="s">
        <v>3670</v>
      </c>
      <c r="E461" s="375" t="s">
        <v>5036</v>
      </c>
      <c r="F461" s="375" t="s">
        <v>416</v>
      </c>
      <c r="G461" s="375" t="s">
        <v>558</v>
      </c>
      <c r="H461" s="375" t="s">
        <v>433</v>
      </c>
      <c r="I461" s="675" t="s">
        <v>4969</v>
      </c>
      <c r="J461" s="675" t="s">
        <v>628</v>
      </c>
      <c r="K461" s="375"/>
      <c r="L461" s="676">
        <v>0.20582</v>
      </c>
      <c r="M461" s="676">
        <v>0.20582</v>
      </c>
      <c r="N461" s="676">
        <v>0.20582</v>
      </c>
      <c r="O461" s="676">
        <v>0</v>
      </c>
      <c r="P461" s="676">
        <v>0</v>
      </c>
      <c r="Q461" s="676">
        <v>0</v>
      </c>
      <c r="R461" s="375"/>
    </row>
    <row r="462" spans="2:18" x14ac:dyDescent="0.25">
      <c r="B462" s="375">
        <v>0</v>
      </c>
      <c r="C462" s="375" t="s">
        <v>5103</v>
      </c>
      <c r="D462" s="375" t="s">
        <v>3670</v>
      </c>
      <c r="E462" s="375" t="s">
        <v>4847</v>
      </c>
      <c r="F462" s="375" t="s">
        <v>416</v>
      </c>
      <c r="G462" s="375" t="s">
        <v>558</v>
      </c>
      <c r="H462" s="375" t="s">
        <v>767</v>
      </c>
      <c r="I462" s="675" t="s">
        <v>5194</v>
      </c>
      <c r="J462" s="675" t="s">
        <v>6070</v>
      </c>
      <c r="K462" s="375"/>
      <c r="L462" s="676">
        <v>0.41247999999999996</v>
      </c>
      <c r="M462" s="676">
        <v>0.41247999999999996</v>
      </c>
      <c r="N462" s="676">
        <v>0.41247999999999996</v>
      </c>
      <c r="O462" s="676">
        <v>0</v>
      </c>
      <c r="P462" s="676">
        <v>0</v>
      </c>
      <c r="Q462" s="676">
        <v>0</v>
      </c>
      <c r="R462" s="375"/>
    </row>
    <row r="463" spans="2:18" x14ac:dyDescent="0.25">
      <c r="B463" s="375">
        <v>0</v>
      </c>
      <c r="C463" s="375" t="s">
        <v>5287</v>
      </c>
      <c r="D463" s="375" t="s">
        <v>3670</v>
      </c>
      <c r="E463" s="375" t="s">
        <v>3893</v>
      </c>
      <c r="F463" s="375" t="s">
        <v>416</v>
      </c>
      <c r="G463" s="375" t="s">
        <v>558</v>
      </c>
      <c r="H463" s="375" t="s">
        <v>562</v>
      </c>
      <c r="I463" s="675" t="s">
        <v>3606</v>
      </c>
      <c r="J463" s="675" t="s">
        <v>2137</v>
      </c>
      <c r="K463" s="375"/>
      <c r="L463" s="676">
        <v>0</v>
      </c>
      <c r="M463" s="676">
        <v>0</v>
      </c>
      <c r="N463" s="676">
        <v>0</v>
      </c>
      <c r="O463" s="676">
        <v>0</v>
      </c>
      <c r="P463" s="676">
        <v>0</v>
      </c>
      <c r="Q463" s="676">
        <v>0</v>
      </c>
      <c r="R463" s="375"/>
    </row>
    <row r="464" spans="2:18" x14ac:dyDescent="0.25">
      <c r="B464" s="375">
        <v>0</v>
      </c>
      <c r="C464" s="375" t="s">
        <v>5288</v>
      </c>
      <c r="D464" s="375" t="s">
        <v>3670</v>
      </c>
      <c r="E464" s="375" t="s">
        <v>183</v>
      </c>
      <c r="F464" s="375" t="s">
        <v>416</v>
      </c>
      <c r="G464" s="375" t="s">
        <v>558</v>
      </c>
      <c r="H464" s="375" t="s">
        <v>370</v>
      </c>
      <c r="I464" s="675" t="s">
        <v>4413</v>
      </c>
      <c r="J464" s="675" t="s">
        <v>806</v>
      </c>
      <c r="K464" s="375"/>
      <c r="L464" s="676">
        <v>0</v>
      </c>
      <c r="M464" s="676">
        <v>0</v>
      </c>
      <c r="N464" s="676">
        <v>0</v>
      </c>
      <c r="O464" s="676">
        <v>0</v>
      </c>
      <c r="P464" s="676">
        <v>0</v>
      </c>
      <c r="Q464" s="676">
        <v>0</v>
      </c>
      <c r="R464" s="375"/>
    </row>
    <row r="465" spans="2:18" x14ac:dyDescent="0.25">
      <c r="B465" s="375">
        <v>0</v>
      </c>
      <c r="C465" s="375" t="s">
        <v>5074</v>
      </c>
      <c r="D465" s="375" t="s">
        <v>3670</v>
      </c>
      <c r="E465" s="375" t="s">
        <v>3813</v>
      </c>
      <c r="F465" s="375" t="s">
        <v>416</v>
      </c>
      <c r="G465" s="375" t="s">
        <v>558</v>
      </c>
      <c r="H465" s="375" t="s">
        <v>484</v>
      </c>
      <c r="I465" s="675" t="s">
        <v>4037</v>
      </c>
      <c r="J465" s="675" t="s">
        <v>2137</v>
      </c>
      <c r="K465" s="375"/>
      <c r="L465" s="676">
        <v>0</v>
      </c>
      <c r="M465" s="676">
        <v>0</v>
      </c>
      <c r="N465" s="676">
        <v>0</v>
      </c>
      <c r="O465" s="676">
        <v>0</v>
      </c>
      <c r="P465" s="676">
        <v>0</v>
      </c>
      <c r="Q465" s="676">
        <v>0</v>
      </c>
      <c r="R465" s="375"/>
    </row>
    <row r="466" spans="2:18" x14ac:dyDescent="0.25">
      <c r="B466" s="375">
        <v>0</v>
      </c>
      <c r="C466" s="375" t="s">
        <v>5289</v>
      </c>
      <c r="D466" s="375" t="s">
        <v>3670</v>
      </c>
      <c r="E466" s="375" t="s">
        <v>4644</v>
      </c>
      <c r="F466" s="375" t="s">
        <v>416</v>
      </c>
      <c r="G466" s="375" t="s">
        <v>558</v>
      </c>
      <c r="H466" s="375" t="s">
        <v>524</v>
      </c>
      <c r="I466" s="675" t="s">
        <v>4731</v>
      </c>
      <c r="J466" s="675" t="s">
        <v>7458</v>
      </c>
      <c r="K466" s="375"/>
      <c r="L466" s="676">
        <v>1.9854999999999998</v>
      </c>
      <c r="M466" s="676">
        <v>1.9854999999999998</v>
      </c>
      <c r="N466" s="676">
        <v>1.9854999999999998</v>
      </c>
      <c r="O466" s="676">
        <v>0</v>
      </c>
      <c r="P466" s="676">
        <v>0</v>
      </c>
      <c r="Q466" s="676">
        <v>0</v>
      </c>
      <c r="R466" s="375"/>
    </row>
    <row r="467" spans="2:18" x14ac:dyDescent="0.25">
      <c r="B467" s="375">
        <v>0</v>
      </c>
      <c r="C467" s="375" t="s">
        <v>5290</v>
      </c>
      <c r="D467" s="375" t="s">
        <v>3670</v>
      </c>
      <c r="E467" s="375" t="s">
        <v>3894</v>
      </c>
      <c r="F467" s="375" t="s">
        <v>416</v>
      </c>
      <c r="G467" s="375" t="s">
        <v>558</v>
      </c>
      <c r="H467" s="375" t="s">
        <v>431</v>
      </c>
      <c r="I467" s="675" t="s">
        <v>4314</v>
      </c>
      <c r="J467" s="675" t="s">
        <v>6072</v>
      </c>
      <c r="K467" s="375"/>
      <c r="L467" s="676">
        <v>0.22948929999999998</v>
      </c>
      <c r="M467" s="676">
        <v>0.22948929999999998</v>
      </c>
      <c r="N467" s="676">
        <v>0.22948929999999998</v>
      </c>
      <c r="O467" s="676">
        <v>0</v>
      </c>
      <c r="P467" s="676">
        <v>0</v>
      </c>
      <c r="Q467" s="676">
        <v>0</v>
      </c>
      <c r="R467" s="375"/>
    </row>
    <row r="468" spans="2:18" x14ac:dyDescent="0.25">
      <c r="B468" s="375">
        <v>0</v>
      </c>
      <c r="C468" s="375" t="s">
        <v>7368</v>
      </c>
      <c r="D468" s="375" t="s">
        <v>3670</v>
      </c>
      <c r="E468" s="375" t="s">
        <v>7393</v>
      </c>
      <c r="F468" s="375" t="s">
        <v>416</v>
      </c>
      <c r="G468" s="375" t="s">
        <v>558</v>
      </c>
      <c r="H468" s="375" t="s">
        <v>561</v>
      </c>
      <c r="I468" s="675" t="s">
        <v>7319</v>
      </c>
      <c r="J468" s="675" t="s">
        <v>795</v>
      </c>
      <c r="K468" s="375"/>
      <c r="L468" s="676">
        <v>0</v>
      </c>
      <c r="M468" s="676">
        <v>0</v>
      </c>
      <c r="N468" s="676">
        <v>0</v>
      </c>
      <c r="O468" s="676">
        <v>0</v>
      </c>
      <c r="P468" s="676">
        <v>0</v>
      </c>
      <c r="Q468" s="676">
        <v>0</v>
      </c>
      <c r="R468" s="375"/>
    </row>
    <row r="469" spans="2:18" x14ac:dyDescent="0.25">
      <c r="B469" s="375">
        <v>0</v>
      </c>
      <c r="C469" s="375" t="s">
        <v>6358</v>
      </c>
      <c r="D469" s="375" t="s">
        <v>3670</v>
      </c>
      <c r="E469" s="375" t="s">
        <v>6329</v>
      </c>
      <c r="F469" s="375" t="s">
        <v>416</v>
      </c>
      <c r="G469" s="375" t="s">
        <v>558</v>
      </c>
      <c r="H469" s="375" t="s">
        <v>634</v>
      </c>
      <c r="I469" s="675" t="s">
        <v>6291</v>
      </c>
      <c r="J469" s="675" t="s">
        <v>795</v>
      </c>
      <c r="K469" s="375"/>
      <c r="L469" s="676">
        <v>0</v>
      </c>
      <c r="M469" s="676">
        <v>0</v>
      </c>
      <c r="N469" s="676">
        <v>0</v>
      </c>
      <c r="O469" s="676">
        <v>0</v>
      </c>
      <c r="P469" s="676">
        <v>0</v>
      </c>
      <c r="Q469" s="676">
        <v>0</v>
      </c>
      <c r="R469" s="375"/>
    </row>
    <row r="470" spans="2:18" x14ac:dyDescent="0.25">
      <c r="B470" s="375">
        <v>0</v>
      </c>
      <c r="C470" s="375" t="s">
        <v>5091</v>
      </c>
      <c r="D470" s="375" t="s">
        <v>3670</v>
      </c>
      <c r="E470" s="375" t="s">
        <v>4178</v>
      </c>
      <c r="F470" s="375" t="s">
        <v>416</v>
      </c>
      <c r="G470" s="375" t="s">
        <v>558</v>
      </c>
      <c r="H470" s="375" t="s">
        <v>2149</v>
      </c>
      <c r="I470" s="675" t="s">
        <v>4038</v>
      </c>
      <c r="J470" s="675" t="s">
        <v>6078</v>
      </c>
      <c r="K470" s="375"/>
      <c r="L470" s="676">
        <v>0</v>
      </c>
      <c r="M470" s="676">
        <v>0</v>
      </c>
      <c r="N470" s="676">
        <v>0</v>
      </c>
      <c r="O470" s="676">
        <v>0</v>
      </c>
      <c r="P470" s="676">
        <v>0</v>
      </c>
      <c r="Q470" s="676">
        <v>0</v>
      </c>
      <c r="R470" s="375"/>
    </row>
    <row r="471" spans="2:18" x14ac:dyDescent="0.25">
      <c r="B471" s="375">
        <v>0</v>
      </c>
      <c r="C471" s="375" t="s">
        <v>4372</v>
      </c>
      <c r="D471" s="375" t="s">
        <v>3670</v>
      </c>
      <c r="E471" s="375" t="s">
        <v>4311</v>
      </c>
      <c r="F471" s="375" t="s">
        <v>416</v>
      </c>
      <c r="G471" s="375" t="s">
        <v>558</v>
      </c>
      <c r="H471" s="375" t="s">
        <v>370</v>
      </c>
      <c r="I471" s="675" t="s">
        <v>4385</v>
      </c>
      <c r="J471" s="675" t="s">
        <v>624</v>
      </c>
      <c r="K471" s="375"/>
      <c r="L471" s="676">
        <v>0</v>
      </c>
      <c r="M471" s="676">
        <v>0</v>
      </c>
      <c r="N471" s="676">
        <v>0</v>
      </c>
      <c r="O471" s="676">
        <v>0</v>
      </c>
      <c r="P471" s="676">
        <v>0</v>
      </c>
      <c r="Q471" s="676">
        <v>0</v>
      </c>
      <c r="R471" s="375"/>
    </row>
    <row r="472" spans="2:18" x14ac:dyDescent="0.25">
      <c r="B472" s="375">
        <v>0</v>
      </c>
      <c r="C472" s="375" t="s">
        <v>4104</v>
      </c>
      <c r="D472" s="375" t="s">
        <v>3670</v>
      </c>
      <c r="E472" s="375" t="s">
        <v>5096</v>
      </c>
      <c r="F472" s="375" t="s">
        <v>416</v>
      </c>
      <c r="G472" s="375" t="s">
        <v>558</v>
      </c>
      <c r="H472" s="375" t="s">
        <v>422</v>
      </c>
      <c r="I472" s="675" t="s">
        <v>4061</v>
      </c>
      <c r="J472" s="675" t="s">
        <v>806</v>
      </c>
      <c r="K472" s="375"/>
      <c r="L472" s="676">
        <v>0</v>
      </c>
      <c r="M472" s="676">
        <v>0</v>
      </c>
      <c r="N472" s="676">
        <v>0</v>
      </c>
      <c r="O472" s="676">
        <v>0</v>
      </c>
      <c r="P472" s="676">
        <v>0</v>
      </c>
      <c r="Q472" s="676">
        <v>0</v>
      </c>
      <c r="R472" s="375"/>
    </row>
    <row r="473" spans="2:18" x14ac:dyDescent="0.25">
      <c r="B473" s="375">
        <v>0</v>
      </c>
      <c r="C473" s="375" t="s">
        <v>5098</v>
      </c>
      <c r="D473" s="375" t="s">
        <v>3670</v>
      </c>
      <c r="E473" s="375" t="s">
        <v>4841</v>
      </c>
      <c r="F473" s="375" t="s">
        <v>416</v>
      </c>
      <c r="G473" s="375" t="s">
        <v>558</v>
      </c>
      <c r="H473" s="375" t="s">
        <v>767</v>
      </c>
      <c r="I473" s="675" t="s">
        <v>4205</v>
      </c>
      <c r="J473" s="675" t="s">
        <v>4206</v>
      </c>
      <c r="K473" s="375"/>
      <c r="L473" s="676">
        <v>0</v>
      </c>
      <c r="M473" s="676">
        <v>0</v>
      </c>
      <c r="N473" s="676">
        <v>0</v>
      </c>
      <c r="O473" s="676">
        <v>0</v>
      </c>
      <c r="P473" s="676">
        <v>0</v>
      </c>
      <c r="Q473" s="676">
        <v>0</v>
      </c>
      <c r="R473" s="375"/>
    </row>
    <row r="474" spans="2:18" x14ac:dyDescent="0.25">
      <c r="B474" s="375">
        <v>0</v>
      </c>
      <c r="C474" s="375" t="s">
        <v>5788</v>
      </c>
      <c r="D474" s="375" t="s">
        <v>3670</v>
      </c>
      <c r="E474" s="375" t="s">
        <v>5789</v>
      </c>
      <c r="F474" s="375" t="s">
        <v>416</v>
      </c>
      <c r="G474" s="375" t="s">
        <v>558</v>
      </c>
      <c r="H474" s="375" t="s">
        <v>370</v>
      </c>
      <c r="I474" s="675" t="s">
        <v>5467</v>
      </c>
      <c r="J474" s="675" t="s">
        <v>2137</v>
      </c>
      <c r="K474" s="375"/>
      <c r="L474" s="676">
        <v>0</v>
      </c>
      <c r="M474" s="676">
        <v>0</v>
      </c>
      <c r="N474" s="676">
        <v>0</v>
      </c>
      <c r="O474" s="676">
        <v>0</v>
      </c>
      <c r="P474" s="676">
        <v>0</v>
      </c>
      <c r="Q474" s="676">
        <v>0</v>
      </c>
      <c r="R474" s="375"/>
    </row>
    <row r="475" spans="2:18" x14ac:dyDescent="0.25">
      <c r="B475" s="375">
        <v>0</v>
      </c>
      <c r="C475" s="375" t="s">
        <v>5086</v>
      </c>
      <c r="D475" s="375" t="s">
        <v>3670</v>
      </c>
      <c r="E475" s="375" t="s">
        <v>3739</v>
      </c>
      <c r="F475" s="375" t="s">
        <v>416</v>
      </c>
      <c r="G475" s="375" t="s">
        <v>558</v>
      </c>
      <c r="H475" s="375" t="s">
        <v>767</v>
      </c>
      <c r="I475" s="675" t="s">
        <v>4025</v>
      </c>
      <c r="J475" s="675" t="s">
        <v>5066</v>
      </c>
      <c r="K475" s="375"/>
      <c r="L475" s="676">
        <v>0.20623999999999998</v>
      </c>
      <c r="M475" s="676">
        <v>0.20623999999999998</v>
      </c>
      <c r="N475" s="676">
        <v>0.20623999999999998</v>
      </c>
      <c r="O475" s="676">
        <v>0</v>
      </c>
      <c r="P475" s="676">
        <v>0</v>
      </c>
      <c r="Q475" s="676">
        <v>0</v>
      </c>
      <c r="R475" s="375"/>
    </row>
    <row r="476" spans="2:18" x14ac:dyDescent="0.25">
      <c r="B476" s="375">
        <v>0</v>
      </c>
      <c r="C476" s="375" t="s">
        <v>6515</v>
      </c>
      <c r="D476" s="375" t="s">
        <v>3670</v>
      </c>
      <c r="E476" s="375" t="s">
        <v>6514</v>
      </c>
      <c r="F476" s="375" t="s">
        <v>416</v>
      </c>
      <c r="G476" s="375" t="s">
        <v>558</v>
      </c>
      <c r="H476" s="375" t="s">
        <v>370</v>
      </c>
      <c r="I476" s="675" t="s">
        <v>6428</v>
      </c>
      <c r="J476" s="675" t="s">
        <v>2137</v>
      </c>
      <c r="K476" s="375"/>
      <c r="L476" s="676">
        <v>0</v>
      </c>
      <c r="M476" s="676">
        <v>0</v>
      </c>
      <c r="N476" s="676">
        <v>0</v>
      </c>
      <c r="O476" s="676">
        <v>0</v>
      </c>
      <c r="P476" s="676">
        <v>0</v>
      </c>
      <c r="Q476" s="676">
        <v>0</v>
      </c>
      <c r="R476" s="375"/>
    </row>
    <row r="477" spans="2:18" x14ac:dyDescent="0.25">
      <c r="B477" s="375">
        <v>0</v>
      </c>
      <c r="C477" s="375" t="s">
        <v>7394</v>
      </c>
      <c r="D477" s="375" t="s">
        <v>3670</v>
      </c>
      <c r="E477" s="375" t="s">
        <v>7395</v>
      </c>
      <c r="F477" s="375" t="s">
        <v>416</v>
      </c>
      <c r="G477" s="375" t="s">
        <v>558</v>
      </c>
      <c r="H477" s="375" t="s">
        <v>3483</v>
      </c>
      <c r="I477" s="675" t="s">
        <v>7311</v>
      </c>
      <c r="J477" s="675" t="s">
        <v>795</v>
      </c>
      <c r="K477" s="375"/>
      <c r="L477" s="676">
        <v>0.21</v>
      </c>
      <c r="M477" s="676">
        <v>0.21</v>
      </c>
      <c r="N477" s="676">
        <v>0.21</v>
      </c>
      <c r="O477" s="676">
        <v>0</v>
      </c>
      <c r="P477" s="676">
        <v>0</v>
      </c>
      <c r="Q477" s="676">
        <v>0</v>
      </c>
      <c r="R477" s="375"/>
    </row>
    <row r="478" spans="2:18" x14ac:dyDescent="0.25">
      <c r="B478" s="375">
        <v>0</v>
      </c>
      <c r="C478" s="375" t="s">
        <v>6893</v>
      </c>
      <c r="D478" s="375" t="s">
        <v>3670</v>
      </c>
      <c r="E478" s="375" t="s">
        <v>6894</v>
      </c>
      <c r="F478" s="375" t="s">
        <v>416</v>
      </c>
      <c r="G478" s="375" t="s">
        <v>558</v>
      </c>
      <c r="H478" s="375" t="s">
        <v>431</v>
      </c>
      <c r="I478" s="675" t="s">
        <v>6687</v>
      </c>
      <c r="J478" s="675" t="s">
        <v>2137</v>
      </c>
      <c r="K478" s="375"/>
      <c r="L478" s="676">
        <v>0</v>
      </c>
      <c r="M478" s="676">
        <v>0</v>
      </c>
      <c r="N478" s="676">
        <v>0</v>
      </c>
      <c r="O478" s="676">
        <v>0</v>
      </c>
      <c r="P478" s="676">
        <v>0</v>
      </c>
      <c r="Q478" s="676">
        <v>0</v>
      </c>
      <c r="R478" s="375"/>
    </row>
    <row r="479" spans="2:18" x14ac:dyDescent="0.25">
      <c r="B479" s="375">
        <v>0</v>
      </c>
      <c r="C479" s="375" t="s">
        <v>5291</v>
      </c>
      <c r="D479" s="375" t="s">
        <v>3670</v>
      </c>
      <c r="E479" s="375" t="s">
        <v>3741</v>
      </c>
      <c r="F479" s="375" t="s">
        <v>416</v>
      </c>
      <c r="G479" s="375" t="s">
        <v>558</v>
      </c>
      <c r="H479" s="375" t="s">
        <v>422</v>
      </c>
      <c r="I479" s="675" t="s">
        <v>4025</v>
      </c>
      <c r="J479" s="675" t="s">
        <v>624</v>
      </c>
      <c r="K479" s="375"/>
      <c r="L479" s="676">
        <v>0</v>
      </c>
      <c r="M479" s="676">
        <v>0</v>
      </c>
      <c r="N479" s="676">
        <v>0</v>
      </c>
      <c r="O479" s="676">
        <v>0</v>
      </c>
      <c r="P479" s="676">
        <v>0</v>
      </c>
      <c r="Q479" s="676">
        <v>0</v>
      </c>
      <c r="R479" s="375"/>
    </row>
    <row r="480" spans="2:18" x14ac:dyDescent="0.25">
      <c r="B480" s="375">
        <v>0</v>
      </c>
      <c r="C480" s="375" t="s">
        <v>3975</v>
      </c>
      <c r="D480" s="375" t="s">
        <v>3670</v>
      </c>
      <c r="E480" s="375" t="s">
        <v>4188</v>
      </c>
      <c r="F480" s="375" t="s">
        <v>416</v>
      </c>
      <c r="G480" s="375" t="s">
        <v>558</v>
      </c>
      <c r="H480" s="375" t="s">
        <v>422</v>
      </c>
      <c r="I480" s="675" t="s">
        <v>7461</v>
      </c>
      <c r="J480" s="675" t="s">
        <v>5482</v>
      </c>
      <c r="K480" s="375"/>
      <c r="L480" s="676">
        <v>0.21</v>
      </c>
      <c r="M480" s="676">
        <v>0.21</v>
      </c>
      <c r="N480" s="676">
        <v>0.21</v>
      </c>
      <c r="O480" s="676">
        <v>0</v>
      </c>
      <c r="P480" s="676">
        <v>0</v>
      </c>
      <c r="Q480" s="676">
        <v>0</v>
      </c>
      <c r="R480" s="375"/>
    </row>
    <row r="481" spans="2:18" x14ac:dyDescent="0.25">
      <c r="B481" s="375">
        <v>0</v>
      </c>
      <c r="C481" s="375" t="s">
        <v>6413</v>
      </c>
      <c r="D481" s="375" t="s">
        <v>3670</v>
      </c>
      <c r="E481" s="375" t="s">
        <v>6412</v>
      </c>
      <c r="F481" s="375" t="s">
        <v>416</v>
      </c>
      <c r="G481" s="375" t="s">
        <v>558</v>
      </c>
      <c r="H481" s="375" t="s">
        <v>767</v>
      </c>
      <c r="I481" s="675" t="s">
        <v>6368</v>
      </c>
      <c r="J481" s="675" t="s">
        <v>2137</v>
      </c>
      <c r="K481" s="375"/>
      <c r="L481" s="676">
        <v>0.20623999999999998</v>
      </c>
      <c r="M481" s="676">
        <v>0.20623999999999998</v>
      </c>
      <c r="N481" s="676">
        <v>0.20623999999999998</v>
      </c>
      <c r="O481" s="676">
        <v>0</v>
      </c>
      <c r="P481" s="676">
        <v>0</v>
      </c>
      <c r="Q481" s="676">
        <v>0</v>
      </c>
      <c r="R481" s="375"/>
    </row>
    <row r="482" spans="2:18" x14ac:dyDescent="0.25">
      <c r="B482" s="375">
        <v>0</v>
      </c>
      <c r="C482" s="375" t="s">
        <v>5292</v>
      </c>
      <c r="D482" s="375" t="s">
        <v>3670</v>
      </c>
      <c r="E482" s="375" t="s">
        <v>3819</v>
      </c>
      <c r="F482" s="375" t="s">
        <v>416</v>
      </c>
      <c r="G482" s="375" t="s">
        <v>558</v>
      </c>
      <c r="H482" s="375" t="s">
        <v>767</v>
      </c>
      <c r="I482" s="675" t="s">
        <v>4317</v>
      </c>
      <c r="J482" s="675" t="s">
        <v>624</v>
      </c>
      <c r="K482" s="375"/>
      <c r="L482" s="676">
        <v>0.25779999999999997</v>
      </c>
      <c r="M482" s="676">
        <v>0.25779999999999997</v>
      </c>
      <c r="N482" s="676">
        <v>0.25779999999999997</v>
      </c>
      <c r="O482" s="676">
        <v>0</v>
      </c>
      <c r="P482" s="676">
        <v>0</v>
      </c>
      <c r="Q482" s="676">
        <v>0</v>
      </c>
      <c r="R482" s="375"/>
    </row>
    <row r="483" spans="2:18" x14ac:dyDescent="0.25">
      <c r="B483" s="375">
        <v>0</v>
      </c>
      <c r="C483" s="375" t="s">
        <v>3979</v>
      </c>
      <c r="D483" s="375" t="s">
        <v>3670</v>
      </c>
      <c r="E483" s="375" t="s">
        <v>4191</v>
      </c>
      <c r="F483" s="375" t="s">
        <v>416</v>
      </c>
      <c r="G483" s="375" t="s">
        <v>558</v>
      </c>
      <c r="H483" s="375" t="s">
        <v>767</v>
      </c>
      <c r="I483" s="675" t="s">
        <v>7461</v>
      </c>
      <c r="J483" s="675" t="s">
        <v>624</v>
      </c>
      <c r="K483" s="375"/>
      <c r="L483" s="676">
        <v>0.20623999999999998</v>
      </c>
      <c r="M483" s="676">
        <v>0.20623999999999998</v>
      </c>
      <c r="N483" s="676">
        <v>0.20623999999999998</v>
      </c>
      <c r="O483" s="676">
        <v>0</v>
      </c>
      <c r="P483" s="676">
        <v>0</v>
      </c>
      <c r="Q483" s="676">
        <v>0</v>
      </c>
      <c r="R483" s="375"/>
    </row>
    <row r="484" spans="2:18" x14ac:dyDescent="0.25">
      <c r="B484" s="375">
        <v>0</v>
      </c>
      <c r="C484" s="375" t="s">
        <v>5293</v>
      </c>
      <c r="D484" s="375" t="s">
        <v>3670</v>
      </c>
      <c r="E484" s="375" t="s">
        <v>2172</v>
      </c>
      <c r="F484" s="375" t="s">
        <v>416</v>
      </c>
      <c r="G484" s="375" t="s">
        <v>558</v>
      </c>
      <c r="H484" s="375" t="s">
        <v>370</v>
      </c>
      <c r="I484" s="675" t="s">
        <v>6071</v>
      </c>
      <c r="J484" s="675" t="s">
        <v>628</v>
      </c>
      <c r="K484" s="375"/>
      <c r="L484" s="676">
        <v>0</v>
      </c>
      <c r="M484" s="676">
        <v>0</v>
      </c>
      <c r="N484" s="676">
        <v>0</v>
      </c>
      <c r="O484" s="676">
        <v>0</v>
      </c>
      <c r="P484" s="676">
        <v>0</v>
      </c>
      <c r="Q484" s="676">
        <v>0</v>
      </c>
      <c r="R484" s="375"/>
    </row>
    <row r="485" spans="2:18" x14ac:dyDescent="0.25">
      <c r="B485" s="375">
        <v>0</v>
      </c>
      <c r="C485" s="375" t="s">
        <v>5081</v>
      </c>
      <c r="D485" s="375" t="s">
        <v>3670</v>
      </c>
      <c r="E485" s="375" t="s">
        <v>3726</v>
      </c>
      <c r="F485" s="375" t="s">
        <v>416</v>
      </c>
      <c r="G485" s="375" t="s">
        <v>558</v>
      </c>
      <c r="H485" s="375" t="s">
        <v>767</v>
      </c>
      <c r="I485" s="675" t="s">
        <v>5211</v>
      </c>
      <c r="J485" s="675" t="s">
        <v>628</v>
      </c>
      <c r="K485" s="375"/>
      <c r="L485" s="676">
        <v>0</v>
      </c>
      <c r="M485" s="676">
        <v>0</v>
      </c>
      <c r="N485" s="676">
        <v>0</v>
      </c>
      <c r="O485" s="676">
        <v>0</v>
      </c>
      <c r="P485" s="676">
        <v>0</v>
      </c>
      <c r="Q485" s="676">
        <v>0</v>
      </c>
      <c r="R485" s="375"/>
    </row>
    <row r="486" spans="2:18" x14ac:dyDescent="0.25">
      <c r="B486" s="375">
        <v>0</v>
      </c>
      <c r="C486" s="375" t="s">
        <v>6612</v>
      </c>
      <c r="D486" s="375" t="s">
        <v>3670</v>
      </c>
      <c r="E486" s="375" t="s">
        <v>6613</v>
      </c>
      <c r="F486" s="375" t="s">
        <v>416</v>
      </c>
      <c r="G486" s="375" t="s">
        <v>558</v>
      </c>
      <c r="H486" s="375" t="s">
        <v>484</v>
      </c>
      <c r="I486" s="675" t="s">
        <v>6557</v>
      </c>
      <c r="J486" s="675" t="s">
        <v>2137</v>
      </c>
      <c r="K486" s="375"/>
      <c r="L486" s="676">
        <v>0</v>
      </c>
      <c r="M486" s="676">
        <v>0</v>
      </c>
      <c r="N486" s="676">
        <v>0</v>
      </c>
      <c r="O486" s="676">
        <v>0</v>
      </c>
      <c r="P486" s="676">
        <v>0</v>
      </c>
      <c r="Q486" s="676">
        <v>0</v>
      </c>
      <c r="R486" s="375"/>
    </row>
    <row r="487" spans="2:18" x14ac:dyDescent="0.25">
      <c r="B487" s="375">
        <v>0</v>
      </c>
      <c r="C487" s="375" t="s">
        <v>6359</v>
      </c>
      <c r="D487" s="375" t="s">
        <v>3670</v>
      </c>
      <c r="E487" s="375" t="s">
        <v>6360</v>
      </c>
      <c r="F487" s="375" t="s">
        <v>416</v>
      </c>
      <c r="G487" s="375" t="s">
        <v>558</v>
      </c>
      <c r="H487" s="375" t="s">
        <v>719</v>
      </c>
      <c r="I487" s="675" t="s">
        <v>6291</v>
      </c>
      <c r="J487" s="675" t="s">
        <v>624</v>
      </c>
      <c r="K487" s="375"/>
      <c r="L487" s="676">
        <v>0</v>
      </c>
      <c r="M487" s="676">
        <v>0</v>
      </c>
      <c r="N487" s="676">
        <v>0</v>
      </c>
      <c r="O487" s="676">
        <v>0</v>
      </c>
      <c r="P487" s="676">
        <v>0</v>
      </c>
      <c r="Q487" s="676">
        <v>0</v>
      </c>
      <c r="R487" s="375"/>
    </row>
    <row r="488" spans="2:18" x14ac:dyDescent="0.25">
      <c r="B488" s="375">
        <v>0</v>
      </c>
      <c r="C488" s="375" t="s">
        <v>5102</v>
      </c>
      <c r="D488" s="375" t="s">
        <v>3670</v>
      </c>
      <c r="E488" s="375" t="s">
        <v>4851</v>
      </c>
      <c r="F488" s="375" t="s">
        <v>416</v>
      </c>
      <c r="G488" s="375" t="s">
        <v>558</v>
      </c>
      <c r="H488" s="375" t="s">
        <v>470</v>
      </c>
      <c r="I488" s="675" t="s">
        <v>5194</v>
      </c>
      <c r="J488" s="675" t="s">
        <v>6070</v>
      </c>
      <c r="K488" s="375"/>
      <c r="L488" s="676">
        <v>0</v>
      </c>
      <c r="M488" s="676">
        <v>0</v>
      </c>
      <c r="N488" s="676">
        <v>0</v>
      </c>
      <c r="O488" s="676">
        <v>0</v>
      </c>
      <c r="P488" s="676">
        <v>0</v>
      </c>
      <c r="Q488" s="676">
        <v>0</v>
      </c>
      <c r="R488" s="375"/>
    </row>
    <row r="489" spans="2:18" x14ac:dyDescent="0.25">
      <c r="B489" s="375">
        <v>0</v>
      </c>
      <c r="C489" s="375" t="s">
        <v>5294</v>
      </c>
      <c r="D489" s="375" t="s">
        <v>3670</v>
      </c>
      <c r="E489" s="375" t="s">
        <v>385</v>
      </c>
      <c r="F489" s="375" t="s">
        <v>416</v>
      </c>
      <c r="G489" s="375" t="s">
        <v>558</v>
      </c>
      <c r="H489" s="375" t="s">
        <v>422</v>
      </c>
      <c r="I489" s="675" t="s">
        <v>4025</v>
      </c>
      <c r="J489" s="675" t="s">
        <v>2137</v>
      </c>
      <c r="K489" s="375"/>
      <c r="L489" s="676">
        <v>0.41164000000000001</v>
      </c>
      <c r="M489" s="676">
        <v>0.41164000000000001</v>
      </c>
      <c r="N489" s="676">
        <v>0.72036999999999984</v>
      </c>
      <c r="O489" s="676">
        <v>0</v>
      </c>
      <c r="P489" s="676">
        <v>0</v>
      </c>
      <c r="Q489" s="676">
        <v>0</v>
      </c>
      <c r="R489" s="375"/>
    </row>
    <row r="490" spans="2:18" x14ac:dyDescent="0.25">
      <c r="B490" s="375">
        <v>0</v>
      </c>
      <c r="C490" s="375" t="s">
        <v>5790</v>
      </c>
      <c r="D490" s="375" t="s">
        <v>3670</v>
      </c>
      <c r="E490" s="375" t="s">
        <v>4000</v>
      </c>
      <c r="F490" s="375" t="s">
        <v>416</v>
      </c>
      <c r="G490" s="375" t="s">
        <v>558</v>
      </c>
      <c r="H490" s="375" t="s">
        <v>608</v>
      </c>
      <c r="I490" s="675" t="s">
        <v>5467</v>
      </c>
      <c r="J490" s="675" t="s">
        <v>795</v>
      </c>
      <c r="K490" s="375"/>
      <c r="L490" s="676">
        <v>0</v>
      </c>
      <c r="M490" s="676">
        <v>0</v>
      </c>
      <c r="N490" s="676">
        <v>0</v>
      </c>
      <c r="O490" s="676">
        <v>0</v>
      </c>
      <c r="P490" s="676">
        <v>0</v>
      </c>
      <c r="Q490" s="676">
        <v>0</v>
      </c>
      <c r="R490" s="375"/>
    </row>
    <row r="491" spans="2:18" x14ac:dyDescent="0.25">
      <c r="B491" s="375">
        <v>0</v>
      </c>
      <c r="C491" s="375" t="s">
        <v>5791</v>
      </c>
      <c r="D491" s="375" t="s">
        <v>3670</v>
      </c>
      <c r="E491" s="375" t="s">
        <v>4000</v>
      </c>
      <c r="F491" s="375" t="s">
        <v>416</v>
      </c>
      <c r="G491" s="375" t="s">
        <v>558</v>
      </c>
      <c r="H491" s="375" t="s">
        <v>5186</v>
      </c>
      <c r="I491" s="675" t="s">
        <v>5467</v>
      </c>
      <c r="J491" s="675" t="s">
        <v>806</v>
      </c>
      <c r="K491" s="375"/>
      <c r="L491" s="676">
        <v>0</v>
      </c>
      <c r="M491" s="676">
        <v>0</v>
      </c>
      <c r="N491" s="676">
        <v>0</v>
      </c>
      <c r="O491" s="676">
        <v>0</v>
      </c>
      <c r="P491" s="676">
        <v>0</v>
      </c>
      <c r="Q491" s="676">
        <v>0</v>
      </c>
      <c r="R491" s="375"/>
    </row>
    <row r="492" spans="2:18" x14ac:dyDescent="0.25">
      <c r="B492" s="375">
        <v>0</v>
      </c>
      <c r="C492" s="375" t="s">
        <v>4639</v>
      </c>
      <c r="D492" s="375" t="s">
        <v>3670</v>
      </c>
      <c r="E492" s="375" t="s">
        <v>4894</v>
      </c>
      <c r="F492" s="375" t="s">
        <v>416</v>
      </c>
      <c r="G492" s="375" t="s">
        <v>558</v>
      </c>
      <c r="H492" s="375" t="s">
        <v>538</v>
      </c>
      <c r="I492" s="675" t="s">
        <v>4062</v>
      </c>
      <c r="J492" s="675" t="s">
        <v>4793</v>
      </c>
      <c r="K492" s="375"/>
      <c r="L492" s="676">
        <v>0</v>
      </c>
      <c r="M492" s="676">
        <v>0</v>
      </c>
      <c r="N492" s="676">
        <v>0</v>
      </c>
      <c r="O492" s="676">
        <v>0</v>
      </c>
      <c r="P492" s="676">
        <v>0</v>
      </c>
      <c r="Q492" s="676">
        <v>0</v>
      </c>
      <c r="R492" s="375"/>
    </row>
    <row r="493" spans="2:18" x14ac:dyDescent="0.25">
      <c r="B493" s="375">
        <v>0</v>
      </c>
      <c r="C493" s="375" t="s">
        <v>4987</v>
      </c>
      <c r="D493" s="375" t="s">
        <v>3670</v>
      </c>
      <c r="E493" s="375" t="s">
        <v>4988</v>
      </c>
      <c r="F493" s="375" t="s">
        <v>416</v>
      </c>
      <c r="G493" s="375" t="s">
        <v>558</v>
      </c>
      <c r="H493" s="375" t="s">
        <v>370</v>
      </c>
      <c r="I493" s="675" t="s">
        <v>4969</v>
      </c>
      <c r="J493" s="675" t="s">
        <v>624</v>
      </c>
      <c r="K493" s="375"/>
      <c r="L493" s="676">
        <v>0</v>
      </c>
      <c r="M493" s="676">
        <v>0</v>
      </c>
      <c r="N493" s="676">
        <v>0</v>
      </c>
      <c r="O493" s="676">
        <v>0</v>
      </c>
      <c r="P493" s="676">
        <v>0</v>
      </c>
      <c r="Q493" s="676">
        <v>0</v>
      </c>
      <c r="R493" s="375"/>
    </row>
    <row r="494" spans="2:18" x14ac:dyDescent="0.25">
      <c r="B494" s="375">
        <v>0</v>
      </c>
      <c r="C494" s="375" t="s">
        <v>5792</v>
      </c>
      <c r="D494" s="375" t="s">
        <v>3670</v>
      </c>
      <c r="E494" s="375" t="s">
        <v>5793</v>
      </c>
      <c r="F494" s="375" t="s">
        <v>416</v>
      </c>
      <c r="G494" s="375" t="s">
        <v>558</v>
      </c>
      <c r="H494" s="375" t="s">
        <v>1175</v>
      </c>
      <c r="I494" s="675" t="s">
        <v>5467</v>
      </c>
      <c r="J494" s="675" t="s">
        <v>5433</v>
      </c>
      <c r="K494" s="375"/>
      <c r="L494" s="676">
        <v>0</v>
      </c>
      <c r="M494" s="676">
        <v>0</v>
      </c>
      <c r="N494" s="676">
        <v>0</v>
      </c>
      <c r="O494" s="676">
        <v>0</v>
      </c>
      <c r="P494" s="676">
        <v>0</v>
      </c>
      <c r="Q494" s="676">
        <v>0</v>
      </c>
      <c r="R494" s="375"/>
    </row>
    <row r="495" spans="2:18" x14ac:dyDescent="0.25">
      <c r="B495" s="375">
        <v>0</v>
      </c>
      <c r="C495" s="375" t="s">
        <v>7473</v>
      </c>
      <c r="D495" s="375" t="s">
        <v>3670</v>
      </c>
      <c r="E495" s="375" t="s">
        <v>7474</v>
      </c>
      <c r="F495" s="375" t="s">
        <v>416</v>
      </c>
      <c r="G495" s="375" t="s">
        <v>558</v>
      </c>
      <c r="H495" s="375" t="s">
        <v>2149</v>
      </c>
      <c r="I495" s="675" t="s">
        <v>7466</v>
      </c>
      <c r="J495" s="675" t="s">
        <v>795</v>
      </c>
      <c r="K495" s="375"/>
      <c r="L495" s="676">
        <v>0.20100000000000001</v>
      </c>
      <c r="M495" s="676">
        <v>0.20100000000000001</v>
      </c>
      <c r="N495" s="676">
        <v>0.20100000000000001</v>
      </c>
      <c r="O495" s="676">
        <v>0</v>
      </c>
      <c r="P495" s="676">
        <v>0</v>
      </c>
      <c r="Q495" s="676">
        <v>0</v>
      </c>
      <c r="R495" s="375"/>
    </row>
    <row r="496" spans="2:18" x14ac:dyDescent="0.25">
      <c r="B496" s="375">
        <v>0</v>
      </c>
      <c r="C496" s="375" t="s">
        <v>5087</v>
      </c>
      <c r="D496" s="375" t="s">
        <v>3670</v>
      </c>
      <c r="E496" s="375" t="s">
        <v>3742</v>
      </c>
      <c r="F496" s="375" t="s">
        <v>416</v>
      </c>
      <c r="G496" s="375" t="s">
        <v>558</v>
      </c>
      <c r="H496" s="375" t="s">
        <v>634</v>
      </c>
      <c r="I496" s="675" t="s">
        <v>4025</v>
      </c>
      <c r="J496" s="675" t="s">
        <v>806</v>
      </c>
      <c r="K496" s="375"/>
      <c r="L496" s="676">
        <v>0</v>
      </c>
      <c r="M496" s="676">
        <v>0</v>
      </c>
      <c r="N496" s="676">
        <v>0</v>
      </c>
      <c r="O496" s="676">
        <v>0</v>
      </c>
      <c r="P496" s="676">
        <v>0</v>
      </c>
      <c r="Q496" s="676">
        <v>0</v>
      </c>
      <c r="R496" s="375"/>
    </row>
    <row r="497" spans="2:18" x14ac:dyDescent="0.25">
      <c r="B497" s="375">
        <v>0</v>
      </c>
      <c r="C497" s="375" t="s">
        <v>4253</v>
      </c>
      <c r="D497" s="375" t="s">
        <v>3670</v>
      </c>
      <c r="E497" s="375" t="s">
        <v>3742</v>
      </c>
      <c r="F497" s="375" t="s">
        <v>416</v>
      </c>
      <c r="G497" s="375" t="s">
        <v>558</v>
      </c>
      <c r="H497" s="375" t="s">
        <v>517</v>
      </c>
      <c r="I497" s="675" t="s">
        <v>4024</v>
      </c>
      <c r="J497" s="675" t="s">
        <v>806</v>
      </c>
      <c r="K497" s="375"/>
      <c r="L497" s="676">
        <v>0</v>
      </c>
      <c r="M497" s="676">
        <v>0</v>
      </c>
      <c r="N497" s="676">
        <v>0</v>
      </c>
      <c r="O497" s="676">
        <v>0</v>
      </c>
      <c r="P497" s="676">
        <v>0</v>
      </c>
      <c r="Q497" s="676">
        <v>0</v>
      </c>
      <c r="R497" s="375"/>
    </row>
    <row r="498" spans="2:18" x14ac:dyDescent="0.25">
      <c r="B498" s="375">
        <v>0</v>
      </c>
      <c r="C498" s="375" t="s">
        <v>4354</v>
      </c>
      <c r="D498" s="375" t="s">
        <v>3670</v>
      </c>
      <c r="E498" s="375" t="s">
        <v>4355</v>
      </c>
      <c r="F498" s="375" t="s">
        <v>416</v>
      </c>
      <c r="G498" s="375" t="s">
        <v>558</v>
      </c>
      <c r="H498" s="375" t="s">
        <v>634</v>
      </c>
      <c r="I498" s="675" t="s">
        <v>5171</v>
      </c>
      <c r="J498" s="675" t="s">
        <v>1327</v>
      </c>
      <c r="K498" s="375"/>
      <c r="L498" s="676">
        <v>0</v>
      </c>
      <c r="M498" s="676">
        <v>0</v>
      </c>
      <c r="N498" s="676">
        <v>0</v>
      </c>
      <c r="O498" s="676">
        <v>0</v>
      </c>
      <c r="P498" s="676">
        <v>0</v>
      </c>
      <c r="Q498" s="676">
        <v>0</v>
      </c>
      <c r="R498" s="375"/>
    </row>
    <row r="499" spans="2:18" x14ac:dyDescent="0.25">
      <c r="B499" s="375">
        <v>0</v>
      </c>
      <c r="C499" s="375" t="s">
        <v>5295</v>
      </c>
      <c r="D499" s="375" t="s">
        <v>3670</v>
      </c>
      <c r="E499" s="375" t="s">
        <v>4312</v>
      </c>
      <c r="F499" s="375" t="s">
        <v>416</v>
      </c>
      <c r="G499" s="375" t="s">
        <v>558</v>
      </c>
      <c r="H499" s="375" t="s">
        <v>470</v>
      </c>
      <c r="I499" s="675" t="s">
        <v>4314</v>
      </c>
      <c r="J499" s="675" t="s">
        <v>628</v>
      </c>
      <c r="K499" s="375"/>
      <c r="L499" s="676">
        <v>0</v>
      </c>
      <c r="M499" s="676">
        <v>0</v>
      </c>
      <c r="N499" s="676">
        <v>0</v>
      </c>
      <c r="O499" s="676">
        <v>0</v>
      </c>
      <c r="P499" s="676">
        <v>0</v>
      </c>
      <c r="Q499" s="676">
        <v>0</v>
      </c>
      <c r="R499" s="375"/>
    </row>
    <row r="500" spans="2:18" x14ac:dyDescent="0.25">
      <c r="B500" s="375">
        <v>0</v>
      </c>
      <c r="C500" s="375" t="s">
        <v>4592</v>
      </c>
      <c r="D500" s="375" t="s">
        <v>3670</v>
      </c>
      <c r="E500" s="375" t="s">
        <v>4593</v>
      </c>
      <c r="F500" s="375" t="s">
        <v>416</v>
      </c>
      <c r="G500" s="375" t="s">
        <v>558</v>
      </c>
      <c r="H500" s="375" t="s">
        <v>470</v>
      </c>
      <c r="I500" s="675" t="s">
        <v>5174</v>
      </c>
      <c r="J500" s="675" t="s">
        <v>5175</v>
      </c>
      <c r="K500" s="375"/>
      <c r="L500" s="676">
        <v>0.75361280000000008</v>
      </c>
      <c r="M500" s="676">
        <v>0.75361280000000008</v>
      </c>
      <c r="N500" s="676">
        <v>0.75361280000000008</v>
      </c>
      <c r="O500" s="676">
        <v>0</v>
      </c>
      <c r="P500" s="676">
        <v>0</v>
      </c>
      <c r="Q500" s="676">
        <v>0</v>
      </c>
      <c r="R500" s="375"/>
    </row>
    <row r="501" spans="2:18" x14ac:dyDescent="0.25">
      <c r="B501" s="375">
        <v>0</v>
      </c>
      <c r="C501" s="375" t="s">
        <v>5082</v>
      </c>
      <c r="D501" s="375" t="s">
        <v>3670</v>
      </c>
      <c r="E501" s="375" t="s">
        <v>3730</v>
      </c>
      <c r="F501" s="375" t="s">
        <v>416</v>
      </c>
      <c r="G501" s="375" t="s">
        <v>558</v>
      </c>
      <c r="H501" s="375" t="s">
        <v>767</v>
      </c>
      <c r="I501" s="675" t="s">
        <v>5211</v>
      </c>
      <c r="J501" s="675" t="s">
        <v>2137</v>
      </c>
      <c r="K501" s="375"/>
      <c r="L501" s="676">
        <v>0</v>
      </c>
      <c r="M501" s="676">
        <v>0</v>
      </c>
      <c r="N501" s="676">
        <v>0</v>
      </c>
      <c r="O501" s="676">
        <v>0</v>
      </c>
      <c r="P501" s="676">
        <v>0</v>
      </c>
      <c r="Q501" s="676">
        <v>0</v>
      </c>
      <c r="R501" s="375"/>
    </row>
    <row r="502" spans="2:18" x14ac:dyDescent="0.25">
      <c r="B502" s="375">
        <v>0</v>
      </c>
      <c r="C502" s="375" t="s">
        <v>6895</v>
      </c>
      <c r="D502" s="375" t="s">
        <v>3670</v>
      </c>
      <c r="E502" s="375" t="s">
        <v>6896</v>
      </c>
      <c r="F502" s="375" t="s">
        <v>416</v>
      </c>
      <c r="G502" s="375" t="s">
        <v>558</v>
      </c>
      <c r="H502" s="375" t="s">
        <v>634</v>
      </c>
      <c r="I502" s="675" t="s">
        <v>6682</v>
      </c>
      <c r="J502" s="675" t="s">
        <v>2137</v>
      </c>
      <c r="K502" s="375"/>
      <c r="L502" s="676">
        <v>0</v>
      </c>
      <c r="M502" s="676">
        <v>0</v>
      </c>
      <c r="N502" s="676">
        <v>0</v>
      </c>
      <c r="O502" s="676">
        <v>0</v>
      </c>
      <c r="P502" s="676">
        <v>0</v>
      </c>
      <c r="Q502" s="676">
        <v>0</v>
      </c>
      <c r="R502" s="375"/>
    </row>
    <row r="503" spans="2:18" x14ac:dyDescent="0.25">
      <c r="B503" s="375">
        <v>0</v>
      </c>
      <c r="C503" s="375" t="s">
        <v>6897</v>
      </c>
      <c r="D503" s="375" t="s">
        <v>3670</v>
      </c>
      <c r="E503" s="375" t="s">
        <v>6896</v>
      </c>
      <c r="F503" s="375" t="s">
        <v>416</v>
      </c>
      <c r="G503" s="375" t="s">
        <v>558</v>
      </c>
      <c r="H503" s="375" t="s">
        <v>370</v>
      </c>
      <c r="I503" s="675" t="s">
        <v>6682</v>
      </c>
      <c r="J503" s="675" t="s">
        <v>2137</v>
      </c>
      <c r="K503" s="375"/>
      <c r="L503" s="676">
        <v>0</v>
      </c>
      <c r="M503" s="676">
        <v>0</v>
      </c>
      <c r="N503" s="676">
        <v>0</v>
      </c>
      <c r="O503" s="676">
        <v>0</v>
      </c>
      <c r="P503" s="676">
        <v>0</v>
      </c>
      <c r="Q503" s="676">
        <v>0</v>
      </c>
      <c r="R503" s="375"/>
    </row>
    <row r="504" spans="2:18" x14ac:dyDescent="0.25">
      <c r="B504" s="375">
        <v>0</v>
      </c>
      <c r="C504" s="375" t="s">
        <v>6516</v>
      </c>
      <c r="D504" s="375" t="s">
        <v>3670</v>
      </c>
      <c r="E504" s="375" t="s">
        <v>6411</v>
      </c>
      <c r="F504" s="375" t="s">
        <v>416</v>
      </c>
      <c r="G504" s="375" t="s">
        <v>558</v>
      </c>
      <c r="H504" s="375" t="s">
        <v>634</v>
      </c>
      <c r="I504" s="675" t="s">
        <v>6428</v>
      </c>
      <c r="J504" s="675" t="s">
        <v>2137</v>
      </c>
      <c r="K504" s="375"/>
      <c r="L504" s="676">
        <v>0.36018499999999992</v>
      </c>
      <c r="M504" s="676">
        <v>0.36018499999999992</v>
      </c>
      <c r="N504" s="676">
        <v>0.36018499999999992</v>
      </c>
      <c r="O504" s="676">
        <v>0</v>
      </c>
      <c r="P504" s="676">
        <v>0</v>
      </c>
      <c r="Q504" s="676">
        <v>0</v>
      </c>
      <c r="R504" s="375"/>
    </row>
    <row r="505" spans="2:18" x14ac:dyDescent="0.25">
      <c r="B505" s="375">
        <v>0</v>
      </c>
      <c r="C505" s="375" t="s">
        <v>3833</v>
      </c>
      <c r="D505" s="375" t="s">
        <v>3670</v>
      </c>
      <c r="E505" s="375" t="s">
        <v>4177</v>
      </c>
      <c r="F505" s="375" t="s">
        <v>416</v>
      </c>
      <c r="G505" s="375" t="s">
        <v>558</v>
      </c>
      <c r="H505" s="375" t="s">
        <v>767</v>
      </c>
      <c r="I505" s="675" t="s">
        <v>4317</v>
      </c>
      <c r="J505" s="675" t="s">
        <v>806</v>
      </c>
      <c r="K505" s="375"/>
      <c r="L505" s="676">
        <v>0.46403999999999995</v>
      </c>
      <c r="M505" s="676">
        <v>0.46403999999999995</v>
      </c>
      <c r="N505" s="676">
        <v>0.46403999999999995</v>
      </c>
      <c r="O505" s="676">
        <v>0</v>
      </c>
      <c r="P505" s="676">
        <v>0</v>
      </c>
      <c r="Q505" s="676">
        <v>0</v>
      </c>
      <c r="R505" s="375"/>
    </row>
    <row r="506" spans="2:18" x14ac:dyDescent="0.25">
      <c r="B506" s="375">
        <v>0</v>
      </c>
      <c r="C506" s="375" t="s">
        <v>6089</v>
      </c>
      <c r="D506" s="375" t="s">
        <v>3670</v>
      </c>
      <c r="E506" s="375" t="s">
        <v>6090</v>
      </c>
      <c r="F506" s="375" t="s">
        <v>416</v>
      </c>
      <c r="G506" s="375" t="s">
        <v>558</v>
      </c>
      <c r="H506" s="375" t="s">
        <v>370</v>
      </c>
      <c r="I506" s="675" t="s">
        <v>6076</v>
      </c>
      <c r="J506" s="675" t="s">
        <v>624</v>
      </c>
      <c r="K506" s="375"/>
      <c r="L506" s="676">
        <v>0</v>
      </c>
      <c r="M506" s="676">
        <v>0</v>
      </c>
      <c r="N506" s="676">
        <v>0</v>
      </c>
      <c r="O506" s="676">
        <v>0</v>
      </c>
      <c r="P506" s="676">
        <v>0</v>
      </c>
      <c r="Q506" s="676">
        <v>0</v>
      </c>
      <c r="R506" s="375"/>
    </row>
    <row r="507" spans="2:18" x14ac:dyDescent="0.25">
      <c r="B507" s="375">
        <v>0</v>
      </c>
      <c r="C507" s="375" t="s">
        <v>4970</v>
      </c>
      <c r="D507" s="375" t="s">
        <v>3670</v>
      </c>
      <c r="E507" s="375" t="s">
        <v>4908</v>
      </c>
      <c r="F507" s="375" t="s">
        <v>416</v>
      </c>
      <c r="G507" s="375" t="s">
        <v>558</v>
      </c>
      <c r="H507" s="375" t="s">
        <v>730</v>
      </c>
      <c r="I507" s="675" t="s">
        <v>4969</v>
      </c>
      <c r="J507" s="675" t="s">
        <v>628</v>
      </c>
      <c r="K507" s="375"/>
      <c r="L507" s="676">
        <v>0.20623999999999998</v>
      </c>
      <c r="M507" s="676">
        <v>0.20623999999999998</v>
      </c>
      <c r="N507" s="676">
        <v>0.20623999999999998</v>
      </c>
      <c r="O507" s="676">
        <v>0</v>
      </c>
      <c r="P507" s="676">
        <v>0</v>
      </c>
      <c r="Q507" s="676">
        <v>0</v>
      </c>
      <c r="R507" s="375"/>
    </row>
    <row r="508" spans="2:18" x14ac:dyDescent="0.25">
      <c r="B508" s="375">
        <v>0</v>
      </c>
      <c r="C508" s="375" t="s">
        <v>4601</v>
      </c>
      <c r="D508" s="375" t="s">
        <v>3670</v>
      </c>
      <c r="E508" s="375" t="s">
        <v>357</v>
      </c>
      <c r="F508" s="375" t="s">
        <v>416</v>
      </c>
      <c r="G508" s="375" t="s">
        <v>558</v>
      </c>
      <c r="H508" s="375" t="s">
        <v>470</v>
      </c>
      <c r="I508" s="675" t="s">
        <v>5174</v>
      </c>
      <c r="J508" s="675" t="s">
        <v>624</v>
      </c>
      <c r="K508" s="375"/>
      <c r="L508" s="676">
        <v>0</v>
      </c>
      <c r="M508" s="676">
        <v>0</v>
      </c>
      <c r="N508" s="676">
        <v>0</v>
      </c>
      <c r="O508" s="676">
        <v>0</v>
      </c>
      <c r="P508" s="676">
        <v>0</v>
      </c>
      <c r="Q508" s="676">
        <v>0</v>
      </c>
      <c r="R508" s="375"/>
    </row>
    <row r="509" spans="2:18" x14ac:dyDescent="0.25">
      <c r="B509" s="375">
        <v>0</v>
      </c>
      <c r="C509" s="375" t="s">
        <v>3929</v>
      </c>
      <c r="D509" s="375" t="s">
        <v>3670</v>
      </c>
      <c r="E509" s="375" t="s">
        <v>3922</v>
      </c>
      <c r="F509" s="375" t="s">
        <v>416</v>
      </c>
      <c r="G509" s="375" t="s">
        <v>558</v>
      </c>
      <c r="H509" s="375" t="s">
        <v>370</v>
      </c>
      <c r="I509" s="675" t="s">
        <v>4024</v>
      </c>
      <c r="J509" s="675" t="s">
        <v>3910</v>
      </c>
      <c r="K509" s="375"/>
      <c r="L509" s="676">
        <v>0</v>
      </c>
      <c r="M509" s="676">
        <v>0</v>
      </c>
      <c r="N509" s="676">
        <v>0</v>
      </c>
      <c r="O509" s="676">
        <v>0</v>
      </c>
      <c r="P509" s="676">
        <v>0</v>
      </c>
      <c r="Q509" s="676">
        <v>0</v>
      </c>
      <c r="R509" s="375"/>
    </row>
    <row r="510" spans="2:18" x14ac:dyDescent="0.25">
      <c r="B510" s="375">
        <v>0</v>
      </c>
      <c r="C510" s="375" t="s">
        <v>3976</v>
      </c>
      <c r="D510" s="375" t="s">
        <v>3670</v>
      </c>
      <c r="E510" s="375" t="s">
        <v>4189</v>
      </c>
      <c r="F510" s="375" t="s">
        <v>416</v>
      </c>
      <c r="G510" s="375" t="s">
        <v>558</v>
      </c>
      <c r="H510" s="375" t="s">
        <v>561</v>
      </c>
      <c r="I510" s="675" t="s">
        <v>7461</v>
      </c>
      <c r="J510" s="675" t="s">
        <v>628</v>
      </c>
      <c r="K510" s="375"/>
      <c r="L510" s="676">
        <v>0</v>
      </c>
      <c r="M510" s="676">
        <v>0</v>
      </c>
      <c r="N510" s="676">
        <v>0</v>
      </c>
      <c r="O510" s="676">
        <v>0</v>
      </c>
      <c r="P510" s="676">
        <v>0</v>
      </c>
      <c r="Q510" s="676">
        <v>0</v>
      </c>
      <c r="R510" s="375"/>
    </row>
    <row r="511" spans="2:18" x14ac:dyDescent="0.25">
      <c r="B511" s="375">
        <v>0</v>
      </c>
      <c r="C511" s="375" t="s">
        <v>6517</v>
      </c>
      <c r="D511" s="375" t="s">
        <v>3670</v>
      </c>
      <c r="E511" s="375" t="s">
        <v>3923</v>
      </c>
      <c r="F511" s="375" t="s">
        <v>416</v>
      </c>
      <c r="G511" s="375" t="s">
        <v>558</v>
      </c>
      <c r="H511" s="375" t="s">
        <v>504</v>
      </c>
      <c r="I511" s="675" t="s">
        <v>6428</v>
      </c>
      <c r="J511" s="675" t="s">
        <v>2137</v>
      </c>
      <c r="K511" s="375"/>
      <c r="L511" s="676">
        <v>0.23130799999999996</v>
      </c>
      <c r="M511" s="676">
        <v>0.23130799999999996</v>
      </c>
      <c r="N511" s="676">
        <v>0.23130799999999996</v>
      </c>
      <c r="O511" s="676">
        <v>0</v>
      </c>
      <c r="P511" s="676">
        <v>0</v>
      </c>
      <c r="Q511" s="676">
        <v>0</v>
      </c>
      <c r="R511" s="375"/>
    </row>
    <row r="512" spans="2:18" x14ac:dyDescent="0.25">
      <c r="B512" s="375">
        <v>0</v>
      </c>
      <c r="C512" s="375" t="s">
        <v>3930</v>
      </c>
      <c r="D512" s="375" t="s">
        <v>3670</v>
      </c>
      <c r="E512" s="375" t="s">
        <v>3923</v>
      </c>
      <c r="F512" s="375" t="s">
        <v>416</v>
      </c>
      <c r="G512" s="375" t="s">
        <v>558</v>
      </c>
      <c r="H512" s="375" t="s">
        <v>431</v>
      </c>
      <c r="I512" s="675" t="s">
        <v>4024</v>
      </c>
      <c r="J512" s="675" t="s">
        <v>624</v>
      </c>
      <c r="K512" s="375"/>
      <c r="L512" s="676">
        <v>0</v>
      </c>
      <c r="M512" s="676">
        <v>0</v>
      </c>
      <c r="N512" s="676">
        <v>0</v>
      </c>
      <c r="O512" s="676">
        <v>0</v>
      </c>
      <c r="P512" s="676">
        <v>0</v>
      </c>
      <c r="Q512" s="676">
        <v>0</v>
      </c>
      <c r="R512" s="375"/>
    </row>
    <row r="513" spans="2:18" x14ac:dyDescent="0.25">
      <c r="B513" s="375">
        <v>0</v>
      </c>
      <c r="C513" s="375" t="s">
        <v>5794</v>
      </c>
      <c r="D513" s="375" t="s">
        <v>3670</v>
      </c>
      <c r="E513" s="375" t="s">
        <v>4832</v>
      </c>
      <c r="F513" s="375" t="s">
        <v>416</v>
      </c>
      <c r="G513" s="375" t="s">
        <v>558</v>
      </c>
      <c r="H513" s="375" t="s">
        <v>422</v>
      </c>
      <c r="I513" s="675" t="s">
        <v>5467</v>
      </c>
      <c r="J513" s="675" t="s">
        <v>624</v>
      </c>
      <c r="K513" s="375"/>
      <c r="L513" s="676">
        <v>0</v>
      </c>
      <c r="M513" s="676">
        <v>0</v>
      </c>
      <c r="N513" s="676">
        <v>0</v>
      </c>
      <c r="O513" s="676">
        <v>0</v>
      </c>
      <c r="P513" s="676">
        <v>0</v>
      </c>
      <c r="Q513" s="676">
        <v>0</v>
      </c>
      <c r="R513" s="375"/>
    </row>
    <row r="514" spans="2:18" x14ac:dyDescent="0.25">
      <c r="B514" s="375">
        <v>0</v>
      </c>
      <c r="C514" s="375" t="s">
        <v>6640</v>
      </c>
      <c r="D514" s="375" t="s">
        <v>3670</v>
      </c>
      <c r="E514" s="375" t="s">
        <v>6641</v>
      </c>
      <c r="F514" s="375" t="s">
        <v>416</v>
      </c>
      <c r="G514" s="375" t="s">
        <v>558</v>
      </c>
      <c r="H514" s="375" t="s">
        <v>370</v>
      </c>
      <c r="I514" s="675" t="s">
        <v>6637</v>
      </c>
      <c r="J514" s="675" t="s">
        <v>2137</v>
      </c>
      <c r="K514" s="375"/>
      <c r="L514" s="676">
        <v>0.20623999999999998</v>
      </c>
      <c r="M514" s="676">
        <v>0.20623999999999998</v>
      </c>
      <c r="N514" s="676">
        <v>0.20623999999999998</v>
      </c>
      <c r="O514" s="676">
        <v>0</v>
      </c>
      <c r="P514" s="676">
        <v>0</v>
      </c>
      <c r="Q514" s="676">
        <v>0</v>
      </c>
      <c r="R514" s="375"/>
    </row>
    <row r="515" spans="2:18" x14ac:dyDescent="0.25">
      <c r="B515" s="375">
        <v>0</v>
      </c>
      <c r="C515" s="375" t="s">
        <v>5055</v>
      </c>
      <c r="D515" s="375" t="s">
        <v>3670</v>
      </c>
      <c r="E515" s="375" t="s">
        <v>5114</v>
      </c>
      <c r="F515" s="375" t="s">
        <v>416</v>
      </c>
      <c r="G515" s="375" t="s">
        <v>558</v>
      </c>
      <c r="H515" s="375" t="s">
        <v>608</v>
      </c>
      <c r="I515" s="675" t="s">
        <v>5065</v>
      </c>
      <c r="J515" s="675" t="s">
        <v>871</v>
      </c>
      <c r="K515" s="375"/>
      <c r="L515" s="676">
        <v>0</v>
      </c>
      <c r="M515" s="676">
        <v>0</v>
      </c>
      <c r="N515" s="676">
        <v>0</v>
      </c>
      <c r="O515" s="676">
        <v>0</v>
      </c>
      <c r="P515" s="676">
        <v>0</v>
      </c>
      <c r="Q515" s="676">
        <v>0</v>
      </c>
      <c r="R515" s="375"/>
    </row>
    <row r="516" spans="2:18" x14ac:dyDescent="0.25">
      <c r="B516" s="375">
        <v>0</v>
      </c>
      <c r="C516" s="375" t="s">
        <v>5296</v>
      </c>
      <c r="D516" s="375" t="s">
        <v>3670</v>
      </c>
      <c r="E516" s="375" t="s">
        <v>5114</v>
      </c>
      <c r="F516" s="375" t="s">
        <v>416</v>
      </c>
      <c r="G516" s="375" t="s">
        <v>558</v>
      </c>
      <c r="H516" s="375" t="s">
        <v>3057</v>
      </c>
      <c r="I516" s="675" t="s">
        <v>5065</v>
      </c>
      <c r="J516" s="675" t="s">
        <v>871</v>
      </c>
      <c r="K516" s="375"/>
      <c r="L516" s="676">
        <v>0</v>
      </c>
      <c r="M516" s="676">
        <v>0</v>
      </c>
      <c r="N516" s="676">
        <v>0</v>
      </c>
      <c r="O516" s="676">
        <v>0</v>
      </c>
      <c r="P516" s="676">
        <v>0</v>
      </c>
      <c r="Q516" s="676">
        <v>0</v>
      </c>
      <c r="R516" s="375"/>
    </row>
    <row r="517" spans="2:18" x14ac:dyDescent="0.25">
      <c r="B517" s="375">
        <v>0</v>
      </c>
      <c r="C517" s="375" t="s">
        <v>5297</v>
      </c>
      <c r="D517" s="375" t="s">
        <v>3670</v>
      </c>
      <c r="E517" s="375" t="s">
        <v>4641</v>
      </c>
      <c r="F517" s="375" t="s">
        <v>416</v>
      </c>
      <c r="G517" s="375" t="s">
        <v>558</v>
      </c>
      <c r="H517" s="375" t="s">
        <v>370</v>
      </c>
      <c r="I517" s="675" t="s">
        <v>4731</v>
      </c>
      <c r="J517" s="675" t="s">
        <v>4793</v>
      </c>
      <c r="K517" s="375"/>
      <c r="L517" s="676">
        <v>0.87473499999999993</v>
      </c>
      <c r="M517" s="676">
        <v>0.87473499999999993</v>
      </c>
      <c r="N517" s="676">
        <v>0.87473499999999993</v>
      </c>
      <c r="O517" s="676">
        <v>0</v>
      </c>
      <c r="P517" s="676">
        <v>0</v>
      </c>
      <c r="Q517" s="676">
        <v>0</v>
      </c>
      <c r="R517" s="375"/>
    </row>
    <row r="518" spans="2:18" x14ac:dyDescent="0.25">
      <c r="B518" s="375">
        <v>0</v>
      </c>
      <c r="C518" s="375" t="s">
        <v>5298</v>
      </c>
      <c r="D518" s="375" t="s">
        <v>3670</v>
      </c>
      <c r="E518" s="375" t="s">
        <v>175</v>
      </c>
      <c r="F518" s="375" t="s">
        <v>416</v>
      </c>
      <c r="G518" s="375" t="s">
        <v>558</v>
      </c>
      <c r="H518" s="375" t="s">
        <v>634</v>
      </c>
      <c r="I518" s="675" t="s">
        <v>4413</v>
      </c>
      <c r="J518" s="675" t="s">
        <v>624</v>
      </c>
      <c r="K518" s="375"/>
      <c r="L518" s="676">
        <v>0</v>
      </c>
      <c r="M518" s="676">
        <v>0</v>
      </c>
      <c r="N518" s="676">
        <v>0</v>
      </c>
      <c r="O518" s="676">
        <v>0</v>
      </c>
      <c r="P518" s="676">
        <v>0</v>
      </c>
      <c r="Q518" s="676">
        <v>0</v>
      </c>
      <c r="R518" s="375"/>
    </row>
    <row r="519" spans="2:18" x14ac:dyDescent="0.25">
      <c r="B519" s="375">
        <v>0</v>
      </c>
      <c r="C519" s="375" t="s">
        <v>6064</v>
      </c>
      <c r="D519" s="375" t="s">
        <v>3670</v>
      </c>
      <c r="E519" s="375" t="s">
        <v>5795</v>
      </c>
      <c r="F519" s="375" t="s">
        <v>416</v>
      </c>
      <c r="G519" s="375" t="s">
        <v>558</v>
      </c>
      <c r="H519" s="375" t="s">
        <v>504</v>
      </c>
      <c r="I519" s="675" t="s">
        <v>5925</v>
      </c>
      <c r="J519" s="675" t="s">
        <v>2137</v>
      </c>
      <c r="K519" s="375"/>
      <c r="L519" s="676">
        <v>0.21027999999999997</v>
      </c>
      <c r="M519" s="676">
        <v>0.21027999999999997</v>
      </c>
      <c r="N519" s="676">
        <v>0.21027999999999997</v>
      </c>
      <c r="O519" s="676">
        <v>0</v>
      </c>
      <c r="P519" s="676">
        <v>0</v>
      </c>
      <c r="Q519" s="676">
        <v>0</v>
      </c>
      <c r="R519" s="375"/>
    </row>
    <row r="520" spans="2:18" x14ac:dyDescent="0.25">
      <c r="B520" s="375">
        <v>0</v>
      </c>
      <c r="C520" s="375" t="s">
        <v>5796</v>
      </c>
      <c r="D520" s="375" t="s">
        <v>3670</v>
      </c>
      <c r="E520" s="375" t="s">
        <v>4081</v>
      </c>
      <c r="F520" s="375" t="s">
        <v>416</v>
      </c>
      <c r="G520" s="375" t="s">
        <v>558</v>
      </c>
      <c r="H520" s="375" t="s">
        <v>370</v>
      </c>
      <c r="I520" s="675" t="s">
        <v>5467</v>
      </c>
      <c r="J520" s="675" t="s">
        <v>806</v>
      </c>
      <c r="K520" s="375"/>
      <c r="L520" s="676">
        <v>0</v>
      </c>
      <c r="M520" s="676">
        <v>0</v>
      </c>
      <c r="N520" s="676">
        <v>0</v>
      </c>
      <c r="O520" s="676">
        <v>0</v>
      </c>
      <c r="P520" s="676">
        <v>0</v>
      </c>
      <c r="Q520" s="676">
        <v>0</v>
      </c>
      <c r="R520" s="375"/>
    </row>
    <row r="521" spans="2:18" x14ac:dyDescent="0.25">
      <c r="B521" s="375">
        <v>0</v>
      </c>
      <c r="C521" s="375" t="s">
        <v>6898</v>
      </c>
      <c r="D521" s="375" t="s">
        <v>3670</v>
      </c>
      <c r="E521" s="375" t="s">
        <v>188</v>
      </c>
      <c r="F521" s="375" t="s">
        <v>416</v>
      </c>
      <c r="G521" s="375" t="s">
        <v>558</v>
      </c>
      <c r="H521" s="375" t="s">
        <v>511</v>
      </c>
      <c r="I521" s="675" t="s">
        <v>6750</v>
      </c>
      <c r="J521" s="675" t="s">
        <v>2137</v>
      </c>
      <c r="K521" s="375"/>
      <c r="L521" s="676">
        <v>0</v>
      </c>
      <c r="M521" s="676">
        <v>0</v>
      </c>
      <c r="N521" s="676">
        <v>0</v>
      </c>
      <c r="O521" s="676">
        <v>0</v>
      </c>
      <c r="P521" s="676">
        <v>0</v>
      </c>
      <c r="Q521" s="676">
        <v>0</v>
      </c>
      <c r="R521" s="375"/>
    </row>
    <row r="522" spans="2:18" x14ac:dyDescent="0.25">
      <c r="B522" s="375">
        <v>0</v>
      </c>
      <c r="C522" s="375" t="s">
        <v>5299</v>
      </c>
      <c r="D522" s="375" t="s">
        <v>3670</v>
      </c>
      <c r="E522" s="375" t="s">
        <v>5300</v>
      </c>
      <c r="F522" s="375" t="s">
        <v>416</v>
      </c>
      <c r="G522" s="375" t="s">
        <v>558</v>
      </c>
      <c r="H522" s="375" t="s">
        <v>634</v>
      </c>
      <c r="I522" s="675" t="s">
        <v>6071</v>
      </c>
      <c r="J522" s="675" t="s">
        <v>628</v>
      </c>
      <c r="K522" s="375"/>
      <c r="L522" s="676">
        <v>0.22222359999999997</v>
      </c>
      <c r="M522" s="676">
        <v>0.22222359999999997</v>
      </c>
      <c r="N522" s="676">
        <v>0.22222359999999997</v>
      </c>
      <c r="O522" s="676">
        <v>0</v>
      </c>
      <c r="P522" s="676">
        <v>0</v>
      </c>
      <c r="Q522" s="676">
        <v>0</v>
      </c>
      <c r="R522" s="375"/>
    </row>
    <row r="523" spans="2:18" x14ac:dyDescent="0.25">
      <c r="B523" s="375">
        <v>0</v>
      </c>
      <c r="C523" s="375" t="s">
        <v>5301</v>
      </c>
      <c r="D523" s="375" t="s">
        <v>3670</v>
      </c>
      <c r="E523" s="375" t="s">
        <v>4525</v>
      </c>
      <c r="F523" s="375" t="s">
        <v>416</v>
      </c>
      <c r="G523" s="375" t="s">
        <v>558</v>
      </c>
      <c r="H523" s="375" t="s">
        <v>767</v>
      </c>
      <c r="I523" s="675" t="s">
        <v>5174</v>
      </c>
      <c r="J523" s="675" t="s">
        <v>5175</v>
      </c>
      <c r="K523" s="375"/>
      <c r="L523" s="676">
        <v>0</v>
      </c>
      <c r="M523" s="676">
        <v>0</v>
      </c>
      <c r="N523" s="676">
        <v>0</v>
      </c>
      <c r="O523" s="676">
        <v>0</v>
      </c>
      <c r="P523" s="676">
        <v>0</v>
      </c>
      <c r="Q523" s="676">
        <v>0</v>
      </c>
      <c r="R523" s="375"/>
    </row>
    <row r="524" spans="2:18" x14ac:dyDescent="0.25">
      <c r="B524" s="375">
        <v>0</v>
      </c>
      <c r="C524" s="375" t="s">
        <v>5302</v>
      </c>
      <c r="D524" s="375" t="s">
        <v>3670</v>
      </c>
      <c r="E524" s="375" t="s">
        <v>4179</v>
      </c>
      <c r="F524" s="375" t="s">
        <v>416</v>
      </c>
      <c r="G524" s="375" t="s">
        <v>558</v>
      </c>
      <c r="H524" s="375" t="s">
        <v>634</v>
      </c>
      <c r="I524" s="675" t="s">
        <v>4038</v>
      </c>
      <c r="J524" s="675" t="s">
        <v>7472</v>
      </c>
      <c r="K524" s="375"/>
      <c r="L524" s="676">
        <v>0</v>
      </c>
      <c r="M524" s="676">
        <v>0</v>
      </c>
      <c r="N524" s="676">
        <v>0</v>
      </c>
      <c r="O524" s="676">
        <v>0</v>
      </c>
      <c r="P524" s="676">
        <v>0</v>
      </c>
      <c r="Q524" s="676">
        <v>0</v>
      </c>
      <c r="R524" s="375"/>
    </row>
    <row r="525" spans="2:18" x14ac:dyDescent="0.25">
      <c r="B525" s="375">
        <v>0</v>
      </c>
      <c r="C525" s="375" t="s">
        <v>6518</v>
      </c>
      <c r="D525" s="375" t="s">
        <v>3670</v>
      </c>
      <c r="E525" s="375" t="s">
        <v>3820</v>
      </c>
      <c r="F525" s="375" t="s">
        <v>416</v>
      </c>
      <c r="G525" s="375" t="s">
        <v>558</v>
      </c>
      <c r="H525" s="375" t="s">
        <v>422</v>
      </c>
      <c r="I525" s="675" t="s">
        <v>7453</v>
      </c>
      <c r="J525" s="675" t="s">
        <v>2137</v>
      </c>
      <c r="K525" s="375"/>
      <c r="L525" s="676">
        <v>0</v>
      </c>
      <c r="M525" s="676">
        <v>0</v>
      </c>
      <c r="N525" s="676">
        <v>0</v>
      </c>
      <c r="O525" s="676">
        <v>0</v>
      </c>
      <c r="P525" s="676">
        <v>0</v>
      </c>
      <c r="Q525" s="676">
        <v>0</v>
      </c>
      <c r="R525" s="375"/>
    </row>
    <row r="526" spans="2:18" x14ac:dyDescent="0.25">
      <c r="B526" s="375">
        <v>0</v>
      </c>
      <c r="C526" s="375" t="s">
        <v>5035</v>
      </c>
      <c r="D526" s="375" t="s">
        <v>3670</v>
      </c>
      <c r="E526" s="375" t="s">
        <v>3820</v>
      </c>
      <c r="F526" s="375" t="s">
        <v>416</v>
      </c>
      <c r="G526" s="375" t="s">
        <v>558</v>
      </c>
      <c r="H526" s="375" t="s">
        <v>767</v>
      </c>
      <c r="I526" s="675" t="s">
        <v>4993</v>
      </c>
      <c r="J526" s="675" t="s">
        <v>7463</v>
      </c>
      <c r="K526" s="375"/>
      <c r="L526" s="676">
        <v>0</v>
      </c>
      <c r="M526" s="676">
        <v>0</v>
      </c>
      <c r="N526" s="676">
        <v>0</v>
      </c>
      <c r="O526" s="676">
        <v>0</v>
      </c>
      <c r="P526" s="676">
        <v>0</v>
      </c>
      <c r="Q526" s="676">
        <v>0</v>
      </c>
      <c r="R526" s="375"/>
    </row>
    <row r="527" spans="2:18" x14ac:dyDescent="0.25">
      <c r="B527" s="375">
        <v>0</v>
      </c>
      <c r="C527" s="375" t="s">
        <v>5056</v>
      </c>
      <c r="D527" s="375" t="s">
        <v>3670</v>
      </c>
      <c r="E527" s="375" t="s">
        <v>3820</v>
      </c>
      <c r="F527" s="375" t="s">
        <v>416</v>
      </c>
      <c r="G527" s="375" t="s">
        <v>558</v>
      </c>
      <c r="H527" s="375" t="s">
        <v>634</v>
      </c>
      <c r="I527" s="675" t="s">
        <v>5065</v>
      </c>
      <c r="J527" s="675" t="s">
        <v>2152</v>
      </c>
      <c r="K527" s="375"/>
      <c r="L527" s="676">
        <v>0</v>
      </c>
      <c r="M527" s="676">
        <v>0</v>
      </c>
      <c r="N527" s="676">
        <v>0</v>
      </c>
      <c r="O527" s="676">
        <v>0</v>
      </c>
      <c r="P527" s="676">
        <v>0</v>
      </c>
      <c r="Q527" s="676">
        <v>0</v>
      </c>
      <c r="R527" s="375"/>
    </row>
    <row r="528" spans="2:18" x14ac:dyDescent="0.25">
      <c r="B528" s="375">
        <v>0</v>
      </c>
      <c r="C528" s="375" t="s">
        <v>5303</v>
      </c>
      <c r="D528" s="375" t="s">
        <v>3670</v>
      </c>
      <c r="E528" s="375" t="s">
        <v>3820</v>
      </c>
      <c r="F528" s="375" t="s">
        <v>416</v>
      </c>
      <c r="G528" s="375" t="s">
        <v>558</v>
      </c>
      <c r="H528" s="375" t="s">
        <v>370</v>
      </c>
      <c r="I528" s="675" t="s">
        <v>4317</v>
      </c>
      <c r="J528" s="675" t="s">
        <v>4237</v>
      </c>
      <c r="K528" s="375"/>
      <c r="L528" s="676">
        <v>0</v>
      </c>
      <c r="M528" s="676">
        <v>0</v>
      </c>
      <c r="N528" s="676">
        <v>0</v>
      </c>
      <c r="O528" s="676">
        <v>0</v>
      </c>
      <c r="P528" s="676">
        <v>0</v>
      </c>
      <c r="Q528" s="676">
        <v>0</v>
      </c>
      <c r="R528" s="375"/>
    </row>
    <row r="529" spans="2:18" x14ac:dyDescent="0.25">
      <c r="B529" s="375">
        <v>0</v>
      </c>
      <c r="C529" s="375" t="s">
        <v>5304</v>
      </c>
      <c r="D529" s="375" t="s">
        <v>3670</v>
      </c>
      <c r="E529" s="375" t="s">
        <v>185</v>
      </c>
      <c r="F529" s="375" t="s">
        <v>416</v>
      </c>
      <c r="G529" s="375" t="s">
        <v>558</v>
      </c>
      <c r="H529" s="375" t="s">
        <v>608</v>
      </c>
      <c r="I529" s="675" t="s">
        <v>7475</v>
      </c>
      <c r="J529" s="675" t="s">
        <v>624</v>
      </c>
      <c r="K529" s="375"/>
      <c r="L529" s="676">
        <v>0.78254800000000002</v>
      </c>
      <c r="M529" s="676">
        <v>0.78254800000000002</v>
      </c>
      <c r="N529" s="676">
        <v>0.78254800000000002</v>
      </c>
      <c r="O529" s="676">
        <v>0</v>
      </c>
      <c r="P529" s="676">
        <v>0</v>
      </c>
      <c r="Q529" s="676">
        <v>0</v>
      </c>
      <c r="R529" s="375"/>
    </row>
    <row r="530" spans="2:18" x14ac:dyDescent="0.25">
      <c r="B530" s="375">
        <v>0</v>
      </c>
      <c r="C530" s="375" t="s">
        <v>5305</v>
      </c>
      <c r="D530" s="375" t="s">
        <v>3670</v>
      </c>
      <c r="E530" s="375" t="s">
        <v>185</v>
      </c>
      <c r="F530" s="375" t="s">
        <v>416</v>
      </c>
      <c r="G530" s="375" t="s">
        <v>558</v>
      </c>
      <c r="H530" s="375" t="s">
        <v>3746</v>
      </c>
      <c r="I530" s="675" t="s">
        <v>3743</v>
      </c>
      <c r="J530" s="675" t="s">
        <v>624</v>
      </c>
      <c r="K530" s="375"/>
      <c r="L530" s="676">
        <v>0</v>
      </c>
      <c r="M530" s="676">
        <v>0</v>
      </c>
      <c r="N530" s="676">
        <v>0</v>
      </c>
      <c r="O530" s="676">
        <v>0</v>
      </c>
      <c r="P530" s="676">
        <v>0</v>
      </c>
      <c r="Q530" s="676">
        <v>0</v>
      </c>
      <c r="R530" s="375"/>
    </row>
    <row r="531" spans="2:18" x14ac:dyDescent="0.25">
      <c r="B531" s="375">
        <v>0</v>
      </c>
      <c r="C531" s="375" t="s">
        <v>6899</v>
      </c>
      <c r="D531" s="375" t="s">
        <v>3670</v>
      </c>
      <c r="E531" s="375" t="s">
        <v>3734</v>
      </c>
      <c r="F531" s="375" t="s">
        <v>416</v>
      </c>
      <c r="G531" s="375" t="s">
        <v>558</v>
      </c>
      <c r="H531" s="375" t="s">
        <v>370</v>
      </c>
      <c r="I531" s="675" t="s">
        <v>6682</v>
      </c>
      <c r="J531" s="675" t="s">
        <v>624</v>
      </c>
      <c r="K531" s="375"/>
      <c r="L531" s="676">
        <v>0</v>
      </c>
      <c r="M531" s="676">
        <v>0</v>
      </c>
      <c r="N531" s="676">
        <v>0</v>
      </c>
      <c r="O531" s="676">
        <v>0</v>
      </c>
      <c r="P531" s="676">
        <v>0</v>
      </c>
      <c r="Q531" s="676">
        <v>0</v>
      </c>
      <c r="R531" s="375"/>
    </row>
    <row r="532" spans="2:18" x14ac:dyDescent="0.25">
      <c r="B532" s="375">
        <v>0</v>
      </c>
      <c r="C532" s="375" t="s">
        <v>5030</v>
      </c>
      <c r="D532" s="375" t="s">
        <v>3670</v>
      </c>
      <c r="E532" s="375" t="s">
        <v>4410</v>
      </c>
      <c r="F532" s="375" t="s">
        <v>416</v>
      </c>
      <c r="G532" s="375" t="s">
        <v>558</v>
      </c>
      <c r="H532" s="375" t="s">
        <v>561</v>
      </c>
      <c r="I532" s="675" t="s">
        <v>4413</v>
      </c>
      <c r="J532" s="675" t="s">
        <v>806</v>
      </c>
      <c r="K532" s="375"/>
      <c r="L532" s="676">
        <v>0.2</v>
      </c>
      <c r="M532" s="676">
        <v>0.2</v>
      </c>
      <c r="N532" s="676">
        <v>0.2</v>
      </c>
      <c r="O532" s="676">
        <v>0</v>
      </c>
      <c r="P532" s="676">
        <v>0</v>
      </c>
      <c r="Q532" s="676">
        <v>0</v>
      </c>
      <c r="R532" s="375"/>
    </row>
    <row r="533" spans="2:18" x14ac:dyDescent="0.25">
      <c r="B533" s="375">
        <v>0</v>
      </c>
      <c r="C533" s="375" t="s">
        <v>4452</v>
      </c>
      <c r="D533" s="375" t="s">
        <v>3670</v>
      </c>
      <c r="E533" s="375" t="s">
        <v>4453</v>
      </c>
      <c r="F533" s="375" t="s">
        <v>416</v>
      </c>
      <c r="G533" s="375" t="s">
        <v>558</v>
      </c>
      <c r="H533" s="375" t="s">
        <v>634</v>
      </c>
      <c r="I533" s="675" t="s">
        <v>4413</v>
      </c>
      <c r="J533" s="675" t="s">
        <v>806</v>
      </c>
      <c r="K533" s="375"/>
      <c r="L533" s="676">
        <v>0.329984</v>
      </c>
      <c r="M533" s="676">
        <v>0.329984</v>
      </c>
      <c r="N533" s="676">
        <v>0.329984</v>
      </c>
      <c r="O533" s="676">
        <v>0</v>
      </c>
      <c r="P533" s="676">
        <v>0</v>
      </c>
      <c r="Q533" s="676">
        <v>0</v>
      </c>
      <c r="R533" s="375"/>
    </row>
    <row r="534" spans="2:18" x14ac:dyDescent="0.25">
      <c r="B534" s="375">
        <v>0</v>
      </c>
      <c r="C534" s="375" t="s">
        <v>5797</v>
      </c>
      <c r="D534" s="375" t="s">
        <v>3670</v>
      </c>
      <c r="E534" s="375" t="s">
        <v>5798</v>
      </c>
      <c r="F534" s="375" t="s">
        <v>416</v>
      </c>
      <c r="G534" s="375" t="s">
        <v>558</v>
      </c>
      <c r="H534" s="375" t="s">
        <v>370</v>
      </c>
      <c r="I534" s="675" t="s">
        <v>5467</v>
      </c>
      <c r="J534" s="675" t="s">
        <v>2137</v>
      </c>
      <c r="K534" s="375"/>
      <c r="L534" s="676">
        <v>0</v>
      </c>
      <c r="M534" s="676">
        <v>0</v>
      </c>
      <c r="N534" s="676">
        <v>0</v>
      </c>
      <c r="O534" s="676">
        <v>0</v>
      </c>
      <c r="P534" s="676">
        <v>0</v>
      </c>
      <c r="Q534" s="676">
        <v>0</v>
      </c>
      <c r="R534" s="375"/>
    </row>
    <row r="535" spans="2:18" x14ac:dyDescent="0.25">
      <c r="B535" s="375">
        <v>0</v>
      </c>
      <c r="C535" s="375" t="s">
        <v>5306</v>
      </c>
      <c r="D535" s="375" t="s">
        <v>3670</v>
      </c>
      <c r="E535" s="375" t="s">
        <v>4899</v>
      </c>
      <c r="F535" s="375" t="s">
        <v>416</v>
      </c>
      <c r="G535" s="375" t="s">
        <v>558</v>
      </c>
      <c r="H535" s="375" t="s">
        <v>370</v>
      </c>
      <c r="I535" s="675" t="s">
        <v>4731</v>
      </c>
      <c r="J535" s="675" t="s">
        <v>4793</v>
      </c>
      <c r="K535" s="375"/>
      <c r="L535" s="676">
        <v>0</v>
      </c>
      <c r="M535" s="676">
        <v>0</v>
      </c>
      <c r="N535" s="676">
        <v>0</v>
      </c>
      <c r="O535" s="676">
        <v>0</v>
      </c>
      <c r="P535" s="676">
        <v>0</v>
      </c>
      <c r="Q535" s="676">
        <v>0</v>
      </c>
      <c r="R535" s="375"/>
    </row>
    <row r="536" spans="2:18" x14ac:dyDescent="0.25">
      <c r="B536" s="375">
        <v>0</v>
      </c>
      <c r="C536" s="375" t="s">
        <v>5037</v>
      </c>
      <c r="D536" s="375" t="s">
        <v>3670</v>
      </c>
      <c r="E536" s="375" t="s">
        <v>2304</v>
      </c>
      <c r="F536" s="375" t="s">
        <v>416</v>
      </c>
      <c r="G536" s="375" t="s">
        <v>558</v>
      </c>
      <c r="H536" s="375" t="s">
        <v>422</v>
      </c>
      <c r="I536" s="675" t="s">
        <v>928</v>
      </c>
      <c r="J536" s="675" t="s">
        <v>806</v>
      </c>
      <c r="K536" s="375"/>
      <c r="L536" s="676">
        <v>0</v>
      </c>
      <c r="M536" s="676">
        <v>0</v>
      </c>
      <c r="N536" s="676">
        <v>0</v>
      </c>
      <c r="O536" s="676">
        <v>0</v>
      </c>
      <c r="P536" s="676">
        <v>0</v>
      </c>
      <c r="Q536" s="676">
        <v>0</v>
      </c>
      <c r="R536" s="375"/>
    </row>
    <row r="537" spans="2:18" x14ac:dyDescent="0.25">
      <c r="B537" s="375">
        <v>0</v>
      </c>
      <c r="C537" s="375" t="s">
        <v>5307</v>
      </c>
      <c r="D537" s="375" t="s">
        <v>3670</v>
      </c>
      <c r="E537" s="375" t="s">
        <v>3831</v>
      </c>
      <c r="F537" s="375" t="s">
        <v>416</v>
      </c>
      <c r="G537" s="375" t="s">
        <v>558</v>
      </c>
      <c r="H537" s="375" t="s">
        <v>634</v>
      </c>
      <c r="I537" s="675" t="s">
        <v>4034</v>
      </c>
      <c r="J537" s="675" t="s">
        <v>806</v>
      </c>
      <c r="K537" s="375"/>
      <c r="L537" s="676">
        <v>0</v>
      </c>
      <c r="M537" s="676">
        <v>0</v>
      </c>
      <c r="N537" s="676">
        <v>0</v>
      </c>
      <c r="O537" s="676">
        <v>0</v>
      </c>
      <c r="P537" s="676">
        <v>0</v>
      </c>
      <c r="Q537" s="676">
        <v>0</v>
      </c>
      <c r="R537" s="375"/>
    </row>
    <row r="538" spans="2:18" x14ac:dyDescent="0.25">
      <c r="B538" s="375">
        <v>0</v>
      </c>
      <c r="C538" s="375" t="s">
        <v>7369</v>
      </c>
      <c r="D538" s="375" t="s">
        <v>3670</v>
      </c>
      <c r="E538" s="375" t="s">
        <v>7370</v>
      </c>
      <c r="F538" s="375" t="s">
        <v>416</v>
      </c>
      <c r="G538" s="375" t="s">
        <v>558</v>
      </c>
      <c r="H538" s="375" t="s">
        <v>433</v>
      </c>
      <c r="I538" s="675" t="s">
        <v>7319</v>
      </c>
      <c r="J538" s="675" t="s">
        <v>795</v>
      </c>
      <c r="K538" s="375"/>
      <c r="L538" s="676">
        <v>0</v>
      </c>
      <c r="M538" s="676">
        <v>0</v>
      </c>
      <c r="N538" s="676">
        <v>0</v>
      </c>
      <c r="O538" s="676">
        <v>0</v>
      </c>
      <c r="P538" s="676">
        <v>0</v>
      </c>
      <c r="Q538" s="676">
        <v>0</v>
      </c>
      <c r="R538" s="375"/>
    </row>
    <row r="539" spans="2:18" x14ac:dyDescent="0.25">
      <c r="B539" s="375">
        <v>0</v>
      </c>
      <c r="C539" s="375" t="s">
        <v>5029</v>
      </c>
      <c r="D539" s="375" t="s">
        <v>3670</v>
      </c>
      <c r="E539" s="375" t="s">
        <v>4852</v>
      </c>
      <c r="F539" s="375" t="s">
        <v>416</v>
      </c>
      <c r="G539" s="375" t="s">
        <v>558</v>
      </c>
      <c r="H539" s="375" t="s">
        <v>470</v>
      </c>
      <c r="I539" s="675" t="s">
        <v>4038</v>
      </c>
      <c r="J539" s="675" t="s">
        <v>624</v>
      </c>
      <c r="K539" s="375"/>
      <c r="L539" s="676">
        <v>0.278144</v>
      </c>
      <c r="M539" s="676">
        <v>0.278144</v>
      </c>
      <c r="N539" s="676">
        <v>0.278144</v>
      </c>
      <c r="O539" s="676">
        <v>0</v>
      </c>
      <c r="P539" s="676">
        <v>0</v>
      </c>
      <c r="Q539" s="676">
        <v>0</v>
      </c>
      <c r="R539" s="375"/>
    </row>
    <row r="540" spans="2:18" x14ac:dyDescent="0.25">
      <c r="B540" s="375">
        <v>0</v>
      </c>
      <c r="C540" s="375" t="s">
        <v>5799</v>
      </c>
      <c r="D540" s="375" t="s">
        <v>3670</v>
      </c>
      <c r="E540" s="375" t="s">
        <v>5572</v>
      </c>
      <c r="F540" s="375" t="s">
        <v>416</v>
      </c>
      <c r="G540" s="375" t="s">
        <v>558</v>
      </c>
      <c r="H540" s="375" t="s">
        <v>517</v>
      </c>
      <c r="I540" s="675" t="s">
        <v>5467</v>
      </c>
      <c r="J540" s="675" t="s">
        <v>2137</v>
      </c>
      <c r="K540" s="375"/>
      <c r="L540" s="676">
        <v>0.31541999999999998</v>
      </c>
      <c r="M540" s="676">
        <v>0.31541999999999998</v>
      </c>
      <c r="N540" s="676">
        <v>0.31541999999999998</v>
      </c>
      <c r="O540" s="676">
        <v>0</v>
      </c>
      <c r="P540" s="676">
        <v>0</v>
      </c>
      <c r="Q540" s="676">
        <v>0</v>
      </c>
      <c r="R540" s="375"/>
    </row>
    <row r="541" spans="2:18" x14ac:dyDescent="0.25">
      <c r="B541" s="375">
        <v>0</v>
      </c>
      <c r="C541" s="375" t="s">
        <v>5308</v>
      </c>
      <c r="D541" s="375" t="s">
        <v>3670</v>
      </c>
      <c r="E541" s="375" t="s">
        <v>3810</v>
      </c>
      <c r="F541" s="375" t="s">
        <v>416</v>
      </c>
      <c r="G541" s="375" t="s">
        <v>558</v>
      </c>
      <c r="H541" s="375" t="s">
        <v>561</v>
      </c>
      <c r="I541" s="675" t="s">
        <v>7457</v>
      </c>
      <c r="J541" s="675" t="s">
        <v>624</v>
      </c>
      <c r="K541" s="375"/>
      <c r="L541" s="676">
        <v>0</v>
      </c>
      <c r="M541" s="676">
        <v>0</v>
      </c>
      <c r="N541" s="676">
        <v>0</v>
      </c>
      <c r="O541" s="676">
        <v>0</v>
      </c>
      <c r="P541" s="676">
        <v>0</v>
      </c>
      <c r="Q541" s="676">
        <v>0</v>
      </c>
      <c r="R541" s="375"/>
    </row>
    <row r="542" spans="2:18" x14ac:dyDescent="0.25">
      <c r="B542" s="375">
        <v>0</v>
      </c>
      <c r="C542" s="375" t="s">
        <v>5800</v>
      </c>
      <c r="D542" s="375" t="s">
        <v>3670</v>
      </c>
      <c r="E542" s="375" t="s">
        <v>5801</v>
      </c>
      <c r="F542" s="375" t="s">
        <v>416</v>
      </c>
      <c r="G542" s="375" t="s">
        <v>558</v>
      </c>
      <c r="H542" s="375" t="s">
        <v>561</v>
      </c>
      <c r="I542" s="675" t="s">
        <v>5467</v>
      </c>
      <c r="J542" s="675" t="s">
        <v>2137</v>
      </c>
      <c r="K542" s="375"/>
      <c r="L542" s="676">
        <v>0.20899999999999999</v>
      </c>
      <c r="M542" s="676">
        <v>0.20899999999999999</v>
      </c>
      <c r="N542" s="676">
        <v>0.20899999999999999</v>
      </c>
      <c r="O542" s="676">
        <v>0</v>
      </c>
      <c r="P542" s="676">
        <v>0</v>
      </c>
      <c r="Q542" s="676">
        <v>0</v>
      </c>
      <c r="R542" s="375"/>
    </row>
    <row r="543" spans="2:18" x14ac:dyDescent="0.25">
      <c r="B543" s="375">
        <v>0</v>
      </c>
      <c r="C543" s="375" t="s">
        <v>5309</v>
      </c>
      <c r="D543" s="375" t="s">
        <v>3670</v>
      </c>
      <c r="E543" s="375" t="s">
        <v>3803</v>
      </c>
      <c r="F543" s="375" t="s">
        <v>416</v>
      </c>
      <c r="G543" s="375" t="s">
        <v>558</v>
      </c>
      <c r="H543" s="375" t="s">
        <v>562</v>
      </c>
      <c r="I543" s="675" t="s">
        <v>4037</v>
      </c>
      <c r="J543" s="675" t="s">
        <v>628</v>
      </c>
      <c r="K543" s="375"/>
      <c r="L543" s="676">
        <v>0</v>
      </c>
      <c r="M543" s="676">
        <v>0</v>
      </c>
      <c r="N543" s="676">
        <v>0</v>
      </c>
      <c r="O543" s="676">
        <v>0</v>
      </c>
      <c r="P543" s="676">
        <v>0</v>
      </c>
      <c r="Q543" s="676">
        <v>0</v>
      </c>
      <c r="R543" s="375"/>
    </row>
    <row r="544" spans="2:18" x14ac:dyDescent="0.25">
      <c r="B544" s="375">
        <v>0</v>
      </c>
      <c r="C544" s="375" t="s">
        <v>6900</v>
      </c>
      <c r="D544" s="375" t="s">
        <v>3670</v>
      </c>
      <c r="E544" s="375" t="s">
        <v>6901</v>
      </c>
      <c r="F544" s="375" t="s">
        <v>416</v>
      </c>
      <c r="G544" s="375" t="s">
        <v>558</v>
      </c>
      <c r="H544" s="375" t="s">
        <v>634</v>
      </c>
      <c r="I544" s="675" t="s">
        <v>6682</v>
      </c>
      <c r="J544" s="675" t="s">
        <v>2137</v>
      </c>
      <c r="K544" s="375"/>
      <c r="L544" s="676">
        <v>0.20623999999999998</v>
      </c>
      <c r="M544" s="676">
        <v>0.20623999999999998</v>
      </c>
      <c r="N544" s="676">
        <v>0.20623999999999998</v>
      </c>
      <c r="O544" s="676">
        <v>0</v>
      </c>
      <c r="P544" s="676">
        <v>0</v>
      </c>
      <c r="Q544" s="676">
        <v>0</v>
      </c>
      <c r="R544" s="375"/>
    </row>
    <row r="545" spans="2:18" x14ac:dyDescent="0.25">
      <c r="B545" s="375">
        <v>0</v>
      </c>
      <c r="C545" s="375" t="s">
        <v>5802</v>
      </c>
      <c r="D545" s="375" t="s">
        <v>3670</v>
      </c>
      <c r="E545" s="375" t="s">
        <v>5803</v>
      </c>
      <c r="F545" s="375" t="s">
        <v>416</v>
      </c>
      <c r="G545" s="375" t="s">
        <v>558</v>
      </c>
      <c r="H545" s="375" t="s">
        <v>484</v>
      </c>
      <c r="I545" s="675" t="s">
        <v>5467</v>
      </c>
      <c r="J545" s="675" t="s">
        <v>2137</v>
      </c>
      <c r="K545" s="375"/>
      <c r="L545" s="676">
        <v>0</v>
      </c>
      <c r="M545" s="676">
        <v>0</v>
      </c>
      <c r="N545" s="676">
        <v>0</v>
      </c>
      <c r="O545" s="676">
        <v>0</v>
      </c>
      <c r="P545" s="676">
        <v>0</v>
      </c>
      <c r="Q545" s="676">
        <v>0</v>
      </c>
      <c r="R545" s="375"/>
    </row>
    <row r="546" spans="2:18" x14ac:dyDescent="0.25">
      <c r="B546" s="375">
        <v>0</v>
      </c>
      <c r="C546" s="375" t="s">
        <v>6065</v>
      </c>
      <c r="D546" s="375" t="s">
        <v>3670</v>
      </c>
      <c r="E546" s="375" t="s">
        <v>5803</v>
      </c>
      <c r="F546" s="375" t="s">
        <v>416</v>
      </c>
      <c r="G546" s="375" t="s">
        <v>558</v>
      </c>
      <c r="H546" s="375" t="s">
        <v>504</v>
      </c>
      <c r="I546" s="675" t="s">
        <v>5925</v>
      </c>
      <c r="J546" s="675" t="s">
        <v>2137</v>
      </c>
      <c r="K546" s="375"/>
      <c r="L546" s="676">
        <v>0.49415799999999999</v>
      </c>
      <c r="M546" s="676">
        <v>0.49415799999999999</v>
      </c>
      <c r="N546" s="676">
        <v>0.49415799999999999</v>
      </c>
      <c r="O546" s="676">
        <v>0</v>
      </c>
      <c r="P546" s="676">
        <v>0</v>
      </c>
      <c r="Q546" s="676">
        <v>0</v>
      </c>
      <c r="R546" s="375"/>
    </row>
    <row r="547" spans="2:18" x14ac:dyDescent="0.25">
      <c r="B547" s="375">
        <v>0</v>
      </c>
      <c r="C547" s="375" t="s">
        <v>5126</v>
      </c>
      <c r="D547" s="375" t="s">
        <v>3670</v>
      </c>
      <c r="E547" s="375" t="s">
        <v>5127</v>
      </c>
      <c r="F547" s="375" t="s">
        <v>416</v>
      </c>
      <c r="G547" s="375" t="s">
        <v>558</v>
      </c>
      <c r="H547" s="375" t="s">
        <v>426</v>
      </c>
      <c r="I547" s="675" t="s">
        <v>5140</v>
      </c>
      <c r="J547" s="675" t="s">
        <v>624</v>
      </c>
      <c r="K547" s="375"/>
      <c r="L547" s="676">
        <v>0</v>
      </c>
      <c r="M547" s="676">
        <v>0</v>
      </c>
      <c r="N547" s="676">
        <v>0</v>
      </c>
      <c r="O547" s="676">
        <v>0</v>
      </c>
      <c r="P547" s="676">
        <v>0</v>
      </c>
      <c r="Q547" s="676">
        <v>0</v>
      </c>
      <c r="R547" s="375"/>
    </row>
    <row r="548" spans="2:18" x14ac:dyDescent="0.25">
      <c r="B548" s="375">
        <v>0</v>
      </c>
      <c r="C548" s="375" t="s">
        <v>5310</v>
      </c>
      <c r="D548" s="375" t="s">
        <v>3670</v>
      </c>
      <c r="E548" s="375" t="s">
        <v>3732</v>
      </c>
      <c r="F548" s="375" t="s">
        <v>416</v>
      </c>
      <c r="G548" s="375" t="s">
        <v>558</v>
      </c>
      <c r="H548" s="375" t="s">
        <v>484</v>
      </c>
      <c r="I548" s="675" t="s">
        <v>5211</v>
      </c>
      <c r="J548" s="675" t="s">
        <v>624</v>
      </c>
      <c r="K548" s="375"/>
      <c r="L548" s="676">
        <v>0.20934</v>
      </c>
      <c r="M548" s="676">
        <v>0.20934</v>
      </c>
      <c r="N548" s="676">
        <v>0.20934</v>
      </c>
      <c r="O548" s="676">
        <v>0</v>
      </c>
      <c r="P548" s="676">
        <v>0</v>
      </c>
      <c r="Q548" s="676">
        <v>0</v>
      </c>
      <c r="R548" s="375"/>
    </row>
    <row r="549" spans="2:18" x14ac:dyDescent="0.25">
      <c r="B549" s="375">
        <v>0</v>
      </c>
      <c r="C549" s="375" t="s">
        <v>4353</v>
      </c>
      <c r="D549" s="375" t="s">
        <v>3670</v>
      </c>
      <c r="E549" s="375" t="s">
        <v>4882</v>
      </c>
      <c r="F549" s="375" t="s">
        <v>416</v>
      </c>
      <c r="G549" s="375" t="s">
        <v>558</v>
      </c>
      <c r="H549" s="375" t="s">
        <v>475</v>
      </c>
      <c r="I549" s="675" t="s">
        <v>5171</v>
      </c>
      <c r="J549" s="675" t="s">
        <v>1327</v>
      </c>
      <c r="K549" s="375"/>
      <c r="L549" s="676">
        <v>0.94464000000000015</v>
      </c>
      <c r="M549" s="676">
        <v>0.94464000000000015</v>
      </c>
      <c r="N549" s="676">
        <v>0.94464000000000015</v>
      </c>
      <c r="O549" s="676">
        <v>0</v>
      </c>
      <c r="P549" s="676">
        <v>0</v>
      </c>
      <c r="Q549" s="676">
        <v>0</v>
      </c>
      <c r="R549" s="375"/>
    </row>
    <row r="550" spans="2:18" x14ac:dyDescent="0.25">
      <c r="B550" s="375">
        <v>0</v>
      </c>
      <c r="C550" s="375" t="s">
        <v>5804</v>
      </c>
      <c r="D550" s="375" t="s">
        <v>3670</v>
      </c>
      <c r="E550" s="375" t="s">
        <v>4196</v>
      </c>
      <c r="F550" s="375" t="s">
        <v>416</v>
      </c>
      <c r="G550" s="375" t="s">
        <v>558</v>
      </c>
      <c r="H550" s="375" t="s">
        <v>422</v>
      </c>
      <c r="I550" s="675" t="s">
        <v>5467</v>
      </c>
      <c r="J550" s="675" t="s">
        <v>628</v>
      </c>
      <c r="K550" s="375"/>
      <c r="L550" s="676">
        <v>0</v>
      </c>
      <c r="M550" s="676">
        <v>0</v>
      </c>
      <c r="N550" s="676">
        <v>0</v>
      </c>
      <c r="O550" s="676">
        <v>0</v>
      </c>
      <c r="P550" s="676">
        <v>0</v>
      </c>
      <c r="Q550" s="676">
        <v>0</v>
      </c>
      <c r="R550" s="375"/>
    </row>
    <row r="551" spans="2:18" x14ac:dyDescent="0.25">
      <c r="B551" s="375">
        <v>0</v>
      </c>
      <c r="C551" s="375" t="s">
        <v>5805</v>
      </c>
      <c r="D551" s="375" t="s">
        <v>3670</v>
      </c>
      <c r="E551" s="375" t="s">
        <v>5578</v>
      </c>
      <c r="F551" s="375" t="s">
        <v>416</v>
      </c>
      <c r="G551" s="375" t="s">
        <v>558</v>
      </c>
      <c r="H551" s="375" t="s">
        <v>470</v>
      </c>
      <c r="I551" s="675" t="s">
        <v>5467</v>
      </c>
      <c r="J551" s="675" t="s">
        <v>2137</v>
      </c>
      <c r="K551" s="375"/>
      <c r="L551" s="676">
        <v>0</v>
      </c>
      <c r="M551" s="676">
        <v>0</v>
      </c>
      <c r="N551" s="676">
        <v>0</v>
      </c>
      <c r="O551" s="676">
        <v>0</v>
      </c>
      <c r="P551" s="676">
        <v>0</v>
      </c>
      <c r="Q551" s="676">
        <v>0</v>
      </c>
      <c r="R551" s="375"/>
    </row>
    <row r="552" spans="2:18" x14ac:dyDescent="0.25">
      <c r="B552" s="375">
        <v>0</v>
      </c>
      <c r="C552" s="375" t="s">
        <v>5806</v>
      </c>
      <c r="D552" s="375" t="s">
        <v>3670</v>
      </c>
      <c r="E552" s="375" t="s">
        <v>5580</v>
      </c>
      <c r="F552" s="375" t="s">
        <v>416</v>
      </c>
      <c r="G552" s="375" t="s">
        <v>558</v>
      </c>
      <c r="H552" s="375" t="s">
        <v>562</v>
      </c>
      <c r="I552" s="675" t="s">
        <v>5467</v>
      </c>
      <c r="J552" s="675" t="s">
        <v>624</v>
      </c>
      <c r="K552" s="375"/>
      <c r="L552" s="676">
        <v>0</v>
      </c>
      <c r="M552" s="676">
        <v>0</v>
      </c>
      <c r="N552" s="676">
        <v>0</v>
      </c>
      <c r="O552" s="676">
        <v>0</v>
      </c>
      <c r="P552" s="676">
        <v>0</v>
      </c>
      <c r="Q552" s="676">
        <v>0</v>
      </c>
      <c r="R552" s="375"/>
    </row>
    <row r="553" spans="2:18" x14ac:dyDescent="0.25">
      <c r="B553" s="375">
        <v>0</v>
      </c>
      <c r="C553" s="375" t="s">
        <v>5807</v>
      </c>
      <c r="D553" s="375" t="s">
        <v>3670</v>
      </c>
      <c r="E553" s="375" t="s">
        <v>5580</v>
      </c>
      <c r="F553" s="375" t="s">
        <v>416</v>
      </c>
      <c r="G553" s="375" t="s">
        <v>558</v>
      </c>
      <c r="H553" s="375" t="s">
        <v>608</v>
      </c>
      <c r="I553" s="675" t="s">
        <v>5467</v>
      </c>
      <c r="J553" s="675" t="s">
        <v>2137</v>
      </c>
      <c r="K553" s="375"/>
      <c r="L553" s="676">
        <v>0</v>
      </c>
      <c r="M553" s="676">
        <v>0</v>
      </c>
      <c r="N553" s="676">
        <v>0</v>
      </c>
      <c r="O553" s="676">
        <v>0</v>
      </c>
      <c r="P553" s="676">
        <v>0</v>
      </c>
      <c r="Q553" s="676">
        <v>0</v>
      </c>
      <c r="R553" s="375"/>
    </row>
    <row r="554" spans="2:18" x14ac:dyDescent="0.25">
      <c r="B554" s="375">
        <v>0</v>
      </c>
      <c r="C554" s="375" t="s">
        <v>5808</v>
      </c>
      <c r="D554" s="375" t="s">
        <v>3670</v>
      </c>
      <c r="E554" s="375" t="s">
        <v>5580</v>
      </c>
      <c r="F554" s="375" t="s">
        <v>416</v>
      </c>
      <c r="G554" s="375" t="s">
        <v>558</v>
      </c>
      <c r="H554" s="375" t="s">
        <v>3797</v>
      </c>
      <c r="I554" s="675" t="s">
        <v>5467</v>
      </c>
      <c r="J554" s="675" t="s">
        <v>2137</v>
      </c>
      <c r="K554" s="375"/>
      <c r="L554" s="676">
        <v>0</v>
      </c>
      <c r="M554" s="676">
        <v>0</v>
      </c>
      <c r="N554" s="676">
        <v>0</v>
      </c>
      <c r="O554" s="676">
        <v>0</v>
      </c>
      <c r="P554" s="676">
        <v>0</v>
      </c>
      <c r="Q554" s="676">
        <v>0</v>
      </c>
      <c r="R554" s="375"/>
    </row>
    <row r="555" spans="2:18" x14ac:dyDescent="0.25">
      <c r="B555" s="375">
        <v>0</v>
      </c>
      <c r="C555" s="375" t="s">
        <v>4105</v>
      </c>
      <c r="D555" s="375" t="s">
        <v>3670</v>
      </c>
      <c r="E555" s="375" t="s">
        <v>4106</v>
      </c>
      <c r="F555" s="375" t="s">
        <v>416</v>
      </c>
      <c r="G555" s="375" t="s">
        <v>558</v>
      </c>
      <c r="H555" s="375" t="s">
        <v>370</v>
      </c>
      <c r="I555" s="675" t="s">
        <v>4061</v>
      </c>
      <c r="J555" s="675" t="s">
        <v>5207</v>
      </c>
      <c r="K555" s="375"/>
      <c r="L555" s="676">
        <v>0</v>
      </c>
      <c r="M555" s="676">
        <v>0</v>
      </c>
      <c r="N555" s="676">
        <v>0</v>
      </c>
      <c r="O555" s="676">
        <v>0</v>
      </c>
      <c r="P555" s="676">
        <v>0</v>
      </c>
      <c r="Q555" s="676">
        <v>0</v>
      </c>
      <c r="R555" s="375"/>
    </row>
    <row r="556" spans="2:18" x14ac:dyDescent="0.25">
      <c r="B556" s="375">
        <v>0</v>
      </c>
      <c r="C556" s="375" t="s">
        <v>5311</v>
      </c>
      <c r="D556" s="375" t="s">
        <v>3670</v>
      </c>
      <c r="E556" s="375" t="s">
        <v>3944</v>
      </c>
      <c r="F556" s="375" t="s">
        <v>416</v>
      </c>
      <c r="G556" s="375" t="s">
        <v>558</v>
      </c>
      <c r="H556" s="375" t="s">
        <v>422</v>
      </c>
      <c r="I556" s="675" t="s">
        <v>3606</v>
      </c>
      <c r="J556" s="675" t="s">
        <v>624</v>
      </c>
      <c r="K556" s="375"/>
      <c r="L556" s="676">
        <v>0</v>
      </c>
      <c r="M556" s="676">
        <v>0</v>
      </c>
      <c r="N556" s="676">
        <v>0</v>
      </c>
      <c r="O556" s="676">
        <v>0</v>
      </c>
      <c r="P556" s="676">
        <v>0</v>
      </c>
      <c r="Q556" s="676">
        <v>0</v>
      </c>
      <c r="R556" s="375"/>
    </row>
    <row r="557" spans="2:18" x14ac:dyDescent="0.25">
      <c r="B557" s="375">
        <v>0</v>
      </c>
      <c r="C557" s="375" t="s">
        <v>5312</v>
      </c>
      <c r="D557" s="375" t="s">
        <v>3670</v>
      </c>
      <c r="E557" s="375" t="s">
        <v>879</v>
      </c>
      <c r="F557" s="375" t="s">
        <v>416</v>
      </c>
      <c r="G557" s="375" t="s">
        <v>558</v>
      </c>
      <c r="H557" s="375" t="s">
        <v>561</v>
      </c>
      <c r="I557" s="675" t="s">
        <v>6071</v>
      </c>
      <c r="J557" s="675" t="s">
        <v>7472</v>
      </c>
      <c r="K557" s="375"/>
      <c r="L557" s="676">
        <v>0</v>
      </c>
      <c r="M557" s="676">
        <v>0</v>
      </c>
      <c r="N557" s="676">
        <v>0</v>
      </c>
      <c r="O557" s="676">
        <v>0</v>
      </c>
      <c r="P557" s="676">
        <v>0</v>
      </c>
      <c r="Q557" s="676">
        <v>0</v>
      </c>
      <c r="R557" s="375"/>
    </row>
  </sheetData>
  <mergeCells count="6">
    <mergeCell ref="B5:H5"/>
    <mergeCell ref="I5:J5"/>
    <mergeCell ref="L5:N5"/>
    <mergeCell ref="O5:Q5"/>
    <mergeCell ref="R5:R6"/>
    <mergeCell ref="K5:K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7F7-8929-4641-9BF5-BCC9C6E8C0BD}">
  <sheetPr codeName="Hoja8"/>
  <dimension ref="A1:AA136"/>
  <sheetViews>
    <sheetView zoomScale="70" zoomScaleNormal="70" workbookViewId="0">
      <pane xSplit="10" ySplit="6" topLeftCell="K101" activePane="bottomRight" state="frozen"/>
      <selection activeCell="H23" sqref="H23"/>
      <selection pane="topRight" activeCell="H23" sqref="H23"/>
      <selection pane="bottomLeft" activeCell="H23" sqref="H23"/>
      <selection pane="bottomRight" activeCell="H23" sqref="H23"/>
    </sheetView>
  </sheetViews>
  <sheetFormatPr baseColWidth="10" defaultColWidth="9" defaultRowHeight="15" x14ac:dyDescent="0.25"/>
  <cols>
    <col min="1" max="1" width="1.85546875" style="69" customWidth="1"/>
    <col min="2" max="2" width="6.140625" customWidth="1"/>
    <col min="3" max="3" width="15" customWidth="1"/>
    <col min="4" max="4" width="12" customWidth="1"/>
    <col min="5" max="5" width="28.7109375" customWidth="1"/>
    <col min="6" max="6" width="16.42578125" bestFit="1" customWidth="1"/>
    <col min="7" max="7" width="15.140625" bestFit="1" customWidth="1"/>
    <col min="8" max="8" width="21.42578125" customWidth="1"/>
    <col min="9" max="9" width="12.42578125" bestFit="1" customWidth="1"/>
    <col min="10" max="10" width="11" bestFit="1" customWidth="1"/>
    <col min="11" max="11" width="20" style="18" customWidth="1"/>
    <col min="12" max="12" width="11.42578125" style="18" bestFit="1" customWidth="1"/>
    <col min="13" max="13" width="10.140625" style="18" customWidth="1"/>
    <col min="14" max="14" width="11.85546875" style="18" customWidth="1"/>
    <col min="15" max="15" width="11.42578125" style="18" bestFit="1" customWidth="1"/>
    <col min="16" max="16" width="9.42578125" style="18" customWidth="1"/>
    <col min="17" max="17" width="9.140625" style="18" bestFit="1" customWidth="1"/>
    <col min="18" max="18" width="31.425781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774">
        <v>44348</v>
      </c>
      <c r="F4" s="11"/>
      <c r="G4" s="7"/>
      <c r="H4" s="7"/>
      <c r="I4" s="7"/>
      <c r="J4" s="7"/>
      <c r="K4" s="7"/>
      <c r="L4" s="7"/>
      <c r="M4" s="7"/>
      <c r="N4" s="7"/>
      <c r="O4" s="7"/>
      <c r="P4" s="7"/>
      <c r="Q4" s="7"/>
      <c r="R4" s="7"/>
      <c r="S4" s="7"/>
      <c r="T4" s="7"/>
      <c r="U4" s="7"/>
      <c r="V4" s="7"/>
      <c r="W4" s="7"/>
      <c r="X4" s="7"/>
      <c r="Y4" s="7"/>
      <c r="Z4" s="7"/>
      <c r="AA4" s="7"/>
    </row>
    <row r="5" spans="1:27" ht="5.25" customHeight="1" x14ac:dyDescent="0.25">
      <c r="A5" s="4"/>
      <c r="B5" s="12"/>
      <c r="C5" s="12"/>
      <c r="D5" s="12"/>
      <c r="E5" s="13"/>
      <c r="F5" s="13"/>
      <c r="G5" s="7"/>
      <c r="H5" s="7"/>
      <c r="I5" s="7"/>
      <c r="J5" s="7"/>
      <c r="K5" s="7"/>
      <c r="L5" s="7"/>
      <c r="M5" s="7"/>
      <c r="N5" s="7"/>
      <c r="O5" s="7"/>
      <c r="P5" s="7"/>
      <c r="Q5" s="7"/>
      <c r="R5" s="7"/>
      <c r="S5" s="7"/>
      <c r="T5" s="7"/>
      <c r="U5" s="7"/>
      <c r="V5" s="7"/>
      <c r="W5" s="7"/>
      <c r="X5" s="7"/>
      <c r="Y5" s="7"/>
      <c r="Z5" s="7"/>
      <c r="AA5" s="7"/>
    </row>
    <row r="6" spans="1:27" ht="21" customHeight="1" x14ac:dyDescent="0.25">
      <c r="A6" s="4"/>
      <c r="B6" s="1049" t="s">
        <v>0</v>
      </c>
      <c r="C6" s="1050"/>
      <c r="D6" s="1051"/>
      <c r="E6" s="14" t="s">
        <v>6</v>
      </c>
      <c r="F6" s="11"/>
      <c r="G6" s="7"/>
      <c r="H6" s="7"/>
      <c r="I6" s="7"/>
      <c r="J6" s="7"/>
      <c r="K6" s="7"/>
      <c r="L6" s="7"/>
      <c r="M6" s="7"/>
      <c r="N6" s="7"/>
      <c r="O6" s="7"/>
      <c r="P6" s="7"/>
      <c r="Q6" s="7"/>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44166</v>
      </c>
      <c r="F8" s="11"/>
      <c r="G8" s="7"/>
      <c r="H8" s="7"/>
      <c r="I8" s="7"/>
      <c r="J8" s="7"/>
      <c r="K8" s="7"/>
      <c r="L8" s="7"/>
      <c r="M8" s="7"/>
      <c r="N8" s="7"/>
      <c r="O8" s="7"/>
      <c r="P8" s="7"/>
      <c r="Q8" s="7"/>
      <c r="R8" s="7"/>
      <c r="S8" s="7"/>
      <c r="T8" s="7"/>
      <c r="U8" s="7"/>
      <c r="V8" s="7"/>
      <c r="W8" s="7"/>
      <c r="X8" s="7"/>
      <c r="Y8" s="7"/>
      <c r="Z8" s="7"/>
      <c r="AA8" s="7"/>
    </row>
    <row r="9" spans="1:27" ht="11.25" customHeight="1" thickBot="1" x14ac:dyDescent="0.3">
      <c r="A9" s="4"/>
      <c r="B9" s="7"/>
      <c r="C9" s="7"/>
      <c r="D9" s="7"/>
      <c r="E9" s="7"/>
      <c r="F9" s="7"/>
      <c r="G9" s="20"/>
      <c r="H9" s="20"/>
      <c r="I9" s="20"/>
      <c r="J9" s="20"/>
      <c r="K9" s="20"/>
      <c r="L9" s="20"/>
      <c r="M9" s="20"/>
      <c r="N9" s="20"/>
      <c r="O9" s="20"/>
      <c r="P9" s="20"/>
      <c r="Q9" s="20"/>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25" t="s">
        <v>4002</v>
      </c>
      <c r="C11" s="26" t="s">
        <v>399</v>
      </c>
      <c r="D11" s="26" t="s">
        <v>400</v>
      </c>
      <c r="E11" s="27" t="s">
        <v>401</v>
      </c>
      <c r="F11" s="28" t="s">
        <v>402</v>
      </c>
      <c r="G11" s="28" t="s">
        <v>403</v>
      </c>
      <c r="H11" s="29" t="s">
        <v>404</v>
      </c>
      <c r="I11" s="30" t="s">
        <v>405</v>
      </c>
      <c r="J11" s="247" t="s">
        <v>406</v>
      </c>
      <c r="K11" s="32" t="s">
        <v>407</v>
      </c>
      <c r="L11" s="33" t="s">
        <v>408</v>
      </c>
      <c r="M11" s="34" t="s">
        <v>409</v>
      </c>
      <c r="N11" s="35" t="s">
        <v>410</v>
      </c>
      <c r="O11" s="33" t="s">
        <v>408</v>
      </c>
      <c r="P11" s="34" t="s">
        <v>409</v>
      </c>
      <c r="Q11" s="36" t="s">
        <v>410</v>
      </c>
      <c r="R11" s="1076"/>
      <c r="S11" s="24"/>
      <c r="T11" s="24"/>
    </row>
    <row r="12" spans="1:27" ht="15.75" thickTop="1" x14ac:dyDescent="0.25">
      <c r="A12" s="22" t="e">
        <v>#REF!</v>
      </c>
      <c r="B12" s="775"/>
      <c r="C12" s="776" t="s">
        <v>612</v>
      </c>
      <c r="D12" s="777" t="s">
        <v>6</v>
      </c>
      <c r="E12" s="776" t="s">
        <v>144</v>
      </c>
      <c r="F12" s="777" t="s">
        <v>416</v>
      </c>
      <c r="G12" s="777" t="s">
        <v>417</v>
      </c>
      <c r="H12" s="778" t="s">
        <v>562</v>
      </c>
      <c r="I12" s="779" t="s">
        <v>609</v>
      </c>
      <c r="J12" s="778" t="s">
        <v>610</v>
      </c>
      <c r="K12" s="777" t="s">
        <v>5891</v>
      </c>
      <c r="L12" s="780">
        <v>17.600000000000001</v>
      </c>
      <c r="M12" s="781">
        <v>17.600000000000001</v>
      </c>
      <c r="N12" s="782">
        <v>17.600000000000001</v>
      </c>
      <c r="O12" s="783"/>
      <c r="P12" s="784"/>
      <c r="Q12" s="785"/>
      <c r="R12" s="786"/>
      <c r="S12" s="50"/>
      <c r="T12" s="51"/>
    </row>
    <row r="13" spans="1:27" x14ac:dyDescent="0.25">
      <c r="A13" s="22" t="e">
        <v>#REF!</v>
      </c>
      <c r="B13" s="787"/>
      <c r="C13" s="788" t="s">
        <v>612</v>
      </c>
      <c r="D13" s="789" t="s">
        <v>6</v>
      </c>
      <c r="E13" s="788" t="s">
        <v>144</v>
      </c>
      <c r="F13" s="789" t="s">
        <v>416</v>
      </c>
      <c r="G13" s="789" t="s">
        <v>417</v>
      </c>
      <c r="H13" s="790" t="s">
        <v>562</v>
      </c>
      <c r="I13" s="791" t="s">
        <v>609</v>
      </c>
      <c r="J13" s="790" t="s">
        <v>610</v>
      </c>
      <c r="K13" s="789" t="s">
        <v>6475</v>
      </c>
      <c r="L13" s="792">
        <v>17.600000000000001</v>
      </c>
      <c r="M13" s="793">
        <v>17.600000000000001</v>
      </c>
      <c r="N13" s="794">
        <v>17.600000000000001</v>
      </c>
      <c r="O13" s="795"/>
      <c r="P13" s="796"/>
      <c r="Q13" s="797"/>
      <c r="R13" s="798"/>
      <c r="S13" s="50"/>
      <c r="T13" s="51"/>
    </row>
    <row r="14" spans="1:27" x14ac:dyDescent="0.25">
      <c r="A14" s="22" t="e">
        <v>#REF!</v>
      </c>
      <c r="B14" s="787"/>
      <c r="C14" s="788" t="s">
        <v>607</v>
      </c>
      <c r="D14" s="789" t="s">
        <v>6</v>
      </c>
      <c r="E14" s="788" t="s">
        <v>144</v>
      </c>
      <c r="F14" s="789" t="s">
        <v>416</v>
      </c>
      <c r="G14" s="789" t="s">
        <v>417</v>
      </c>
      <c r="H14" s="790" t="s">
        <v>608</v>
      </c>
      <c r="I14" s="791" t="s">
        <v>609</v>
      </c>
      <c r="J14" s="790" t="s">
        <v>610</v>
      </c>
      <c r="K14" s="789" t="s">
        <v>611</v>
      </c>
      <c r="L14" s="792">
        <v>17.600000000000001</v>
      </c>
      <c r="M14" s="793">
        <v>17.600000000000001</v>
      </c>
      <c r="N14" s="794">
        <v>17.600000000000001</v>
      </c>
      <c r="O14" s="795"/>
      <c r="P14" s="796"/>
      <c r="Q14" s="797"/>
      <c r="R14" s="798"/>
      <c r="S14" s="50"/>
      <c r="T14" s="51"/>
    </row>
    <row r="15" spans="1:27" x14ac:dyDescent="0.25">
      <c r="A15" s="22" t="e">
        <v>#REF!</v>
      </c>
      <c r="B15" s="787"/>
      <c r="C15" s="788" t="s">
        <v>607</v>
      </c>
      <c r="D15" s="789" t="s">
        <v>6</v>
      </c>
      <c r="E15" s="788" t="s">
        <v>144</v>
      </c>
      <c r="F15" s="789" t="s">
        <v>416</v>
      </c>
      <c r="G15" s="789" t="s">
        <v>417</v>
      </c>
      <c r="H15" s="790" t="s">
        <v>608</v>
      </c>
      <c r="I15" s="791" t="s">
        <v>609</v>
      </c>
      <c r="J15" s="790" t="s">
        <v>610</v>
      </c>
      <c r="K15" s="789" t="s">
        <v>4329</v>
      </c>
      <c r="L15" s="792">
        <v>17.600000000000001</v>
      </c>
      <c r="M15" s="793">
        <v>17.600000000000001</v>
      </c>
      <c r="N15" s="794">
        <v>17.600000000000001</v>
      </c>
      <c r="O15" s="795"/>
      <c r="P15" s="796"/>
      <c r="Q15" s="797"/>
      <c r="R15" s="798"/>
      <c r="S15" s="50"/>
      <c r="T15" s="51"/>
    </row>
    <row r="16" spans="1:27" x14ac:dyDescent="0.25">
      <c r="A16" s="22" t="e">
        <v>#REF!</v>
      </c>
      <c r="B16" s="787"/>
      <c r="C16" s="788" t="s">
        <v>613</v>
      </c>
      <c r="D16" s="789" t="s">
        <v>6</v>
      </c>
      <c r="E16" s="788" t="s">
        <v>144</v>
      </c>
      <c r="F16" s="789" t="s">
        <v>416</v>
      </c>
      <c r="G16" s="789" t="s">
        <v>417</v>
      </c>
      <c r="H16" s="790" t="s">
        <v>522</v>
      </c>
      <c r="I16" s="791" t="s">
        <v>609</v>
      </c>
      <c r="J16" s="790" t="s">
        <v>610</v>
      </c>
      <c r="K16" s="789" t="s">
        <v>614</v>
      </c>
      <c r="L16" s="792">
        <v>17.600000000000001</v>
      </c>
      <c r="M16" s="793">
        <v>17.600000000000001</v>
      </c>
      <c r="N16" s="794">
        <v>17.600000000000001</v>
      </c>
      <c r="O16" s="795"/>
      <c r="P16" s="796"/>
      <c r="Q16" s="797"/>
      <c r="R16" s="798"/>
      <c r="S16" s="50"/>
      <c r="T16" s="51"/>
    </row>
    <row r="17" spans="1:22" ht="16.5" x14ac:dyDescent="0.25">
      <c r="A17" s="22"/>
      <c r="B17" s="787"/>
      <c r="C17" s="788" t="s">
        <v>4717</v>
      </c>
      <c r="D17" s="789" t="s">
        <v>6</v>
      </c>
      <c r="E17" s="788" t="s">
        <v>144</v>
      </c>
      <c r="F17" s="789" t="s">
        <v>416</v>
      </c>
      <c r="G17" s="789" t="s">
        <v>558</v>
      </c>
      <c r="H17" s="790" t="s">
        <v>562</v>
      </c>
      <c r="I17" s="791">
        <v>44348</v>
      </c>
      <c r="J17" s="790" t="s">
        <v>610</v>
      </c>
      <c r="K17" s="790" t="s">
        <v>562</v>
      </c>
      <c r="L17" s="792">
        <v>0</v>
      </c>
      <c r="M17" s="793">
        <v>0</v>
      </c>
      <c r="N17" s="794">
        <v>0</v>
      </c>
      <c r="O17" s="795">
        <v>12.256</v>
      </c>
      <c r="P17" s="796">
        <v>12.256</v>
      </c>
      <c r="Q17" s="797">
        <v>12.256</v>
      </c>
      <c r="R17" s="798"/>
      <c r="S17" s="50"/>
      <c r="T17" s="799"/>
      <c r="U17" s="574"/>
      <c r="V17" s="574"/>
    </row>
    <row r="18" spans="1:22" ht="16.5" x14ac:dyDescent="0.25">
      <c r="A18" s="22"/>
      <c r="B18" s="787"/>
      <c r="C18" s="788" t="s">
        <v>4794</v>
      </c>
      <c r="D18" s="789" t="s">
        <v>6</v>
      </c>
      <c r="E18" s="788" t="s">
        <v>144</v>
      </c>
      <c r="F18" s="789" t="s">
        <v>416</v>
      </c>
      <c r="G18" s="789" t="s">
        <v>558</v>
      </c>
      <c r="H18" s="790" t="s">
        <v>4329</v>
      </c>
      <c r="I18" s="791">
        <v>44348</v>
      </c>
      <c r="J18" s="790" t="s">
        <v>610</v>
      </c>
      <c r="K18" s="790" t="s">
        <v>4329</v>
      </c>
      <c r="L18" s="792">
        <v>0</v>
      </c>
      <c r="M18" s="793">
        <v>0</v>
      </c>
      <c r="N18" s="794">
        <v>0</v>
      </c>
      <c r="O18" s="795">
        <v>1.18E-2</v>
      </c>
      <c r="P18" s="796">
        <v>1.18E-2</v>
      </c>
      <c r="Q18" s="797">
        <v>1.18E-2</v>
      </c>
      <c r="R18" s="798"/>
      <c r="S18" s="50"/>
      <c r="T18" s="799"/>
      <c r="U18" s="574"/>
      <c r="V18" s="574"/>
    </row>
    <row r="19" spans="1:22" ht="16.5" x14ac:dyDescent="0.25">
      <c r="A19" s="22"/>
      <c r="B19" s="787"/>
      <c r="C19" s="788" t="s">
        <v>4718</v>
      </c>
      <c r="D19" s="789" t="s">
        <v>6</v>
      </c>
      <c r="E19" s="788" t="s">
        <v>144</v>
      </c>
      <c r="F19" s="789" t="s">
        <v>416</v>
      </c>
      <c r="G19" s="789" t="s">
        <v>558</v>
      </c>
      <c r="H19" s="790" t="s">
        <v>608</v>
      </c>
      <c r="I19" s="791">
        <v>44348</v>
      </c>
      <c r="J19" s="790" t="s">
        <v>610</v>
      </c>
      <c r="K19" s="790" t="s">
        <v>608</v>
      </c>
      <c r="L19" s="792">
        <v>0</v>
      </c>
      <c r="M19" s="793">
        <v>0</v>
      </c>
      <c r="N19" s="794">
        <v>0</v>
      </c>
      <c r="O19" s="795">
        <v>0</v>
      </c>
      <c r="P19" s="796">
        <v>0</v>
      </c>
      <c r="Q19" s="797">
        <v>0</v>
      </c>
      <c r="R19" s="798"/>
      <c r="S19" s="50"/>
      <c r="T19" s="799"/>
      <c r="U19" s="574"/>
      <c r="V19" s="574"/>
    </row>
    <row r="20" spans="1:22" ht="16.5" x14ac:dyDescent="0.25">
      <c r="A20" s="22"/>
      <c r="B20" s="787"/>
      <c r="C20" s="788" t="s">
        <v>4795</v>
      </c>
      <c r="D20" s="789" t="s">
        <v>6</v>
      </c>
      <c r="E20" s="788" t="s">
        <v>144</v>
      </c>
      <c r="F20" s="789" t="s">
        <v>416</v>
      </c>
      <c r="G20" s="789" t="s">
        <v>558</v>
      </c>
      <c r="H20" s="790" t="s">
        <v>611</v>
      </c>
      <c r="I20" s="791">
        <v>44348</v>
      </c>
      <c r="J20" s="790" t="s">
        <v>610</v>
      </c>
      <c r="K20" s="790" t="s">
        <v>611</v>
      </c>
      <c r="L20" s="792">
        <v>0</v>
      </c>
      <c r="M20" s="793">
        <v>0</v>
      </c>
      <c r="N20" s="794">
        <v>0</v>
      </c>
      <c r="O20" s="795">
        <v>13.379390000000001</v>
      </c>
      <c r="P20" s="796">
        <v>13.379390000000001</v>
      </c>
      <c r="Q20" s="797">
        <v>13.379390000000001</v>
      </c>
      <c r="R20" s="798"/>
      <c r="S20" s="50"/>
      <c r="T20" s="799"/>
      <c r="U20" s="574"/>
      <c r="V20" s="574"/>
    </row>
    <row r="21" spans="1:22" ht="16.5" x14ac:dyDescent="0.25">
      <c r="A21" s="22"/>
      <c r="B21" s="787"/>
      <c r="C21" s="788" t="s">
        <v>4719</v>
      </c>
      <c r="D21" s="789" t="s">
        <v>6</v>
      </c>
      <c r="E21" s="788" t="s">
        <v>144</v>
      </c>
      <c r="F21" s="789" t="s">
        <v>416</v>
      </c>
      <c r="G21" s="789" t="s">
        <v>558</v>
      </c>
      <c r="H21" s="790" t="s">
        <v>522</v>
      </c>
      <c r="I21" s="791">
        <v>44348</v>
      </c>
      <c r="J21" s="790" t="s">
        <v>610</v>
      </c>
      <c r="K21" s="790" t="s">
        <v>522</v>
      </c>
      <c r="L21" s="792">
        <v>0</v>
      </c>
      <c r="M21" s="793">
        <v>0</v>
      </c>
      <c r="N21" s="794">
        <v>0</v>
      </c>
      <c r="O21" s="795">
        <v>0</v>
      </c>
      <c r="P21" s="796">
        <v>0</v>
      </c>
      <c r="Q21" s="797">
        <v>0</v>
      </c>
      <c r="R21" s="798"/>
      <c r="S21" s="50"/>
      <c r="T21" s="799"/>
      <c r="U21" s="574"/>
      <c r="V21" s="574"/>
    </row>
    <row r="22" spans="1:22" ht="16.5" x14ac:dyDescent="0.25">
      <c r="A22" s="22"/>
      <c r="B22" s="787"/>
      <c r="C22" s="788" t="s">
        <v>4796</v>
      </c>
      <c r="D22" s="789" t="s">
        <v>6</v>
      </c>
      <c r="E22" s="788" t="s">
        <v>144</v>
      </c>
      <c r="F22" s="789" t="s">
        <v>416</v>
      </c>
      <c r="G22" s="789" t="s">
        <v>558</v>
      </c>
      <c r="H22" s="790" t="s">
        <v>2120</v>
      </c>
      <c r="I22" s="791">
        <v>44348</v>
      </c>
      <c r="J22" s="790" t="s">
        <v>610</v>
      </c>
      <c r="K22" s="790" t="s">
        <v>2120</v>
      </c>
      <c r="L22" s="792">
        <v>0</v>
      </c>
      <c r="M22" s="793">
        <v>0</v>
      </c>
      <c r="N22" s="794">
        <v>0</v>
      </c>
      <c r="O22" s="795">
        <v>8.0830000000000002</v>
      </c>
      <c r="P22" s="796">
        <v>8.0830000000000002</v>
      </c>
      <c r="Q22" s="797">
        <v>8.0830000000000002</v>
      </c>
      <c r="R22" s="798"/>
      <c r="S22" s="50"/>
      <c r="T22" s="799"/>
      <c r="U22" s="574"/>
      <c r="V22" s="574"/>
    </row>
    <row r="23" spans="1:22" ht="16.5" x14ac:dyDescent="0.25">
      <c r="A23" s="22"/>
      <c r="B23" s="787"/>
      <c r="C23" s="788" t="s">
        <v>4414</v>
      </c>
      <c r="D23" s="789" t="s">
        <v>6</v>
      </c>
      <c r="E23" s="788" t="s">
        <v>144</v>
      </c>
      <c r="F23" s="789" t="s">
        <v>416</v>
      </c>
      <c r="G23" s="789" t="s">
        <v>558</v>
      </c>
      <c r="H23" s="790" t="s">
        <v>4415</v>
      </c>
      <c r="I23" s="791" t="s">
        <v>4413</v>
      </c>
      <c r="J23" s="800" t="s">
        <v>795</v>
      </c>
      <c r="K23" s="789" t="s">
        <v>4415</v>
      </c>
      <c r="L23" s="792">
        <v>0</v>
      </c>
      <c r="M23" s="793">
        <v>0</v>
      </c>
      <c r="N23" s="794">
        <v>0</v>
      </c>
      <c r="O23" s="795">
        <v>0.32486999999999999</v>
      </c>
      <c r="P23" s="796">
        <v>0.32486999999999999</v>
      </c>
      <c r="Q23" s="797">
        <v>0.32486999999999999</v>
      </c>
      <c r="R23" s="798"/>
      <c r="S23" s="50"/>
      <c r="T23" s="799"/>
      <c r="U23" s="574"/>
      <c r="V23" s="574"/>
    </row>
    <row r="24" spans="1:22" ht="16.5" x14ac:dyDescent="0.25">
      <c r="A24" s="22"/>
      <c r="B24" s="787"/>
      <c r="C24" s="788" t="s">
        <v>4412</v>
      </c>
      <c r="D24" s="789" t="s">
        <v>6</v>
      </c>
      <c r="E24" s="788" t="s">
        <v>144</v>
      </c>
      <c r="F24" s="789" t="s">
        <v>416</v>
      </c>
      <c r="G24" s="789" t="s">
        <v>558</v>
      </c>
      <c r="H24" s="790" t="s">
        <v>511</v>
      </c>
      <c r="I24" s="791" t="s">
        <v>4413</v>
      </c>
      <c r="J24" s="800" t="s">
        <v>795</v>
      </c>
      <c r="K24" s="789" t="s">
        <v>511</v>
      </c>
      <c r="L24" s="792">
        <v>0</v>
      </c>
      <c r="M24" s="793">
        <v>0</v>
      </c>
      <c r="N24" s="794">
        <v>0</v>
      </c>
      <c r="O24" s="795">
        <v>0.79491000000000001</v>
      </c>
      <c r="P24" s="796">
        <v>0.79491000000000001</v>
      </c>
      <c r="Q24" s="797">
        <v>0.79491000000000001</v>
      </c>
      <c r="R24" s="798"/>
      <c r="S24" s="50"/>
      <c r="T24" s="799"/>
      <c r="U24" s="574"/>
      <c r="V24" s="574"/>
    </row>
    <row r="25" spans="1:22" ht="16.5" x14ac:dyDescent="0.25">
      <c r="A25" s="22"/>
      <c r="B25" s="787"/>
      <c r="C25" s="788" t="s">
        <v>4720</v>
      </c>
      <c r="D25" s="789" t="s">
        <v>6</v>
      </c>
      <c r="E25" s="788" t="s">
        <v>144</v>
      </c>
      <c r="F25" s="789" t="s">
        <v>416</v>
      </c>
      <c r="G25" s="789" t="s">
        <v>558</v>
      </c>
      <c r="H25" s="790" t="s">
        <v>634</v>
      </c>
      <c r="I25" s="791">
        <v>44348</v>
      </c>
      <c r="J25" s="800" t="s">
        <v>4721</v>
      </c>
      <c r="K25" s="789" t="s">
        <v>634</v>
      </c>
      <c r="L25" s="792">
        <v>0</v>
      </c>
      <c r="M25" s="793">
        <v>0</v>
      </c>
      <c r="N25" s="794">
        <v>0</v>
      </c>
      <c r="O25" s="795">
        <v>2.5005999999999999</v>
      </c>
      <c r="P25" s="796">
        <v>2.5005999999999999</v>
      </c>
      <c r="Q25" s="797">
        <v>2.5005999999999999</v>
      </c>
      <c r="R25" s="798"/>
      <c r="S25" s="50"/>
      <c r="T25" s="799"/>
      <c r="U25" s="574"/>
      <c r="V25" s="574"/>
    </row>
    <row r="26" spans="1:22" ht="16.5" x14ac:dyDescent="0.25">
      <c r="A26" s="22"/>
      <c r="B26" s="787"/>
      <c r="C26" s="788" t="s">
        <v>4792</v>
      </c>
      <c r="D26" s="789" t="s">
        <v>6</v>
      </c>
      <c r="E26" s="788" t="s">
        <v>144</v>
      </c>
      <c r="F26" s="789" t="s">
        <v>416</v>
      </c>
      <c r="G26" s="789" t="s">
        <v>558</v>
      </c>
      <c r="H26" s="790" t="s">
        <v>370</v>
      </c>
      <c r="I26" s="791">
        <v>44348</v>
      </c>
      <c r="J26" s="800" t="s">
        <v>4793</v>
      </c>
      <c r="K26" s="789" t="s">
        <v>370</v>
      </c>
      <c r="L26" s="792">
        <v>0</v>
      </c>
      <c r="M26" s="793">
        <v>0</v>
      </c>
      <c r="N26" s="794">
        <v>0</v>
      </c>
      <c r="O26" s="795">
        <v>1.0804</v>
      </c>
      <c r="P26" s="796">
        <v>1.0804</v>
      </c>
      <c r="Q26" s="797">
        <v>1.0804</v>
      </c>
      <c r="R26" s="798"/>
      <c r="S26" s="50"/>
      <c r="T26" s="799"/>
      <c r="U26" s="574"/>
      <c r="V26" s="574"/>
    </row>
    <row r="27" spans="1:22" ht="16.5" x14ac:dyDescent="0.25">
      <c r="A27" s="22"/>
      <c r="B27" s="787"/>
      <c r="C27" s="788" t="s">
        <v>4869</v>
      </c>
      <c r="D27" s="789" t="s">
        <v>6</v>
      </c>
      <c r="E27" s="788" t="s">
        <v>144</v>
      </c>
      <c r="F27" s="789" t="s">
        <v>416</v>
      </c>
      <c r="G27" s="789" t="s">
        <v>558</v>
      </c>
      <c r="H27" s="790" t="s">
        <v>730</v>
      </c>
      <c r="I27" s="791">
        <v>44378</v>
      </c>
      <c r="J27" s="800" t="s">
        <v>4793</v>
      </c>
      <c r="K27" s="789" t="s">
        <v>730</v>
      </c>
      <c r="L27" s="792">
        <v>0</v>
      </c>
      <c r="M27" s="793">
        <v>0</v>
      </c>
      <c r="N27" s="794">
        <v>0</v>
      </c>
      <c r="O27" s="795">
        <v>0.12278</v>
      </c>
      <c r="P27" s="796">
        <v>0.12278</v>
      </c>
      <c r="Q27" s="797">
        <v>0.12278</v>
      </c>
      <c r="R27" s="798"/>
      <c r="S27" s="50"/>
      <c r="T27" s="799"/>
      <c r="U27" s="574"/>
      <c r="V27" s="574"/>
    </row>
    <row r="28" spans="1:22" ht="16.5" x14ac:dyDescent="0.25">
      <c r="A28" s="22"/>
      <c r="B28" s="787"/>
      <c r="C28" s="788" t="s">
        <v>4870</v>
      </c>
      <c r="D28" s="789" t="s">
        <v>6</v>
      </c>
      <c r="E28" s="788" t="s">
        <v>144</v>
      </c>
      <c r="F28" s="789" t="s">
        <v>416</v>
      </c>
      <c r="G28" s="789" t="s">
        <v>558</v>
      </c>
      <c r="H28" s="790" t="s">
        <v>470</v>
      </c>
      <c r="I28" s="791">
        <v>44378</v>
      </c>
      <c r="J28" s="800" t="s">
        <v>628</v>
      </c>
      <c r="K28" s="789" t="s">
        <v>470</v>
      </c>
      <c r="L28" s="792">
        <v>0</v>
      </c>
      <c r="M28" s="793">
        <v>0</v>
      </c>
      <c r="N28" s="794">
        <v>0</v>
      </c>
      <c r="O28" s="795">
        <v>0.49682999999999999</v>
      </c>
      <c r="P28" s="796">
        <v>0.49682999999999999</v>
      </c>
      <c r="Q28" s="797">
        <v>0.49682999999999999</v>
      </c>
      <c r="R28" s="798"/>
      <c r="S28" s="50"/>
      <c r="T28" s="799"/>
      <c r="U28" s="574"/>
      <c r="V28" s="574"/>
    </row>
    <row r="29" spans="1:22" ht="16.5" x14ac:dyDescent="0.25">
      <c r="A29" s="22"/>
      <c r="B29" s="787"/>
      <c r="C29" s="788" t="s">
        <v>6476</v>
      </c>
      <c r="D29" s="789" t="s">
        <v>6</v>
      </c>
      <c r="E29" s="788" t="s">
        <v>144</v>
      </c>
      <c r="F29" s="789" t="s">
        <v>416</v>
      </c>
      <c r="G29" s="789" t="s">
        <v>558</v>
      </c>
      <c r="H29" s="790" t="s">
        <v>484</v>
      </c>
      <c r="I29" s="791">
        <v>44743</v>
      </c>
      <c r="J29" s="800" t="s">
        <v>610</v>
      </c>
      <c r="K29" s="789" t="s">
        <v>599</v>
      </c>
      <c r="L29" s="792">
        <v>0</v>
      </c>
      <c r="M29" s="793">
        <v>0</v>
      </c>
      <c r="N29" s="794">
        <v>0</v>
      </c>
      <c r="O29" s="795">
        <v>0.67312000000000005</v>
      </c>
      <c r="P29" s="796">
        <v>0.67312000000000005</v>
      </c>
      <c r="Q29" s="797">
        <v>0.67312000000000005</v>
      </c>
      <c r="R29" s="798"/>
      <c r="S29" s="50"/>
      <c r="T29" s="799"/>
      <c r="U29" s="574"/>
      <c r="V29" s="574"/>
    </row>
    <row r="30" spans="1:22" ht="16.5" x14ac:dyDescent="0.25">
      <c r="A30" s="22"/>
      <c r="B30" s="787"/>
      <c r="C30" s="788" t="s">
        <v>6477</v>
      </c>
      <c r="D30" s="789" t="s">
        <v>6</v>
      </c>
      <c r="E30" s="788" t="s">
        <v>144</v>
      </c>
      <c r="F30" s="789" t="s">
        <v>416</v>
      </c>
      <c r="G30" s="789" t="s">
        <v>558</v>
      </c>
      <c r="H30" s="790" t="s">
        <v>517</v>
      </c>
      <c r="I30" s="791">
        <v>44743</v>
      </c>
      <c r="J30" s="800" t="s">
        <v>610</v>
      </c>
      <c r="K30" s="789" t="s">
        <v>6371</v>
      </c>
      <c r="L30" s="792">
        <v>0</v>
      </c>
      <c r="M30" s="793">
        <v>0</v>
      </c>
      <c r="N30" s="794">
        <v>0</v>
      </c>
      <c r="O30" s="795">
        <v>2.5100000000000001E-3</v>
      </c>
      <c r="P30" s="796">
        <v>2.5100000000000001E-3</v>
      </c>
      <c r="Q30" s="797">
        <v>2.5100000000000001E-3</v>
      </c>
      <c r="R30" s="798"/>
      <c r="S30" s="50"/>
      <c r="T30" s="801"/>
    </row>
    <row r="31" spans="1:22" x14ac:dyDescent="0.25">
      <c r="A31" s="22"/>
      <c r="B31" s="787"/>
      <c r="C31" s="788" t="s">
        <v>6942</v>
      </c>
      <c r="D31" s="789" t="s">
        <v>6</v>
      </c>
      <c r="E31" s="788" t="s">
        <v>144</v>
      </c>
      <c r="F31" s="789" t="s">
        <v>416</v>
      </c>
      <c r="G31" s="789" t="s">
        <v>558</v>
      </c>
      <c r="H31" s="802" t="s">
        <v>3318</v>
      </c>
      <c r="I31" s="791">
        <v>44743</v>
      </c>
      <c r="J31" s="800" t="s">
        <v>610</v>
      </c>
      <c r="K31" s="802" t="s">
        <v>3318</v>
      </c>
      <c r="L31" s="792"/>
      <c r="M31" s="793"/>
      <c r="N31" s="794"/>
      <c r="O31" s="795">
        <v>0.56835749999999585</v>
      </c>
      <c r="P31" s="796">
        <v>0.56835749999999585</v>
      </c>
      <c r="Q31" s="797">
        <v>0.56835749999999585</v>
      </c>
      <c r="R31" s="798"/>
      <c r="S31" s="50"/>
      <c r="T31" s="51" t="s">
        <v>6943</v>
      </c>
    </row>
    <row r="32" spans="1:22" x14ac:dyDescent="0.25">
      <c r="A32" s="22"/>
      <c r="B32" s="787"/>
      <c r="C32" s="788" t="s">
        <v>6944</v>
      </c>
      <c r="D32" s="789" t="s">
        <v>6</v>
      </c>
      <c r="E32" s="788" t="s">
        <v>144</v>
      </c>
      <c r="F32" s="789" t="s">
        <v>416</v>
      </c>
      <c r="G32" s="789" t="s">
        <v>558</v>
      </c>
      <c r="H32" s="802" t="s">
        <v>422</v>
      </c>
      <c r="I32" s="791">
        <v>44743</v>
      </c>
      <c r="J32" s="800" t="s">
        <v>610</v>
      </c>
      <c r="K32" s="802" t="s">
        <v>422</v>
      </c>
      <c r="L32" s="792"/>
      <c r="M32" s="793"/>
      <c r="N32" s="794"/>
      <c r="O32" s="795">
        <v>0.56835749999999585</v>
      </c>
      <c r="P32" s="796">
        <v>0.56835749999999585</v>
      </c>
      <c r="Q32" s="797">
        <v>0.56835749999999585</v>
      </c>
      <c r="R32" s="798"/>
      <c r="S32" s="50"/>
      <c r="T32" s="51"/>
    </row>
    <row r="33" spans="1:20" x14ac:dyDescent="0.25">
      <c r="A33" s="22"/>
      <c r="B33" s="787"/>
      <c r="C33" s="788" t="s">
        <v>6945</v>
      </c>
      <c r="D33" s="789" t="s">
        <v>6</v>
      </c>
      <c r="E33" s="788" t="s">
        <v>144</v>
      </c>
      <c r="F33" s="789" t="s">
        <v>416</v>
      </c>
      <c r="G33" s="789" t="s">
        <v>558</v>
      </c>
      <c r="H33" s="802" t="s">
        <v>500</v>
      </c>
      <c r="I33" s="791">
        <v>44743</v>
      </c>
      <c r="J33" s="800" t="s">
        <v>610</v>
      </c>
      <c r="K33" s="802" t="s">
        <v>6946</v>
      </c>
      <c r="L33" s="792"/>
      <c r="M33" s="793"/>
      <c r="N33" s="794"/>
      <c r="O33" s="795">
        <v>0.56835749999999585</v>
      </c>
      <c r="P33" s="796">
        <v>0.56835749999999585</v>
      </c>
      <c r="Q33" s="797">
        <v>0.56835749999999585</v>
      </c>
      <c r="R33" s="798"/>
      <c r="S33" s="50"/>
      <c r="T33" s="51"/>
    </row>
    <row r="34" spans="1:20" x14ac:dyDescent="0.25">
      <c r="A34" s="22"/>
      <c r="B34" s="787"/>
      <c r="C34" s="788" t="s">
        <v>6947</v>
      </c>
      <c r="D34" s="789" t="s">
        <v>6</v>
      </c>
      <c r="E34" s="788" t="s">
        <v>144</v>
      </c>
      <c r="F34" s="789" t="s">
        <v>416</v>
      </c>
      <c r="G34" s="789" t="s">
        <v>558</v>
      </c>
      <c r="H34" s="802" t="s">
        <v>767</v>
      </c>
      <c r="I34" s="791">
        <v>44743</v>
      </c>
      <c r="J34" s="800" t="s">
        <v>610</v>
      </c>
      <c r="K34" s="802" t="s">
        <v>767</v>
      </c>
      <c r="L34" s="792"/>
      <c r="M34" s="793"/>
      <c r="N34" s="794"/>
      <c r="O34" s="795">
        <v>0.56835749999999585</v>
      </c>
      <c r="P34" s="796">
        <v>0.56835749999999585</v>
      </c>
      <c r="Q34" s="797">
        <v>0.56835749999999585</v>
      </c>
      <c r="R34" s="798"/>
      <c r="S34" s="50"/>
      <c r="T34" s="51"/>
    </row>
    <row r="35" spans="1:20" s="18" customFormat="1" x14ac:dyDescent="0.25">
      <c r="A35" s="52" t="e">
        <v>#REF!</v>
      </c>
      <c r="B35" s="787"/>
      <c r="C35" s="803" t="s">
        <v>3304</v>
      </c>
      <c r="D35" s="789" t="s">
        <v>6</v>
      </c>
      <c r="E35" s="803" t="s">
        <v>1003</v>
      </c>
      <c r="F35" s="804" t="s">
        <v>435</v>
      </c>
      <c r="G35" s="804" t="s">
        <v>417</v>
      </c>
      <c r="H35" s="805" t="s">
        <v>422</v>
      </c>
      <c r="I35" s="806" t="s">
        <v>4043</v>
      </c>
      <c r="J35" s="807" t="s">
        <v>795</v>
      </c>
      <c r="K35" s="805" t="s">
        <v>422</v>
      </c>
      <c r="L35" s="808">
        <v>0.2492</v>
      </c>
      <c r="M35" s="809">
        <v>0.2492</v>
      </c>
      <c r="N35" s="809">
        <v>0.2492</v>
      </c>
      <c r="O35" s="808">
        <v>4.9799999999999997E-2</v>
      </c>
      <c r="P35" s="809">
        <v>4.9799999999999997E-2</v>
      </c>
      <c r="Q35" s="809">
        <v>4.9799999999999997E-2</v>
      </c>
      <c r="R35" s="810"/>
      <c r="S35" s="54"/>
      <c r="T35" s="55"/>
    </row>
    <row r="36" spans="1:20" s="18" customFormat="1" x14ac:dyDescent="0.25">
      <c r="A36" s="52" t="e">
        <v>#REF!</v>
      </c>
      <c r="B36" s="787"/>
      <c r="C36" s="803" t="s">
        <v>3305</v>
      </c>
      <c r="D36" s="789" t="s">
        <v>6</v>
      </c>
      <c r="E36" s="803" t="s">
        <v>1003</v>
      </c>
      <c r="F36" s="804" t="s">
        <v>435</v>
      </c>
      <c r="G36" s="804" t="s">
        <v>417</v>
      </c>
      <c r="H36" s="805" t="s">
        <v>370</v>
      </c>
      <c r="I36" s="806" t="s">
        <v>4043</v>
      </c>
      <c r="J36" s="807" t="s">
        <v>795</v>
      </c>
      <c r="K36" s="805" t="s">
        <v>370</v>
      </c>
      <c r="L36" s="811">
        <v>0.2492</v>
      </c>
      <c r="M36" s="812">
        <v>0.2492</v>
      </c>
      <c r="N36" s="812">
        <v>0.2492</v>
      </c>
      <c r="O36" s="811">
        <v>4.9799999999999997E-2</v>
      </c>
      <c r="P36" s="812">
        <v>4.9799999999999997E-2</v>
      </c>
      <c r="Q36" s="812">
        <v>4.9799999999999997E-2</v>
      </c>
      <c r="R36" s="810"/>
      <c r="S36" s="54"/>
      <c r="T36" s="55"/>
    </row>
    <row r="37" spans="1:20" s="18" customFormat="1" x14ac:dyDescent="0.25">
      <c r="A37" s="52" t="e">
        <v>#REF!</v>
      </c>
      <c r="B37" s="787"/>
      <c r="C37" s="803" t="s">
        <v>3305</v>
      </c>
      <c r="D37" s="789" t="s">
        <v>6</v>
      </c>
      <c r="E37" s="803" t="s">
        <v>1003</v>
      </c>
      <c r="F37" s="804" t="s">
        <v>435</v>
      </c>
      <c r="G37" s="804" t="s">
        <v>417</v>
      </c>
      <c r="H37" s="805" t="s">
        <v>370</v>
      </c>
      <c r="I37" s="806" t="s">
        <v>4043</v>
      </c>
      <c r="J37" s="807" t="s">
        <v>795</v>
      </c>
      <c r="K37" s="805" t="s">
        <v>2956</v>
      </c>
      <c r="L37" s="811">
        <v>0.2492</v>
      </c>
      <c r="M37" s="812">
        <v>0.2492</v>
      </c>
      <c r="N37" s="812">
        <v>0.2492</v>
      </c>
      <c r="O37" s="811">
        <v>4.9799999999999997E-2</v>
      </c>
      <c r="P37" s="812">
        <v>4.9799999999999997E-2</v>
      </c>
      <c r="Q37" s="812">
        <v>4.9799999999999997E-2</v>
      </c>
      <c r="R37" s="810"/>
      <c r="S37" s="54"/>
      <c r="T37" s="55"/>
    </row>
    <row r="38" spans="1:20" s="18" customFormat="1" x14ac:dyDescent="0.25">
      <c r="A38" s="52" t="e">
        <v>#REF!</v>
      </c>
      <c r="B38" s="787"/>
      <c r="C38" s="803" t="s">
        <v>3306</v>
      </c>
      <c r="D38" s="789" t="s">
        <v>6</v>
      </c>
      <c r="E38" s="803" t="s">
        <v>1003</v>
      </c>
      <c r="F38" s="804" t="s">
        <v>435</v>
      </c>
      <c r="G38" s="804" t="s">
        <v>417</v>
      </c>
      <c r="H38" s="805" t="s">
        <v>431</v>
      </c>
      <c r="I38" s="806" t="s">
        <v>4043</v>
      </c>
      <c r="J38" s="807" t="s">
        <v>795</v>
      </c>
      <c r="K38" s="805" t="s">
        <v>431</v>
      </c>
      <c r="L38" s="811">
        <v>0.2492</v>
      </c>
      <c r="M38" s="812">
        <v>0.2492</v>
      </c>
      <c r="N38" s="812">
        <v>0.2492</v>
      </c>
      <c r="O38" s="811">
        <v>4.9799999999999997E-2</v>
      </c>
      <c r="P38" s="812">
        <v>4.9799999999999997E-2</v>
      </c>
      <c r="Q38" s="812">
        <v>4.9799999999999997E-2</v>
      </c>
      <c r="R38" s="810"/>
      <c r="S38" s="54"/>
      <c r="T38" s="55"/>
    </row>
    <row r="39" spans="1:20" s="18" customFormat="1" x14ac:dyDescent="0.25">
      <c r="A39" s="52" t="e">
        <v>#REF!</v>
      </c>
      <c r="B39" s="787"/>
      <c r="C39" s="803" t="s">
        <v>3307</v>
      </c>
      <c r="D39" s="789" t="s">
        <v>6</v>
      </c>
      <c r="E39" s="803" t="s">
        <v>1003</v>
      </c>
      <c r="F39" s="804" t="s">
        <v>435</v>
      </c>
      <c r="G39" s="804" t="s">
        <v>417</v>
      </c>
      <c r="H39" s="805" t="s">
        <v>428</v>
      </c>
      <c r="I39" s="806" t="s">
        <v>4043</v>
      </c>
      <c r="J39" s="807" t="s">
        <v>795</v>
      </c>
      <c r="K39" s="805" t="s">
        <v>579</v>
      </c>
      <c r="L39" s="811">
        <v>0.2492</v>
      </c>
      <c r="M39" s="812">
        <v>0.2492</v>
      </c>
      <c r="N39" s="812">
        <v>0.2492</v>
      </c>
      <c r="O39" s="811">
        <v>4.9799999999999997E-2</v>
      </c>
      <c r="P39" s="812">
        <v>4.9799999999999997E-2</v>
      </c>
      <c r="Q39" s="812">
        <v>4.9799999999999997E-2</v>
      </c>
      <c r="R39" s="810"/>
      <c r="S39" s="54"/>
      <c r="T39" s="55"/>
    </row>
    <row r="40" spans="1:20" s="18" customFormat="1" ht="15" customHeight="1" x14ac:dyDescent="0.25">
      <c r="A40" s="52" t="e">
        <v>#REF!</v>
      </c>
      <c r="B40" s="787"/>
      <c r="C40" s="803" t="s">
        <v>3308</v>
      </c>
      <c r="D40" s="789" t="s">
        <v>6</v>
      </c>
      <c r="E40" s="803" t="s">
        <v>1003</v>
      </c>
      <c r="F40" s="804" t="s">
        <v>435</v>
      </c>
      <c r="G40" s="804" t="s">
        <v>417</v>
      </c>
      <c r="H40" s="805" t="s">
        <v>424</v>
      </c>
      <c r="I40" s="806" t="s">
        <v>4043</v>
      </c>
      <c r="J40" s="807" t="s">
        <v>795</v>
      </c>
      <c r="K40" s="805" t="s">
        <v>716</v>
      </c>
      <c r="L40" s="811">
        <v>0.2492</v>
      </c>
      <c r="M40" s="812">
        <v>0.2492</v>
      </c>
      <c r="N40" s="812">
        <v>0.2492</v>
      </c>
      <c r="O40" s="811">
        <v>4.9799999999999997E-2</v>
      </c>
      <c r="P40" s="812">
        <v>4.9799999999999997E-2</v>
      </c>
      <c r="Q40" s="812">
        <v>4.9799999999999997E-2</v>
      </c>
      <c r="R40" s="810"/>
      <c r="S40" s="54"/>
      <c r="T40" s="55"/>
    </row>
    <row r="41" spans="1:20" s="18" customFormat="1" ht="15" customHeight="1" x14ac:dyDescent="0.25">
      <c r="A41" s="52" t="e">
        <v>#REF!</v>
      </c>
      <c r="B41" s="787"/>
      <c r="C41" s="803" t="s">
        <v>6948</v>
      </c>
      <c r="D41" s="789" t="s">
        <v>6</v>
      </c>
      <c r="E41" s="803" t="s">
        <v>1003</v>
      </c>
      <c r="F41" s="804" t="s">
        <v>435</v>
      </c>
      <c r="G41" s="804" t="s">
        <v>417</v>
      </c>
      <c r="H41" s="805" t="s">
        <v>418</v>
      </c>
      <c r="I41" s="806" t="s">
        <v>4043</v>
      </c>
      <c r="J41" s="807" t="s">
        <v>795</v>
      </c>
      <c r="K41" s="805" t="s">
        <v>418</v>
      </c>
      <c r="L41" s="811">
        <v>0.2492</v>
      </c>
      <c r="M41" s="812">
        <v>0.2492</v>
      </c>
      <c r="N41" s="812">
        <v>0.2492</v>
      </c>
      <c r="O41" s="811">
        <v>4.9799999999999997E-2</v>
      </c>
      <c r="P41" s="812">
        <v>4.9799999999999997E-2</v>
      </c>
      <c r="Q41" s="812">
        <v>4.9799999999999997E-2</v>
      </c>
      <c r="R41" s="810"/>
      <c r="S41" s="54"/>
      <c r="T41" s="55"/>
    </row>
    <row r="42" spans="1:20" s="18" customFormat="1" ht="15" customHeight="1" x14ac:dyDescent="0.25">
      <c r="A42" s="52" t="e">
        <v>#REF!</v>
      </c>
      <c r="B42" s="787"/>
      <c r="C42" s="803" t="s">
        <v>3431</v>
      </c>
      <c r="D42" s="789" t="s">
        <v>6</v>
      </c>
      <c r="E42" s="803" t="s">
        <v>1003</v>
      </c>
      <c r="F42" s="804" t="s">
        <v>435</v>
      </c>
      <c r="G42" s="804" t="s">
        <v>417</v>
      </c>
      <c r="H42" s="805" t="s">
        <v>426</v>
      </c>
      <c r="I42" s="806" t="s">
        <v>4043</v>
      </c>
      <c r="J42" s="807" t="s">
        <v>795</v>
      </c>
      <c r="K42" s="804" t="s">
        <v>3432</v>
      </c>
      <c r="L42" s="811">
        <v>0.2492</v>
      </c>
      <c r="M42" s="812">
        <v>0.2492</v>
      </c>
      <c r="N42" s="812">
        <v>0.2492</v>
      </c>
      <c r="O42" s="811">
        <v>4.9799999999999997E-2</v>
      </c>
      <c r="P42" s="812">
        <v>4.9799999999999997E-2</v>
      </c>
      <c r="Q42" s="812">
        <v>4.9799999999999997E-2</v>
      </c>
      <c r="R42" s="810"/>
      <c r="S42" s="54"/>
      <c r="T42" s="55"/>
    </row>
    <row r="43" spans="1:20" s="18" customFormat="1" ht="15" customHeight="1" x14ac:dyDescent="0.25">
      <c r="A43" s="52" t="e">
        <v>#REF!</v>
      </c>
      <c r="B43" s="787"/>
      <c r="C43" s="803" t="s">
        <v>3433</v>
      </c>
      <c r="D43" s="789" t="s">
        <v>6</v>
      </c>
      <c r="E43" s="803" t="s">
        <v>1003</v>
      </c>
      <c r="F43" s="804" t="s">
        <v>435</v>
      </c>
      <c r="G43" s="804" t="s">
        <v>417</v>
      </c>
      <c r="H43" s="805" t="s">
        <v>433</v>
      </c>
      <c r="I43" s="806" t="s">
        <v>4043</v>
      </c>
      <c r="J43" s="807" t="s">
        <v>795</v>
      </c>
      <c r="K43" s="805" t="s">
        <v>433</v>
      </c>
      <c r="L43" s="811">
        <v>0.2492</v>
      </c>
      <c r="M43" s="812">
        <v>0.2492</v>
      </c>
      <c r="N43" s="812">
        <v>0.2492</v>
      </c>
      <c r="O43" s="811">
        <v>4.9799999999999997E-2</v>
      </c>
      <c r="P43" s="812">
        <v>4.9799999999999997E-2</v>
      </c>
      <c r="Q43" s="813">
        <v>4.9799999999999997E-2</v>
      </c>
      <c r="R43" s="810"/>
      <c r="S43" s="54"/>
      <c r="T43" s="55"/>
    </row>
    <row r="44" spans="1:20" s="18" customFormat="1" ht="15" customHeight="1" x14ac:dyDescent="0.25">
      <c r="A44" s="52"/>
      <c r="B44" s="787"/>
      <c r="C44" s="790" t="s">
        <v>4400</v>
      </c>
      <c r="D44" s="789" t="s">
        <v>6</v>
      </c>
      <c r="E44" s="788" t="s">
        <v>1003</v>
      </c>
      <c r="F44" s="789" t="s">
        <v>435</v>
      </c>
      <c r="G44" s="789" t="s">
        <v>417</v>
      </c>
      <c r="H44" s="790" t="s">
        <v>4388</v>
      </c>
      <c r="I44" s="806">
        <v>44166</v>
      </c>
      <c r="J44" s="807" t="s">
        <v>795</v>
      </c>
      <c r="K44" s="805" t="s">
        <v>4388</v>
      </c>
      <c r="L44" s="814">
        <v>0.2492</v>
      </c>
      <c r="M44" s="815">
        <v>0.2492</v>
      </c>
      <c r="N44" s="815">
        <v>0.2492</v>
      </c>
      <c r="O44" s="814">
        <v>4.9799999999999997E-2</v>
      </c>
      <c r="P44" s="815">
        <v>4.9799999999999997E-2</v>
      </c>
      <c r="Q44" s="816">
        <v>4.9799999999999997E-2</v>
      </c>
      <c r="R44" s="810"/>
      <c r="S44" s="54"/>
      <c r="T44" s="55"/>
    </row>
    <row r="45" spans="1:20" x14ac:dyDescent="0.25">
      <c r="A45" s="22" t="e">
        <v>#REF!</v>
      </c>
      <c r="B45" s="787"/>
      <c r="C45" s="788" t="s">
        <v>620</v>
      </c>
      <c r="D45" s="789" t="s">
        <v>6</v>
      </c>
      <c r="E45" s="788" t="s">
        <v>3902</v>
      </c>
      <c r="F45" s="789" t="s">
        <v>416</v>
      </c>
      <c r="G45" s="789" t="s">
        <v>558</v>
      </c>
      <c r="H45" s="790" t="s">
        <v>622</v>
      </c>
      <c r="I45" s="788" t="s">
        <v>623</v>
      </c>
      <c r="J45" s="800" t="s">
        <v>2230</v>
      </c>
      <c r="K45" s="790" t="s">
        <v>622</v>
      </c>
      <c r="L45" s="817">
        <v>10</v>
      </c>
      <c r="M45" s="818">
        <v>10</v>
      </c>
      <c r="N45" s="819">
        <v>28</v>
      </c>
      <c r="O45" s="817">
        <v>0</v>
      </c>
      <c r="P45" s="818">
        <v>0</v>
      </c>
      <c r="Q45" s="819">
        <v>0</v>
      </c>
      <c r="R45" s="798"/>
      <c r="S45" s="50"/>
      <c r="T45" s="51"/>
    </row>
    <row r="46" spans="1:20" x14ac:dyDescent="0.25">
      <c r="A46" s="22" t="e">
        <v>#REF!</v>
      </c>
      <c r="B46" s="787"/>
      <c r="C46" s="788" t="s">
        <v>636</v>
      </c>
      <c r="D46" s="789" t="s">
        <v>6</v>
      </c>
      <c r="E46" s="788" t="s">
        <v>3902</v>
      </c>
      <c r="F46" s="789" t="s">
        <v>416</v>
      </c>
      <c r="G46" s="789" t="s">
        <v>558</v>
      </c>
      <c r="H46" s="790" t="s">
        <v>634</v>
      </c>
      <c r="I46" s="788" t="s">
        <v>623</v>
      </c>
      <c r="J46" s="800" t="s">
        <v>2230</v>
      </c>
      <c r="K46" s="804" t="s">
        <v>637</v>
      </c>
      <c r="L46" s="817">
        <v>10</v>
      </c>
      <c r="M46" s="818">
        <v>10</v>
      </c>
      <c r="N46" s="820">
        <v>70</v>
      </c>
      <c r="O46" s="817">
        <v>0</v>
      </c>
      <c r="P46" s="818">
        <v>0</v>
      </c>
      <c r="Q46" s="819">
        <v>0</v>
      </c>
      <c r="R46" s="798"/>
      <c r="S46" s="50"/>
      <c r="T46" s="51"/>
    </row>
    <row r="47" spans="1:20" x14ac:dyDescent="0.25">
      <c r="A47" s="22"/>
      <c r="B47" s="787"/>
      <c r="C47" s="788" t="s">
        <v>4204</v>
      </c>
      <c r="D47" s="789" t="s">
        <v>6</v>
      </c>
      <c r="E47" s="788" t="s">
        <v>621</v>
      </c>
      <c r="F47" s="789" t="s">
        <v>416</v>
      </c>
      <c r="G47" s="789" t="s">
        <v>558</v>
      </c>
      <c r="H47" s="790" t="s">
        <v>634</v>
      </c>
      <c r="I47" s="788" t="s">
        <v>4205</v>
      </c>
      <c r="J47" s="821">
        <v>44561</v>
      </c>
      <c r="K47" s="804" t="s">
        <v>56</v>
      </c>
      <c r="L47" s="817">
        <v>0.1</v>
      </c>
      <c r="M47" s="818">
        <v>0.1</v>
      </c>
      <c r="N47" s="820">
        <v>1</v>
      </c>
      <c r="O47" s="817">
        <v>0</v>
      </c>
      <c r="P47" s="818">
        <v>0</v>
      </c>
      <c r="Q47" s="819">
        <v>0</v>
      </c>
      <c r="R47" s="798"/>
      <c r="S47" s="50"/>
      <c r="T47" s="51"/>
    </row>
    <row r="48" spans="1:20" x14ac:dyDescent="0.25">
      <c r="A48" s="22" t="e">
        <v>#REF!</v>
      </c>
      <c r="B48" s="787"/>
      <c r="C48" s="788" t="s">
        <v>625</v>
      </c>
      <c r="D48" s="789" t="s">
        <v>6</v>
      </c>
      <c r="E48" s="788" t="s">
        <v>319</v>
      </c>
      <c r="F48" s="789" t="s">
        <v>416</v>
      </c>
      <c r="G48" s="789" t="s">
        <v>558</v>
      </c>
      <c r="H48" s="790" t="s">
        <v>626</v>
      </c>
      <c r="I48" s="788" t="s">
        <v>627</v>
      </c>
      <c r="J48" s="790" t="s">
        <v>628</v>
      </c>
      <c r="K48" s="804" t="s">
        <v>626</v>
      </c>
      <c r="L48" s="817">
        <v>30</v>
      </c>
      <c r="M48" s="818">
        <v>30</v>
      </c>
      <c r="N48" s="820">
        <v>30</v>
      </c>
      <c r="O48" s="817">
        <v>0</v>
      </c>
      <c r="P48" s="818">
        <v>0</v>
      </c>
      <c r="Q48" s="819">
        <v>0</v>
      </c>
      <c r="R48" s="798"/>
      <c r="S48" s="50"/>
      <c r="T48" s="51"/>
    </row>
    <row r="49" spans="1:20" x14ac:dyDescent="0.25">
      <c r="A49" s="22" t="e">
        <v>#REF!</v>
      </c>
      <c r="B49" s="787"/>
      <c r="C49" s="788" t="s">
        <v>629</v>
      </c>
      <c r="D49" s="789" t="s">
        <v>6</v>
      </c>
      <c r="E49" s="788" t="s">
        <v>630</v>
      </c>
      <c r="F49" s="789" t="s">
        <v>416</v>
      </c>
      <c r="G49" s="789" t="s">
        <v>558</v>
      </c>
      <c r="H49" s="790" t="s">
        <v>608</v>
      </c>
      <c r="I49" s="788" t="s">
        <v>631</v>
      </c>
      <c r="J49" s="800" t="s">
        <v>5313</v>
      </c>
      <c r="K49" s="804" t="s">
        <v>55</v>
      </c>
      <c r="L49" s="822">
        <v>1.5</v>
      </c>
      <c r="M49" s="823">
        <v>1.5</v>
      </c>
      <c r="N49" s="824">
        <v>1.5</v>
      </c>
      <c r="O49" s="808">
        <v>0</v>
      </c>
      <c r="P49" s="809">
        <v>0</v>
      </c>
      <c r="Q49" s="825">
        <v>0</v>
      </c>
      <c r="R49" s="798"/>
      <c r="S49" s="50"/>
      <c r="T49" s="51"/>
    </row>
    <row r="50" spans="1:20" x14ac:dyDescent="0.25">
      <c r="A50" s="22" t="e">
        <v>#REF!</v>
      </c>
      <c r="B50" s="787"/>
      <c r="C50" s="788" t="s">
        <v>632</v>
      </c>
      <c r="D50" s="789" t="s">
        <v>6</v>
      </c>
      <c r="E50" s="788" t="s">
        <v>633</v>
      </c>
      <c r="F50" s="789" t="s">
        <v>416</v>
      </c>
      <c r="G50" s="789" t="s">
        <v>558</v>
      </c>
      <c r="H50" s="790" t="s">
        <v>634</v>
      </c>
      <c r="I50" s="788" t="s">
        <v>635</v>
      </c>
      <c r="J50" s="790" t="s">
        <v>624</v>
      </c>
      <c r="K50" s="804" t="s">
        <v>56</v>
      </c>
      <c r="L50" s="817">
        <v>22</v>
      </c>
      <c r="M50" s="818">
        <v>22</v>
      </c>
      <c r="N50" s="820">
        <v>22</v>
      </c>
      <c r="O50" s="817">
        <v>0</v>
      </c>
      <c r="P50" s="818">
        <v>0</v>
      </c>
      <c r="Q50" s="819">
        <v>0</v>
      </c>
      <c r="R50" s="798"/>
      <c r="S50" s="50"/>
      <c r="T50" s="51"/>
    </row>
    <row r="51" spans="1:20" x14ac:dyDescent="0.25">
      <c r="A51" s="22" t="e">
        <v>#REF!</v>
      </c>
      <c r="B51" s="787"/>
      <c r="C51" s="788" t="s">
        <v>3598</v>
      </c>
      <c r="D51" s="789" t="s">
        <v>6</v>
      </c>
      <c r="E51" s="788" t="s">
        <v>633</v>
      </c>
      <c r="F51" s="789" t="s">
        <v>416</v>
      </c>
      <c r="G51" s="789" t="s">
        <v>558</v>
      </c>
      <c r="H51" s="790" t="s">
        <v>720</v>
      </c>
      <c r="I51" s="826" t="s">
        <v>3606</v>
      </c>
      <c r="J51" s="790" t="s">
        <v>624</v>
      </c>
      <c r="K51" s="804" t="s">
        <v>56</v>
      </c>
      <c r="L51" s="817">
        <v>6</v>
      </c>
      <c r="M51" s="818">
        <v>6</v>
      </c>
      <c r="N51" s="820">
        <v>6</v>
      </c>
      <c r="O51" s="817">
        <v>0</v>
      </c>
      <c r="P51" s="818">
        <v>0</v>
      </c>
      <c r="Q51" s="819">
        <v>0</v>
      </c>
      <c r="R51" s="798"/>
      <c r="S51" s="50"/>
      <c r="T51" s="51"/>
    </row>
    <row r="52" spans="1:20" ht="15" customHeight="1" x14ac:dyDescent="0.25">
      <c r="A52" s="22" t="e">
        <v>#REF!</v>
      </c>
      <c r="B52" s="787"/>
      <c r="C52" s="788" t="s">
        <v>644</v>
      </c>
      <c r="D52" s="789" t="s">
        <v>6</v>
      </c>
      <c r="E52" s="788" t="s">
        <v>3903</v>
      </c>
      <c r="F52" s="789" t="s">
        <v>416</v>
      </c>
      <c r="G52" s="789" t="s">
        <v>558</v>
      </c>
      <c r="H52" s="790" t="s">
        <v>646</v>
      </c>
      <c r="I52" s="788" t="s">
        <v>647</v>
      </c>
      <c r="J52" s="790" t="s">
        <v>628</v>
      </c>
      <c r="K52" s="804" t="s">
        <v>646</v>
      </c>
      <c r="L52" s="827">
        <v>8</v>
      </c>
      <c r="M52" s="828">
        <v>8</v>
      </c>
      <c r="N52" s="828">
        <v>8</v>
      </c>
      <c r="O52" s="808">
        <v>0</v>
      </c>
      <c r="P52" s="809">
        <v>0</v>
      </c>
      <c r="Q52" s="809">
        <v>0</v>
      </c>
      <c r="R52" s="798"/>
      <c r="S52" s="50"/>
      <c r="T52" s="51"/>
    </row>
    <row r="53" spans="1:20" s="18" customFormat="1" x14ac:dyDescent="0.25">
      <c r="A53" s="52" t="e">
        <v>#REF!</v>
      </c>
      <c r="B53" s="787"/>
      <c r="C53" s="788" t="s">
        <v>1744</v>
      </c>
      <c r="D53" s="789" t="s">
        <v>6</v>
      </c>
      <c r="E53" s="788" t="s">
        <v>3903</v>
      </c>
      <c r="F53" s="789" t="s">
        <v>416</v>
      </c>
      <c r="G53" s="789" t="s">
        <v>558</v>
      </c>
      <c r="H53" s="790" t="s">
        <v>441</v>
      </c>
      <c r="I53" s="788" t="s">
        <v>647</v>
      </c>
      <c r="J53" s="790" t="s">
        <v>628</v>
      </c>
      <c r="K53" s="804" t="s">
        <v>3299</v>
      </c>
      <c r="L53" s="829">
        <v>8</v>
      </c>
      <c r="M53" s="830">
        <v>8</v>
      </c>
      <c r="N53" s="830">
        <v>8</v>
      </c>
      <c r="O53" s="814"/>
      <c r="P53" s="815"/>
      <c r="Q53" s="815"/>
      <c r="R53" s="798"/>
      <c r="S53" s="54"/>
      <c r="T53" s="55"/>
    </row>
    <row r="54" spans="1:20" s="18" customFormat="1" x14ac:dyDescent="0.25">
      <c r="A54" s="52"/>
      <c r="B54" s="787"/>
      <c r="C54" s="788" t="s">
        <v>4416</v>
      </c>
      <c r="D54" s="789" t="s">
        <v>6</v>
      </c>
      <c r="E54" s="788" t="s">
        <v>4417</v>
      </c>
      <c r="F54" s="789" t="s">
        <v>416</v>
      </c>
      <c r="G54" s="789" t="s">
        <v>558</v>
      </c>
      <c r="H54" s="790" t="s">
        <v>370</v>
      </c>
      <c r="I54" s="791" t="s">
        <v>4418</v>
      </c>
      <c r="J54" s="800" t="s">
        <v>624</v>
      </c>
      <c r="K54" s="831" t="s">
        <v>4419</v>
      </c>
      <c r="L54" s="832">
        <v>0.1</v>
      </c>
      <c r="M54" s="833">
        <v>0.1</v>
      </c>
      <c r="N54" s="833">
        <v>0.4</v>
      </c>
      <c r="O54" s="822">
        <v>0</v>
      </c>
      <c r="P54" s="823">
        <v>0</v>
      </c>
      <c r="Q54" s="834">
        <v>0</v>
      </c>
      <c r="R54" s="798"/>
      <c r="S54" s="54"/>
      <c r="T54" s="55"/>
    </row>
    <row r="55" spans="1:20" s="18" customFormat="1" x14ac:dyDescent="0.25">
      <c r="A55" s="52"/>
      <c r="B55" s="787"/>
      <c r="C55" s="788" t="s">
        <v>4384</v>
      </c>
      <c r="D55" s="789" t="s">
        <v>6</v>
      </c>
      <c r="E55" s="788" t="s">
        <v>5314</v>
      </c>
      <c r="F55" s="789" t="s">
        <v>416</v>
      </c>
      <c r="G55" s="789" t="s">
        <v>558</v>
      </c>
      <c r="H55" s="790" t="s">
        <v>424</v>
      </c>
      <c r="I55" s="791">
        <v>44927</v>
      </c>
      <c r="J55" s="800" t="s">
        <v>3744</v>
      </c>
      <c r="K55" s="831" t="s">
        <v>3745</v>
      </c>
      <c r="L55" s="835">
        <v>0.45</v>
      </c>
      <c r="M55" s="836">
        <v>0.45</v>
      </c>
      <c r="N55" s="836">
        <v>1.6</v>
      </c>
      <c r="O55" s="837">
        <v>0</v>
      </c>
      <c r="P55" s="838">
        <v>0</v>
      </c>
      <c r="Q55" s="838">
        <v>0</v>
      </c>
      <c r="R55" s="798"/>
      <c r="S55" s="54"/>
      <c r="T55" s="55"/>
    </row>
    <row r="56" spans="1:20" s="18" customFormat="1" ht="18.75" customHeight="1" x14ac:dyDescent="0.25">
      <c r="A56" s="52"/>
      <c r="B56" s="787"/>
      <c r="C56" s="788" t="s">
        <v>4722</v>
      </c>
      <c r="D56" s="789" t="s">
        <v>6</v>
      </c>
      <c r="E56" s="839" t="s">
        <v>2991</v>
      </c>
      <c r="F56" s="789" t="s">
        <v>416</v>
      </c>
      <c r="G56" s="789" t="s">
        <v>558</v>
      </c>
      <c r="H56" s="790" t="s">
        <v>370</v>
      </c>
      <c r="I56" s="791" t="s">
        <v>4723</v>
      </c>
      <c r="J56" s="800" t="s">
        <v>624</v>
      </c>
      <c r="K56" s="831" t="s">
        <v>4724</v>
      </c>
      <c r="L56" s="840">
        <v>0.8</v>
      </c>
      <c r="M56" s="836">
        <v>0.8</v>
      </c>
      <c r="N56" s="836">
        <v>0.8</v>
      </c>
      <c r="O56" s="837">
        <v>0</v>
      </c>
      <c r="P56" s="838">
        <v>0</v>
      </c>
      <c r="Q56" s="838">
        <v>0</v>
      </c>
      <c r="R56" s="798"/>
      <c r="S56" s="54"/>
      <c r="T56" s="55"/>
    </row>
    <row r="57" spans="1:20" s="18" customFormat="1" ht="18.75" customHeight="1" x14ac:dyDescent="0.25">
      <c r="A57" s="52"/>
      <c r="B57" s="787"/>
      <c r="C57" s="788" t="s">
        <v>4797</v>
      </c>
      <c r="D57" s="789" t="s">
        <v>6</v>
      </c>
      <c r="E57" s="839" t="s">
        <v>3679</v>
      </c>
      <c r="F57" s="789" t="s">
        <v>416</v>
      </c>
      <c r="G57" s="789" t="s">
        <v>558</v>
      </c>
      <c r="H57" s="790" t="s">
        <v>370</v>
      </c>
      <c r="I57" s="791">
        <v>44378</v>
      </c>
      <c r="J57" s="800" t="s">
        <v>2137</v>
      </c>
      <c r="K57" s="831" t="s">
        <v>3579</v>
      </c>
      <c r="L57" s="840">
        <v>1.8</v>
      </c>
      <c r="M57" s="841">
        <v>1.8</v>
      </c>
      <c r="N57" s="842">
        <v>1.8</v>
      </c>
      <c r="O57" s="843" t="s">
        <v>649</v>
      </c>
      <c r="P57" s="844" t="s">
        <v>649</v>
      </c>
      <c r="Q57" s="845" t="s">
        <v>649</v>
      </c>
      <c r="R57" s="798"/>
      <c r="S57" s="54"/>
      <c r="T57" s="55"/>
    </row>
    <row r="58" spans="1:20" s="18" customFormat="1" ht="18.75" customHeight="1" x14ac:dyDescent="0.25">
      <c r="A58" s="52"/>
      <c r="B58" s="787"/>
      <c r="C58" s="788" t="s">
        <v>4798</v>
      </c>
      <c r="D58" s="789" t="s">
        <v>6</v>
      </c>
      <c r="E58" s="839" t="s">
        <v>4459</v>
      </c>
      <c r="F58" s="789" t="s">
        <v>416</v>
      </c>
      <c r="G58" s="789" t="s">
        <v>558</v>
      </c>
      <c r="H58" s="790" t="s">
        <v>458</v>
      </c>
      <c r="I58" s="791">
        <v>44378</v>
      </c>
      <c r="J58" s="800" t="s">
        <v>2137</v>
      </c>
      <c r="K58" s="831" t="s">
        <v>4799</v>
      </c>
      <c r="L58" s="840">
        <v>2.9</v>
      </c>
      <c r="M58" s="841">
        <v>2.9</v>
      </c>
      <c r="N58" s="842">
        <v>2.9</v>
      </c>
      <c r="O58" s="843" t="s">
        <v>649</v>
      </c>
      <c r="P58" s="844" t="s">
        <v>649</v>
      </c>
      <c r="Q58" s="845" t="s">
        <v>649</v>
      </c>
      <c r="R58" s="798"/>
      <c r="S58" s="54"/>
      <c r="T58" s="55"/>
    </row>
    <row r="59" spans="1:20" s="18" customFormat="1" ht="18.75" customHeight="1" x14ac:dyDescent="0.25">
      <c r="A59" s="52" t="e">
        <v>#REF!</v>
      </c>
      <c r="B59" s="201"/>
      <c r="C59" s="788" t="s">
        <v>4909</v>
      </c>
      <c r="D59" s="48" t="s">
        <v>6</v>
      </c>
      <c r="E59" s="846" t="s">
        <v>4910</v>
      </c>
      <c r="F59" s="789" t="s">
        <v>416</v>
      </c>
      <c r="G59" s="789" t="s">
        <v>558</v>
      </c>
      <c r="H59" s="276" t="s">
        <v>767</v>
      </c>
      <c r="I59" s="82">
        <v>44434</v>
      </c>
      <c r="J59" s="847" t="s">
        <v>4911</v>
      </c>
      <c r="K59" s="48" t="s">
        <v>5315</v>
      </c>
      <c r="L59" s="682">
        <v>0.82</v>
      </c>
      <c r="M59" s="490">
        <v>0.82</v>
      </c>
      <c r="N59" s="491">
        <v>0.82</v>
      </c>
      <c r="O59" s="843" t="s">
        <v>649</v>
      </c>
      <c r="P59" s="844" t="s">
        <v>649</v>
      </c>
      <c r="Q59" s="845" t="s">
        <v>649</v>
      </c>
      <c r="R59" s="277"/>
      <c r="S59" s="54"/>
      <c r="T59" s="55"/>
    </row>
    <row r="60" spans="1:20" s="18" customFormat="1" ht="18.75" customHeight="1" x14ac:dyDescent="0.25">
      <c r="A60" s="52"/>
      <c r="B60" s="201"/>
      <c r="C60" s="788" t="s">
        <v>5019</v>
      </c>
      <c r="D60" s="789" t="s">
        <v>6</v>
      </c>
      <c r="E60" s="788" t="s">
        <v>621</v>
      </c>
      <c r="F60" s="789" t="s">
        <v>416</v>
      </c>
      <c r="G60" s="789" t="s">
        <v>558</v>
      </c>
      <c r="H60" s="790" t="s">
        <v>3364</v>
      </c>
      <c r="I60" s="848">
        <v>44440</v>
      </c>
      <c r="J60" s="821">
        <v>44561</v>
      </c>
      <c r="K60" s="804" t="s">
        <v>56</v>
      </c>
      <c r="L60" s="849">
        <v>0.5</v>
      </c>
      <c r="M60" s="850">
        <v>0.5</v>
      </c>
      <c r="N60" s="820">
        <v>0.5</v>
      </c>
      <c r="O60" s="817">
        <v>0</v>
      </c>
      <c r="P60" s="818">
        <v>0</v>
      </c>
      <c r="Q60" s="819">
        <v>0</v>
      </c>
      <c r="R60" s="277"/>
      <c r="S60" s="54"/>
      <c r="T60" s="55"/>
    </row>
    <row r="61" spans="1:20" s="18" customFormat="1" ht="18.75" customHeight="1" x14ac:dyDescent="0.25">
      <c r="A61" s="52"/>
      <c r="B61" s="201"/>
      <c r="C61" s="788" t="s">
        <v>5316</v>
      </c>
      <c r="D61" s="789" t="s">
        <v>6</v>
      </c>
      <c r="E61" s="839" t="s">
        <v>3491</v>
      </c>
      <c r="F61" s="789" t="s">
        <v>416</v>
      </c>
      <c r="G61" s="789" t="s">
        <v>558</v>
      </c>
      <c r="H61" s="790" t="s">
        <v>370</v>
      </c>
      <c r="I61" s="848">
        <v>44562</v>
      </c>
      <c r="J61" s="851">
        <v>45657</v>
      </c>
      <c r="K61" s="804" t="s">
        <v>5317</v>
      </c>
      <c r="L61" s="849">
        <v>1.1000000000000001</v>
      </c>
      <c r="M61" s="850">
        <v>1.1000000000000001</v>
      </c>
      <c r="N61" s="820">
        <v>1.1000000000000001</v>
      </c>
      <c r="O61" s="817">
        <v>0</v>
      </c>
      <c r="P61" s="818">
        <v>0</v>
      </c>
      <c r="Q61" s="819">
        <v>0</v>
      </c>
      <c r="R61" s="277"/>
      <c r="S61" s="54"/>
      <c r="T61" s="55"/>
    </row>
    <row r="62" spans="1:20" s="18" customFormat="1" ht="18.75" customHeight="1" x14ac:dyDescent="0.25">
      <c r="A62" s="52"/>
      <c r="B62" s="201"/>
      <c r="C62" s="788" t="s">
        <v>5665</v>
      </c>
      <c r="D62" s="789" t="s">
        <v>6</v>
      </c>
      <c r="E62" s="839" t="s">
        <v>319</v>
      </c>
      <c r="F62" s="789" t="s">
        <v>416</v>
      </c>
      <c r="G62" s="789" t="s">
        <v>558</v>
      </c>
      <c r="H62" s="790" t="s">
        <v>534</v>
      </c>
      <c r="I62" s="848">
        <v>44562</v>
      </c>
      <c r="J62" s="851">
        <v>46022</v>
      </c>
      <c r="K62" s="804" t="s">
        <v>5666</v>
      </c>
      <c r="L62" s="849">
        <v>1.3</v>
      </c>
      <c r="M62" s="850">
        <v>1.3</v>
      </c>
      <c r="N62" s="820">
        <v>1.3</v>
      </c>
      <c r="O62" s="817">
        <v>0</v>
      </c>
      <c r="P62" s="818">
        <v>0</v>
      </c>
      <c r="Q62" s="819">
        <v>0</v>
      </c>
      <c r="R62" s="277"/>
      <c r="S62" s="54"/>
      <c r="T62" s="55"/>
    </row>
    <row r="63" spans="1:20" s="18" customFormat="1" ht="18.75" customHeight="1" x14ac:dyDescent="0.25">
      <c r="A63" s="52"/>
      <c r="B63" s="201"/>
      <c r="C63" s="788" t="s">
        <v>5667</v>
      </c>
      <c r="D63" s="789" t="s">
        <v>6</v>
      </c>
      <c r="E63" s="839" t="s">
        <v>5668</v>
      </c>
      <c r="F63" s="789" t="s">
        <v>416</v>
      </c>
      <c r="G63" s="789" t="s">
        <v>558</v>
      </c>
      <c r="H63" s="790" t="s">
        <v>522</v>
      </c>
      <c r="I63" s="848">
        <v>44958</v>
      </c>
      <c r="J63" s="851">
        <v>46022</v>
      </c>
      <c r="K63" s="804" t="s">
        <v>5669</v>
      </c>
      <c r="L63" s="852">
        <v>1.25</v>
      </c>
      <c r="M63" s="818">
        <v>1.25</v>
      </c>
      <c r="N63" s="820">
        <v>1.25</v>
      </c>
      <c r="O63" s="817">
        <v>0</v>
      </c>
      <c r="P63" s="818">
        <v>0</v>
      </c>
      <c r="Q63" s="819">
        <v>0</v>
      </c>
      <c r="R63" s="277"/>
      <c r="S63" s="54"/>
      <c r="T63" s="55"/>
    </row>
    <row r="64" spans="1:20" s="18" customFormat="1" ht="18.75" customHeight="1" x14ac:dyDescent="0.25">
      <c r="A64" s="52"/>
      <c r="B64" s="201"/>
      <c r="C64" s="788" t="s">
        <v>5809</v>
      </c>
      <c r="D64" s="789" t="s">
        <v>6</v>
      </c>
      <c r="E64" s="839" t="s">
        <v>353</v>
      </c>
      <c r="F64" s="789" t="s">
        <v>416</v>
      </c>
      <c r="G64" s="789" t="s">
        <v>558</v>
      </c>
      <c r="H64" s="790" t="s">
        <v>540</v>
      </c>
      <c r="I64" s="848">
        <v>44562</v>
      </c>
      <c r="J64" s="851">
        <v>48579</v>
      </c>
      <c r="K64" s="804" t="s">
        <v>5810</v>
      </c>
      <c r="L64" s="817">
        <v>5.5</v>
      </c>
      <c r="M64" s="818">
        <v>5.5</v>
      </c>
      <c r="N64" s="820">
        <v>5.5</v>
      </c>
      <c r="O64" s="817"/>
      <c r="P64" s="818"/>
      <c r="Q64" s="819"/>
      <c r="R64" s="277"/>
      <c r="S64" s="54"/>
      <c r="T64" s="55"/>
    </row>
    <row r="65" spans="1:20" s="18" customFormat="1" x14ac:dyDescent="0.25">
      <c r="A65" s="52">
        <v>7</v>
      </c>
      <c r="B65" s="787"/>
      <c r="C65" s="788" t="s">
        <v>5811</v>
      </c>
      <c r="D65" s="789" t="s">
        <v>6</v>
      </c>
      <c r="E65" s="803" t="s">
        <v>1003</v>
      </c>
      <c r="F65" s="804" t="s">
        <v>435</v>
      </c>
      <c r="G65" s="804" t="s">
        <v>417</v>
      </c>
      <c r="H65" s="805" t="s">
        <v>422</v>
      </c>
      <c r="I65" s="848">
        <v>44562</v>
      </c>
      <c r="J65" s="851">
        <v>48213</v>
      </c>
      <c r="K65" s="805" t="s">
        <v>422</v>
      </c>
      <c r="L65" s="808">
        <v>0.33330000000000004</v>
      </c>
      <c r="M65" s="809">
        <v>0.33330000000000004</v>
      </c>
      <c r="N65" s="809">
        <v>0.33330000000000004</v>
      </c>
      <c r="O65" s="808">
        <v>6.6700000000000009E-2</v>
      </c>
      <c r="P65" s="809">
        <v>6.6700000000000009E-2</v>
      </c>
      <c r="Q65" s="809">
        <v>6.6700000000000009E-2</v>
      </c>
      <c r="R65" s="810"/>
      <c r="S65" s="54"/>
      <c r="T65" s="55"/>
    </row>
    <row r="66" spans="1:20" s="18" customFormat="1" x14ac:dyDescent="0.25">
      <c r="A66" s="52">
        <v>14</v>
      </c>
      <c r="B66" s="787"/>
      <c r="C66" s="788" t="s">
        <v>5812</v>
      </c>
      <c r="D66" s="789" t="s">
        <v>6</v>
      </c>
      <c r="E66" s="803" t="s">
        <v>1003</v>
      </c>
      <c r="F66" s="804" t="s">
        <v>435</v>
      </c>
      <c r="G66" s="804" t="s">
        <v>417</v>
      </c>
      <c r="H66" s="805" t="s">
        <v>370</v>
      </c>
      <c r="I66" s="848">
        <v>44562</v>
      </c>
      <c r="J66" s="851">
        <v>48213</v>
      </c>
      <c r="K66" s="805" t="s">
        <v>370</v>
      </c>
      <c r="L66" s="811">
        <v>0.33330000000000004</v>
      </c>
      <c r="M66" s="812">
        <v>0.33330000000000004</v>
      </c>
      <c r="N66" s="812">
        <v>0.33330000000000004</v>
      </c>
      <c r="O66" s="811">
        <v>6.6700000000000009E-2</v>
      </c>
      <c r="P66" s="812">
        <v>6.6700000000000009E-2</v>
      </c>
      <c r="Q66" s="812">
        <v>6.6700000000000009E-2</v>
      </c>
      <c r="R66" s="810"/>
      <c r="S66" s="54"/>
      <c r="T66" s="55"/>
    </row>
    <row r="67" spans="1:20" s="18" customFormat="1" x14ac:dyDescent="0.25">
      <c r="A67" s="52">
        <v>21</v>
      </c>
      <c r="B67" s="787"/>
      <c r="C67" s="788" t="s">
        <v>5812</v>
      </c>
      <c r="D67" s="789" t="s">
        <v>6</v>
      </c>
      <c r="E67" s="803" t="s">
        <v>1003</v>
      </c>
      <c r="F67" s="804" t="s">
        <v>435</v>
      </c>
      <c r="G67" s="804" t="s">
        <v>417</v>
      </c>
      <c r="H67" s="805" t="s">
        <v>370</v>
      </c>
      <c r="I67" s="848">
        <v>44562</v>
      </c>
      <c r="J67" s="851">
        <v>48213</v>
      </c>
      <c r="K67" s="805" t="s">
        <v>2956</v>
      </c>
      <c r="L67" s="811">
        <v>0.33330000000000004</v>
      </c>
      <c r="M67" s="812">
        <v>0.33330000000000004</v>
      </c>
      <c r="N67" s="812">
        <v>0.33330000000000004</v>
      </c>
      <c r="O67" s="811">
        <v>6.6700000000000009E-2</v>
      </c>
      <c r="P67" s="812">
        <v>6.6700000000000009E-2</v>
      </c>
      <c r="Q67" s="812">
        <v>6.6700000000000009E-2</v>
      </c>
      <c r="R67" s="810"/>
      <c r="S67" s="54"/>
      <c r="T67" s="55"/>
    </row>
    <row r="68" spans="1:20" s="18" customFormat="1" x14ac:dyDescent="0.25">
      <c r="A68" s="52">
        <v>28</v>
      </c>
      <c r="B68" s="787"/>
      <c r="C68" s="788" t="s">
        <v>5813</v>
      </c>
      <c r="D68" s="789" t="s">
        <v>6</v>
      </c>
      <c r="E68" s="803" t="s">
        <v>1003</v>
      </c>
      <c r="F68" s="804" t="s">
        <v>435</v>
      </c>
      <c r="G68" s="804" t="s">
        <v>417</v>
      </c>
      <c r="H68" s="805" t="s">
        <v>431</v>
      </c>
      <c r="I68" s="848">
        <v>44562</v>
      </c>
      <c r="J68" s="851">
        <v>48213</v>
      </c>
      <c r="K68" s="805" t="s">
        <v>431</v>
      </c>
      <c r="L68" s="811">
        <v>0.33330000000000004</v>
      </c>
      <c r="M68" s="812">
        <v>0.33330000000000004</v>
      </c>
      <c r="N68" s="812">
        <v>0.33330000000000004</v>
      </c>
      <c r="O68" s="811">
        <v>6.6700000000000009E-2</v>
      </c>
      <c r="P68" s="812">
        <v>6.6700000000000009E-2</v>
      </c>
      <c r="Q68" s="812">
        <v>6.6700000000000009E-2</v>
      </c>
      <c r="R68" s="810"/>
      <c r="S68" s="54"/>
      <c r="T68" s="55"/>
    </row>
    <row r="69" spans="1:20" s="18" customFormat="1" x14ac:dyDescent="0.25">
      <c r="A69" s="52">
        <v>35</v>
      </c>
      <c r="B69" s="787"/>
      <c r="C69" s="788" t="s">
        <v>5814</v>
      </c>
      <c r="D69" s="789" t="s">
        <v>6</v>
      </c>
      <c r="E69" s="803" t="s">
        <v>1003</v>
      </c>
      <c r="F69" s="804" t="s">
        <v>435</v>
      </c>
      <c r="G69" s="804" t="s">
        <v>417</v>
      </c>
      <c r="H69" s="805" t="s">
        <v>428</v>
      </c>
      <c r="I69" s="848">
        <v>44562</v>
      </c>
      <c r="J69" s="851">
        <v>48213</v>
      </c>
      <c r="K69" s="805" t="s">
        <v>579</v>
      </c>
      <c r="L69" s="811">
        <v>0.33330000000000004</v>
      </c>
      <c r="M69" s="812">
        <v>0.33330000000000004</v>
      </c>
      <c r="N69" s="812">
        <v>0.33330000000000004</v>
      </c>
      <c r="O69" s="811">
        <v>6.6700000000000009E-2</v>
      </c>
      <c r="P69" s="812">
        <v>6.6700000000000009E-2</v>
      </c>
      <c r="Q69" s="812">
        <v>6.6700000000000009E-2</v>
      </c>
      <c r="R69" s="810"/>
      <c r="S69" s="54"/>
      <c r="T69" s="55"/>
    </row>
    <row r="70" spans="1:20" s="18" customFormat="1" ht="15" customHeight="1" x14ac:dyDescent="0.25">
      <c r="A70" s="52">
        <v>42</v>
      </c>
      <c r="B70" s="787"/>
      <c r="C70" s="788" t="s">
        <v>5815</v>
      </c>
      <c r="D70" s="789" t="s">
        <v>6</v>
      </c>
      <c r="E70" s="803" t="s">
        <v>1003</v>
      </c>
      <c r="F70" s="804" t="s">
        <v>435</v>
      </c>
      <c r="G70" s="804" t="s">
        <v>417</v>
      </c>
      <c r="H70" s="805" t="s">
        <v>424</v>
      </c>
      <c r="I70" s="848">
        <v>44562</v>
      </c>
      <c r="J70" s="851">
        <v>48213</v>
      </c>
      <c r="K70" s="805" t="s">
        <v>716</v>
      </c>
      <c r="L70" s="811">
        <v>0.33330000000000004</v>
      </c>
      <c r="M70" s="812">
        <v>0.33330000000000004</v>
      </c>
      <c r="N70" s="812">
        <v>0.33330000000000004</v>
      </c>
      <c r="O70" s="811">
        <v>6.6700000000000009E-2</v>
      </c>
      <c r="P70" s="812">
        <v>6.6700000000000009E-2</v>
      </c>
      <c r="Q70" s="812">
        <v>6.6700000000000009E-2</v>
      </c>
      <c r="R70" s="810"/>
      <c r="S70" s="54"/>
      <c r="T70" s="55"/>
    </row>
    <row r="71" spans="1:20" s="18" customFormat="1" ht="15" customHeight="1" x14ac:dyDescent="0.25">
      <c r="A71" s="52">
        <v>49</v>
      </c>
      <c r="B71" s="787"/>
      <c r="C71" s="788" t="s">
        <v>5816</v>
      </c>
      <c r="D71" s="789" t="s">
        <v>6</v>
      </c>
      <c r="E71" s="803" t="s">
        <v>1003</v>
      </c>
      <c r="F71" s="804" t="s">
        <v>435</v>
      </c>
      <c r="G71" s="804" t="s">
        <v>417</v>
      </c>
      <c r="H71" s="805" t="s">
        <v>418</v>
      </c>
      <c r="I71" s="848">
        <v>44562</v>
      </c>
      <c r="J71" s="851">
        <v>48213</v>
      </c>
      <c r="K71" s="805" t="s">
        <v>418</v>
      </c>
      <c r="L71" s="811">
        <v>0.33330000000000004</v>
      </c>
      <c r="M71" s="812">
        <v>0.33330000000000004</v>
      </c>
      <c r="N71" s="812">
        <v>0.33330000000000004</v>
      </c>
      <c r="O71" s="811">
        <v>6.6700000000000009E-2</v>
      </c>
      <c r="P71" s="812">
        <v>6.6700000000000009E-2</v>
      </c>
      <c r="Q71" s="812">
        <v>6.6700000000000009E-2</v>
      </c>
      <c r="R71" s="810"/>
      <c r="S71" s="54"/>
      <c r="T71" s="55"/>
    </row>
    <row r="72" spans="1:20" s="18" customFormat="1" ht="15" customHeight="1" x14ac:dyDescent="0.25">
      <c r="A72" s="52">
        <v>56</v>
      </c>
      <c r="B72" s="787"/>
      <c r="C72" s="788" t="s">
        <v>5817</v>
      </c>
      <c r="D72" s="789" t="s">
        <v>6</v>
      </c>
      <c r="E72" s="803" t="s">
        <v>1003</v>
      </c>
      <c r="F72" s="804" t="s">
        <v>435</v>
      </c>
      <c r="G72" s="804" t="s">
        <v>417</v>
      </c>
      <c r="H72" s="805" t="s">
        <v>426</v>
      </c>
      <c r="I72" s="848">
        <v>44562</v>
      </c>
      <c r="J72" s="851">
        <v>48213</v>
      </c>
      <c r="K72" s="804" t="s">
        <v>3432</v>
      </c>
      <c r="L72" s="811">
        <v>0.33330000000000004</v>
      </c>
      <c r="M72" s="812">
        <v>0.33330000000000004</v>
      </c>
      <c r="N72" s="812">
        <v>0.33330000000000004</v>
      </c>
      <c r="O72" s="811">
        <v>6.6700000000000009E-2</v>
      </c>
      <c r="P72" s="812">
        <v>6.6700000000000009E-2</v>
      </c>
      <c r="Q72" s="812">
        <v>6.6700000000000009E-2</v>
      </c>
      <c r="R72" s="810"/>
      <c r="S72" s="54"/>
      <c r="T72" s="55"/>
    </row>
    <row r="73" spans="1:20" s="18" customFormat="1" ht="15" customHeight="1" x14ac:dyDescent="0.25">
      <c r="A73" s="52">
        <v>63</v>
      </c>
      <c r="B73" s="787"/>
      <c r="C73" s="788" t="s">
        <v>5818</v>
      </c>
      <c r="D73" s="789" t="s">
        <v>6</v>
      </c>
      <c r="E73" s="803" t="s">
        <v>1003</v>
      </c>
      <c r="F73" s="804" t="s">
        <v>435</v>
      </c>
      <c r="G73" s="804" t="s">
        <v>417</v>
      </c>
      <c r="H73" s="805" t="s">
        <v>433</v>
      </c>
      <c r="I73" s="848">
        <v>44562</v>
      </c>
      <c r="J73" s="851">
        <v>48213</v>
      </c>
      <c r="K73" s="805" t="s">
        <v>433</v>
      </c>
      <c r="L73" s="811">
        <v>0.33330000000000004</v>
      </c>
      <c r="M73" s="812">
        <v>0.33330000000000004</v>
      </c>
      <c r="N73" s="812">
        <v>0.33330000000000004</v>
      </c>
      <c r="O73" s="811">
        <v>6.6700000000000009E-2</v>
      </c>
      <c r="P73" s="812">
        <v>6.6700000000000009E-2</v>
      </c>
      <c r="Q73" s="813">
        <v>6.6700000000000009E-2</v>
      </c>
      <c r="R73" s="810"/>
      <c r="S73" s="54"/>
      <c r="T73" s="55"/>
    </row>
    <row r="74" spans="1:20" s="18" customFormat="1" ht="15" customHeight="1" x14ac:dyDescent="0.25">
      <c r="A74" s="52"/>
      <c r="B74" s="787"/>
      <c r="C74" s="790" t="s">
        <v>5819</v>
      </c>
      <c r="D74" s="789" t="s">
        <v>6</v>
      </c>
      <c r="E74" s="788" t="s">
        <v>1003</v>
      </c>
      <c r="F74" s="789" t="s">
        <v>435</v>
      </c>
      <c r="G74" s="789" t="s">
        <v>417</v>
      </c>
      <c r="H74" s="790" t="s">
        <v>4388</v>
      </c>
      <c r="I74" s="848">
        <v>44562</v>
      </c>
      <c r="J74" s="851">
        <v>48213</v>
      </c>
      <c r="K74" s="805" t="s">
        <v>4388</v>
      </c>
      <c r="L74" s="814">
        <v>0.33330000000000004</v>
      </c>
      <c r="M74" s="815">
        <v>0.33330000000000004</v>
      </c>
      <c r="N74" s="815">
        <v>0.33330000000000004</v>
      </c>
      <c r="O74" s="814">
        <v>6.6700000000000009E-2</v>
      </c>
      <c r="P74" s="815">
        <v>6.6700000000000009E-2</v>
      </c>
      <c r="Q74" s="816">
        <v>6.6700000000000009E-2</v>
      </c>
      <c r="R74" s="810"/>
      <c r="S74" s="54"/>
      <c r="T74" s="55"/>
    </row>
    <row r="75" spans="1:20" s="18" customFormat="1" ht="18.75" customHeight="1" x14ac:dyDescent="0.25">
      <c r="A75" s="52"/>
      <c r="B75" s="201"/>
      <c r="C75" s="788" t="s">
        <v>5820</v>
      </c>
      <c r="D75" s="789" t="s">
        <v>6</v>
      </c>
      <c r="E75" s="839" t="s">
        <v>34</v>
      </c>
      <c r="F75" s="789" t="s">
        <v>435</v>
      </c>
      <c r="G75" s="789" t="s">
        <v>417</v>
      </c>
      <c r="H75" s="790" t="s">
        <v>634</v>
      </c>
      <c r="I75" s="848">
        <v>44562</v>
      </c>
      <c r="J75" s="851">
        <v>48213</v>
      </c>
      <c r="K75" s="853" t="s">
        <v>634</v>
      </c>
      <c r="L75" s="817">
        <v>5.9499999999999997E-2</v>
      </c>
      <c r="M75" s="815">
        <v>5.9499999999999997E-2</v>
      </c>
      <c r="N75" s="815">
        <v>5.9499999999999997E-2</v>
      </c>
      <c r="O75" s="817">
        <v>1.1928571428571429E-2</v>
      </c>
      <c r="P75" s="815">
        <v>1.1928571428571429E-2</v>
      </c>
      <c r="Q75" s="816">
        <v>1.1928571428571429E-2</v>
      </c>
      <c r="R75" s="277"/>
      <c r="S75" s="54"/>
      <c r="T75" s="55"/>
    </row>
    <row r="76" spans="1:20" s="18" customFormat="1" ht="18.75" customHeight="1" x14ac:dyDescent="0.25">
      <c r="A76" s="52"/>
      <c r="B76" s="201"/>
      <c r="C76" s="788" t="s">
        <v>5821</v>
      </c>
      <c r="D76" s="789" t="s">
        <v>6</v>
      </c>
      <c r="E76" s="839" t="s">
        <v>34</v>
      </c>
      <c r="F76" s="789" t="s">
        <v>435</v>
      </c>
      <c r="G76" s="789" t="s">
        <v>417</v>
      </c>
      <c r="H76" s="790" t="s">
        <v>370</v>
      </c>
      <c r="I76" s="848">
        <v>44562</v>
      </c>
      <c r="J76" s="851">
        <v>48213</v>
      </c>
      <c r="K76" s="853" t="s">
        <v>370</v>
      </c>
      <c r="L76" s="817">
        <v>5.9499999999999997E-2</v>
      </c>
      <c r="M76" s="815">
        <v>5.9499999999999997E-2</v>
      </c>
      <c r="N76" s="815">
        <v>5.9499999999999997E-2</v>
      </c>
      <c r="O76" s="817">
        <v>1.1928571428571429E-2</v>
      </c>
      <c r="P76" s="815">
        <v>1.1928571428571429E-2</v>
      </c>
      <c r="Q76" s="816">
        <v>1.1928571428571429E-2</v>
      </c>
      <c r="R76" s="277"/>
      <c r="S76" s="54"/>
      <c r="T76" s="55"/>
    </row>
    <row r="77" spans="1:20" s="18" customFormat="1" ht="18.75" customHeight="1" x14ac:dyDescent="0.25">
      <c r="A77" s="52"/>
      <c r="B77" s="201"/>
      <c r="C77" s="788" t="s">
        <v>5822</v>
      </c>
      <c r="D77" s="789" t="s">
        <v>6</v>
      </c>
      <c r="E77" s="839" t="s">
        <v>34</v>
      </c>
      <c r="F77" s="789" t="s">
        <v>435</v>
      </c>
      <c r="G77" s="789" t="s">
        <v>417</v>
      </c>
      <c r="H77" s="790" t="s">
        <v>767</v>
      </c>
      <c r="I77" s="848">
        <v>44562</v>
      </c>
      <c r="J77" s="851">
        <v>48213</v>
      </c>
      <c r="K77" s="853" t="s">
        <v>5823</v>
      </c>
      <c r="L77" s="817">
        <v>5.9499999999999997E-2</v>
      </c>
      <c r="M77" s="815">
        <v>5.9499999999999997E-2</v>
      </c>
      <c r="N77" s="815">
        <v>5.9499999999999997E-2</v>
      </c>
      <c r="O77" s="817">
        <v>1.1928571428571429E-2</v>
      </c>
      <c r="P77" s="815">
        <v>1.1928571428571429E-2</v>
      </c>
      <c r="Q77" s="816">
        <v>1.1928571428571429E-2</v>
      </c>
      <c r="R77" s="277"/>
      <c r="S77" s="54"/>
      <c r="T77" s="55"/>
    </row>
    <row r="78" spans="1:20" s="18" customFormat="1" ht="18.75" customHeight="1" x14ac:dyDescent="0.25">
      <c r="A78" s="52"/>
      <c r="B78" s="201"/>
      <c r="C78" s="788" t="s">
        <v>5824</v>
      </c>
      <c r="D78" s="789" t="s">
        <v>6</v>
      </c>
      <c r="E78" s="839" t="s">
        <v>34</v>
      </c>
      <c r="F78" s="789" t="s">
        <v>435</v>
      </c>
      <c r="G78" s="789" t="s">
        <v>417</v>
      </c>
      <c r="H78" s="790" t="s">
        <v>719</v>
      </c>
      <c r="I78" s="848">
        <v>44562</v>
      </c>
      <c r="J78" s="851">
        <v>48213</v>
      </c>
      <c r="K78" s="853" t="s">
        <v>720</v>
      </c>
      <c r="L78" s="817">
        <v>5.9499999999999997E-2</v>
      </c>
      <c r="M78" s="815">
        <v>5.9499999999999997E-2</v>
      </c>
      <c r="N78" s="815">
        <v>5.9499999999999997E-2</v>
      </c>
      <c r="O78" s="817">
        <v>1.1928571428571429E-2</v>
      </c>
      <c r="P78" s="815">
        <v>1.1928571428571429E-2</v>
      </c>
      <c r="Q78" s="816">
        <v>1.1928571428571429E-2</v>
      </c>
      <c r="R78" s="277"/>
      <c r="S78" s="54"/>
      <c r="T78" s="55"/>
    </row>
    <row r="79" spans="1:20" s="18" customFormat="1" ht="18.75" customHeight="1" x14ac:dyDescent="0.25">
      <c r="A79" s="52"/>
      <c r="B79" s="201"/>
      <c r="C79" s="788" t="s">
        <v>5825</v>
      </c>
      <c r="D79" s="789" t="s">
        <v>6</v>
      </c>
      <c r="E79" s="839" t="s">
        <v>34</v>
      </c>
      <c r="F79" s="789" t="s">
        <v>435</v>
      </c>
      <c r="G79" s="789" t="s">
        <v>417</v>
      </c>
      <c r="H79" s="790" t="s">
        <v>3318</v>
      </c>
      <c r="I79" s="848">
        <v>44562</v>
      </c>
      <c r="J79" s="851">
        <v>48213</v>
      </c>
      <c r="K79" s="853" t="s">
        <v>3309</v>
      </c>
      <c r="L79" s="817">
        <v>5.9499999999999997E-2</v>
      </c>
      <c r="M79" s="815">
        <v>5.9499999999999997E-2</v>
      </c>
      <c r="N79" s="815">
        <v>5.9499999999999997E-2</v>
      </c>
      <c r="O79" s="817">
        <v>1.1928571428571429E-2</v>
      </c>
      <c r="P79" s="815">
        <v>1.1928571428571429E-2</v>
      </c>
      <c r="Q79" s="816">
        <v>1.1928571428571429E-2</v>
      </c>
      <c r="R79" s="277"/>
      <c r="S79" s="54"/>
      <c r="T79" s="55"/>
    </row>
    <row r="80" spans="1:20" s="18" customFormat="1" ht="18.75" customHeight="1" x14ac:dyDescent="0.25">
      <c r="A80" s="52"/>
      <c r="B80" s="201"/>
      <c r="C80" s="788" t="s">
        <v>5826</v>
      </c>
      <c r="D80" s="789" t="s">
        <v>6</v>
      </c>
      <c r="E80" s="839" t="s">
        <v>34</v>
      </c>
      <c r="F80" s="789" t="s">
        <v>435</v>
      </c>
      <c r="G80" s="789" t="s">
        <v>417</v>
      </c>
      <c r="H80" s="790" t="s">
        <v>1148</v>
      </c>
      <c r="I80" s="848">
        <v>44562</v>
      </c>
      <c r="J80" s="851">
        <v>48213</v>
      </c>
      <c r="K80" s="853" t="s">
        <v>1148</v>
      </c>
      <c r="L80" s="817">
        <v>5.9499999999999997E-2</v>
      </c>
      <c r="M80" s="815">
        <v>5.9499999999999997E-2</v>
      </c>
      <c r="N80" s="815">
        <v>5.9499999999999997E-2</v>
      </c>
      <c r="O80" s="817">
        <v>1.1928571428571429E-2</v>
      </c>
      <c r="P80" s="815">
        <v>1.1928571428571429E-2</v>
      </c>
      <c r="Q80" s="816">
        <v>1.1928571428571429E-2</v>
      </c>
      <c r="R80" s="277"/>
      <c r="S80" s="54"/>
      <c r="T80" s="55"/>
    </row>
    <row r="81" spans="1:24" s="18" customFormat="1" ht="18.75" customHeight="1" x14ac:dyDescent="0.25">
      <c r="A81" s="52"/>
      <c r="B81" s="201"/>
      <c r="C81" s="788" t="s">
        <v>5827</v>
      </c>
      <c r="D81" s="789" t="s">
        <v>6</v>
      </c>
      <c r="E81" s="839" t="s">
        <v>34</v>
      </c>
      <c r="F81" s="789" t="s">
        <v>435</v>
      </c>
      <c r="G81" s="789" t="s">
        <v>417</v>
      </c>
      <c r="H81" s="790" t="s">
        <v>3483</v>
      </c>
      <c r="I81" s="848">
        <v>44562</v>
      </c>
      <c r="J81" s="851">
        <v>48213</v>
      </c>
      <c r="K81" s="853" t="s">
        <v>5828</v>
      </c>
      <c r="L81" s="817">
        <v>5.9499999999999997E-2</v>
      </c>
      <c r="M81" s="815">
        <v>5.9499999999999997E-2</v>
      </c>
      <c r="N81" s="815">
        <v>5.9499999999999997E-2</v>
      </c>
      <c r="O81" s="817">
        <v>1.1928571428571429E-2</v>
      </c>
      <c r="P81" s="815">
        <v>1.1928571428571429E-2</v>
      </c>
      <c r="Q81" s="816">
        <v>1.1928571428571429E-2</v>
      </c>
      <c r="R81" s="277"/>
      <c r="S81" s="54"/>
      <c r="T81" s="55"/>
    </row>
    <row r="82" spans="1:24" s="18" customFormat="1" ht="18.75" customHeight="1" x14ac:dyDescent="0.25">
      <c r="A82" s="52"/>
      <c r="B82" s="201"/>
      <c r="C82" s="788" t="s">
        <v>5829</v>
      </c>
      <c r="D82" s="789" t="s">
        <v>6</v>
      </c>
      <c r="E82" s="839" t="s">
        <v>34</v>
      </c>
      <c r="F82" s="789" t="s">
        <v>435</v>
      </c>
      <c r="G82" s="789" t="s">
        <v>417</v>
      </c>
      <c r="H82" s="790" t="s">
        <v>3364</v>
      </c>
      <c r="I82" s="848">
        <v>44562</v>
      </c>
      <c r="J82" s="851">
        <v>48213</v>
      </c>
      <c r="K82" s="853" t="s">
        <v>3364</v>
      </c>
      <c r="L82" s="817">
        <v>5.9499999999999997E-2</v>
      </c>
      <c r="M82" s="815">
        <v>5.9499999999999997E-2</v>
      </c>
      <c r="N82" s="815">
        <v>5.9499999999999997E-2</v>
      </c>
      <c r="O82" s="817">
        <v>1.1928571428571429E-2</v>
      </c>
      <c r="P82" s="815">
        <v>1.1928571428571429E-2</v>
      </c>
      <c r="Q82" s="816">
        <v>1.1928571428571429E-2</v>
      </c>
      <c r="R82" s="277"/>
      <c r="S82" s="54"/>
      <c r="T82" s="55"/>
    </row>
    <row r="83" spans="1:24" s="18" customFormat="1" ht="18.75" customHeight="1" x14ac:dyDescent="0.25">
      <c r="A83" s="52"/>
      <c r="B83" s="201"/>
      <c r="C83" s="788" t="s">
        <v>5830</v>
      </c>
      <c r="D83" s="789" t="s">
        <v>6</v>
      </c>
      <c r="E83" s="839" t="s">
        <v>34</v>
      </c>
      <c r="F83" s="789" t="s">
        <v>435</v>
      </c>
      <c r="G83" s="789" t="s">
        <v>417</v>
      </c>
      <c r="H83" s="790" t="s">
        <v>730</v>
      </c>
      <c r="I83" s="848">
        <v>44562</v>
      </c>
      <c r="J83" s="851">
        <v>48213</v>
      </c>
      <c r="K83" s="853" t="s">
        <v>730</v>
      </c>
      <c r="L83" s="817">
        <v>5.9499999999999997E-2</v>
      </c>
      <c r="M83" s="815">
        <v>5.9499999999999997E-2</v>
      </c>
      <c r="N83" s="815">
        <v>5.9499999999999997E-2</v>
      </c>
      <c r="O83" s="817">
        <v>1.1928571428571429E-2</v>
      </c>
      <c r="P83" s="815">
        <v>1.1928571428571429E-2</v>
      </c>
      <c r="Q83" s="816">
        <v>1.1928571428571429E-2</v>
      </c>
      <c r="R83" s="277"/>
      <c r="S83" s="54"/>
      <c r="T83" s="55"/>
    </row>
    <row r="84" spans="1:24" s="18" customFormat="1" ht="18.75" customHeight="1" x14ac:dyDescent="0.25">
      <c r="A84" s="52"/>
      <c r="B84" s="201"/>
      <c r="C84" s="788" t="s">
        <v>5821</v>
      </c>
      <c r="D84" s="789" t="s">
        <v>6</v>
      </c>
      <c r="E84" s="839" t="s">
        <v>34</v>
      </c>
      <c r="F84" s="789" t="s">
        <v>435</v>
      </c>
      <c r="G84" s="789" t="s">
        <v>417</v>
      </c>
      <c r="H84" s="790" t="s">
        <v>370</v>
      </c>
      <c r="I84" s="848">
        <v>44562</v>
      </c>
      <c r="J84" s="851">
        <v>48213</v>
      </c>
      <c r="K84" s="853" t="s">
        <v>5831</v>
      </c>
      <c r="L84" s="817">
        <v>5.9499999999999997E-2</v>
      </c>
      <c r="M84" s="815">
        <v>5.9499999999999997E-2</v>
      </c>
      <c r="N84" s="815">
        <v>5.9499999999999997E-2</v>
      </c>
      <c r="O84" s="817">
        <v>1.1928571428571429E-2</v>
      </c>
      <c r="P84" s="815">
        <v>1.1928571428571429E-2</v>
      </c>
      <c r="Q84" s="816">
        <v>1.1928571428571429E-2</v>
      </c>
      <c r="R84" s="277"/>
      <c r="S84" s="54"/>
      <c r="T84" s="55"/>
    </row>
    <row r="85" spans="1:24" s="18" customFormat="1" ht="18.75" customHeight="1" x14ac:dyDescent="0.25">
      <c r="A85" s="52"/>
      <c r="B85" s="201"/>
      <c r="C85" s="788" t="s">
        <v>5821</v>
      </c>
      <c r="D85" s="789" t="s">
        <v>6</v>
      </c>
      <c r="E85" s="839" t="s">
        <v>34</v>
      </c>
      <c r="F85" s="789" t="s">
        <v>435</v>
      </c>
      <c r="G85" s="789" t="s">
        <v>417</v>
      </c>
      <c r="H85" s="790" t="s">
        <v>370</v>
      </c>
      <c r="I85" s="848">
        <v>44562</v>
      </c>
      <c r="J85" s="851">
        <v>48213</v>
      </c>
      <c r="K85" s="853" t="s">
        <v>2958</v>
      </c>
      <c r="L85" s="817">
        <v>5.9499999999999997E-2</v>
      </c>
      <c r="M85" s="815">
        <v>5.9499999999999997E-2</v>
      </c>
      <c r="N85" s="815">
        <v>5.9499999999999997E-2</v>
      </c>
      <c r="O85" s="817">
        <v>1.1928571428571429E-2</v>
      </c>
      <c r="P85" s="815">
        <v>1.1928571428571429E-2</v>
      </c>
      <c r="Q85" s="816">
        <v>1.1928571428571429E-2</v>
      </c>
      <c r="R85" s="277"/>
      <c r="S85" s="54"/>
      <c r="T85" s="55"/>
    </row>
    <row r="86" spans="1:24" s="18" customFormat="1" ht="18.75" customHeight="1" x14ac:dyDescent="0.25">
      <c r="A86" s="52"/>
      <c r="B86" s="201"/>
      <c r="C86" s="788" t="s">
        <v>5821</v>
      </c>
      <c r="D86" s="789" t="s">
        <v>6</v>
      </c>
      <c r="E86" s="839" t="s">
        <v>34</v>
      </c>
      <c r="F86" s="789" t="s">
        <v>435</v>
      </c>
      <c r="G86" s="789" t="s">
        <v>417</v>
      </c>
      <c r="H86" s="790" t="s">
        <v>370</v>
      </c>
      <c r="I86" s="848">
        <v>44562</v>
      </c>
      <c r="J86" s="851">
        <v>48213</v>
      </c>
      <c r="K86" s="853" t="s">
        <v>2959</v>
      </c>
      <c r="L86" s="817">
        <v>5.9499999999999997E-2</v>
      </c>
      <c r="M86" s="815">
        <v>5.9499999999999997E-2</v>
      </c>
      <c r="N86" s="815">
        <v>5.9499999999999997E-2</v>
      </c>
      <c r="O86" s="817">
        <v>1.1928571428571429E-2</v>
      </c>
      <c r="P86" s="815">
        <v>1.1928571428571429E-2</v>
      </c>
      <c r="Q86" s="816">
        <v>1.1928571428571429E-2</v>
      </c>
      <c r="R86" s="277"/>
      <c r="S86" s="54"/>
      <c r="T86" s="55"/>
    </row>
    <row r="87" spans="1:24" s="18" customFormat="1" ht="18.75" customHeight="1" x14ac:dyDescent="0.25">
      <c r="A87" s="52"/>
      <c r="B87" s="201"/>
      <c r="C87" s="788" t="s">
        <v>5821</v>
      </c>
      <c r="D87" s="789" t="s">
        <v>6</v>
      </c>
      <c r="E87" s="839" t="s">
        <v>34</v>
      </c>
      <c r="F87" s="789" t="s">
        <v>435</v>
      </c>
      <c r="G87" s="789" t="s">
        <v>417</v>
      </c>
      <c r="H87" s="790" t="s">
        <v>370</v>
      </c>
      <c r="I87" s="848">
        <v>44562</v>
      </c>
      <c r="J87" s="851">
        <v>48213</v>
      </c>
      <c r="K87" s="853" t="s">
        <v>718</v>
      </c>
      <c r="L87" s="817">
        <v>5.9499999999999997E-2</v>
      </c>
      <c r="M87" s="815">
        <v>5.9499999999999997E-2</v>
      </c>
      <c r="N87" s="815">
        <v>5.9499999999999997E-2</v>
      </c>
      <c r="O87" s="817">
        <v>1.1928571428571429E-2</v>
      </c>
      <c r="P87" s="815">
        <v>1.1928571428571429E-2</v>
      </c>
      <c r="Q87" s="816">
        <v>1.1928571428571429E-2</v>
      </c>
      <c r="R87" s="277"/>
      <c r="S87" s="54"/>
      <c r="T87" s="55"/>
    </row>
    <row r="88" spans="1:24" s="18" customFormat="1" ht="18.75" customHeight="1" x14ac:dyDescent="0.25">
      <c r="A88" s="52"/>
      <c r="B88" s="201"/>
      <c r="C88" s="788" t="s">
        <v>6949</v>
      </c>
      <c r="D88" s="789" t="s">
        <v>6</v>
      </c>
      <c r="E88" s="839" t="s">
        <v>34</v>
      </c>
      <c r="F88" s="789" t="s">
        <v>435</v>
      </c>
      <c r="G88" s="789" t="s">
        <v>417</v>
      </c>
      <c r="H88" s="790" t="s">
        <v>5915</v>
      </c>
      <c r="I88" s="848">
        <v>44562</v>
      </c>
      <c r="J88" s="851">
        <v>48213</v>
      </c>
      <c r="K88" s="853" t="s">
        <v>1052</v>
      </c>
      <c r="L88" s="817">
        <v>5.9499999999999997E-2</v>
      </c>
      <c r="M88" s="815">
        <v>5.9499999999999997E-2</v>
      </c>
      <c r="N88" s="815">
        <v>5.9499999999999997E-2</v>
      </c>
      <c r="O88" s="817">
        <v>1.1928571428571429E-2</v>
      </c>
      <c r="P88" s="815">
        <v>1.1928571428571429E-2</v>
      </c>
      <c r="Q88" s="816">
        <v>1.1928571428571429E-2</v>
      </c>
      <c r="R88" s="277"/>
      <c r="S88" s="54"/>
      <c r="T88" s="55"/>
    </row>
    <row r="89" spans="1:24" s="18" customFormat="1" ht="18.75" customHeight="1" x14ac:dyDescent="0.25">
      <c r="A89" s="52"/>
      <c r="B89" s="201"/>
      <c r="C89" s="788" t="s">
        <v>5832</v>
      </c>
      <c r="D89" s="789" t="s">
        <v>6</v>
      </c>
      <c r="E89" s="839" t="s">
        <v>4203</v>
      </c>
      <c r="F89" s="789" t="s">
        <v>416</v>
      </c>
      <c r="G89" s="789" t="s">
        <v>558</v>
      </c>
      <c r="H89" s="790" t="s">
        <v>470</v>
      </c>
      <c r="I89" s="848" t="s">
        <v>5467</v>
      </c>
      <c r="J89" s="851" t="s">
        <v>628</v>
      </c>
      <c r="K89" s="853" t="s">
        <v>470</v>
      </c>
      <c r="L89" s="817">
        <v>5</v>
      </c>
      <c r="M89" s="818">
        <v>5</v>
      </c>
      <c r="N89" s="820">
        <v>5</v>
      </c>
      <c r="O89" s="817">
        <v>0</v>
      </c>
      <c r="P89" s="818">
        <v>0</v>
      </c>
      <c r="Q89" s="819">
        <v>0</v>
      </c>
      <c r="R89" s="277"/>
    </row>
    <row r="90" spans="1:24" s="18" customFormat="1" ht="18.75" customHeight="1" x14ac:dyDescent="0.25">
      <c r="A90" s="52"/>
      <c r="B90" s="201"/>
      <c r="C90" s="788" t="s">
        <v>6066</v>
      </c>
      <c r="D90" s="789" t="s">
        <v>6</v>
      </c>
      <c r="E90" s="839" t="s">
        <v>1003</v>
      </c>
      <c r="F90" s="789" t="s">
        <v>416</v>
      </c>
      <c r="G90" s="789" t="s">
        <v>558</v>
      </c>
      <c r="H90" s="790" t="s">
        <v>422</v>
      </c>
      <c r="I90" s="848">
        <v>44593</v>
      </c>
      <c r="J90" s="851">
        <v>46022</v>
      </c>
      <c r="K90" s="790" t="s">
        <v>422</v>
      </c>
      <c r="L90" s="852">
        <v>0.36392000000000002</v>
      </c>
      <c r="M90" s="850">
        <v>3.6392E-4</v>
      </c>
      <c r="N90" s="820">
        <v>3.6391999999999999E-7</v>
      </c>
      <c r="O90" s="817">
        <v>0</v>
      </c>
      <c r="P90" s="818">
        <v>0</v>
      </c>
      <c r="Q90" s="819">
        <v>0</v>
      </c>
      <c r="R90" s="277"/>
      <c r="S90" s="854"/>
      <c r="T90" s="855"/>
    </row>
    <row r="91" spans="1:24" s="18" customFormat="1" ht="18.75" customHeight="1" x14ac:dyDescent="0.25">
      <c r="A91" s="52"/>
      <c r="B91" s="201"/>
      <c r="C91" s="788" t="s">
        <v>6067</v>
      </c>
      <c r="D91" s="789" t="s">
        <v>6</v>
      </c>
      <c r="E91" s="839" t="s">
        <v>1003</v>
      </c>
      <c r="F91" s="789" t="s">
        <v>416</v>
      </c>
      <c r="G91" s="789" t="s">
        <v>558</v>
      </c>
      <c r="H91" s="856" t="s">
        <v>426</v>
      </c>
      <c r="I91" s="848">
        <v>44593</v>
      </c>
      <c r="J91" s="851">
        <v>46022</v>
      </c>
      <c r="K91" s="856" t="s">
        <v>426</v>
      </c>
      <c r="L91" s="852">
        <v>4.7289999999999999E-2</v>
      </c>
      <c r="M91" s="850">
        <v>4.7289999999999996E-5</v>
      </c>
      <c r="N91" s="820">
        <v>4.7289999999999995E-8</v>
      </c>
      <c r="O91" s="817">
        <v>0</v>
      </c>
      <c r="P91" s="818">
        <v>0</v>
      </c>
      <c r="Q91" s="819">
        <v>0</v>
      </c>
      <c r="R91" s="277"/>
      <c r="S91" s="854"/>
      <c r="T91" s="855"/>
      <c r="X91" s="18">
        <v>1000</v>
      </c>
    </row>
    <row r="92" spans="1:24" s="18" customFormat="1" ht="18.75" customHeight="1" x14ac:dyDescent="0.25">
      <c r="A92" s="52"/>
      <c r="B92" s="201"/>
      <c r="C92" s="788" t="s">
        <v>6068</v>
      </c>
      <c r="D92" s="789" t="s">
        <v>6</v>
      </c>
      <c r="E92" s="839" t="s">
        <v>1003</v>
      </c>
      <c r="F92" s="789" t="s">
        <v>416</v>
      </c>
      <c r="G92" s="789" t="s">
        <v>558</v>
      </c>
      <c r="H92" s="856" t="s">
        <v>431</v>
      </c>
      <c r="I92" s="848">
        <v>44593</v>
      </c>
      <c r="J92" s="851">
        <v>46022</v>
      </c>
      <c r="K92" s="856" t="s">
        <v>431</v>
      </c>
      <c r="L92" s="852">
        <v>0.184</v>
      </c>
      <c r="M92" s="850">
        <v>1.84E-4</v>
      </c>
      <c r="N92" s="820">
        <v>1.8400000000000001E-7</v>
      </c>
      <c r="O92" s="817">
        <v>0</v>
      </c>
      <c r="P92" s="818">
        <v>0</v>
      </c>
      <c r="Q92" s="819">
        <v>0</v>
      </c>
      <c r="R92" s="277"/>
      <c r="S92" s="854"/>
      <c r="T92" s="855"/>
    </row>
    <row r="93" spans="1:24" s="18" customFormat="1" ht="18.75" customHeight="1" x14ac:dyDescent="0.25">
      <c r="A93" s="52"/>
      <c r="B93" s="201"/>
      <c r="C93" s="788" t="s">
        <v>6069</v>
      </c>
      <c r="D93" s="789" t="s">
        <v>6</v>
      </c>
      <c r="E93" s="839" t="s">
        <v>1003</v>
      </c>
      <c r="F93" s="789" t="s">
        <v>416</v>
      </c>
      <c r="G93" s="789" t="s">
        <v>558</v>
      </c>
      <c r="H93" s="856" t="s">
        <v>433</v>
      </c>
      <c r="I93" s="848">
        <v>44593</v>
      </c>
      <c r="J93" s="851">
        <v>46022</v>
      </c>
      <c r="K93" s="856" t="s">
        <v>433</v>
      </c>
      <c r="L93" s="852">
        <v>0.10865999999999999</v>
      </c>
      <c r="M93" s="850">
        <v>1.0865999999999999E-4</v>
      </c>
      <c r="N93" s="820">
        <v>1.0865999999999999E-7</v>
      </c>
      <c r="O93" s="817">
        <v>0</v>
      </c>
      <c r="P93" s="818">
        <v>0</v>
      </c>
      <c r="Q93" s="819">
        <v>0</v>
      </c>
      <c r="R93" s="277"/>
      <c r="S93" s="854"/>
      <c r="T93" s="855"/>
    </row>
    <row r="94" spans="1:24" s="18" customFormat="1" ht="18.75" customHeight="1" x14ac:dyDescent="0.25">
      <c r="A94" s="52"/>
      <c r="B94" s="201"/>
      <c r="C94" s="788" t="s">
        <v>6713</v>
      </c>
      <c r="D94" s="789" t="s">
        <v>6</v>
      </c>
      <c r="E94" s="839" t="s">
        <v>1003</v>
      </c>
      <c r="F94" s="789" t="s">
        <v>416</v>
      </c>
      <c r="G94" s="789" t="s">
        <v>558</v>
      </c>
      <c r="H94" s="856" t="s">
        <v>484</v>
      </c>
      <c r="I94" s="848">
        <v>44927</v>
      </c>
      <c r="J94" s="851">
        <v>46022</v>
      </c>
      <c r="K94" s="856" t="s">
        <v>484</v>
      </c>
      <c r="L94" s="852">
        <v>0.34975000000000001</v>
      </c>
      <c r="M94" s="850">
        <v>3.4975000000000002E-4</v>
      </c>
      <c r="N94" s="820">
        <v>3.4975000000000002E-7</v>
      </c>
      <c r="O94" s="817">
        <v>0</v>
      </c>
      <c r="P94" s="818">
        <v>0</v>
      </c>
      <c r="Q94" s="819">
        <v>0</v>
      </c>
      <c r="R94" s="277"/>
      <c r="S94" s="854"/>
      <c r="T94" s="855"/>
    </row>
    <row r="95" spans="1:24" s="18" customFormat="1" ht="18.75" customHeight="1" x14ac:dyDescent="0.25">
      <c r="A95" s="52"/>
      <c r="B95" s="201"/>
      <c r="C95" s="788" t="s">
        <v>6714</v>
      </c>
      <c r="D95" s="789" t="s">
        <v>6</v>
      </c>
      <c r="E95" s="839" t="s">
        <v>1003</v>
      </c>
      <c r="F95" s="789" t="s">
        <v>416</v>
      </c>
      <c r="G95" s="789" t="s">
        <v>558</v>
      </c>
      <c r="H95" s="856" t="s">
        <v>3483</v>
      </c>
      <c r="I95" s="848">
        <v>44927</v>
      </c>
      <c r="J95" s="851">
        <v>46022</v>
      </c>
      <c r="K95" s="856" t="s">
        <v>3483</v>
      </c>
      <c r="L95" s="852">
        <v>0.59521000000000002</v>
      </c>
      <c r="M95" s="850">
        <v>5.9520999999999999E-4</v>
      </c>
      <c r="N95" s="820">
        <v>5.9520999999999999E-7</v>
      </c>
      <c r="O95" s="817">
        <v>0</v>
      </c>
      <c r="P95" s="818">
        <v>0</v>
      </c>
      <c r="Q95" s="819">
        <v>0</v>
      </c>
      <c r="R95" s="277"/>
      <c r="S95" s="854"/>
      <c r="T95" s="855"/>
    </row>
    <row r="96" spans="1:24" s="18" customFormat="1" ht="18.75" customHeight="1" x14ac:dyDescent="0.25">
      <c r="A96" s="52"/>
      <c r="B96" s="201"/>
      <c r="C96" s="788" t="s">
        <v>6950</v>
      </c>
      <c r="D96" s="789" t="s">
        <v>6</v>
      </c>
      <c r="E96" s="839" t="s">
        <v>1003</v>
      </c>
      <c r="F96" s="789" t="s">
        <v>416</v>
      </c>
      <c r="G96" s="789" t="s">
        <v>558</v>
      </c>
      <c r="H96" s="856" t="s">
        <v>370</v>
      </c>
      <c r="I96" s="848">
        <v>44927</v>
      </c>
      <c r="J96" s="851">
        <v>46022</v>
      </c>
      <c r="K96" s="856" t="s">
        <v>370</v>
      </c>
      <c r="L96" s="852">
        <v>11.10853</v>
      </c>
      <c r="M96" s="850">
        <v>1.110853E-2</v>
      </c>
      <c r="N96" s="820">
        <v>1.1108530000000001E-5</v>
      </c>
      <c r="O96" s="817">
        <v>0</v>
      </c>
      <c r="P96" s="818">
        <v>0</v>
      </c>
      <c r="Q96" s="819">
        <v>0</v>
      </c>
      <c r="R96" s="277"/>
      <c r="S96" s="854"/>
      <c r="T96" s="855"/>
    </row>
    <row r="97" spans="1:20" s="18" customFormat="1" ht="18.75" customHeight="1" x14ac:dyDescent="0.25">
      <c r="A97" s="52"/>
      <c r="B97" s="201"/>
      <c r="C97" s="788" t="s">
        <v>6951</v>
      </c>
      <c r="D97" s="789" t="s">
        <v>6</v>
      </c>
      <c r="E97" s="839" t="s">
        <v>1003</v>
      </c>
      <c r="F97" s="789" t="s">
        <v>416</v>
      </c>
      <c r="G97" s="789" t="s">
        <v>558</v>
      </c>
      <c r="H97" s="856" t="s">
        <v>1148</v>
      </c>
      <c r="I97" s="848">
        <v>44927</v>
      </c>
      <c r="J97" s="851">
        <v>46022</v>
      </c>
      <c r="K97" s="856" t="s">
        <v>1148</v>
      </c>
      <c r="L97" s="852">
        <v>8.0759999999999998E-2</v>
      </c>
      <c r="M97" s="850">
        <v>8.0759999999999992E-5</v>
      </c>
      <c r="N97" s="820">
        <v>8.075999999999999E-8</v>
      </c>
      <c r="O97" s="817">
        <v>0</v>
      </c>
      <c r="P97" s="818">
        <v>0</v>
      </c>
      <c r="Q97" s="819">
        <v>0</v>
      </c>
      <c r="R97" s="277"/>
      <c r="S97" s="854"/>
      <c r="T97" s="855"/>
    </row>
    <row r="98" spans="1:20" s="18" customFormat="1" ht="18.75" customHeight="1" x14ac:dyDescent="0.25">
      <c r="A98" s="52"/>
      <c r="B98" s="201"/>
      <c r="C98" s="788" t="s">
        <v>6952</v>
      </c>
      <c r="D98" s="789" t="s">
        <v>6</v>
      </c>
      <c r="E98" s="839" t="s">
        <v>1003</v>
      </c>
      <c r="F98" s="789" t="s">
        <v>416</v>
      </c>
      <c r="G98" s="789" t="s">
        <v>558</v>
      </c>
      <c r="H98" s="856" t="s">
        <v>478</v>
      </c>
      <c r="I98" s="848">
        <v>44927</v>
      </c>
      <c r="J98" s="851">
        <v>46022</v>
      </c>
      <c r="K98" s="856" t="s">
        <v>478</v>
      </c>
      <c r="L98" s="852">
        <v>0.11776</v>
      </c>
      <c r="M98" s="850">
        <v>1.1776E-4</v>
      </c>
      <c r="N98" s="820">
        <v>1.1776E-7</v>
      </c>
      <c r="O98" s="817">
        <v>0</v>
      </c>
      <c r="P98" s="818">
        <v>0</v>
      </c>
      <c r="Q98" s="819">
        <v>0</v>
      </c>
      <c r="R98" s="277"/>
      <c r="S98" s="854"/>
      <c r="T98" s="855"/>
    </row>
    <row r="99" spans="1:20" s="18" customFormat="1" ht="18.75" customHeight="1" x14ac:dyDescent="0.25">
      <c r="A99" s="52"/>
      <c r="B99" s="201"/>
      <c r="C99" s="788" t="s">
        <v>6953</v>
      </c>
      <c r="D99" s="789" t="s">
        <v>6</v>
      </c>
      <c r="E99" s="839" t="s">
        <v>1003</v>
      </c>
      <c r="F99" s="789" t="s">
        <v>416</v>
      </c>
      <c r="G99" s="789" t="s">
        <v>558</v>
      </c>
      <c r="H99" s="856" t="s">
        <v>507</v>
      </c>
      <c r="I99" s="848">
        <v>44927</v>
      </c>
      <c r="J99" s="851">
        <v>46022</v>
      </c>
      <c r="K99" s="856" t="s">
        <v>507</v>
      </c>
      <c r="L99" s="852">
        <v>1.3142199999999999</v>
      </c>
      <c r="M99" s="850">
        <v>1.3142199999999998E-3</v>
      </c>
      <c r="N99" s="820">
        <v>1.3142199999999998E-6</v>
      </c>
      <c r="O99" s="817">
        <v>0</v>
      </c>
      <c r="P99" s="818">
        <v>0</v>
      </c>
      <c r="Q99" s="819">
        <v>0</v>
      </c>
      <c r="R99" s="277"/>
      <c r="S99" s="854"/>
      <c r="T99" s="855"/>
    </row>
    <row r="100" spans="1:20" s="18" customFormat="1" ht="18.75" customHeight="1" x14ac:dyDescent="0.25">
      <c r="A100" s="52"/>
      <c r="B100" s="201"/>
      <c r="C100" s="788" t="s">
        <v>6954</v>
      </c>
      <c r="D100" s="789" t="s">
        <v>6</v>
      </c>
      <c r="E100" s="839" t="s">
        <v>1003</v>
      </c>
      <c r="F100" s="789" t="s">
        <v>416</v>
      </c>
      <c r="G100" s="789" t="s">
        <v>558</v>
      </c>
      <c r="H100" s="856" t="s">
        <v>562</v>
      </c>
      <c r="I100" s="848">
        <v>44927</v>
      </c>
      <c r="J100" s="851">
        <v>46022</v>
      </c>
      <c r="K100" s="856" t="s">
        <v>562</v>
      </c>
      <c r="L100" s="852">
        <v>0.24661000000000002</v>
      </c>
      <c r="M100" s="850">
        <v>2.4661000000000003E-4</v>
      </c>
      <c r="N100" s="820">
        <v>2.4661000000000001E-7</v>
      </c>
      <c r="O100" s="817">
        <v>0</v>
      </c>
      <c r="P100" s="818">
        <v>0</v>
      </c>
      <c r="Q100" s="819">
        <v>0</v>
      </c>
      <c r="R100" s="277"/>
      <c r="S100" s="854"/>
      <c r="T100" s="855"/>
    </row>
    <row r="101" spans="1:20" s="18" customFormat="1" ht="18.75" customHeight="1" x14ac:dyDescent="0.25">
      <c r="A101" s="52"/>
      <c r="B101" s="201"/>
      <c r="C101" s="788" t="s">
        <v>6955</v>
      </c>
      <c r="D101" s="789" t="s">
        <v>6</v>
      </c>
      <c r="E101" s="839" t="s">
        <v>1003</v>
      </c>
      <c r="F101" s="789" t="s">
        <v>416</v>
      </c>
      <c r="G101" s="789" t="s">
        <v>558</v>
      </c>
      <c r="H101" s="856" t="s">
        <v>451</v>
      </c>
      <c r="I101" s="848">
        <v>44927</v>
      </c>
      <c r="J101" s="851">
        <v>46022</v>
      </c>
      <c r="K101" s="856" t="s">
        <v>451</v>
      </c>
      <c r="L101" s="852">
        <v>0.13922000000000001</v>
      </c>
      <c r="M101" s="850">
        <v>1.3922000000000001E-4</v>
      </c>
      <c r="N101" s="820">
        <v>1.3922000000000003E-7</v>
      </c>
      <c r="O101" s="817">
        <v>0</v>
      </c>
      <c r="P101" s="818">
        <v>0</v>
      </c>
      <c r="Q101" s="819">
        <v>0</v>
      </c>
      <c r="R101" s="277"/>
      <c r="S101" s="854"/>
      <c r="T101" s="855"/>
    </row>
    <row r="102" spans="1:20" s="18" customFormat="1" ht="18.75" customHeight="1" x14ac:dyDescent="0.25">
      <c r="A102" s="52"/>
      <c r="B102" s="201"/>
      <c r="C102" s="788" t="s">
        <v>6956</v>
      </c>
      <c r="D102" s="789" t="s">
        <v>6</v>
      </c>
      <c r="E102" s="839" t="s">
        <v>1003</v>
      </c>
      <c r="F102" s="789" t="s">
        <v>416</v>
      </c>
      <c r="G102" s="789" t="s">
        <v>558</v>
      </c>
      <c r="H102" s="856" t="s">
        <v>492</v>
      </c>
      <c r="I102" s="848">
        <v>44927</v>
      </c>
      <c r="J102" s="851">
        <v>46022</v>
      </c>
      <c r="K102" s="856" t="s">
        <v>492</v>
      </c>
      <c r="L102" s="852">
        <v>3.8340000000000006E-2</v>
      </c>
      <c r="M102" s="850">
        <v>3.8340000000000009E-5</v>
      </c>
      <c r="N102" s="820">
        <v>3.8340000000000011E-8</v>
      </c>
      <c r="O102" s="817">
        <v>0</v>
      </c>
      <c r="P102" s="818">
        <v>0</v>
      </c>
      <c r="Q102" s="819">
        <v>0</v>
      </c>
      <c r="R102" s="277"/>
      <c r="S102" s="854"/>
      <c r="T102" s="855"/>
    </row>
    <row r="103" spans="1:20" s="18" customFormat="1" ht="18.75" customHeight="1" x14ac:dyDescent="0.25">
      <c r="A103" s="52"/>
      <c r="B103" s="201"/>
      <c r="C103" s="788" t="s">
        <v>6957</v>
      </c>
      <c r="D103" s="789" t="s">
        <v>6</v>
      </c>
      <c r="E103" s="839" t="s">
        <v>1003</v>
      </c>
      <c r="F103" s="789" t="s">
        <v>416</v>
      </c>
      <c r="G103" s="789" t="s">
        <v>558</v>
      </c>
      <c r="H103" s="856" t="s">
        <v>1944</v>
      </c>
      <c r="I103" s="848">
        <v>44927</v>
      </c>
      <c r="J103" s="851">
        <v>46022</v>
      </c>
      <c r="K103" s="856" t="s">
        <v>1944</v>
      </c>
      <c r="L103" s="852">
        <v>0.30574000000000001</v>
      </c>
      <c r="M103" s="850">
        <v>3.0574000000000004E-4</v>
      </c>
      <c r="N103" s="820">
        <v>3.0574000000000004E-7</v>
      </c>
      <c r="O103" s="817">
        <v>0</v>
      </c>
      <c r="P103" s="818">
        <v>0</v>
      </c>
      <c r="Q103" s="819">
        <v>0</v>
      </c>
      <c r="R103" s="277"/>
      <c r="S103" s="854"/>
      <c r="T103" s="855"/>
    </row>
    <row r="104" spans="1:20" s="18" customFormat="1" ht="18.75" customHeight="1" x14ac:dyDescent="0.25">
      <c r="A104" s="52"/>
      <c r="B104" s="201"/>
      <c r="C104" s="788" t="s">
        <v>6958</v>
      </c>
      <c r="D104" s="789" t="s">
        <v>6</v>
      </c>
      <c r="E104" s="839" t="s">
        <v>1003</v>
      </c>
      <c r="F104" s="789" t="s">
        <v>416</v>
      </c>
      <c r="G104" s="789" t="s">
        <v>558</v>
      </c>
      <c r="H104" s="857" t="s">
        <v>428</v>
      </c>
      <c r="I104" s="848">
        <v>44927</v>
      </c>
      <c r="J104" s="851">
        <v>46022</v>
      </c>
      <c r="K104" s="857" t="s">
        <v>428</v>
      </c>
      <c r="L104" s="852">
        <v>0</v>
      </c>
      <c r="M104" s="850">
        <v>0</v>
      </c>
      <c r="N104" s="820">
        <v>0</v>
      </c>
      <c r="O104" s="817"/>
      <c r="P104" s="818"/>
      <c r="Q104" s="819"/>
      <c r="R104" s="277"/>
      <c r="S104" s="54"/>
      <c r="T104" s="55"/>
    </row>
    <row r="105" spans="1:20" s="18" customFormat="1" ht="18.75" customHeight="1" x14ac:dyDescent="0.25">
      <c r="A105" s="52"/>
      <c r="B105" s="201"/>
      <c r="C105" s="788" t="s">
        <v>6959</v>
      </c>
      <c r="D105" s="789" t="s">
        <v>6</v>
      </c>
      <c r="E105" s="839" t="s">
        <v>1003</v>
      </c>
      <c r="F105" s="789" t="s">
        <v>416</v>
      </c>
      <c r="G105" s="789" t="s">
        <v>558</v>
      </c>
      <c r="H105" s="857" t="s">
        <v>424</v>
      </c>
      <c r="I105" s="848">
        <v>44927</v>
      </c>
      <c r="J105" s="851">
        <v>46022</v>
      </c>
      <c r="K105" s="857" t="s">
        <v>424</v>
      </c>
      <c r="L105" s="852">
        <v>0</v>
      </c>
      <c r="M105" s="850">
        <v>0</v>
      </c>
      <c r="N105" s="820">
        <v>0</v>
      </c>
      <c r="O105" s="817"/>
      <c r="P105" s="818"/>
      <c r="Q105" s="819"/>
      <c r="R105" s="277"/>
      <c r="S105" s="54"/>
      <c r="T105" s="55"/>
    </row>
    <row r="106" spans="1:20" s="18" customFormat="1" ht="18.75" customHeight="1" x14ac:dyDescent="0.25">
      <c r="A106" s="52"/>
      <c r="B106" s="201"/>
      <c r="C106" s="788" t="s">
        <v>6960</v>
      </c>
      <c r="D106" s="789" t="s">
        <v>6</v>
      </c>
      <c r="E106" s="839" t="s">
        <v>1003</v>
      </c>
      <c r="F106" s="789" t="s">
        <v>416</v>
      </c>
      <c r="G106" s="789" t="s">
        <v>558</v>
      </c>
      <c r="H106" s="857" t="s">
        <v>418</v>
      </c>
      <c r="I106" s="848">
        <v>44927</v>
      </c>
      <c r="J106" s="851">
        <v>46022</v>
      </c>
      <c r="K106" s="857" t="s">
        <v>418</v>
      </c>
      <c r="L106" s="852">
        <v>0</v>
      </c>
      <c r="M106" s="850">
        <v>0</v>
      </c>
      <c r="N106" s="820">
        <v>0</v>
      </c>
      <c r="O106" s="817"/>
      <c r="P106" s="818"/>
      <c r="Q106" s="819"/>
      <c r="R106" s="277"/>
      <c r="S106" s="54"/>
      <c r="T106" s="55"/>
    </row>
    <row r="107" spans="1:20" s="18" customFormat="1" ht="18.75" customHeight="1" x14ac:dyDescent="0.25">
      <c r="A107" s="52"/>
      <c r="B107" s="201"/>
      <c r="C107" s="788" t="s">
        <v>6961</v>
      </c>
      <c r="D107" s="789" t="s">
        <v>6</v>
      </c>
      <c r="E107" s="839" t="s">
        <v>1003</v>
      </c>
      <c r="F107" s="789" t="s">
        <v>416</v>
      </c>
      <c r="G107" s="789" t="s">
        <v>558</v>
      </c>
      <c r="H107" s="857" t="s">
        <v>531</v>
      </c>
      <c r="I107" s="848">
        <v>44927</v>
      </c>
      <c r="J107" s="851">
        <v>46022</v>
      </c>
      <c r="K107" s="857" t="s">
        <v>531</v>
      </c>
      <c r="L107" s="852">
        <v>0</v>
      </c>
      <c r="M107" s="850">
        <v>0</v>
      </c>
      <c r="N107" s="820">
        <v>0</v>
      </c>
      <c r="O107" s="817"/>
      <c r="P107" s="818"/>
      <c r="Q107" s="819"/>
      <c r="R107" s="277"/>
      <c r="S107" s="54"/>
      <c r="T107" s="55"/>
    </row>
    <row r="108" spans="1:20" s="18" customFormat="1" ht="18.75" customHeight="1" x14ac:dyDescent="0.25">
      <c r="A108" s="52"/>
      <c r="B108" s="201"/>
      <c r="C108" s="788" t="s">
        <v>6962</v>
      </c>
      <c r="D108" s="789" t="s">
        <v>6</v>
      </c>
      <c r="E108" s="839" t="s">
        <v>1003</v>
      </c>
      <c r="F108" s="789" t="s">
        <v>416</v>
      </c>
      <c r="G108" s="789" t="s">
        <v>558</v>
      </c>
      <c r="H108" s="857" t="s">
        <v>4388</v>
      </c>
      <c r="I108" s="848">
        <v>44927</v>
      </c>
      <c r="J108" s="851">
        <v>46022</v>
      </c>
      <c r="K108" s="857" t="s">
        <v>4388</v>
      </c>
      <c r="L108" s="852">
        <v>0</v>
      </c>
      <c r="M108" s="850">
        <v>0</v>
      </c>
      <c r="N108" s="820">
        <v>0</v>
      </c>
      <c r="O108" s="817"/>
      <c r="P108" s="818"/>
      <c r="Q108" s="819"/>
      <c r="R108" s="277"/>
      <c r="S108" s="54"/>
      <c r="T108" s="55"/>
    </row>
    <row r="109" spans="1:20" s="18" customFormat="1" ht="18.75" customHeight="1" x14ac:dyDescent="0.25">
      <c r="A109" s="52"/>
      <c r="B109" s="201"/>
      <c r="C109" s="788" t="s">
        <v>6963</v>
      </c>
      <c r="D109" s="789" t="s">
        <v>6</v>
      </c>
      <c r="E109" s="839" t="s">
        <v>1003</v>
      </c>
      <c r="F109" s="789" t="s">
        <v>416</v>
      </c>
      <c r="G109" s="789" t="s">
        <v>558</v>
      </c>
      <c r="H109" s="857" t="s">
        <v>634</v>
      </c>
      <c r="I109" s="848">
        <v>44927</v>
      </c>
      <c r="J109" s="851">
        <v>46022</v>
      </c>
      <c r="K109" s="857" t="s">
        <v>634</v>
      </c>
      <c r="L109" s="852">
        <v>0</v>
      </c>
      <c r="M109" s="850">
        <v>0</v>
      </c>
      <c r="N109" s="820">
        <v>0</v>
      </c>
      <c r="O109" s="817"/>
      <c r="P109" s="818"/>
      <c r="Q109" s="819"/>
      <c r="R109" s="277"/>
      <c r="S109" s="54"/>
      <c r="T109" s="55"/>
    </row>
    <row r="110" spans="1:20" s="18" customFormat="1" ht="18.75" customHeight="1" x14ac:dyDescent="0.25">
      <c r="A110" s="52"/>
      <c r="B110" s="201"/>
      <c r="C110" s="788" t="s">
        <v>6964</v>
      </c>
      <c r="D110" s="789" t="s">
        <v>6</v>
      </c>
      <c r="E110" s="839" t="s">
        <v>1003</v>
      </c>
      <c r="F110" s="789" t="s">
        <v>416</v>
      </c>
      <c r="G110" s="789" t="s">
        <v>558</v>
      </c>
      <c r="H110" s="857" t="s">
        <v>730</v>
      </c>
      <c r="I110" s="848">
        <v>44927</v>
      </c>
      <c r="J110" s="851">
        <v>46022</v>
      </c>
      <c r="K110" s="857" t="s">
        <v>730</v>
      </c>
      <c r="L110" s="852">
        <v>0</v>
      </c>
      <c r="M110" s="850">
        <v>0</v>
      </c>
      <c r="N110" s="820">
        <v>0</v>
      </c>
      <c r="O110" s="817"/>
      <c r="P110" s="818"/>
      <c r="Q110" s="819"/>
      <c r="R110" s="277"/>
      <c r="S110" s="54"/>
      <c r="T110" s="55"/>
    </row>
    <row r="111" spans="1:20" s="18" customFormat="1" ht="18.75" customHeight="1" x14ac:dyDescent="0.25">
      <c r="A111" s="52"/>
      <c r="B111" s="201"/>
      <c r="C111" s="788" t="s">
        <v>6965</v>
      </c>
      <c r="D111" s="789" t="s">
        <v>6</v>
      </c>
      <c r="E111" s="839" t="s">
        <v>1003</v>
      </c>
      <c r="F111" s="789" t="s">
        <v>416</v>
      </c>
      <c r="G111" s="789" t="s">
        <v>558</v>
      </c>
      <c r="H111" s="857" t="s">
        <v>719</v>
      </c>
      <c r="I111" s="848">
        <v>44927</v>
      </c>
      <c r="J111" s="851">
        <v>46022</v>
      </c>
      <c r="K111" s="857" t="s">
        <v>719</v>
      </c>
      <c r="L111" s="852">
        <v>0</v>
      </c>
      <c r="M111" s="850">
        <v>0</v>
      </c>
      <c r="N111" s="820">
        <v>0</v>
      </c>
      <c r="O111" s="817"/>
      <c r="P111" s="818"/>
      <c r="Q111" s="819"/>
      <c r="R111" s="277"/>
      <c r="S111" s="54"/>
      <c r="T111" s="55"/>
    </row>
    <row r="112" spans="1:20" s="18" customFormat="1" ht="18.75" customHeight="1" x14ac:dyDescent="0.25">
      <c r="A112" s="52"/>
      <c r="B112" s="201"/>
      <c r="C112" s="788" t="s">
        <v>6966</v>
      </c>
      <c r="D112" s="789" t="s">
        <v>6</v>
      </c>
      <c r="E112" s="839" t="s">
        <v>1003</v>
      </c>
      <c r="F112" s="789" t="s">
        <v>416</v>
      </c>
      <c r="G112" s="789" t="s">
        <v>558</v>
      </c>
      <c r="H112" s="857" t="s">
        <v>517</v>
      </c>
      <c r="I112" s="848">
        <v>44927</v>
      </c>
      <c r="J112" s="851">
        <v>46022</v>
      </c>
      <c r="K112" s="857" t="s">
        <v>517</v>
      </c>
      <c r="L112" s="852">
        <v>0</v>
      </c>
      <c r="M112" s="850">
        <v>0</v>
      </c>
      <c r="N112" s="820">
        <v>0</v>
      </c>
      <c r="O112" s="817"/>
      <c r="P112" s="818"/>
      <c r="Q112" s="819"/>
      <c r="R112" s="277"/>
      <c r="S112" s="54"/>
      <c r="T112" s="55"/>
    </row>
    <row r="113" spans="1:27" s="18" customFormat="1" ht="18.75" customHeight="1" x14ac:dyDescent="0.25">
      <c r="A113" s="52"/>
      <c r="B113" s="201"/>
      <c r="C113" s="788" t="s">
        <v>6967</v>
      </c>
      <c r="D113" s="789" t="s">
        <v>6</v>
      </c>
      <c r="E113" s="839" t="s">
        <v>1003</v>
      </c>
      <c r="F113" s="789" t="s">
        <v>416</v>
      </c>
      <c r="G113" s="789" t="s">
        <v>558</v>
      </c>
      <c r="H113" s="857" t="s">
        <v>608</v>
      </c>
      <c r="I113" s="848">
        <v>44927</v>
      </c>
      <c r="J113" s="851">
        <v>46022</v>
      </c>
      <c r="K113" s="857" t="s">
        <v>608</v>
      </c>
      <c r="L113" s="852">
        <v>0</v>
      </c>
      <c r="M113" s="850">
        <v>0</v>
      </c>
      <c r="N113" s="820">
        <v>0</v>
      </c>
      <c r="O113" s="817"/>
      <c r="P113" s="818"/>
      <c r="Q113" s="819"/>
      <c r="R113" s="277"/>
      <c r="S113" s="54"/>
      <c r="T113" s="55"/>
    </row>
    <row r="114" spans="1:27" s="18" customFormat="1" ht="18.75" customHeight="1" x14ac:dyDescent="0.25">
      <c r="A114" s="52"/>
      <c r="B114" s="201"/>
      <c r="C114" s="788" t="s">
        <v>6968</v>
      </c>
      <c r="D114" s="789" t="s">
        <v>6</v>
      </c>
      <c r="E114" s="839" t="s">
        <v>1003</v>
      </c>
      <c r="F114" s="789" t="s">
        <v>416</v>
      </c>
      <c r="G114" s="789" t="s">
        <v>558</v>
      </c>
      <c r="H114" s="857" t="s">
        <v>767</v>
      </c>
      <c r="I114" s="848">
        <v>44927</v>
      </c>
      <c r="J114" s="851">
        <v>46022</v>
      </c>
      <c r="K114" s="857" t="s">
        <v>767</v>
      </c>
      <c r="L114" s="852">
        <v>0</v>
      </c>
      <c r="M114" s="850">
        <v>0</v>
      </c>
      <c r="N114" s="820">
        <v>0</v>
      </c>
      <c r="O114" s="817"/>
      <c r="P114" s="818"/>
      <c r="Q114" s="819"/>
      <c r="R114" s="277"/>
      <c r="S114" s="54"/>
      <c r="T114" s="55"/>
    </row>
    <row r="115" spans="1:27" s="18" customFormat="1" ht="18.75" customHeight="1" x14ac:dyDescent="0.25">
      <c r="A115" s="52"/>
      <c r="B115" s="201"/>
      <c r="C115" s="788" t="s">
        <v>6969</v>
      </c>
      <c r="D115" s="789" t="s">
        <v>6</v>
      </c>
      <c r="E115" s="839" t="s">
        <v>1003</v>
      </c>
      <c r="F115" s="789" t="s">
        <v>416</v>
      </c>
      <c r="G115" s="789" t="s">
        <v>558</v>
      </c>
      <c r="H115" s="857" t="s">
        <v>3318</v>
      </c>
      <c r="I115" s="848">
        <v>44927</v>
      </c>
      <c r="J115" s="851">
        <v>46022</v>
      </c>
      <c r="K115" s="857" t="s">
        <v>3318</v>
      </c>
      <c r="L115" s="852">
        <v>0</v>
      </c>
      <c r="M115" s="850">
        <v>0</v>
      </c>
      <c r="N115" s="820">
        <v>0</v>
      </c>
      <c r="O115" s="817"/>
      <c r="P115" s="818"/>
      <c r="Q115" s="819"/>
      <c r="R115" s="277"/>
      <c r="S115" s="54"/>
      <c r="T115" s="55"/>
    </row>
    <row r="116" spans="1:27" s="18" customFormat="1" ht="18.75" customHeight="1" x14ac:dyDescent="0.25">
      <c r="A116" s="52"/>
      <c r="B116" s="201"/>
      <c r="C116" s="788" t="s">
        <v>6970</v>
      </c>
      <c r="D116" s="789" t="s">
        <v>6</v>
      </c>
      <c r="E116" s="839" t="s">
        <v>1003</v>
      </c>
      <c r="F116" s="789" t="s">
        <v>416</v>
      </c>
      <c r="G116" s="789" t="s">
        <v>558</v>
      </c>
      <c r="H116" s="857" t="s">
        <v>470</v>
      </c>
      <c r="I116" s="848">
        <v>44927</v>
      </c>
      <c r="J116" s="851">
        <v>46022</v>
      </c>
      <c r="K116" s="857" t="s">
        <v>470</v>
      </c>
      <c r="L116" s="852">
        <v>0</v>
      </c>
      <c r="M116" s="850">
        <v>0</v>
      </c>
      <c r="N116" s="820">
        <v>0</v>
      </c>
      <c r="O116" s="817"/>
      <c r="P116" s="818"/>
      <c r="Q116" s="819"/>
      <c r="R116" s="277"/>
      <c r="S116" s="54"/>
      <c r="T116" s="55"/>
    </row>
    <row r="117" spans="1:27" s="18" customFormat="1" ht="18.75" customHeight="1" x14ac:dyDescent="0.25">
      <c r="A117" s="52"/>
      <c r="B117" s="201"/>
      <c r="C117" s="788" t="s">
        <v>6971</v>
      </c>
      <c r="D117" s="789" t="s">
        <v>6</v>
      </c>
      <c r="E117" s="839" t="s">
        <v>1003</v>
      </c>
      <c r="F117" s="789" t="s">
        <v>416</v>
      </c>
      <c r="G117" s="789" t="s">
        <v>558</v>
      </c>
      <c r="H117" s="857" t="s">
        <v>6727</v>
      </c>
      <c r="I117" s="848">
        <v>44927</v>
      </c>
      <c r="J117" s="851">
        <v>46022</v>
      </c>
      <c r="K117" s="857" t="s">
        <v>6727</v>
      </c>
      <c r="L117" s="852">
        <v>0</v>
      </c>
      <c r="M117" s="850">
        <v>0</v>
      </c>
      <c r="N117" s="820">
        <v>0</v>
      </c>
      <c r="O117" s="817"/>
      <c r="P117" s="818"/>
      <c r="Q117" s="819"/>
      <c r="R117" s="277"/>
      <c r="S117" s="54"/>
      <c r="T117" s="55"/>
    </row>
    <row r="118" spans="1:27" s="18" customFormat="1" ht="18.75" customHeight="1" x14ac:dyDescent="0.25">
      <c r="A118" s="52"/>
      <c r="B118" s="201"/>
      <c r="C118" s="788" t="s">
        <v>6091</v>
      </c>
      <c r="D118" s="789" t="s">
        <v>6</v>
      </c>
      <c r="E118" s="839" t="s">
        <v>3612</v>
      </c>
      <c r="F118" s="789" t="s">
        <v>416</v>
      </c>
      <c r="G118" s="789" t="s">
        <v>558</v>
      </c>
      <c r="H118" s="790" t="s">
        <v>370</v>
      </c>
      <c r="I118" s="848">
        <v>44621</v>
      </c>
      <c r="J118" s="851">
        <v>46387</v>
      </c>
      <c r="K118" s="790" t="s">
        <v>370</v>
      </c>
      <c r="L118" s="817">
        <v>0.4</v>
      </c>
      <c r="M118" s="818">
        <v>0.4</v>
      </c>
      <c r="N118" s="820">
        <v>0.4</v>
      </c>
      <c r="O118" s="817">
        <v>0</v>
      </c>
      <c r="P118" s="818">
        <v>0</v>
      </c>
      <c r="Q118" s="819">
        <v>0</v>
      </c>
      <c r="R118" s="277"/>
      <c r="S118" s="54"/>
      <c r="T118" s="55"/>
    </row>
    <row r="119" spans="1:27" s="18" customFormat="1" ht="18.75" customHeight="1" x14ac:dyDescent="0.25">
      <c r="A119" s="52"/>
      <c r="B119" s="201"/>
      <c r="C119" s="788" t="s">
        <v>6715</v>
      </c>
      <c r="D119" s="789" t="s">
        <v>6</v>
      </c>
      <c r="E119" s="839" t="s">
        <v>6716</v>
      </c>
      <c r="F119" s="789" t="s">
        <v>416</v>
      </c>
      <c r="G119" s="789" t="s">
        <v>558</v>
      </c>
      <c r="H119" s="790" t="s">
        <v>719</v>
      </c>
      <c r="I119" s="848">
        <v>44859</v>
      </c>
      <c r="J119" s="851">
        <v>46387</v>
      </c>
      <c r="K119" s="790" t="s">
        <v>719</v>
      </c>
      <c r="L119" s="817">
        <v>0.45</v>
      </c>
      <c r="M119" s="818">
        <v>0.45</v>
      </c>
      <c r="N119" s="820">
        <v>0.45</v>
      </c>
      <c r="O119" s="817">
        <v>0</v>
      </c>
      <c r="P119" s="818">
        <v>0</v>
      </c>
      <c r="Q119" s="819">
        <v>0</v>
      </c>
      <c r="R119" s="277"/>
      <c r="S119" s="54"/>
      <c r="T119" s="55"/>
    </row>
    <row r="120" spans="1:27" s="18" customFormat="1" ht="18.75" customHeight="1" x14ac:dyDescent="0.25">
      <c r="A120" s="52"/>
      <c r="B120" s="201"/>
      <c r="C120" s="788" t="s">
        <v>6717</v>
      </c>
      <c r="D120" s="789" t="s">
        <v>6</v>
      </c>
      <c r="E120" s="839" t="s">
        <v>6718</v>
      </c>
      <c r="F120" s="789" t="s">
        <v>416</v>
      </c>
      <c r="G120" s="789" t="s">
        <v>558</v>
      </c>
      <c r="H120" s="790" t="s">
        <v>484</v>
      </c>
      <c r="I120" s="848">
        <v>44927</v>
      </c>
      <c r="J120" s="851">
        <v>47848</v>
      </c>
      <c r="K120" s="790" t="s">
        <v>484</v>
      </c>
      <c r="L120" s="817">
        <v>1.25</v>
      </c>
      <c r="M120" s="818">
        <v>1.25</v>
      </c>
      <c r="N120" s="820">
        <v>1.25</v>
      </c>
      <c r="O120" s="817">
        <v>0</v>
      </c>
      <c r="P120" s="818">
        <v>0</v>
      </c>
      <c r="Q120" s="819">
        <v>0</v>
      </c>
      <c r="R120" s="277"/>
      <c r="S120" s="54"/>
      <c r="T120" s="55"/>
    </row>
    <row r="121" spans="1:27" s="18" customFormat="1" ht="18.75" customHeight="1" x14ac:dyDescent="0.25">
      <c r="A121" s="52" t="e">
        <v>#REF!</v>
      </c>
      <c r="B121" s="201"/>
      <c r="C121" s="275"/>
      <c r="D121" s="48"/>
      <c r="E121" s="275"/>
      <c r="F121" s="48"/>
      <c r="G121" s="48"/>
      <c r="H121" s="276"/>
      <c r="I121" s="275"/>
      <c r="J121" s="276"/>
      <c r="K121" s="48"/>
      <c r="L121" s="212"/>
      <c r="M121" s="49"/>
      <c r="N121" s="688"/>
      <c r="O121" s="212"/>
      <c r="P121" s="49"/>
      <c r="Q121" s="688"/>
      <c r="R121" s="277"/>
      <c r="S121" s="54"/>
      <c r="T121" s="55"/>
    </row>
    <row r="122" spans="1:27" ht="18.75" customHeight="1" thickBot="1" x14ac:dyDescent="0.3">
      <c r="A122" s="4"/>
      <c r="B122" s="59"/>
      <c r="C122" s="60"/>
      <c r="D122" s="60"/>
      <c r="E122" s="60"/>
      <c r="F122" s="61"/>
      <c r="G122" s="61"/>
      <c r="H122" s="62"/>
      <c r="I122" s="61"/>
      <c r="J122" s="62"/>
      <c r="K122" s="63"/>
      <c r="L122" s="64"/>
      <c r="M122" s="65"/>
      <c r="N122" s="65"/>
      <c r="O122" s="64"/>
      <c r="P122" s="65"/>
      <c r="Q122" s="65"/>
      <c r="R122" s="62"/>
      <c r="S122" s="7"/>
    </row>
    <row r="123" spans="1:27" ht="18.75" customHeight="1" thickTop="1" x14ac:dyDescent="0.25">
      <c r="A123" s="4"/>
      <c r="B123" s="7"/>
      <c r="C123" s="7"/>
      <c r="D123" s="7"/>
      <c r="E123" s="7"/>
      <c r="F123" s="7"/>
      <c r="G123" s="7"/>
      <c r="H123" s="7"/>
      <c r="I123" s="7"/>
      <c r="J123" s="7"/>
      <c r="K123" s="9"/>
      <c r="L123" s="492"/>
      <c r="M123" s="493"/>
      <c r="N123" s="493"/>
      <c r="O123" s="492"/>
      <c r="P123" s="493"/>
      <c r="Q123" s="493"/>
      <c r="R123" s="7"/>
      <c r="S123" s="7"/>
      <c r="T123" s="7"/>
      <c r="U123" s="7"/>
      <c r="V123" s="7"/>
      <c r="W123" s="7"/>
      <c r="X123" s="7"/>
      <c r="Y123" s="7"/>
      <c r="Z123" s="7"/>
      <c r="AA123" s="7"/>
    </row>
    <row r="124" spans="1:27" x14ac:dyDescent="0.25">
      <c r="A124" s="4"/>
      <c r="B124" s="13" t="s">
        <v>411</v>
      </c>
      <c r="C124" s="7"/>
      <c r="D124" s="7"/>
      <c r="E124" s="7"/>
      <c r="F124" s="7"/>
      <c r="G124" s="7"/>
      <c r="H124" s="7"/>
      <c r="I124" s="7"/>
      <c r="J124" s="7"/>
      <c r="K124" s="9"/>
      <c r="L124" s="858">
        <v>228.8780100000003</v>
      </c>
      <c r="M124" s="858">
        <v>213.89300001000029</v>
      </c>
      <c r="N124" s="858">
        <v>294.2280150000102</v>
      </c>
      <c r="O124" s="858">
        <v>43.331639999999908</v>
      </c>
      <c r="P124" s="858">
        <v>43.331639999999908</v>
      </c>
      <c r="Q124" s="858">
        <v>43.331639999999908</v>
      </c>
      <c r="R124" s="7"/>
      <c r="S124" s="7"/>
      <c r="T124" s="7"/>
      <c r="U124" s="7"/>
      <c r="V124" s="7"/>
      <c r="W124" s="7"/>
      <c r="X124" s="7"/>
      <c r="Y124" s="7"/>
      <c r="Z124" s="7"/>
      <c r="AA124" s="7"/>
    </row>
    <row r="125" spans="1:27" x14ac:dyDescent="0.25">
      <c r="A125" s="4"/>
      <c r="B125" s="7" t="s">
        <v>412</v>
      </c>
      <c r="C125" s="7"/>
      <c r="D125" s="7"/>
      <c r="E125" s="7"/>
      <c r="F125" s="7"/>
      <c r="G125" s="7"/>
      <c r="H125" s="7"/>
      <c r="I125" s="7"/>
      <c r="J125" s="7"/>
      <c r="K125" s="9"/>
      <c r="L125" s="68"/>
      <c r="M125" s="858"/>
      <c r="N125" s="858"/>
      <c r="O125" s="859"/>
      <c r="R125" s="7"/>
      <c r="S125" s="7"/>
      <c r="T125" s="7"/>
      <c r="U125" s="7"/>
      <c r="V125" s="7"/>
      <c r="W125" s="7"/>
      <c r="X125" s="7"/>
      <c r="Y125" s="7"/>
      <c r="Z125" s="7"/>
      <c r="AA125" s="7"/>
    </row>
    <row r="126" spans="1:27" x14ac:dyDescent="0.25">
      <c r="A126" s="4"/>
      <c r="B126" s="7" t="s">
        <v>413</v>
      </c>
      <c r="C126" s="7"/>
      <c r="D126" s="7"/>
      <c r="E126" s="7"/>
      <c r="F126" s="7"/>
      <c r="G126" s="7"/>
      <c r="H126" s="7"/>
      <c r="I126" s="7"/>
      <c r="J126" s="7"/>
      <c r="K126" s="9"/>
      <c r="L126" s="68"/>
      <c r="M126" s="68" t="s">
        <v>6972</v>
      </c>
      <c r="N126" s="9"/>
      <c r="O126" s="68" t="s">
        <v>6973</v>
      </c>
      <c r="P126" s="9"/>
      <c r="Q126" s="9"/>
      <c r="R126" s="7"/>
      <c r="S126" s="7"/>
      <c r="T126" s="7"/>
      <c r="U126" s="7"/>
      <c r="V126" s="7"/>
      <c r="W126" s="7"/>
      <c r="X126" s="7"/>
      <c r="Y126" s="7"/>
      <c r="Z126" s="7"/>
      <c r="AA126" s="7"/>
    </row>
    <row r="127" spans="1:27" x14ac:dyDescent="0.25">
      <c r="A127" s="4"/>
      <c r="B127" s="7" t="s">
        <v>563</v>
      </c>
      <c r="C127" s="7"/>
      <c r="D127" s="7"/>
      <c r="E127" s="7"/>
      <c r="F127" s="7"/>
      <c r="G127" s="7"/>
      <c r="H127" s="7"/>
      <c r="I127" s="7"/>
      <c r="J127" s="7"/>
      <c r="K127" s="9"/>
      <c r="L127" s="68" t="s">
        <v>6974</v>
      </c>
      <c r="M127" s="858">
        <v>257.2246400100002</v>
      </c>
      <c r="N127" s="860" t="s">
        <v>6989</v>
      </c>
      <c r="O127" s="858">
        <v>337.55965500001014</v>
      </c>
      <c r="P127" s="860" t="s">
        <v>6989</v>
      </c>
      <c r="Q127" s="9"/>
      <c r="R127" s="7"/>
      <c r="S127" s="7"/>
      <c r="T127" s="7"/>
      <c r="U127" s="7"/>
      <c r="V127" s="7"/>
      <c r="W127" s="7"/>
      <c r="X127" s="7"/>
      <c r="Y127" s="7"/>
      <c r="Z127" s="7"/>
      <c r="AA127" s="7"/>
    </row>
    <row r="128" spans="1:27" x14ac:dyDescent="0.25">
      <c r="A128" s="4"/>
      <c r="B128" s="7"/>
      <c r="E128" s="7"/>
      <c r="F128" s="7"/>
      <c r="G128" s="7"/>
      <c r="H128" s="7"/>
      <c r="I128" s="7"/>
      <c r="J128" s="7"/>
      <c r="K128" s="9"/>
      <c r="N128" s="858">
        <v>-24.754640010000202</v>
      </c>
      <c r="O128" s="68"/>
      <c r="P128" s="858">
        <v>-66.139655000010123</v>
      </c>
      <c r="Q128" s="9"/>
      <c r="R128" s="7"/>
      <c r="S128" s="7"/>
      <c r="T128" s="7"/>
      <c r="U128" s="7"/>
      <c r="V128" s="7"/>
      <c r="W128" s="7"/>
      <c r="X128" s="7"/>
      <c r="Y128" s="7"/>
      <c r="Z128" s="7"/>
      <c r="AA128" s="7"/>
    </row>
    <row r="129" spans="12:18" x14ac:dyDescent="0.25">
      <c r="L129" s="861" t="s">
        <v>6975</v>
      </c>
    </row>
    <row r="130" spans="12:18" x14ac:dyDescent="0.25">
      <c r="L130" s="9" t="s">
        <v>6976</v>
      </c>
      <c r="M130" s="858">
        <v>227.095</v>
      </c>
      <c r="O130" s="250">
        <v>227.095</v>
      </c>
      <c r="R130" t="s">
        <v>6977</v>
      </c>
    </row>
    <row r="131" spans="12:18" x14ac:dyDescent="0.25">
      <c r="L131" s="18" t="s">
        <v>6978</v>
      </c>
      <c r="M131" s="858">
        <v>0</v>
      </c>
      <c r="N131" s="862" t="s">
        <v>6979</v>
      </c>
      <c r="O131" s="250">
        <v>0</v>
      </c>
    </row>
    <row r="132" spans="12:18" x14ac:dyDescent="0.25">
      <c r="L132" s="18" t="s">
        <v>6980</v>
      </c>
      <c r="M132" s="18">
        <v>2.4830000000000001</v>
      </c>
      <c r="O132" s="18">
        <v>2.4830000000000001</v>
      </c>
      <c r="P132" s="18" t="s">
        <v>6981</v>
      </c>
      <c r="R132" t="s">
        <v>6982</v>
      </c>
    </row>
    <row r="133" spans="12:18" x14ac:dyDescent="0.25">
      <c r="L133" s="18" t="s">
        <v>6983</v>
      </c>
      <c r="M133" s="858">
        <v>0</v>
      </c>
      <c r="O133" s="18">
        <v>38.950000000000003</v>
      </c>
      <c r="P133" s="18" t="s">
        <v>6984</v>
      </c>
    </row>
    <row r="134" spans="12:18" x14ac:dyDescent="0.25">
      <c r="L134" s="18" t="s">
        <v>6985</v>
      </c>
      <c r="M134" s="863">
        <v>2.8919999999999999</v>
      </c>
      <c r="O134" s="863">
        <v>2.8919999999999999</v>
      </c>
      <c r="P134" s="18" t="s">
        <v>6986</v>
      </c>
      <c r="R134" t="s">
        <v>6987</v>
      </c>
    </row>
    <row r="135" spans="12:18" x14ac:dyDescent="0.25">
      <c r="L135" s="18" t="s">
        <v>6988</v>
      </c>
      <c r="M135" s="250">
        <v>232.47</v>
      </c>
      <c r="O135" s="250">
        <v>271.42</v>
      </c>
    </row>
    <row r="136" spans="12:18" ht="6.75" customHeight="1" x14ac:dyDescent="0.25"/>
  </sheetData>
  <mergeCells count="9">
    <mergeCell ref="B2:R2"/>
    <mergeCell ref="B4:D4"/>
    <mergeCell ref="B6:D6"/>
    <mergeCell ref="B8:D8"/>
    <mergeCell ref="B10:H10"/>
    <mergeCell ref="I10:J10"/>
    <mergeCell ref="L10:N10"/>
    <mergeCell ref="O10:Q10"/>
    <mergeCell ref="R10:R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791BC-1E6D-4F7D-81DB-3FD1A5504628}">
  <sheetPr codeName="Hoja11"/>
  <dimension ref="B2:R30"/>
  <sheetViews>
    <sheetView zoomScale="70" zoomScaleNormal="70" workbookViewId="0">
      <pane xSplit="10" ySplit="6" topLeftCell="K7" activePane="bottomRight" state="frozen"/>
      <selection activeCell="H23" sqref="H23"/>
      <selection pane="topRight" activeCell="H23" sqref="H23"/>
      <selection pane="bottomLeft" activeCell="H23" sqref="H23"/>
      <selection pane="bottomRight" activeCell="H23" sqref="H23"/>
    </sheetView>
  </sheetViews>
  <sheetFormatPr baseColWidth="10" defaultColWidth="8.85546875" defaultRowHeight="15" x14ac:dyDescent="0.25"/>
  <cols>
    <col min="1" max="2" width="8.85546875" style="433"/>
    <col min="3" max="3" width="13.85546875" style="433" customWidth="1"/>
    <col min="4" max="4" width="12" style="433" customWidth="1"/>
    <col min="5" max="5" width="24.28515625" style="433" customWidth="1"/>
    <col min="6" max="7" width="15" style="433" customWidth="1"/>
    <col min="8" max="8" width="25" style="433" customWidth="1"/>
    <col min="9" max="10" width="15" style="435" customWidth="1"/>
    <col min="11" max="11" width="20" style="433" customWidth="1"/>
    <col min="12" max="17" width="12.28515625" style="390" customWidth="1"/>
    <col min="18" max="18" width="36.85546875" style="433" customWidth="1"/>
    <col min="19" max="16384" width="8.85546875" style="433"/>
  </cols>
  <sheetData>
    <row r="2" spans="2:18" ht="21" x14ac:dyDescent="0.35">
      <c r="D2" s="434" t="s">
        <v>4383</v>
      </c>
    </row>
    <row r="5" spans="2:18" x14ac:dyDescent="0.25">
      <c r="B5" s="1077" t="s">
        <v>393</v>
      </c>
      <c r="C5" s="1077"/>
      <c r="D5" s="1077"/>
      <c r="E5" s="1077"/>
      <c r="F5" s="1077"/>
      <c r="G5" s="1077"/>
      <c r="H5" s="1077"/>
      <c r="I5" s="1078" t="s">
        <v>394</v>
      </c>
      <c r="J5" s="1078"/>
      <c r="K5" s="1077" t="s">
        <v>407</v>
      </c>
      <c r="L5" s="1079" t="s">
        <v>395</v>
      </c>
      <c r="M5" s="1079"/>
      <c r="N5" s="1079"/>
      <c r="O5" s="1079" t="s">
        <v>396</v>
      </c>
      <c r="P5" s="1079"/>
      <c r="Q5" s="1079"/>
      <c r="R5" s="1077" t="s">
        <v>4051</v>
      </c>
    </row>
    <row r="6" spans="2:18" ht="30" x14ac:dyDescent="0.25">
      <c r="B6" s="463" t="s">
        <v>4002</v>
      </c>
      <c r="C6" s="463" t="s">
        <v>4052</v>
      </c>
      <c r="D6" s="463" t="s">
        <v>4003</v>
      </c>
      <c r="E6" s="463" t="s">
        <v>401</v>
      </c>
      <c r="F6" s="463" t="s">
        <v>402</v>
      </c>
      <c r="G6" s="463" t="s">
        <v>403</v>
      </c>
      <c r="H6" s="463" t="s">
        <v>404</v>
      </c>
      <c r="I6" s="465" t="s">
        <v>405</v>
      </c>
      <c r="J6" s="465" t="s">
        <v>406</v>
      </c>
      <c r="K6" s="1077"/>
      <c r="L6" s="464" t="s">
        <v>408</v>
      </c>
      <c r="M6" s="464" t="s">
        <v>409</v>
      </c>
      <c r="N6" s="464" t="s">
        <v>410</v>
      </c>
      <c r="O6" s="464" t="s">
        <v>408</v>
      </c>
      <c r="P6" s="464" t="s">
        <v>409</v>
      </c>
      <c r="Q6" s="464" t="s">
        <v>410</v>
      </c>
      <c r="R6" s="1077"/>
    </row>
    <row r="7" spans="2:18" ht="26.25" x14ac:dyDescent="0.25">
      <c r="B7" s="436"/>
      <c r="C7" s="471" t="s">
        <v>5833</v>
      </c>
      <c r="D7" s="436" t="s">
        <v>3674</v>
      </c>
      <c r="E7" s="436" t="s">
        <v>1003</v>
      </c>
      <c r="F7" s="436" t="s">
        <v>435</v>
      </c>
      <c r="G7" s="436" t="s">
        <v>417</v>
      </c>
      <c r="H7" s="436" t="s">
        <v>422</v>
      </c>
      <c r="I7" s="470">
        <v>44562</v>
      </c>
      <c r="J7" s="469">
        <v>48213</v>
      </c>
      <c r="K7" s="436" t="s">
        <v>422</v>
      </c>
      <c r="L7" s="437">
        <v>0.93330000000000002</v>
      </c>
      <c r="M7" s="437">
        <v>0.93330000000000002</v>
      </c>
      <c r="N7" s="437">
        <v>0.93330000000000002</v>
      </c>
      <c r="O7" s="437">
        <v>0.1867</v>
      </c>
      <c r="P7" s="437">
        <v>0.1867</v>
      </c>
      <c r="Q7" s="437">
        <v>0.1867</v>
      </c>
      <c r="R7" s="436"/>
    </row>
    <row r="8" spans="2:18" ht="26.25" x14ac:dyDescent="0.25">
      <c r="B8" s="436"/>
      <c r="C8" s="471" t="s">
        <v>5834</v>
      </c>
      <c r="D8" s="436" t="s">
        <v>3674</v>
      </c>
      <c r="E8" s="436" t="s">
        <v>1003</v>
      </c>
      <c r="F8" s="436" t="s">
        <v>435</v>
      </c>
      <c r="G8" s="436" t="s">
        <v>417</v>
      </c>
      <c r="H8" s="436" t="s">
        <v>370</v>
      </c>
      <c r="I8" s="470">
        <v>44562</v>
      </c>
      <c r="J8" s="469">
        <v>48213</v>
      </c>
      <c r="K8" s="436" t="s">
        <v>370</v>
      </c>
      <c r="L8" s="437">
        <v>0.93330000000000002</v>
      </c>
      <c r="M8" s="437">
        <v>0.93330000000000002</v>
      </c>
      <c r="N8" s="437">
        <v>0.93330000000000002</v>
      </c>
      <c r="O8" s="437">
        <v>0.1867</v>
      </c>
      <c r="P8" s="437">
        <v>0.1867</v>
      </c>
      <c r="Q8" s="437">
        <v>0.1867</v>
      </c>
      <c r="R8" s="436"/>
    </row>
    <row r="9" spans="2:18" ht="26.25" x14ac:dyDescent="0.25">
      <c r="B9" s="436"/>
      <c r="C9" s="471" t="s">
        <v>5834</v>
      </c>
      <c r="D9" s="436" t="s">
        <v>3674</v>
      </c>
      <c r="E9" s="436" t="s">
        <v>1003</v>
      </c>
      <c r="F9" s="436" t="s">
        <v>435</v>
      </c>
      <c r="G9" s="436" t="s">
        <v>417</v>
      </c>
      <c r="H9" s="436" t="s">
        <v>370</v>
      </c>
      <c r="I9" s="470">
        <v>44562</v>
      </c>
      <c r="J9" s="469">
        <v>48213</v>
      </c>
      <c r="K9" s="436" t="s">
        <v>2956</v>
      </c>
      <c r="L9" s="437">
        <v>0.93330000000000002</v>
      </c>
      <c r="M9" s="437">
        <v>0.93330000000000002</v>
      </c>
      <c r="N9" s="437">
        <v>0.93330000000000002</v>
      </c>
      <c r="O9" s="437">
        <v>0.1867</v>
      </c>
      <c r="P9" s="437">
        <v>0.1867</v>
      </c>
      <c r="Q9" s="437">
        <v>0.1867</v>
      </c>
      <c r="R9" s="436"/>
    </row>
    <row r="10" spans="2:18" ht="26.25" x14ac:dyDescent="0.25">
      <c r="B10" s="436"/>
      <c r="C10" s="471" t="s">
        <v>5835</v>
      </c>
      <c r="D10" s="436" t="s">
        <v>3674</v>
      </c>
      <c r="E10" s="436" t="s">
        <v>1003</v>
      </c>
      <c r="F10" s="436" t="s">
        <v>435</v>
      </c>
      <c r="G10" s="436" t="s">
        <v>417</v>
      </c>
      <c r="H10" s="436" t="s">
        <v>431</v>
      </c>
      <c r="I10" s="470">
        <v>44562</v>
      </c>
      <c r="J10" s="469">
        <v>48213</v>
      </c>
      <c r="K10" s="436" t="s">
        <v>431</v>
      </c>
      <c r="L10" s="437">
        <v>0.93330000000000002</v>
      </c>
      <c r="M10" s="437">
        <v>0.93330000000000002</v>
      </c>
      <c r="N10" s="437">
        <v>0.93330000000000002</v>
      </c>
      <c r="O10" s="437">
        <v>0.1867</v>
      </c>
      <c r="P10" s="437">
        <v>0.1867</v>
      </c>
      <c r="Q10" s="437">
        <v>0.1867</v>
      </c>
      <c r="R10" s="436"/>
    </row>
    <row r="11" spans="2:18" ht="26.25" x14ac:dyDescent="0.25">
      <c r="B11" s="436"/>
      <c r="C11" s="471" t="s">
        <v>5836</v>
      </c>
      <c r="D11" s="436" t="s">
        <v>3674</v>
      </c>
      <c r="E11" s="436" t="s">
        <v>1003</v>
      </c>
      <c r="F11" s="436" t="s">
        <v>435</v>
      </c>
      <c r="G11" s="436" t="s">
        <v>417</v>
      </c>
      <c r="H11" s="436" t="s">
        <v>428</v>
      </c>
      <c r="I11" s="470">
        <v>44562</v>
      </c>
      <c r="J11" s="469">
        <v>48213</v>
      </c>
      <c r="K11" s="436" t="s">
        <v>579</v>
      </c>
      <c r="L11" s="437">
        <v>0.93330000000000002</v>
      </c>
      <c r="M11" s="437">
        <v>0.93330000000000002</v>
      </c>
      <c r="N11" s="437">
        <v>0.93330000000000002</v>
      </c>
      <c r="O11" s="437">
        <v>0.1867</v>
      </c>
      <c r="P11" s="437">
        <v>0.1867</v>
      </c>
      <c r="Q11" s="437">
        <v>0.1867</v>
      </c>
      <c r="R11" s="436"/>
    </row>
    <row r="12" spans="2:18" ht="26.25" x14ac:dyDescent="0.25">
      <c r="B12" s="436"/>
      <c r="C12" s="471" t="s">
        <v>5837</v>
      </c>
      <c r="D12" s="436" t="s">
        <v>3674</v>
      </c>
      <c r="E12" s="436" t="s">
        <v>1003</v>
      </c>
      <c r="F12" s="436" t="s">
        <v>435</v>
      </c>
      <c r="G12" s="436" t="s">
        <v>417</v>
      </c>
      <c r="H12" s="436" t="s">
        <v>424</v>
      </c>
      <c r="I12" s="470">
        <v>44562</v>
      </c>
      <c r="J12" s="469">
        <v>48213</v>
      </c>
      <c r="K12" s="436" t="s">
        <v>716</v>
      </c>
      <c r="L12" s="437">
        <v>0.93330000000000002</v>
      </c>
      <c r="M12" s="437">
        <v>0.93330000000000002</v>
      </c>
      <c r="N12" s="437">
        <v>0.93330000000000002</v>
      </c>
      <c r="O12" s="437">
        <v>0.1867</v>
      </c>
      <c r="P12" s="437">
        <v>0.1867</v>
      </c>
      <c r="Q12" s="437">
        <v>0.1867</v>
      </c>
      <c r="R12" s="436"/>
    </row>
    <row r="13" spans="2:18" ht="26.25" x14ac:dyDescent="0.25">
      <c r="B13" s="436"/>
      <c r="C13" s="471" t="s">
        <v>5838</v>
      </c>
      <c r="D13" s="436" t="s">
        <v>3674</v>
      </c>
      <c r="E13" s="436" t="s">
        <v>1003</v>
      </c>
      <c r="F13" s="436" t="s">
        <v>435</v>
      </c>
      <c r="G13" s="436" t="s">
        <v>417</v>
      </c>
      <c r="H13" s="436" t="s">
        <v>418</v>
      </c>
      <c r="I13" s="470">
        <v>44562</v>
      </c>
      <c r="J13" s="469">
        <v>48213</v>
      </c>
      <c r="K13" s="436" t="s">
        <v>418</v>
      </c>
      <c r="L13" s="437">
        <v>0.93330000000000002</v>
      </c>
      <c r="M13" s="437">
        <v>0.93330000000000002</v>
      </c>
      <c r="N13" s="437">
        <v>0.93330000000000002</v>
      </c>
      <c r="O13" s="437">
        <v>0.1867</v>
      </c>
      <c r="P13" s="437">
        <v>0.1867</v>
      </c>
      <c r="Q13" s="437">
        <v>0.1867</v>
      </c>
      <c r="R13" s="436"/>
    </row>
    <row r="14" spans="2:18" ht="26.25" x14ac:dyDescent="0.25">
      <c r="B14" s="436"/>
      <c r="C14" s="471" t="s">
        <v>5839</v>
      </c>
      <c r="D14" s="436" t="s">
        <v>3674</v>
      </c>
      <c r="E14" s="436" t="s">
        <v>1003</v>
      </c>
      <c r="F14" s="436" t="s">
        <v>435</v>
      </c>
      <c r="G14" s="436" t="s">
        <v>417</v>
      </c>
      <c r="H14" s="436" t="s">
        <v>426</v>
      </c>
      <c r="I14" s="470">
        <v>44562</v>
      </c>
      <c r="J14" s="469">
        <v>48213</v>
      </c>
      <c r="K14" s="436" t="s">
        <v>3432</v>
      </c>
      <c r="L14" s="437">
        <v>0.93330000000000002</v>
      </c>
      <c r="M14" s="437">
        <v>0.93330000000000002</v>
      </c>
      <c r="N14" s="437">
        <v>0.93330000000000002</v>
      </c>
      <c r="O14" s="437">
        <v>0.1867</v>
      </c>
      <c r="P14" s="437">
        <v>0.1867</v>
      </c>
      <c r="Q14" s="437">
        <v>0.1867</v>
      </c>
      <c r="R14" s="436"/>
    </row>
    <row r="15" spans="2:18" ht="26.25" x14ac:dyDescent="0.25">
      <c r="B15" s="436"/>
      <c r="C15" s="471" t="s">
        <v>5840</v>
      </c>
      <c r="D15" s="436" t="s">
        <v>3674</v>
      </c>
      <c r="E15" s="436" t="s">
        <v>1003</v>
      </c>
      <c r="F15" s="436" t="s">
        <v>435</v>
      </c>
      <c r="G15" s="436" t="s">
        <v>417</v>
      </c>
      <c r="H15" s="436" t="s">
        <v>433</v>
      </c>
      <c r="I15" s="470">
        <v>44562</v>
      </c>
      <c r="J15" s="469">
        <v>48213</v>
      </c>
      <c r="K15" s="436" t="s">
        <v>433</v>
      </c>
      <c r="L15" s="437">
        <v>0.93330000000000002</v>
      </c>
      <c r="M15" s="437">
        <v>0.93330000000000002</v>
      </c>
      <c r="N15" s="437">
        <v>0.93330000000000002</v>
      </c>
      <c r="O15" s="437">
        <v>0.1867</v>
      </c>
      <c r="P15" s="437">
        <v>0.1867</v>
      </c>
      <c r="Q15" s="437">
        <v>0.1867</v>
      </c>
      <c r="R15" s="436"/>
    </row>
    <row r="16" spans="2:18" ht="26.25" x14ac:dyDescent="0.25">
      <c r="B16" s="436"/>
      <c r="C16" s="471" t="s">
        <v>5841</v>
      </c>
      <c r="D16" s="436" t="s">
        <v>3674</v>
      </c>
      <c r="E16" s="436" t="s">
        <v>1003</v>
      </c>
      <c r="F16" s="436" t="s">
        <v>435</v>
      </c>
      <c r="G16" s="436" t="s">
        <v>417</v>
      </c>
      <c r="H16" s="436" t="s">
        <v>4388</v>
      </c>
      <c r="I16" s="470">
        <v>44562</v>
      </c>
      <c r="J16" s="469">
        <v>48213</v>
      </c>
      <c r="K16" s="436" t="s">
        <v>4388</v>
      </c>
      <c r="L16" s="437">
        <v>0.93330000000000002</v>
      </c>
      <c r="M16" s="437">
        <v>0.93330000000000002</v>
      </c>
      <c r="N16" s="437">
        <v>0.93330000000000002</v>
      </c>
      <c r="O16" s="437">
        <v>0.1867</v>
      </c>
      <c r="P16" s="437">
        <v>0.1867</v>
      </c>
      <c r="Q16" s="437">
        <v>0.1867</v>
      </c>
      <c r="R16" s="436"/>
    </row>
    <row r="17" spans="2:18" ht="26.25" x14ac:dyDescent="0.25">
      <c r="B17" s="436"/>
      <c r="C17" s="471" t="s">
        <v>5842</v>
      </c>
      <c r="D17" s="436" t="s">
        <v>3674</v>
      </c>
      <c r="E17" s="436" t="s">
        <v>34</v>
      </c>
      <c r="F17" s="436" t="s">
        <v>435</v>
      </c>
      <c r="G17" s="436" t="s">
        <v>417</v>
      </c>
      <c r="H17" s="436" t="s">
        <v>634</v>
      </c>
      <c r="I17" s="470">
        <v>44562</v>
      </c>
      <c r="J17" s="469">
        <v>48213</v>
      </c>
      <c r="K17" s="436" t="s">
        <v>634</v>
      </c>
      <c r="L17" s="437">
        <v>0.16664285714285715</v>
      </c>
      <c r="M17" s="437">
        <v>0.16664285714285715</v>
      </c>
      <c r="N17" s="437">
        <v>0.16664285714285715</v>
      </c>
      <c r="O17" s="437">
        <v>3.3357142857142856E-2</v>
      </c>
      <c r="P17" s="437">
        <v>3.3357142857142856E-2</v>
      </c>
      <c r="Q17" s="437">
        <v>3.3357142857142856E-2</v>
      </c>
      <c r="R17" s="436"/>
    </row>
    <row r="18" spans="2:18" ht="26.25" x14ac:dyDescent="0.25">
      <c r="B18" s="436"/>
      <c r="C18" s="471" t="s">
        <v>5843</v>
      </c>
      <c r="D18" s="436" t="s">
        <v>3674</v>
      </c>
      <c r="E18" s="436" t="s">
        <v>34</v>
      </c>
      <c r="F18" s="436" t="s">
        <v>435</v>
      </c>
      <c r="G18" s="436" t="s">
        <v>417</v>
      </c>
      <c r="H18" s="436" t="s">
        <v>370</v>
      </c>
      <c r="I18" s="470">
        <v>44562</v>
      </c>
      <c r="J18" s="469">
        <v>48213</v>
      </c>
      <c r="K18" s="436" t="s">
        <v>370</v>
      </c>
      <c r="L18" s="437">
        <v>0.16664285714285715</v>
      </c>
      <c r="M18" s="437">
        <v>0.16664285714285715</v>
      </c>
      <c r="N18" s="437">
        <v>0.16664285714285715</v>
      </c>
      <c r="O18" s="437">
        <v>3.3357142857142856E-2</v>
      </c>
      <c r="P18" s="437">
        <v>3.3357142857142856E-2</v>
      </c>
      <c r="Q18" s="437">
        <v>3.3357142857142856E-2</v>
      </c>
      <c r="R18" s="436"/>
    </row>
    <row r="19" spans="2:18" ht="26.25" x14ac:dyDescent="0.25">
      <c r="B19" s="436"/>
      <c r="C19" s="471" t="s">
        <v>5844</v>
      </c>
      <c r="D19" s="436" t="s">
        <v>3674</v>
      </c>
      <c r="E19" s="436" t="s">
        <v>34</v>
      </c>
      <c r="F19" s="436" t="s">
        <v>435</v>
      </c>
      <c r="G19" s="436" t="s">
        <v>417</v>
      </c>
      <c r="H19" s="436" t="s">
        <v>767</v>
      </c>
      <c r="I19" s="470">
        <v>44562</v>
      </c>
      <c r="J19" s="469">
        <v>48213</v>
      </c>
      <c r="K19" s="436" t="s">
        <v>5823</v>
      </c>
      <c r="L19" s="437">
        <v>0.16664285714285715</v>
      </c>
      <c r="M19" s="437">
        <v>0.16664285714285715</v>
      </c>
      <c r="N19" s="437">
        <v>0.16664285714285715</v>
      </c>
      <c r="O19" s="437">
        <v>3.3357142857142856E-2</v>
      </c>
      <c r="P19" s="437">
        <v>3.3357142857142856E-2</v>
      </c>
      <c r="Q19" s="437">
        <v>3.3357142857142856E-2</v>
      </c>
      <c r="R19" s="436"/>
    </row>
    <row r="20" spans="2:18" ht="26.25" x14ac:dyDescent="0.25">
      <c r="B20" s="436"/>
      <c r="C20" s="471" t="s">
        <v>5845</v>
      </c>
      <c r="D20" s="436" t="s">
        <v>3674</v>
      </c>
      <c r="E20" s="436" t="s">
        <v>34</v>
      </c>
      <c r="F20" s="436" t="s">
        <v>435</v>
      </c>
      <c r="G20" s="436" t="s">
        <v>417</v>
      </c>
      <c r="H20" s="436" t="s">
        <v>719</v>
      </c>
      <c r="I20" s="470">
        <v>44562</v>
      </c>
      <c r="J20" s="469">
        <v>48213</v>
      </c>
      <c r="K20" s="436" t="s">
        <v>720</v>
      </c>
      <c r="L20" s="437">
        <v>0.16664285714285715</v>
      </c>
      <c r="M20" s="437">
        <v>0.16664285714285715</v>
      </c>
      <c r="N20" s="437">
        <v>0.16664285714285715</v>
      </c>
      <c r="O20" s="437">
        <v>3.3357142857142856E-2</v>
      </c>
      <c r="P20" s="437">
        <v>3.3357142857142856E-2</v>
      </c>
      <c r="Q20" s="437">
        <v>3.3357142857142856E-2</v>
      </c>
      <c r="R20" s="436"/>
    </row>
    <row r="21" spans="2:18" ht="26.25" x14ac:dyDescent="0.25">
      <c r="B21" s="436"/>
      <c r="C21" s="471" t="s">
        <v>5846</v>
      </c>
      <c r="D21" s="436" t="s">
        <v>3674</v>
      </c>
      <c r="E21" s="436" t="s">
        <v>34</v>
      </c>
      <c r="F21" s="436" t="s">
        <v>435</v>
      </c>
      <c r="G21" s="436" t="s">
        <v>417</v>
      </c>
      <c r="H21" s="436" t="s">
        <v>3318</v>
      </c>
      <c r="I21" s="470">
        <v>44562</v>
      </c>
      <c r="J21" s="469">
        <v>48213</v>
      </c>
      <c r="K21" s="436" t="s">
        <v>3309</v>
      </c>
      <c r="L21" s="437">
        <v>0.16664285714285715</v>
      </c>
      <c r="M21" s="437">
        <v>0.16664285714285715</v>
      </c>
      <c r="N21" s="437">
        <v>0.16664285714285715</v>
      </c>
      <c r="O21" s="437">
        <v>3.3357142857142856E-2</v>
      </c>
      <c r="P21" s="437">
        <v>3.3357142857142856E-2</v>
      </c>
      <c r="Q21" s="437">
        <v>3.3357142857142856E-2</v>
      </c>
      <c r="R21" s="436"/>
    </row>
    <row r="22" spans="2:18" ht="26.25" x14ac:dyDescent="0.25">
      <c r="B22" s="436"/>
      <c r="C22" s="471" t="s">
        <v>5847</v>
      </c>
      <c r="D22" s="436" t="s">
        <v>3674</v>
      </c>
      <c r="E22" s="436" t="s">
        <v>34</v>
      </c>
      <c r="F22" s="436" t="s">
        <v>435</v>
      </c>
      <c r="G22" s="436" t="s">
        <v>417</v>
      </c>
      <c r="H22" s="436" t="s">
        <v>1148</v>
      </c>
      <c r="I22" s="470">
        <v>44562</v>
      </c>
      <c r="J22" s="469">
        <v>48213</v>
      </c>
      <c r="K22" s="436" t="s">
        <v>1148</v>
      </c>
      <c r="L22" s="437">
        <v>0.16664285714285715</v>
      </c>
      <c r="M22" s="437">
        <v>0.16664285714285715</v>
      </c>
      <c r="N22" s="437">
        <v>0.16664285714285715</v>
      </c>
      <c r="O22" s="437">
        <v>3.3357142857142856E-2</v>
      </c>
      <c r="P22" s="437">
        <v>3.3357142857142856E-2</v>
      </c>
      <c r="Q22" s="437">
        <v>3.3357142857142856E-2</v>
      </c>
      <c r="R22" s="436"/>
    </row>
    <row r="23" spans="2:18" ht="26.25" x14ac:dyDescent="0.25">
      <c r="B23" s="436"/>
      <c r="C23" s="471" t="s">
        <v>5848</v>
      </c>
      <c r="D23" s="436" t="s">
        <v>3674</v>
      </c>
      <c r="E23" s="436" t="s">
        <v>34</v>
      </c>
      <c r="F23" s="436" t="s">
        <v>435</v>
      </c>
      <c r="G23" s="436" t="s">
        <v>417</v>
      </c>
      <c r="H23" s="436" t="s">
        <v>3483</v>
      </c>
      <c r="I23" s="470">
        <v>44562</v>
      </c>
      <c r="J23" s="469">
        <v>48213</v>
      </c>
      <c r="K23" s="436" t="s">
        <v>5828</v>
      </c>
      <c r="L23" s="437">
        <v>0.16664285714285715</v>
      </c>
      <c r="M23" s="437">
        <v>0.16664285714285715</v>
      </c>
      <c r="N23" s="437">
        <v>0.16664285714285715</v>
      </c>
      <c r="O23" s="437">
        <v>3.3357142857142856E-2</v>
      </c>
      <c r="P23" s="437">
        <v>3.3357142857142856E-2</v>
      </c>
      <c r="Q23" s="437">
        <v>3.3357142857142856E-2</v>
      </c>
      <c r="R23" s="436"/>
    </row>
    <row r="24" spans="2:18" ht="26.25" x14ac:dyDescent="0.25">
      <c r="B24" s="436"/>
      <c r="C24" s="471" t="s">
        <v>5849</v>
      </c>
      <c r="D24" s="436" t="s">
        <v>3674</v>
      </c>
      <c r="E24" s="436" t="s">
        <v>34</v>
      </c>
      <c r="F24" s="436" t="s">
        <v>435</v>
      </c>
      <c r="G24" s="436" t="s">
        <v>417</v>
      </c>
      <c r="H24" s="436" t="s">
        <v>3364</v>
      </c>
      <c r="I24" s="470">
        <v>44562</v>
      </c>
      <c r="J24" s="469">
        <v>48213</v>
      </c>
      <c r="K24" s="436" t="s">
        <v>3364</v>
      </c>
      <c r="L24" s="437">
        <v>0.16664285714285715</v>
      </c>
      <c r="M24" s="437">
        <v>0.16664285714285715</v>
      </c>
      <c r="N24" s="437">
        <v>0.16664285714285715</v>
      </c>
      <c r="O24" s="437">
        <v>3.3357142857142856E-2</v>
      </c>
      <c r="P24" s="437">
        <v>3.3357142857142856E-2</v>
      </c>
      <c r="Q24" s="437">
        <v>3.3357142857142856E-2</v>
      </c>
      <c r="R24" s="436"/>
    </row>
    <row r="25" spans="2:18" ht="26.25" x14ac:dyDescent="0.25">
      <c r="B25" s="436"/>
      <c r="C25" s="471" t="s">
        <v>5850</v>
      </c>
      <c r="D25" s="436" t="s">
        <v>3674</v>
      </c>
      <c r="E25" s="436" t="s">
        <v>34</v>
      </c>
      <c r="F25" s="436" t="s">
        <v>435</v>
      </c>
      <c r="G25" s="436" t="s">
        <v>417</v>
      </c>
      <c r="H25" s="436" t="s">
        <v>730</v>
      </c>
      <c r="I25" s="470">
        <v>44562</v>
      </c>
      <c r="J25" s="469">
        <v>48213</v>
      </c>
      <c r="K25" s="436" t="s">
        <v>730</v>
      </c>
      <c r="L25" s="437">
        <v>0.16664285714285715</v>
      </c>
      <c r="M25" s="437">
        <v>0.16664285714285715</v>
      </c>
      <c r="N25" s="437">
        <v>0.16664285714285715</v>
      </c>
      <c r="O25" s="437">
        <v>3.3357142857142856E-2</v>
      </c>
      <c r="P25" s="437">
        <v>3.3357142857142856E-2</v>
      </c>
      <c r="Q25" s="437">
        <v>3.3357142857142856E-2</v>
      </c>
      <c r="R25" s="436"/>
    </row>
    <row r="26" spans="2:18" ht="26.25" x14ac:dyDescent="0.25">
      <c r="B26" s="436"/>
      <c r="C26" s="471" t="s">
        <v>5843</v>
      </c>
      <c r="D26" s="436" t="s">
        <v>3674</v>
      </c>
      <c r="E26" s="436" t="s">
        <v>34</v>
      </c>
      <c r="F26" s="436" t="s">
        <v>435</v>
      </c>
      <c r="G26" s="436" t="s">
        <v>417</v>
      </c>
      <c r="H26" s="436" t="s">
        <v>370</v>
      </c>
      <c r="I26" s="470">
        <v>44562</v>
      </c>
      <c r="J26" s="469">
        <v>48213</v>
      </c>
      <c r="K26" s="436" t="s">
        <v>5831</v>
      </c>
      <c r="L26" s="437">
        <v>0.16664285714285715</v>
      </c>
      <c r="M26" s="437">
        <v>0.16664285714285715</v>
      </c>
      <c r="N26" s="437">
        <v>0.16664285714285715</v>
      </c>
      <c r="O26" s="437">
        <v>3.3357142857142856E-2</v>
      </c>
      <c r="P26" s="437">
        <v>3.3357142857142856E-2</v>
      </c>
      <c r="Q26" s="437">
        <v>3.3357142857142856E-2</v>
      </c>
      <c r="R26" s="436"/>
    </row>
    <row r="27" spans="2:18" ht="26.25" x14ac:dyDescent="0.25">
      <c r="B27" s="436"/>
      <c r="C27" s="471" t="s">
        <v>5843</v>
      </c>
      <c r="D27" s="436" t="s">
        <v>3674</v>
      </c>
      <c r="E27" s="436" t="s">
        <v>34</v>
      </c>
      <c r="F27" s="436" t="s">
        <v>435</v>
      </c>
      <c r="G27" s="436" t="s">
        <v>417</v>
      </c>
      <c r="H27" s="436" t="s">
        <v>370</v>
      </c>
      <c r="I27" s="470">
        <v>44562</v>
      </c>
      <c r="J27" s="469">
        <v>48213</v>
      </c>
      <c r="K27" s="436" t="s">
        <v>2958</v>
      </c>
      <c r="L27" s="437">
        <v>0.16664285714285715</v>
      </c>
      <c r="M27" s="437">
        <v>0.16664285714285715</v>
      </c>
      <c r="N27" s="437">
        <v>0.16664285714285715</v>
      </c>
      <c r="O27" s="437">
        <v>3.3357142857142856E-2</v>
      </c>
      <c r="P27" s="437">
        <v>3.3357142857142856E-2</v>
      </c>
      <c r="Q27" s="437">
        <v>3.3357142857142856E-2</v>
      </c>
      <c r="R27" s="436"/>
    </row>
    <row r="28" spans="2:18" ht="26.25" x14ac:dyDescent="0.25">
      <c r="B28" s="436"/>
      <c r="C28" s="471" t="s">
        <v>5843</v>
      </c>
      <c r="D28" s="436" t="s">
        <v>3674</v>
      </c>
      <c r="E28" s="436" t="s">
        <v>34</v>
      </c>
      <c r="F28" s="436" t="s">
        <v>435</v>
      </c>
      <c r="G28" s="436" t="s">
        <v>417</v>
      </c>
      <c r="H28" s="436" t="s">
        <v>370</v>
      </c>
      <c r="I28" s="470">
        <v>44562</v>
      </c>
      <c r="J28" s="469">
        <v>48213</v>
      </c>
      <c r="K28" s="436" t="s">
        <v>2959</v>
      </c>
      <c r="L28" s="437">
        <v>0.16664285714285715</v>
      </c>
      <c r="M28" s="437">
        <v>0.16664285714285715</v>
      </c>
      <c r="N28" s="437">
        <v>0.16664285714285715</v>
      </c>
      <c r="O28" s="437">
        <v>3.3357142857142856E-2</v>
      </c>
      <c r="P28" s="437">
        <v>3.3357142857142856E-2</v>
      </c>
      <c r="Q28" s="437">
        <v>3.3357142857142856E-2</v>
      </c>
      <c r="R28" s="436"/>
    </row>
    <row r="29" spans="2:18" ht="26.25" x14ac:dyDescent="0.25">
      <c r="B29" s="436"/>
      <c r="C29" s="471" t="s">
        <v>5843</v>
      </c>
      <c r="D29" s="436" t="s">
        <v>3674</v>
      </c>
      <c r="E29" s="436" t="s">
        <v>34</v>
      </c>
      <c r="F29" s="436" t="s">
        <v>435</v>
      </c>
      <c r="G29" s="436" t="s">
        <v>417</v>
      </c>
      <c r="H29" s="436" t="s">
        <v>370</v>
      </c>
      <c r="I29" s="470">
        <v>44562</v>
      </c>
      <c r="J29" s="469">
        <v>48213</v>
      </c>
      <c r="K29" s="436" t="s">
        <v>718</v>
      </c>
      <c r="L29" s="437">
        <v>0.16664285714285715</v>
      </c>
      <c r="M29" s="437">
        <v>0.16664285714285715</v>
      </c>
      <c r="N29" s="437">
        <v>0.16664285714285715</v>
      </c>
      <c r="O29" s="437">
        <v>3.3357142857142856E-2</v>
      </c>
      <c r="P29" s="437">
        <v>3.3357142857142856E-2</v>
      </c>
      <c r="Q29" s="437">
        <v>3.3357142857142856E-2</v>
      </c>
      <c r="R29" s="436"/>
    </row>
    <row r="30" spans="2:18" ht="26.25" x14ac:dyDescent="0.25">
      <c r="B30" s="436"/>
      <c r="C30" s="471" t="s">
        <v>5843</v>
      </c>
      <c r="D30" s="436" t="s">
        <v>3674</v>
      </c>
      <c r="E30" s="436" t="s">
        <v>34</v>
      </c>
      <c r="F30" s="436" t="s">
        <v>435</v>
      </c>
      <c r="G30" s="436" t="s">
        <v>417</v>
      </c>
      <c r="H30" s="436" t="s">
        <v>370</v>
      </c>
      <c r="I30" s="470">
        <v>44562</v>
      </c>
      <c r="J30" s="469">
        <v>48213</v>
      </c>
      <c r="K30" s="436" t="s">
        <v>1052</v>
      </c>
      <c r="L30" s="437">
        <v>0.16664285714285715</v>
      </c>
      <c r="M30" s="437">
        <v>0.16664285714285715</v>
      </c>
      <c r="N30" s="437">
        <v>0.16664285714285715</v>
      </c>
      <c r="O30" s="437">
        <v>3.3357142857142856E-2</v>
      </c>
      <c r="P30" s="437">
        <v>3.3357142857142856E-2</v>
      </c>
      <c r="Q30" s="437">
        <v>3.3357142857142856E-2</v>
      </c>
      <c r="R30" s="436"/>
    </row>
  </sheetData>
  <mergeCells count="6">
    <mergeCell ref="R5:R6"/>
    <mergeCell ref="B5:H5"/>
    <mergeCell ref="I5:J5"/>
    <mergeCell ref="K5:K6"/>
    <mergeCell ref="L5:N5"/>
    <mergeCell ref="O5:Q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5CC80-CF22-4809-A5DE-B2D754F7EBA7}">
  <sheetPr codeName="Hoja12">
    <tabColor rgb="FF2E6EBC"/>
  </sheetPr>
  <dimension ref="B2:R73"/>
  <sheetViews>
    <sheetView zoomScale="70" zoomScaleNormal="70" workbookViewId="0">
      <pane xSplit="5" ySplit="1" topLeftCell="F2" activePane="bottomRight" state="frozen"/>
      <selection activeCell="H23" sqref="H23"/>
      <selection pane="topRight" activeCell="H23" sqref="H23"/>
      <selection pane="bottomLeft" activeCell="H23" sqref="H23"/>
      <selection pane="bottomRight" activeCell="M27" sqref="M27:M35"/>
    </sheetView>
  </sheetViews>
  <sheetFormatPr baseColWidth="10" defaultColWidth="9.140625" defaultRowHeight="15" x14ac:dyDescent="0.25"/>
  <cols>
    <col min="1" max="1" width="3.85546875" customWidth="1"/>
    <col min="3" max="3" width="13.140625" customWidth="1"/>
    <col min="4" max="4" width="15" customWidth="1"/>
    <col min="5" max="5" width="28.85546875" bestFit="1" customWidth="1"/>
    <col min="6" max="7" width="15" customWidth="1"/>
    <col min="8" max="8" width="15.7109375" customWidth="1"/>
    <col min="9" max="10" width="15" style="549" customWidth="1"/>
    <col min="11" max="11" width="15.7109375" customWidth="1"/>
    <col min="12" max="17" width="15" style="550" customWidth="1"/>
    <col min="18" max="18" width="50" customWidth="1"/>
  </cols>
  <sheetData>
    <row r="2" spans="2:18" ht="21" x14ac:dyDescent="0.35">
      <c r="D2" s="961" t="s">
        <v>7476</v>
      </c>
    </row>
    <row r="5" spans="2:18" x14ac:dyDescent="0.25">
      <c r="B5" s="1080" t="s">
        <v>393</v>
      </c>
      <c r="C5" s="1080"/>
      <c r="D5" s="1080"/>
      <c r="E5" s="1080"/>
      <c r="F5" s="1080"/>
      <c r="G5" s="1080"/>
      <c r="H5" s="1080"/>
      <c r="I5" s="1084" t="s">
        <v>394</v>
      </c>
      <c r="J5" s="1084"/>
      <c r="K5" s="1080" t="s">
        <v>407</v>
      </c>
      <c r="L5" s="1085" t="s">
        <v>395</v>
      </c>
      <c r="M5" s="1085"/>
      <c r="N5" s="1085"/>
      <c r="O5" s="1085" t="s">
        <v>396</v>
      </c>
      <c r="P5" s="1085"/>
      <c r="Q5" s="1085"/>
      <c r="R5" s="1080" t="s">
        <v>4051</v>
      </c>
    </row>
    <row r="6" spans="2:18" ht="45" x14ac:dyDescent="0.25">
      <c r="B6" s="962" t="s">
        <v>4002</v>
      </c>
      <c r="C6" s="962" t="s">
        <v>4052</v>
      </c>
      <c r="D6" s="962" t="s">
        <v>4003</v>
      </c>
      <c r="E6" s="962" t="s">
        <v>401</v>
      </c>
      <c r="F6" s="962" t="s">
        <v>402</v>
      </c>
      <c r="G6" s="962" t="s">
        <v>403</v>
      </c>
      <c r="H6" s="962" t="s">
        <v>404</v>
      </c>
      <c r="I6" s="963" t="s">
        <v>405</v>
      </c>
      <c r="J6" s="963" t="s">
        <v>406</v>
      </c>
      <c r="K6" s="1080"/>
      <c r="L6" s="965" t="s">
        <v>408</v>
      </c>
      <c r="M6" s="965" t="s">
        <v>409</v>
      </c>
      <c r="N6" s="965" t="s">
        <v>410</v>
      </c>
      <c r="O6" s="965" t="s">
        <v>408</v>
      </c>
      <c r="P6" s="965" t="s">
        <v>409</v>
      </c>
      <c r="Q6" s="965" t="s">
        <v>410</v>
      </c>
      <c r="R6" s="1080"/>
    </row>
    <row r="7" spans="2:18" ht="15" customHeight="1" x14ac:dyDescent="0.25">
      <c r="B7" s="966">
        <v>0</v>
      </c>
      <c r="C7" s="966" t="s">
        <v>5851</v>
      </c>
      <c r="D7" s="966" t="s">
        <v>8</v>
      </c>
      <c r="E7" s="966" t="s">
        <v>358</v>
      </c>
      <c r="F7" s="966" t="s">
        <v>416</v>
      </c>
      <c r="G7" s="966" t="s">
        <v>558</v>
      </c>
      <c r="H7" s="966" t="s">
        <v>531</v>
      </c>
      <c r="I7" s="967" t="s">
        <v>5467</v>
      </c>
      <c r="J7" s="967">
        <v>46022</v>
      </c>
      <c r="K7" s="500" t="s">
        <v>531</v>
      </c>
      <c r="L7" s="502">
        <v>0</v>
      </c>
      <c r="M7" s="502">
        <v>0</v>
      </c>
      <c r="N7" s="502">
        <v>0</v>
      </c>
      <c r="O7" s="502">
        <v>0</v>
      </c>
      <c r="P7" s="502">
        <v>0</v>
      </c>
      <c r="Q7" s="502">
        <v>0</v>
      </c>
      <c r="R7" s="966"/>
    </row>
    <row r="8" spans="2:18" ht="15" customHeight="1" x14ac:dyDescent="0.25">
      <c r="B8" s="966">
        <v>0</v>
      </c>
      <c r="C8" s="966" t="s">
        <v>5852</v>
      </c>
      <c r="D8" s="966" t="s">
        <v>8</v>
      </c>
      <c r="E8" s="966" t="s">
        <v>5853</v>
      </c>
      <c r="F8" s="966" t="s">
        <v>416</v>
      </c>
      <c r="G8" s="966" t="s">
        <v>558</v>
      </c>
      <c r="H8" s="966" t="s">
        <v>470</v>
      </c>
      <c r="I8" s="967" t="s">
        <v>5467</v>
      </c>
      <c r="J8" s="967">
        <v>46022</v>
      </c>
      <c r="K8" s="500" t="s">
        <v>470</v>
      </c>
      <c r="L8" s="502">
        <v>0</v>
      </c>
      <c r="M8" s="502">
        <v>0</v>
      </c>
      <c r="N8" s="502">
        <v>0</v>
      </c>
      <c r="O8" s="502">
        <v>0</v>
      </c>
      <c r="P8" s="502">
        <v>0</v>
      </c>
      <c r="Q8" s="502">
        <v>0</v>
      </c>
      <c r="R8" s="966"/>
    </row>
    <row r="9" spans="2:18" ht="15" customHeight="1" x14ac:dyDescent="0.25">
      <c r="B9" s="966">
        <v>493</v>
      </c>
      <c r="C9" s="966" t="s">
        <v>1554</v>
      </c>
      <c r="D9" s="966" t="s">
        <v>8</v>
      </c>
      <c r="E9" s="966" t="s">
        <v>102</v>
      </c>
      <c r="F9" s="966" t="s">
        <v>435</v>
      </c>
      <c r="G9" s="966" t="s">
        <v>417</v>
      </c>
      <c r="H9" s="966" t="s">
        <v>486</v>
      </c>
      <c r="I9" s="967" t="s">
        <v>794</v>
      </c>
      <c r="J9" s="967">
        <v>46022</v>
      </c>
      <c r="K9" s="966" t="s">
        <v>486</v>
      </c>
      <c r="L9" s="1081">
        <v>3.4449999999999998</v>
      </c>
      <c r="M9" s="1081">
        <v>3.4449999999999998</v>
      </c>
      <c r="N9" s="1081">
        <v>0</v>
      </c>
      <c r="O9" s="1081">
        <v>0.68899999999999995</v>
      </c>
      <c r="P9" s="1081">
        <v>0.68899999999999995</v>
      </c>
      <c r="Q9" s="1081">
        <v>0.68899999999999995</v>
      </c>
      <c r="R9" s="966"/>
    </row>
    <row r="10" spans="2:18" ht="15" customHeight="1" x14ac:dyDescent="0.25">
      <c r="B10" s="966">
        <v>494</v>
      </c>
      <c r="C10" s="966" t="s">
        <v>1572</v>
      </c>
      <c r="D10" s="966" t="s">
        <v>8</v>
      </c>
      <c r="E10" s="966" t="s">
        <v>102</v>
      </c>
      <c r="F10" s="966" t="s">
        <v>435</v>
      </c>
      <c r="G10" s="966" t="s">
        <v>417</v>
      </c>
      <c r="H10" s="966" t="s">
        <v>489</v>
      </c>
      <c r="I10" s="967" t="s">
        <v>794</v>
      </c>
      <c r="J10" s="967">
        <v>46022</v>
      </c>
      <c r="K10" s="966" t="s">
        <v>489</v>
      </c>
      <c r="L10" s="1082"/>
      <c r="M10" s="1082"/>
      <c r="N10" s="1082"/>
      <c r="O10" s="1082"/>
      <c r="P10" s="1082"/>
      <c r="Q10" s="1082"/>
      <c r="R10" s="966"/>
    </row>
    <row r="11" spans="2:18" ht="15" customHeight="1" x14ac:dyDescent="0.25">
      <c r="B11" s="966">
        <v>495</v>
      </c>
      <c r="C11" s="966" t="s">
        <v>1589</v>
      </c>
      <c r="D11" s="966" t="s">
        <v>8</v>
      </c>
      <c r="E11" s="966" t="s">
        <v>102</v>
      </c>
      <c r="F11" s="966" t="s">
        <v>435</v>
      </c>
      <c r="G11" s="966" t="s">
        <v>417</v>
      </c>
      <c r="H11" s="966" t="s">
        <v>492</v>
      </c>
      <c r="I11" s="967" t="s">
        <v>794</v>
      </c>
      <c r="J11" s="967">
        <v>46022</v>
      </c>
      <c r="K11" s="966" t="s">
        <v>492</v>
      </c>
      <c r="L11" s="1082"/>
      <c r="M11" s="1082"/>
      <c r="N11" s="1082"/>
      <c r="O11" s="1082"/>
      <c r="P11" s="1082"/>
      <c r="Q11" s="1082"/>
      <c r="R11" s="966"/>
    </row>
    <row r="12" spans="2:18" ht="15" customHeight="1" x14ac:dyDescent="0.25">
      <c r="B12" s="966">
        <v>496</v>
      </c>
      <c r="C12" s="966" t="s">
        <v>1605</v>
      </c>
      <c r="D12" s="966" t="s">
        <v>8</v>
      </c>
      <c r="E12" s="966" t="s">
        <v>102</v>
      </c>
      <c r="F12" s="966" t="s">
        <v>435</v>
      </c>
      <c r="G12" s="966" t="s">
        <v>417</v>
      </c>
      <c r="H12" s="966" t="s">
        <v>495</v>
      </c>
      <c r="I12" s="967" t="s">
        <v>794</v>
      </c>
      <c r="J12" s="967">
        <v>46022</v>
      </c>
      <c r="K12" s="966" t="s">
        <v>495</v>
      </c>
      <c r="L12" s="1082"/>
      <c r="M12" s="1082"/>
      <c r="N12" s="1082"/>
      <c r="O12" s="1082"/>
      <c r="P12" s="1082"/>
      <c r="Q12" s="1082"/>
      <c r="R12" s="966"/>
    </row>
    <row r="13" spans="2:18" ht="15" customHeight="1" x14ac:dyDescent="0.25">
      <c r="B13" s="966">
        <v>497</v>
      </c>
      <c r="C13" s="966" t="s">
        <v>1622</v>
      </c>
      <c r="D13" s="966" t="s">
        <v>8</v>
      </c>
      <c r="E13" s="966" t="s">
        <v>102</v>
      </c>
      <c r="F13" s="966" t="s">
        <v>435</v>
      </c>
      <c r="G13" s="966" t="s">
        <v>417</v>
      </c>
      <c r="H13" s="966" t="s">
        <v>498</v>
      </c>
      <c r="I13" s="967" t="s">
        <v>794</v>
      </c>
      <c r="J13" s="967">
        <v>46022</v>
      </c>
      <c r="K13" s="966" t="s">
        <v>498</v>
      </c>
      <c r="L13" s="1083"/>
      <c r="M13" s="1083"/>
      <c r="N13" s="1083"/>
      <c r="O13" s="1083"/>
      <c r="P13" s="1083"/>
      <c r="Q13" s="1083"/>
      <c r="R13" s="966"/>
    </row>
    <row r="14" spans="2:18" ht="15" customHeight="1" x14ac:dyDescent="0.25">
      <c r="B14" s="966">
        <v>498</v>
      </c>
      <c r="C14" s="966" t="s">
        <v>4053</v>
      </c>
      <c r="D14" s="966" t="s">
        <v>8</v>
      </c>
      <c r="E14" s="966" t="s">
        <v>111</v>
      </c>
      <c r="F14" s="966" t="s">
        <v>435</v>
      </c>
      <c r="G14" s="966" t="s">
        <v>417</v>
      </c>
      <c r="H14" s="966" t="s">
        <v>540</v>
      </c>
      <c r="I14" s="967" t="s">
        <v>794</v>
      </c>
      <c r="J14" s="967">
        <v>46022</v>
      </c>
      <c r="K14" s="966" t="s">
        <v>540</v>
      </c>
      <c r="L14" s="1081">
        <v>6.6420000000000003</v>
      </c>
      <c r="M14" s="1081">
        <v>6.6420000000000003</v>
      </c>
      <c r="N14" s="1081">
        <v>0</v>
      </c>
      <c r="O14" s="1081">
        <v>1.3284</v>
      </c>
      <c r="P14" s="1081">
        <v>1.3284</v>
      </c>
      <c r="Q14" s="1081">
        <v>1.3284</v>
      </c>
      <c r="R14" s="966"/>
    </row>
    <row r="15" spans="2:18" ht="15" customHeight="1" x14ac:dyDescent="0.25">
      <c r="B15" s="966">
        <v>499</v>
      </c>
      <c r="C15" s="966" t="s">
        <v>1745</v>
      </c>
      <c r="D15" s="966" t="s">
        <v>8</v>
      </c>
      <c r="E15" s="966" t="s">
        <v>111</v>
      </c>
      <c r="F15" s="966" t="s">
        <v>435</v>
      </c>
      <c r="G15" s="966" t="s">
        <v>417</v>
      </c>
      <c r="H15" s="966" t="s">
        <v>543</v>
      </c>
      <c r="I15" s="967" t="s">
        <v>794</v>
      </c>
      <c r="J15" s="967">
        <v>46022</v>
      </c>
      <c r="K15" s="966" t="s">
        <v>543</v>
      </c>
      <c r="L15" s="1082"/>
      <c r="M15" s="1082"/>
      <c r="N15" s="1082"/>
      <c r="O15" s="1082"/>
      <c r="P15" s="1082"/>
      <c r="Q15" s="1082"/>
      <c r="R15" s="966"/>
    </row>
    <row r="16" spans="2:18" ht="15" customHeight="1" x14ac:dyDescent="0.25">
      <c r="B16" s="966">
        <v>500</v>
      </c>
      <c r="C16" s="966" t="s">
        <v>1765</v>
      </c>
      <c r="D16" s="966" t="s">
        <v>8</v>
      </c>
      <c r="E16" s="966" t="s">
        <v>111</v>
      </c>
      <c r="F16" s="966" t="s">
        <v>435</v>
      </c>
      <c r="G16" s="966" t="s">
        <v>417</v>
      </c>
      <c r="H16" s="966" t="s">
        <v>546</v>
      </c>
      <c r="I16" s="967" t="s">
        <v>794</v>
      </c>
      <c r="J16" s="967">
        <v>46022</v>
      </c>
      <c r="K16" s="966" t="s">
        <v>546</v>
      </c>
      <c r="L16" s="1082"/>
      <c r="M16" s="1082"/>
      <c r="N16" s="1082"/>
      <c r="O16" s="1082"/>
      <c r="P16" s="1082"/>
      <c r="Q16" s="1082"/>
      <c r="R16" s="966"/>
    </row>
    <row r="17" spans="2:18" ht="15" customHeight="1" x14ac:dyDescent="0.25">
      <c r="B17" s="966">
        <v>501</v>
      </c>
      <c r="C17" s="966" t="s">
        <v>1783</v>
      </c>
      <c r="D17" s="966" t="s">
        <v>8</v>
      </c>
      <c r="E17" s="966" t="s">
        <v>111</v>
      </c>
      <c r="F17" s="966" t="s">
        <v>435</v>
      </c>
      <c r="G17" s="966" t="s">
        <v>417</v>
      </c>
      <c r="H17" s="966" t="s">
        <v>549</v>
      </c>
      <c r="I17" s="967" t="s">
        <v>794</v>
      </c>
      <c r="J17" s="967">
        <v>46022</v>
      </c>
      <c r="K17" s="966" t="s">
        <v>549</v>
      </c>
      <c r="L17" s="1082"/>
      <c r="M17" s="1082"/>
      <c r="N17" s="1082"/>
      <c r="O17" s="1082"/>
      <c r="P17" s="1082"/>
      <c r="Q17" s="1082"/>
      <c r="R17" s="966"/>
    </row>
    <row r="18" spans="2:18" ht="15" customHeight="1" x14ac:dyDescent="0.25">
      <c r="B18" s="966">
        <v>502</v>
      </c>
      <c r="C18" s="966" t="s">
        <v>1804</v>
      </c>
      <c r="D18" s="966" t="s">
        <v>8</v>
      </c>
      <c r="E18" s="966" t="s">
        <v>111</v>
      </c>
      <c r="F18" s="966" t="s">
        <v>435</v>
      </c>
      <c r="G18" s="966" t="s">
        <v>417</v>
      </c>
      <c r="H18" s="966" t="s">
        <v>552</v>
      </c>
      <c r="I18" s="967" t="s">
        <v>794</v>
      </c>
      <c r="J18" s="967">
        <v>46022</v>
      </c>
      <c r="K18" s="966" t="s">
        <v>552</v>
      </c>
      <c r="L18" s="1082"/>
      <c r="M18" s="1082"/>
      <c r="N18" s="1082"/>
      <c r="O18" s="1082"/>
      <c r="P18" s="1082"/>
      <c r="Q18" s="1082"/>
      <c r="R18" s="966"/>
    </row>
    <row r="19" spans="2:18" ht="15" customHeight="1" x14ac:dyDescent="0.25">
      <c r="B19" s="966">
        <v>503</v>
      </c>
      <c r="C19" s="966" t="s">
        <v>1821</v>
      </c>
      <c r="D19" s="966" t="s">
        <v>8</v>
      </c>
      <c r="E19" s="966" t="s">
        <v>111</v>
      </c>
      <c r="F19" s="966" t="s">
        <v>435</v>
      </c>
      <c r="G19" s="966" t="s">
        <v>417</v>
      </c>
      <c r="H19" s="966" t="s">
        <v>498</v>
      </c>
      <c r="I19" s="967" t="s">
        <v>794</v>
      </c>
      <c r="J19" s="967">
        <v>46022</v>
      </c>
      <c r="K19" s="966" t="s">
        <v>498</v>
      </c>
      <c r="L19" s="1082"/>
      <c r="M19" s="1082"/>
      <c r="N19" s="1082"/>
      <c r="O19" s="1082"/>
      <c r="P19" s="1082"/>
      <c r="Q19" s="1082"/>
      <c r="R19" s="966"/>
    </row>
    <row r="20" spans="2:18" ht="15" customHeight="1" x14ac:dyDescent="0.25">
      <c r="B20" s="966">
        <v>504</v>
      </c>
      <c r="C20" s="966" t="s">
        <v>1836</v>
      </c>
      <c r="D20" s="966" t="s">
        <v>8</v>
      </c>
      <c r="E20" s="966" t="s">
        <v>111</v>
      </c>
      <c r="F20" s="966" t="s">
        <v>435</v>
      </c>
      <c r="G20" s="966" t="s">
        <v>417</v>
      </c>
      <c r="H20" s="966" t="s">
        <v>556</v>
      </c>
      <c r="I20" s="967" t="s">
        <v>794</v>
      </c>
      <c r="J20" s="967">
        <v>46022</v>
      </c>
      <c r="K20" s="966" t="s">
        <v>556</v>
      </c>
      <c r="L20" s="1083"/>
      <c r="M20" s="1083"/>
      <c r="N20" s="1083"/>
      <c r="O20" s="1083"/>
      <c r="P20" s="1083"/>
      <c r="Q20" s="1083"/>
      <c r="R20" s="966"/>
    </row>
    <row r="21" spans="2:18" ht="15" customHeight="1" x14ac:dyDescent="0.25">
      <c r="B21" s="966">
        <v>487</v>
      </c>
      <c r="C21" s="966" t="s">
        <v>1639</v>
      </c>
      <c r="D21" s="966" t="s">
        <v>8</v>
      </c>
      <c r="E21" s="966" t="s">
        <v>4121</v>
      </c>
      <c r="F21" s="966" t="s">
        <v>435</v>
      </c>
      <c r="G21" s="966" t="s">
        <v>417</v>
      </c>
      <c r="H21" s="966" t="s">
        <v>805</v>
      </c>
      <c r="I21" s="967" t="s">
        <v>794</v>
      </c>
      <c r="J21" s="967">
        <v>45291</v>
      </c>
      <c r="K21" s="966" t="s">
        <v>805</v>
      </c>
      <c r="L21" s="1081">
        <v>1.0920000000000001</v>
      </c>
      <c r="M21" s="1081">
        <v>1.0920000000000001</v>
      </c>
      <c r="N21" s="1081">
        <v>0</v>
      </c>
      <c r="O21" s="1081">
        <v>0.21840000000000001</v>
      </c>
      <c r="P21" s="1081">
        <v>0.21840000000000001</v>
      </c>
      <c r="Q21" s="1081">
        <v>0.21840000000000001</v>
      </c>
      <c r="R21" s="966"/>
    </row>
    <row r="22" spans="2:18" ht="15" customHeight="1" x14ac:dyDescent="0.25">
      <c r="B22" s="966">
        <v>488</v>
      </c>
      <c r="C22" s="966" t="s">
        <v>1655</v>
      </c>
      <c r="D22" s="966" t="s">
        <v>8</v>
      </c>
      <c r="E22" s="966" t="s">
        <v>4121</v>
      </c>
      <c r="F22" s="966" t="s">
        <v>435</v>
      </c>
      <c r="G22" s="966" t="s">
        <v>417</v>
      </c>
      <c r="H22" s="966" t="s">
        <v>809</v>
      </c>
      <c r="I22" s="967" t="s">
        <v>794</v>
      </c>
      <c r="J22" s="967">
        <v>45291</v>
      </c>
      <c r="K22" s="966" t="s">
        <v>809</v>
      </c>
      <c r="L22" s="1082"/>
      <c r="M22" s="1082"/>
      <c r="N22" s="1082"/>
      <c r="O22" s="1082"/>
      <c r="P22" s="1082"/>
      <c r="Q22" s="1082"/>
      <c r="R22" s="966"/>
    </row>
    <row r="23" spans="2:18" ht="15" customHeight="1" x14ac:dyDescent="0.25">
      <c r="B23" s="966">
        <v>489</v>
      </c>
      <c r="C23" s="966" t="s">
        <v>1672</v>
      </c>
      <c r="D23" s="966" t="s">
        <v>8</v>
      </c>
      <c r="E23" s="966" t="s">
        <v>4121</v>
      </c>
      <c r="F23" s="966" t="s">
        <v>435</v>
      </c>
      <c r="G23" s="966" t="s">
        <v>417</v>
      </c>
      <c r="H23" s="966" t="s">
        <v>811</v>
      </c>
      <c r="I23" s="967" t="s">
        <v>794</v>
      </c>
      <c r="J23" s="967">
        <v>45291</v>
      </c>
      <c r="K23" s="966" t="s">
        <v>811</v>
      </c>
      <c r="L23" s="1082"/>
      <c r="M23" s="1082"/>
      <c r="N23" s="1082"/>
      <c r="O23" s="1082"/>
      <c r="P23" s="1082"/>
      <c r="Q23" s="1082"/>
      <c r="R23" s="966"/>
    </row>
    <row r="24" spans="2:18" ht="15" customHeight="1" x14ac:dyDescent="0.25">
      <c r="B24" s="966">
        <v>490</v>
      </c>
      <c r="C24" s="966" t="s">
        <v>1691</v>
      </c>
      <c r="D24" s="966" t="s">
        <v>8</v>
      </c>
      <c r="E24" s="966" t="s">
        <v>4121</v>
      </c>
      <c r="F24" s="966" t="s">
        <v>435</v>
      </c>
      <c r="G24" s="966" t="s">
        <v>417</v>
      </c>
      <c r="H24" s="966" t="s">
        <v>814</v>
      </c>
      <c r="I24" s="967" t="s">
        <v>794</v>
      </c>
      <c r="J24" s="967">
        <v>45291</v>
      </c>
      <c r="K24" s="966" t="s">
        <v>814</v>
      </c>
      <c r="L24" s="1082"/>
      <c r="M24" s="1082"/>
      <c r="N24" s="1082"/>
      <c r="O24" s="1082"/>
      <c r="P24" s="1082"/>
      <c r="Q24" s="1082"/>
      <c r="R24" s="966"/>
    </row>
    <row r="25" spans="2:18" ht="15" customHeight="1" x14ac:dyDescent="0.25">
      <c r="B25" s="966">
        <v>491</v>
      </c>
      <c r="C25" s="966" t="s">
        <v>1708</v>
      </c>
      <c r="D25" s="966" t="s">
        <v>8</v>
      </c>
      <c r="E25" s="966" t="s">
        <v>4121</v>
      </c>
      <c r="F25" s="966" t="s">
        <v>435</v>
      </c>
      <c r="G25" s="966" t="s">
        <v>417</v>
      </c>
      <c r="H25" s="966" t="s">
        <v>531</v>
      </c>
      <c r="I25" s="967" t="s">
        <v>794</v>
      </c>
      <c r="J25" s="967">
        <v>45291</v>
      </c>
      <c r="K25" s="966" t="s">
        <v>531</v>
      </c>
      <c r="L25" s="1082"/>
      <c r="M25" s="1082"/>
      <c r="N25" s="1082"/>
      <c r="O25" s="1082"/>
      <c r="P25" s="1082"/>
      <c r="Q25" s="1082"/>
      <c r="R25" s="966"/>
    </row>
    <row r="26" spans="2:18" ht="15" customHeight="1" x14ac:dyDescent="0.25">
      <c r="B26" s="966">
        <v>492</v>
      </c>
      <c r="C26" s="966" t="s">
        <v>1726</v>
      </c>
      <c r="D26" s="966" t="s">
        <v>8</v>
      </c>
      <c r="E26" s="966" t="s">
        <v>4121</v>
      </c>
      <c r="F26" s="966" t="s">
        <v>435</v>
      </c>
      <c r="G26" s="966" t="s">
        <v>417</v>
      </c>
      <c r="H26" s="966" t="s">
        <v>817</v>
      </c>
      <c r="I26" s="967" t="s">
        <v>794</v>
      </c>
      <c r="J26" s="967">
        <v>45291</v>
      </c>
      <c r="K26" s="966" t="s">
        <v>817</v>
      </c>
      <c r="L26" s="1083"/>
      <c r="M26" s="1083"/>
      <c r="N26" s="1083"/>
      <c r="O26" s="1083"/>
      <c r="P26" s="1083"/>
      <c r="Q26" s="1083"/>
      <c r="R26" s="966"/>
    </row>
    <row r="27" spans="2:18" ht="15" customHeight="1" x14ac:dyDescent="0.25">
      <c r="B27" s="966">
        <v>526</v>
      </c>
      <c r="C27" s="966" t="s">
        <v>1243</v>
      </c>
      <c r="D27" s="966" t="s">
        <v>8</v>
      </c>
      <c r="E27" s="966" t="s">
        <v>4040</v>
      </c>
      <c r="F27" s="966" t="s">
        <v>435</v>
      </c>
      <c r="G27" s="966" t="s">
        <v>417</v>
      </c>
      <c r="H27" s="966" t="s">
        <v>418</v>
      </c>
      <c r="I27" s="967" t="s">
        <v>794</v>
      </c>
      <c r="J27" s="967">
        <v>46022</v>
      </c>
      <c r="K27" s="966" t="s">
        <v>418</v>
      </c>
      <c r="L27" s="1081">
        <v>42.674999999999997</v>
      </c>
      <c r="M27" s="1081">
        <v>42.674999999999997</v>
      </c>
      <c r="N27" s="1081">
        <v>0</v>
      </c>
      <c r="O27" s="1081">
        <v>8.5350000000000001</v>
      </c>
      <c r="P27" s="1081">
        <v>8.5350000000000001</v>
      </c>
      <c r="Q27" s="1081">
        <v>8.5350000000000001</v>
      </c>
      <c r="R27" s="966"/>
    </row>
    <row r="28" spans="2:18" ht="15" customHeight="1" x14ac:dyDescent="0.25">
      <c r="B28" s="966">
        <v>527</v>
      </c>
      <c r="C28" s="966" t="s">
        <v>1262</v>
      </c>
      <c r="D28" s="966" t="s">
        <v>8</v>
      </c>
      <c r="E28" s="966" t="s">
        <v>4040</v>
      </c>
      <c r="F28" s="966" t="s">
        <v>435</v>
      </c>
      <c r="G28" s="966" t="s">
        <v>417</v>
      </c>
      <c r="H28" s="966" t="s">
        <v>422</v>
      </c>
      <c r="I28" s="967" t="s">
        <v>794</v>
      </c>
      <c r="J28" s="967">
        <v>46022</v>
      </c>
      <c r="K28" s="966" t="s">
        <v>422</v>
      </c>
      <c r="L28" s="1082"/>
      <c r="M28" s="1082"/>
      <c r="N28" s="1082"/>
      <c r="O28" s="1082"/>
      <c r="P28" s="1082"/>
      <c r="Q28" s="1082"/>
      <c r="R28" s="966"/>
    </row>
    <row r="29" spans="2:18" ht="15" customHeight="1" x14ac:dyDescent="0.25">
      <c r="B29" s="966">
        <v>528</v>
      </c>
      <c r="C29" s="966" t="s">
        <v>1283</v>
      </c>
      <c r="D29" s="966" t="s">
        <v>8</v>
      </c>
      <c r="E29" s="966" t="s">
        <v>4040</v>
      </c>
      <c r="F29" s="966" t="s">
        <v>435</v>
      </c>
      <c r="G29" s="966" t="s">
        <v>417</v>
      </c>
      <c r="H29" s="966" t="s">
        <v>424</v>
      </c>
      <c r="I29" s="967" t="s">
        <v>794</v>
      </c>
      <c r="J29" s="967">
        <v>46022</v>
      </c>
      <c r="K29" s="966" t="s">
        <v>424</v>
      </c>
      <c r="L29" s="1082"/>
      <c r="M29" s="1082"/>
      <c r="N29" s="1082"/>
      <c r="O29" s="1082"/>
      <c r="P29" s="1082"/>
      <c r="Q29" s="1082"/>
      <c r="R29" s="966"/>
    </row>
    <row r="30" spans="2:18" ht="15" customHeight="1" x14ac:dyDescent="0.25">
      <c r="B30" s="966">
        <v>1812</v>
      </c>
      <c r="C30" s="966" t="s">
        <v>1397</v>
      </c>
      <c r="D30" s="966" t="s">
        <v>8</v>
      </c>
      <c r="E30" s="966" t="s">
        <v>4040</v>
      </c>
      <c r="F30" s="966" t="s">
        <v>435</v>
      </c>
      <c r="G30" s="966" t="s">
        <v>417</v>
      </c>
      <c r="H30" s="966" t="s">
        <v>426</v>
      </c>
      <c r="I30" s="967" t="s">
        <v>794</v>
      </c>
      <c r="J30" s="967">
        <v>46022</v>
      </c>
      <c r="K30" s="966" t="s">
        <v>426</v>
      </c>
      <c r="L30" s="1082"/>
      <c r="M30" s="1082"/>
      <c r="N30" s="1082"/>
      <c r="O30" s="1082"/>
      <c r="P30" s="1082"/>
      <c r="Q30" s="1082"/>
      <c r="R30" s="966"/>
    </row>
    <row r="31" spans="2:18" ht="15" customHeight="1" x14ac:dyDescent="0.25">
      <c r="B31" s="966">
        <v>6362</v>
      </c>
      <c r="C31" s="966" t="s">
        <v>4730</v>
      </c>
      <c r="D31" s="966" t="s">
        <v>8</v>
      </c>
      <c r="E31" s="966" t="s">
        <v>4040</v>
      </c>
      <c r="F31" s="966" t="s">
        <v>435</v>
      </c>
      <c r="G31" s="966" t="s">
        <v>417</v>
      </c>
      <c r="H31" s="966" t="s">
        <v>4388</v>
      </c>
      <c r="I31" s="967" t="s">
        <v>4385</v>
      </c>
      <c r="J31" s="967">
        <v>46022</v>
      </c>
      <c r="K31" s="966" t="s">
        <v>4388</v>
      </c>
      <c r="L31" s="1082"/>
      <c r="M31" s="1082"/>
      <c r="N31" s="1082"/>
      <c r="O31" s="1082"/>
      <c r="P31" s="1082"/>
      <c r="Q31" s="1082"/>
      <c r="R31" s="966"/>
    </row>
    <row r="32" spans="2:18" ht="15" customHeight="1" x14ac:dyDescent="0.25">
      <c r="B32" s="966">
        <v>529</v>
      </c>
      <c r="C32" s="966" t="s">
        <v>1307</v>
      </c>
      <c r="D32" s="966" t="s">
        <v>8</v>
      </c>
      <c r="E32" s="966" t="s">
        <v>4040</v>
      </c>
      <c r="F32" s="966" t="s">
        <v>435</v>
      </c>
      <c r="G32" s="966" t="s">
        <v>417</v>
      </c>
      <c r="H32" s="966" t="s">
        <v>428</v>
      </c>
      <c r="I32" s="967" t="s">
        <v>794</v>
      </c>
      <c r="J32" s="967">
        <v>46022</v>
      </c>
      <c r="K32" s="966" t="s">
        <v>428</v>
      </c>
      <c r="L32" s="1082"/>
      <c r="M32" s="1082"/>
      <c r="N32" s="1082"/>
      <c r="O32" s="1082"/>
      <c r="P32" s="1082"/>
      <c r="Q32" s="1082"/>
      <c r="R32" s="966"/>
    </row>
    <row r="33" spans="2:18" ht="15" customHeight="1" x14ac:dyDescent="0.25">
      <c r="B33" s="966">
        <v>530</v>
      </c>
      <c r="C33" s="966" t="s">
        <v>1331</v>
      </c>
      <c r="D33" s="966" t="s">
        <v>8</v>
      </c>
      <c r="E33" s="966" t="s">
        <v>4040</v>
      </c>
      <c r="F33" s="966" t="s">
        <v>435</v>
      </c>
      <c r="G33" s="966" t="s">
        <v>417</v>
      </c>
      <c r="H33" s="966" t="s">
        <v>370</v>
      </c>
      <c r="I33" s="967" t="s">
        <v>794</v>
      </c>
      <c r="J33" s="967">
        <v>46022</v>
      </c>
      <c r="K33" s="966" t="s">
        <v>370</v>
      </c>
      <c r="L33" s="1082"/>
      <c r="M33" s="1082"/>
      <c r="N33" s="1082"/>
      <c r="O33" s="1082"/>
      <c r="P33" s="1082"/>
      <c r="Q33" s="1082"/>
      <c r="R33" s="966"/>
    </row>
    <row r="34" spans="2:18" ht="15" customHeight="1" x14ac:dyDescent="0.25">
      <c r="B34" s="966">
        <v>531</v>
      </c>
      <c r="C34" s="966" t="s">
        <v>1354</v>
      </c>
      <c r="D34" s="966" t="s">
        <v>8</v>
      </c>
      <c r="E34" s="966" t="s">
        <v>4040</v>
      </c>
      <c r="F34" s="966" t="s">
        <v>435</v>
      </c>
      <c r="G34" s="966" t="s">
        <v>417</v>
      </c>
      <c r="H34" s="966" t="s">
        <v>431</v>
      </c>
      <c r="I34" s="967" t="s">
        <v>794</v>
      </c>
      <c r="J34" s="967">
        <v>46022</v>
      </c>
      <c r="K34" s="966" t="s">
        <v>431</v>
      </c>
      <c r="L34" s="1082"/>
      <c r="M34" s="1082"/>
      <c r="N34" s="1082"/>
      <c r="O34" s="1082"/>
      <c r="P34" s="1082"/>
      <c r="Q34" s="1082"/>
      <c r="R34" s="966"/>
    </row>
    <row r="35" spans="2:18" ht="15" customHeight="1" x14ac:dyDescent="0.25">
      <c r="B35" s="966">
        <v>532</v>
      </c>
      <c r="C35" s="966" t="s">
        <v>1375</v>
      </c>
      <c r="D35" s="966" t="s">
        <v>8</v>
      </c>
      <c r="E35" s="966" t="s">
        <v>4040</v>
      </c>
      <c r="F35" s="966" t="s">
        <v>435</v>
      </c>
      <c r="G35" s="966" t="s">
        <v>417</v>
      </c>
      <c r="H35" s="966" t="s">
        <v>433</v>
      </c>
      <c r="I35" s="967" t="s">
        <v>794</v>
      </c>
      <c r="J35" s="967">
        <v>46022</v>
      </c>
      <c r="K35" s="966" t="s">
        <v>433</v>
      </c>
      <c r="L35" s="1083"/>
      <c r="M35" s="1083"/>
      <c r="N35" s="1083"/>
      <c r="O35" s="1083"/>
      <c r="P35" s="1083"/>
      <c r="Q35" s="1083"/>
      <c r="R35" s="966"/>
    </row>
    <row r="36" spans="2:18" ht="15" customHeight="1" x14ac:dyDescent="0.25">
      <c r="B36" s="966">
        <v>505</v>
      </c>
      <c r="C36" s="966" t="s">
        <v>1851</v>
      </c>
      <c r="D36" s="966" t="s">
        <v>8</v>
      </c>
      <c r="E36" s="966" t="s">
        <v>68</v>
      </c>
      <c r="F36" s="966" t="s">
        <v>435</v>
      </c>
      <c r="G36" s="966" t="s">
        <v>417</v>
      </c>
      <c r="H36" s="966" t="s">
        <v>478</v>
      </c>
      <c r="I36" s="967" t="s">
        <v>794</v>
      </c>
      <c r="J36" s="967">
        <v>46022</v>
      </c>
      <c r="K36" s="966" t="s">
        <v>478</v>
      </c>
      <c r="L36" s="1081">
        <v>7.5289999999999999</v>
      </c>
      <c r="M36" s="1081">
        <v>7.5289999999999999</v>
      </c>
      <c r="N36" s="1081">
        <v>0</v>
      </c>
      <c r="O36" s="1081">
        <v>1.246</v>
      </c>
      <c r="P36" s="1081">
        <v>1.246</v>
      </c>
      <c r="Q36" s="1081">
        <v>0.98580000000000001</v>
      </c>
      <c r="R36" s="966"/>
    </row>
    <row r="37" spans="2:18" ht="15" customHeight="1" x14ac:dyDescent="0.25">
      <c r="B37" s="966">
        <v>506</v>
      </c>
      <c r="C37" s="966" t="s">
        <v>1867</v>
      </c>
      <c r="D37" s="966" t="s">
        <v>8</v>
      </c>
      <c r="E37" s="966" t="s">
        <v>68</v>
      </c>
      <c r="F37" s="966" t="s">
        <v>435</v>
      </c>
      <c r="G37" s="966" t="s">
        <v>417</v>
      </c>
      <c r="H37" s="966" t="s">
        <v>504</v>
      </c>
      <c r="I37" s="967" t="s">
        <v>794</v>
      </c>
      <c r="J37" s="967">
        <v>46022</v>
      </c>
      <c r="K37" s="966" t="s">
        <v>504</v>
      </c>
      <c r="L37" s="1082"/>
      <c r="M37" s="1082"/>
      <c r="N37" s="1082"/>
      <c r="O37" s="1082"/>
      <c r="P37" s="1082"/>
      <c r="Q37" s="1082"/>
      <c r="R37" s="966"/>
    </row>
    <row r="38" spans="2:18" ht="15" customHeight="1" x14ac:dyDescent="0.25">
      <c r="B38" s="966">
        <v>507</v>
      </c>
      <c r="C38" s="966" t="s">
        <v>4054</v>
      </c>
      <c r="D38" s="966" t="s">
        <v>8</v>
      </c>
      <c r="E38" s="966" t="s">
        <v>68</v>
      </c>
      <c r="F38" s="966" t="s">
        <v>435</v>
      </c>
      <c r="G38" s="966" t="s">
        <v>417</v>
      </c>
      <c r="H38" s="966" t="s">
        <v>507</v>
      </c>
      <c r="I38" s="967" t="s">
        <v>794</v>
      </c>
      <c r="J38" s="967">
        <v>46022</v>
      </c>
      <c r="K38" s="966" t="s">
        <v>507</v>
      </c>
      <c r="L38" s="1082"/>
      <c r="M38" s="1082"/>
      <c r="N38" s="1082"/>
      <c r="O38" s="1082"/>
      <c r="P38" s="1082"/>
      <c r="Q38" s="1082"/>
      <c r="R38" s="966"/>
    </row>
    <row r="39" spans="2:18" ht="15" customHeight="1" x14ac:dyDescent="0.25">
      <c r="B39" s="966">
        <v>508</v>
      </c>
      <c r="C39" s="966" t="s">
        <v>1884</v>
      </c>
      <c r="D39" s="966" t="s">
        <v>8</v>
      </c>
      <c r="E39" s="966" t="s">
        <v>68</v>
      </c>
      <c r="F39" s="966" t="s">
        <v>435</v>
      </c>
      <c r="G39" s="966" t="s">
        <v>417</v>
      </c>
      <c r="H39" s="966" t="s">
        <v>509</v>
      </c>
      <c r="I39" s="967" t="s">
        <v>794</v>
      </c>
      <c r="J39" s="967">
        <v>46022</v>
      </c>
      <c r="K39" s="966" t="s">
        <v>509</v>
      </c>
      <c r="L39" s="1082"/>
      <c r="M39" s="1082"/>
      <c r="N39" s="1082"/>
      <c r="O39" s="1082"/>
      <c r="P39" s="1082"/>
      <c r="Q39" s="1082"/>
      <c r="R39" s="966"/>
    </row>
    <row r="40" spans="2:18" ht="15" customHeight="1" x14ac:dyDescent="0.25">
      <c r="B40" s="966">
        <v>509</v>
      </c>
      <c r="C40" s="966" t="s">
        <v>1900</v>
      </c>
      <c r="D40" s="966" t="s">
        <v>8</v>
      </c>
      <c r="E40" s="966" t="s">
        <v>68</v>
      </c>
      <c r="F40" s="966" t="s">
        <v>435</v>
      </c>
      <c r="G40" s="966" t="s">
        <v>417</v>
      </c>
      <c r="H40" s="966" t="s">
        <v>511</v>
      </c>
      <c r="I40" s="967" t="s">
        <v>794</v>
      </c>
      <c r="J40" s="967">
        <v>46022</v>
      </c>
      <c r="K40" s="966" t="s">
        <v>511</v>
      </c>
      <c r="L40" s="1082"/>
      <c r="M40" s="1082"/>
      <c r="N40" s="1082"/>
      <c r="O40" s="1082"/>
      <c r="P40" s="1082"/>
      <c r="Q40" s="1082"/>
      <c r="R40" s="966"/>
    </row>
    <row r="41" spans="2:18" ht="15" customHeight="1" x14ac:dyDescent="0.25">
      <c r="B41" s="966">
        <v>510</v>
      </c>
      <c r="C41" s="966" t="s">
        <v>1916</v>
      </c>
      <c r="D41" s="966" t="s">
        <v>8</v>
      </c>
      <c r="E41" s="966" t="s">
        <v>68</v>
      </c>
      <c r="F41" s="966" t="s">
        <v>435</v>
      </c>
      <c r="G41" s="966" t="s">
        <v>417</v>
      </c>
      <c r="H41" s="966" t="s">
        <v>513</v>
      </c>
      <c r="I41" s="967" t="s">
        <v>794</v>
      </c>
      <c r="J41" s="967">
        <v>46022</v>
      </c>
      <c r="K41" s="966" t="s">
        <v>513</v>
      </c>
      <c r="L41" s="1082"/>
      <c r="M41" s="1082"/>
      <c r="N41" s="1082"/>
      <c r="O41" s="1082"/>
      <c r="P41" s="1082"/>
      <c r="Q41" s="1082"/>
      <c r="R41" s="966"/>
    </row>
    <row r="42" spans="2:18" ht="15" customHeight="1" x14ac:dyDescent="0.25">
      <c r="B42" s="966">
        <v>511</v>
      </c>
      <c r="C42" s="966" t="s">
        <v>1932</v>
      </c>
      <c r="D42" s="966" t="s">
        <v>8</v>
      </c>
      <c r="E42" s="966" t="s">
        <v>68</v>
      </c>
      <c r="F42" s="966" t="s">
        <v>435</v>
      </c>
      <c r="G42" s="966" t="s">
        <v>417</v>
      </c>
      <c r="H42" s="966" t="s">
        <v>428</v>
      </c>
      <c r="I42" s="967" t="s">
        <v>794</v>
      </c>
      <c r="J42" s="967">
        <v>46022</v>
      </c>
      <c r="K42" s="966" t="s">
        <v>428</v>
      </c>
      <c r="L42" s="1082"/>
      <c r="M42" s="1082"/>
      <c r="N42" s="1082"/>
      <c r="O42" s="1082"/>
      <c r="P42" s="1082"/>
      <c r="Q42" s="1082"/>
      <c r="R42" s="966"/>
    </row>
    <row r="43" spans="2:18" ht="15" customHeight="1" x14ac:dyDescent="0.25">
      <c r="B43" s="966">
        <v>512</v>
      </c>
      <c r="C43" s="966" t="s">
        <v>1948</v>
      </c>
      <c r="D43" s="966" t="s">
        <v>8</v>
      </c>
      <c r="E43" s="966" t="s">
        <v>68</v>
      </c>
      <c r="F43" s="966" t="s">
        <v>435</v>
      </c>
      <c r="G43" s="966" t="s">
        <v>417</v>
      </c>
      <c r="H43" s="966" t="s">
        <v>517</v>
      </c>
      <c r="I43" s="967" t="s">
        <v>794</v>
      </c>
      <c r="J43" s="967">
        <v>46022</v>
      </c>
      <c r="K43" s="966" t="s">
        <v>517</v>
      </c>
      <c r="L43" s="1083"/>
      <c r="M43" s="1083"/>
      <c r="N43" s="1083"/>
      <c r="O43" s="1083"/>
      <c r="P43" s="1083"/>
      <c r="Q43" s="1083"/>
      <c r="R43" s="966"/>
    </row>
    <row r="44" spans="2:18" ht="15" customHeight="1" x14ac:dyDescent="0.25">
      <c r="B44" s="966">
        <v>3577</v>
      </c>
      <c r="C44" s="966" t="s">
        <v>3397</v>
      </c>
      <c r="D44" s="966" t="s">
        <v>8</v>
      </c>
      <c r="E44" s="966" t="s">
        <v>34</v>
      </c>
      <c r="F44" s="966" t="s">
        <v>435</v>
      </c>
      <c r="G44" s="966" t="s">
        <v>417</v>
      </c>
      <c r="H44" s="966" t="s">
        <v>1175</v>
      </c>
      <c r="I44" s="967" t="s">
        <v>4043</v>
      </c>
      <c r="J44" s="967">
        <v>46022</v>
      </c>
      <c r="K44" s="966" t="s">
        <v>3309</v>
      </c>
      <c r="L44" s="1081">
        <v>34.744999999999997</v>
      </c>
      <c r="M44" s="1081">
        <v>34.744999999999997</v>
      </c>
      <c r="N44" s="1081">
        <v>0</v>
      </c>
      <c r="O44" s="1081">
        <v>6.9489999999999998</v>
      </c>
      <c r="P44" s="1081">
        <v>6.9489999999999998</v>
      </c>
      <c r="Q44" s="1081">
        <v>6.9489999999999998</v>
      </c>
      <c r="R44" s="966"/>
    </row>
    <row r="45" spans="2:18" ht="15" customHeight="1" x14ac:dyDescent="0.25">
      <c r="B45" s="966">
        <v>3576</v>
      </c>
      <c r="C45" s="966" t="s">
        <v>3396</v>
      </c>
      <c r="D45" s="966" t="s">
        <v>8</v>
      </c>
      <c r="E45" s="966" t="s">
        <v>34</v>
      </c>
      <c r="F45" s="966" t="s">
        <v>435</v>
      </c>
      <c r="G45" s="966" t="s">
        <v>417</v>
      </c>
      <c r="H45" s="966" t="s">
        <v>1148</v>
      </c>
      <c r="I45" s="967" t="s">
        <v>4043</v>
      </c>
      <c r="J45" s="967">
        <v>46022</v>
      </c>
      <c r="K45" s="966" t="s">
        <v>1148</v>
      </c>
      <c r="L45" s="1082"/>
      <c r="M45" s="1082"/>
      <c r="N45" s="1082"/>
      <c r="O45" s="1082"/>
      <c r="P45" s="1082"/>
      <c r="Q45" s="1082"/>
      <c r="R45" s="966"/>
    </row>
    <row r="46" spans="2:18" ht="15" customHeight="1" x14ac:dyDescent="0.25">
      <c r="B46" s="966">
        <v>513</v>
      </c>
      <c r="C46" s="966" t="s">
        <v>1204</v>
      </c>
      <c r="D46" s="966" t="s">
        <v>8</v>
      </c>
      <c r="E46" s="966" t="s">
        <v>34</v>
      </c>
      <c r="F46" s="966" t="s">
        <v>435</v>
      </c>
      <c r="G46" s="966" t="s">
        <v>417</v>
      </c>
      <c r="H46" s="966" t="s">
        <v>765</v>
      </c>
      <c r="I46" s="967" t="s">
        <v>794</v>
      </c>
      <c r="J46" s="967">
        <v>46022</v>
      </c>
      <c r="K46" s="966" t="s">
        <v>765</v>
      </c>
      <c r="L46" s="1082"/>
      <c r="M46" s="1082"/>
      <c r="N46" s="1082"/>
      <c r="O46" s="1082"/>
      <c r="P46" s="1082"/>
      <c r="Q46" s="1082"/>
      <c r="R46" s="966"/>
    </row>
    <row r="47" spans="2:18" ht="15" customHeight="1" x14ac:dyDescent="0.25">
      <c r="B47" s="966">
        <v>1323</v>
      </c>
      <c r="C47" s="966" t="s">
        <v>1223</v>
      </c>
      <c r="D47" s="966" t="s">
        <v>8</v>
      </c>
      <c r="E47" s="966" t="s">
        <v>34</v>
      </c>
      <c r="F47" s="966" t="s">
        <v>435</v>
      </c>
      <c r="G47" s="966" t="s">
        <v>417</v>
      </c>
      <c r="H47" s="966" t="s">
        <v>730</v>
      </c>
      <c r="I47" s="967" t="s">
        <v>843</v>
      </c>
      <c r="J47" s="967">
        <v>46022</v>
      </c>
      <c r="K47" s="966" t="s">
        <v>730</v>
      </c>
      <c r="L47" s="1082"/>
      <c r="M47" s="1082"/>
      <c r="N47" s="1082"/>
      <c r="O47" s="1082"/>
      <c r="P47" s="1082"/>
      <c r="Q47" s="1082"/>
      <c r="R47" s="966"/>
    </row>
    <row r="48" spans="2:18" ht="15" customHeight="1" x14ac:dyDescent="0.25">
      <c r="B48" s="966">
        <v>4614</v>
      </c>
      <c r="C48" s="966" t="s">
        <v>3601</v>
      </c>
      <c r="D48" s="966" t="s">
        <v>8</v>
      </c>
      <c r="E48" s="966" t="s">
        <v>34</v>
      </c>
      <c r="F48" s="966" t="s">
        <v>435</v>
      </c>
      <c r="G48" s="966" t="s">
        <v>417</v>
      </c>
      <c r="H48" s="966" t="s">
        <v>3364</v>
      </c>
      <c r="I48" s="967" t="s">
        <v>3606</v>
      </c>
      <c r="J48" s="967">
        <v>46022</v>
      </c>
      <c r="K48" s="966" t="s">
        <v>3364</v>
      </c>
      <c r="L48" s="1082"/>
      <c r="M48" s="1082"/>
      <c r="N48" s="1082"/>
      <c r="O48" s="1082"/>
      <c r="P48" s="1082"/>
      <c r="Q48" s="1082"/>
      <c r="R48" s="966"/>
    </row>
    <row r="49" spans="2:18" ht="15" customHeight="1" x14ac:dyDescent="0.25">
      <c r="B49" s="966">
        <v>514</v>
      </c>
      <c r="C49" s="966" t="s">
        <v>1090</v>
      </c>
      <c r="D49" s="966" t="s">
        <v>8</v>
      </c>
      <c r="E49" s="966" t="s">
        <v>34</v>
      </c>
      <c r="F49" s="966" t="s">
        <v>435</v>
      </c>
      <c r="G49" s="966" t="s">
        <v>417</v>
      </c>
      <c r="H49" s="966" t="s">
        <v>719</v>
      </c>
      <c r="I49" s="967" t="s">
        <v>794</v>
      </c>
      <c r="J49" s="967">
        <v>46022</v>
      </c>
      <c r="K49" s="966" t="s">
        <v>719</v>
      </c>
      <c r="L49" s="1082"/>
      <c r="M49" s="1082"/>
      <c r="N49" s="1082"/>
      <c r="O49" s="1082"/>
      <c r="P49" s="1082"/>
      <c r="Q49" s="1082"/>
      <c r="R49" s="966"/>
    </row>
    <row r="50" spans="2:18" ht="15" customHeight="1" x14ac:dyDescent="0.25">
      <c r="B50" s="966">
        <v>515</v>
      </c>
      <c r="C50" s="966" t="s">
        <v>1127</v>
      </c>
      <c r="D50" s="966" t="s">
        <v>8</v>
      </c>
      <c r="E50" s="966" t="s">
        <v>34</v>
      </c>
      <c r="F50" s="966" t="s">
        <v>435</v>
      </c>
      <c r="G50" s="966" t="s">
        <v>417</v>
      </c>
      <c r="H50" s="966" t="s">
        <v>767</v>
      </c>
      <c r="I50" s="967" t="s">
        <v>794</v>
      </c>
      <c r="J50" s="967">
        <v>46022</v>
      </c>
      <c r="K50" s="966" t="s">
        <v>767</v>
      </c>
      <c r="L50" s="1082"/>
      <c r="M50" s="1082"/>
      <c r="N50" s="1082"/>
      <c r="O50" s="1082"/>
      <c r="P50" s="1082"/>
      <c r="Q50" s="1082"/>
      <c r="R50" s="966"/>
    </row>
    <row r="51" spans="2:18" ht="15" customHeight="1" x14ac:dyDescent="0.25">
      <c r="B51" s="966">
        <v>4151</v>
      </c>
      <c r="C51" s="966" t="s">
        <v>3470</v>
      </c>
      <c r="D51" s="966" t="s">
        <v>8</v>
      </c>
      <c r="E51" s="966" t="s">
        <v>34</v>
      </c>
      <c r="F51" s="966" t="s">
        <v>435</v>
      </c>
      <c r="G51" s="966" t="s">
        <v>417</v>
      </c>
      <c r="H51" s="966" t="s">
        <v>3483</v>
      </c>
      <c r="I51" s="967" t="s">
        <v>4041</v>
      </c>
      <c r="J51" s="967">
        <v>46022</v>
      </c>
      <c r="K51" s="966" t="s">
        <v>3362</v>
      </c>
      <c r="L51" s="1082"/>
      <c r="M51" s="1082"/>
      <c r="N51" s="1082"/>
      <c r="O51" s="1082"/>
      <c r="P51" s="1082"/>
      <c r="Q51" s="1082"/>
      <c r="R51" s="966"/>
    </row>
    <row r="52" spans="2:18" ht="15" customHeight="1" x14ac:dyDescent="0.25">
      <c r="B52" s="966">
        <v>516</v>
      </c>
      <c r="C52" s="966" t="s">
        <v>1155</v>
      </c>
      <c r="D52" s="966" t="s">
        <v>8</v>
      </c>
      <c r="E52" s="966" t="s">
        <v>34</v>
      </c>
      <c r="F52" s="966" t="s">
        <v>435</v>
      </c>
      <c r="G52" s="966" t="s">
        <v>417</v>
      </c>
      <c r="H52" s="966" t="s">
        <v>634</v>
      </c>
      <c r="I52" s="967" t="s">
        <v>794</v>
      </c>
      <c r="J52" s="967">
        <v>46022</v>
      </c>
      <c r="K52" s="966" t="s">
        <v>634</v>
      </c>
      <c r="L52" s="1082"/>
      <c r="M52" s="1082"/>
      <c r="N52" s="1082"/>
      <c r="O52" s="1082"/>
      <c r="P52" s="1082"/>
      <c r="Q52" s="1082"/>
      <c r="R52" s="966"/>
    </row>
    <row r="53" spans="2:18" ht="15" customHeight="1" x14ac:dyDescent="0.25">
      <c r="B53" s="966">
        <v>517</v>
      </c>
      <c r="C53" s="966" t="s">
        <v>1182</v>
      </c>
      <c r="D53" s="966" t="s">
        <v>8</v>
      </c>
      <c r="E53" s="966" t="s">
        <v>34</v>
      </c>
      <c r="F53" s="966" t="s">
        <v>435</v>
      </c>
      <c r="G53" s="966" t="s">
        <v>417</v>
      </c>
      <c r="H53" s="966" t="s">
        <v>370</v>
      </c>
      <c r="I53" s="967" t="s">
        <v>794</v>
      </c>
      <c r="J53" s="967">
        <v>46022</v>
      </c>
      <c r="K53" s="966" t="s">
        <v>370</v>
      </c>
      <c r="L53" s="1083"/>
      <c r="M53" s="1083"/>
      <c r="N53" s="1083"/>
      <c r="O53" s="1083"/>
      <c r="P53" s="1083"/>
      <c r="Q53" s="1083"/>
      <c r="R53" s="966"/>
    </row>
    <row r="54" spans="2:18" ht="15" customHeight="1" x14ac:dyDescent="0.25">
      <c r="B54" s="966">
        <v>0</v>
      </c>
      <c r="C54" s="966" t="s">
        <v>5854</v>
      </c>
      <c r="D54" s="966" t="s">
        <v>8</v>
      </c>
      <c r="E54" s="966" t="s">
        <v>5855</v>
      </c>
      <c r="F54" s="966" t="s">
        <v>416</v>
      </c>
      <c r="G54" s="966" t="s">
        <v>558</v>
      </c>
      <c r="H54" s="966" t="s">
        <v>470</v>
      </c>
      <c r="I54" s="967" t="s">
        <v>5467</v>
      </c>
      <c r="J54" s="967">
        <v>46022</v>
      </c>
      <c r="K54" s="500" t="s">
        <v>470</v>
      </c>
      <c r="L54" s="502">
        <v>0</v>
      </c>
      <c r="M54" s="502">
        <v>0</v>
      </c>
      <c r="N54" s="502">
        <v>0</v>
      </c>
      <c r="O54" s="502">
        <v>0</v>
      </c>
      <c r="P54" s="502">
        <v>0</v>
      </c>
      <c r="Q54" s="502">
        <v>0</v>
      </c>
      <c r="R54" s="966"/>
    </row>
    <row r="55" spans="2:18" ht="15" customHeight="1" x14ac:dyDescent="0.25">
      <c r="B55" s="966">
        <v>0</v>
      </c>
      <c r="C55" s="966" t="s">
        <v>5856</v>
      </c>
      <c r="D55" s="966" t="s">
        <v>8</v>
      </c>
      <c r="E55" s="966" t="s">
        <v>5855</v>
      </c>
      <c r="F55" s="966" t="s">
        <v>416</v>
      </c>
      <c r="G55" s="966" t="s">
        <v>558</v>
      </c>
      <c r="H55" s="966" t="s">
        <v>634</v>
      </c>
      <c r="I55" s="967" t="s">
        <v>5467</v>
      </c>
      <c r="J55" s="967">
        <v>46022</v>
      </c>
      <c r="K55" s="500" t="s">
        <v>634</v>
      </c>
      <c r="L55" s="502">
        <v>0</v>
      </c>
      <c r="M55" s="502">
        <v>0</v>
      </c>
      <c r="N55" s="502">
        <v>0</v>
      </c>
      <c r="O55" s="502">
        <v>0</v>
      </c>
      <c r="P55" s="502">
        <v>0</v>
      </c>
      <c r="Q55" s="502">
        <v>0</v>
      </c>
      <c r="R55" s="966"/>
    </row>
    <row r="56" spans="2:18" ht="15" customHeight="1" x14ac:dyDescent="0.25">
      <c r="B56" s="966">
        <v>0</v>
      </c>
      <c r="C56" s="966" t="s">
        <v>5858</v>
      </c>
      <c r="D56" s="966" t="s">
        <v>8</v>
      </c>
      <c r="E56" s="966" t="s">
        <v>5855</v>
      </c>
      <c r="F56" s="966" t="s">
        <v>416</v>
      </c>
      <c r="G56" s="966" t="s">
        <v>558</v>
      </c>
      <c r="H56" s="966" t="s">
        <v>370</v>
      </c>
      <c r="I56" s="967" t="s">
        <v>5467</v>
      </c>
      <c r="J56" s="967">
        <v>46022</v>
      </c>
      <c r="K56" s="500" t="s">
        <v>370</v>
      </c>
      <c r="L56" s="502">
        <v>0</v>
      </c>
      <c r="M56" s="502">
        <v>0</v>
      </c>
      <c r="N56" s="502">
        <v>0</v>
      </c>
      <c r="O56" s="502">
        <v>0</v>
      </c>
      <c r="P56" s="502">
        <v>0</v>
      </c>
      <c r="Q56" s="502">
        <v>0</v>
      </c>
      <c r="R56" s="966"/>
    </row>
    <row r="57" spans="2:18" ht="15" customHeight="1" x14ac:dyDescent="0.25">
      <c r="B57" s="966">
        <v>0</v>
      </c>
      <c r="C57" s="966" t="s">
        <v>5859</v>
      </c>
      <c r="D57" s="966" t="s">
        <v>8</v>
      </c>
      <c r="E57" s="966" t="s">
        <v>6425</v>
      </c>
      <c r="F57" s="966" t="s">
        <v>416</v>
      </c>
      <c r="G57" s="966" t="s">
        <v>558</v>
      </c>
      <c r="H57" s="966" t="s">
        <v>517</v>
      </c>
      <c r="I57" s="967" t="s">
        <v>5467</v>
      </c>
      <c r="J57" s="967">
        <v>45657</v>
      </c>
      <c r="K57" s="500" t="s">
        <v>517</v>
      </c>
      <c r="L57" s="502">
        <v>20</v>
      </c>
      <c r="M57" s="502">
        <v>20</v>
      </c>
      <c r="N57" s="502">
        <v>20</v>
      </c>
      <c r="O57" s="502">
        <v>0</v>
      </c>
      <c r="P57" s="502">
        <v>0</v>
      </c>
      <c r="Q57" s="502">
        <v>0</v>
      </c>
      <c r="R57" s="966"/>
    </row>
    <row r="58" spans="2:18" ht="15" customHeight="1" x14ac:dyDescent="0.25">
      <c r="B58" s="966">
        <v>0</v>
      </c>
      <c r="C58" s="966" t="s">
        <v>5860</v>
      </c>
      <c r="D58" s="966" t="s">
        <v>8</v>
      </c>
      <c r="E58" s="966" t="s">
        <v>176</v>
      </c>
      <c r="F58" s="966" t="s">
        <v>416</v>
      </c>
      <c r="G58" s="966" t="s">
        <v>558</v>
      </c>
      <c r="H58" s="966" t="s">
        <v>484</v>
      </c>
      <c r="I58" s="967" t="s">
        <v>5467</v>
      </c>
      <c r="J58" s="967">
        <v>45291</v>
      </c>
      <c r="K58" s="500" t="s">
        <v>484</v>
      </c>
      <c r="L58" s="502">
        <v>0</v>
      </c>
      <c r="M58" s="502">
        <v>0</v>
      </c>
      <c r="N58" s="502">
        <v>0</v>
      </c>
      <c r="O58" s="502">
        <v>0</v>
      </c>
      <c r="P58" s="502">
        <v>0</v>
      </c>
      <c r="Q58" s="502">
        <v>0</v>
      </c>
      <c r="R58" s="966"/>
    </row>
    <row r="59" spans="2:18" ht="15" customHeight="1" x14ac:dyDescent="0.25">
      <c r="B59" s="966">
        <v>0</v>
      </c>
      <c r="C59" s="966" t="s">
        <v>5861</v>
      </c>
      <c r="D59" s="966" t="s">
        <v>8</v>
      </c>
      <c r="E59" s="966" t="s">
        <v>176</v>
      </c>
      <c r="F59" s="966" t="s">
        <v>416</v>
      </c>
      <c r="G59" s="966" t="s">
        <v>558</v>
      </c>
      <c r="H59" s="966" t="s">
        <v>634</v>
      </c>
      <c r="I59" s="967" t="s">
        <v>5467</v>
      </c>
      <c r="J59" s="967">
        <v>45291</v>
      </c>
      <c r="K59" s="500" t="s">
        <v>634</v>
      </c>
      <c r="L59" s="502">
        <v>0</v>
      </c>
      <c r="M59" s="502">
        <v>0</v>
      </c>
      <c r="N59" s="502">
        <v>0</v>
      </c>
      <c r="O59" s="502">
        <v>0</v>
      </c>
      <c r="P59" s="502">
        <v>0</v>
      </c>
      <c r="Q59" s="502">
        <v>0</v>
      </c>
      <c r="R59" s="966"/>
    </row>
    <row r="60" spans="2:18" ht="15" customHeight="1" x14ac:dyDescent="0.25">
      <c r="B60" s="966">
        <v>0</v>
      </c>
      <c r="C60" s="966" t="s">
        <v>5862</v>
      </c>
      <c r="D60" s="966" t="s">
        <v>8</v>
      </c>
      <c r="E60" s="966" t="s">
        <v>176</v>
      </c>
      <c r="F60" s="966" t="s">
        <v>416</v>
      </c>
      <c r="G60" s="966" t="s">
        <v>558</v>
      </c>
      <c r="H60" s="966" t="s">
        <v>561</v>
      </c>
      <c r="I60" s="967" t="s">
        <v>5467</v>
      </c>
      <c r="J60" s="967">
        <v>45291</v>
      </c>
      <c r="K60" s="500" t="s">
        <v>561</v>
      </c>
      <c r="L60" s="502">
        <v>0</v>
      </c>
      <c r="M60" s="502">
        <v>0</v>
      </c>
      <c r="N60" s="502">
        <v>0</v>
      </c>
      <c r="O60" s="502">
        <v>0</v>
      </c>
      <c r="P60" s="502">
        <v>0</v>
      </c>
      <c r="Q60" s="502">
        <v>0</v>
      </c>
      <c r="R60" s="966"/>
    </row>
    <row r="61" spans="2:18" ht="15" customHeight="1" x14ac:dyDescent="0.25">
      <c r="B61" s="966">
        <v>0</v>
      </c>
      <c r="C61" s="966" t="s">
        <v>6426</v>
      </c>
      <c r="D61" s="966" t="s">
        <v>8</v>
      </c>
      <c r="E61" s="966" t="s">
        <v>5864</v>
      </c>
      <c r="F61" s="966" t="s">
        <v>416</v>
      </c>
      <c r="G61" s="966" t="s">
        <v>558</v>
      </c>
      <c r="H61" s="966" t="s">
        <v>4329</v>
      </c>
      <c r="I61" s="967" t="s">
        <v>5467</v>
      </c>
      <c r="J61" s="967">
        <v>45657</v>
      </c>
      <c r="K61" s="500" t="s">
        <v>4329</v>
      </c>
      <c r="L61" s="502">
        <v>0</v>
      </c>
      <c r="M61" s="502">
        <v>0</v>
      </c>
      <c r="N61" s="502">
        <v>0</v>
      </c>
      <c r="O61" s="502">
        <v>0</v>
      </c>
      <c r="P61" s="502">
        <v>0</v>
      </c>
      <c r="Q61" s="502">
        <v>0</v>
      </c>
      <c r="R61" s="966"/>
    </row>
    <row r="62" spans="2:18" ht="15" customHeight="1" x14ac:dyDescent="0.25">
      <c r="B62" s="966">
        <v>0</v>
      </c>
      <c r="C62" s="966" t="s">
        <v>5863</v>
      </c>
      <c r="D62" s="966" t="s">
        <v>8</v>
      </c>
      <c r="E62" s="966" t="s">
        <v>5864</v>
      </c>
      <c r="F62" s="966" t="s">
        <v>416</v>
      </c>
      <c r="G62" s="966" t="s">
        <v>558</v>
      </c>
      <c r="H62" s="966" t="s">
        <v>608</v>
      </c>
      <c r="I62" s="967" t="s">
        <v>5467</v>
      </c>
      <c r="J62" s="967">
        <v>45657</v>
      </c>
      <c r="K62" s="500" t="s">
        <v>608</v>
      </c>
      <c r="L62" s="502">
        <v>5.5</v>
      </c>
      <c r="M62" s="502">
        <v>5.5</v>
      </c>
      <c r="N62" s="502">
        <v>5.5</v>
      </c>
      <c r="O62" s="502">
        <v>0</v>
      </c>
      <c r="P62" s="502">
        <v>0</v>
      </c>
      <c r="Q62" s="502">
        <v>0</v>
      </c>
      <c r="R62" s="966"/>
    </row>
    <row r="63" spans="2:18" ht="15" customHeight="1" x14ac:dyDescent="0.25">
      <c r="B63" s="966">
        <v>0</v>
      </c>
      <c r="C63" s="966" t="s">
        <v>5865</v>
      </c>
      <c r="D63" s="966" t="s">
        <v>8</v>
      </c>
      <c r="E63" s="966" t="s">
        <v>5866</v>
      </c>
      <c r="F63" s="966" t="s">
        <v>416</v>
      </c>
      <c r="G63" s="966" t="s">
        <v>558</v>
      </c>
      <c r="H63" s="966" t="s">
        <v>422</v>
      </c>
      <c r="I63" s="967" t="s">
        <v>5467</v>
      </c>
      <c r="J63" s="967">
        <v>46022</v>
      </c>
      <c r="K63" s="500" t="s">
        <v>422</v>
      </c>
      <c r="L63" s="502">
        <v>0</v>
      </c>
      <c r="M63" s="502">
        <v>0</v>
      </c>
      <c r="N63" s="502">
        <v>0</v>
      </c>
      <c r="O63" s="502">
        <v>0</v>
      </c>
      <c r="P63" s="502">
        <v>0</v>
      </c>
      <c r="Q63" s="502">
        <v>0</v>
      </c>
      <c r="R63" s="966"/>
    </row>
    <row r="64" spans="2:18" ht="15" customHeight="1" x14ac:dyDescent="0.25">
      <c r="B64" s="966">
        <v>0</v>
      </c>
      <c r="C64" s="966" t="s">
        <v>5867</v>
      </c>
      <c r="D64" s="966" t="s">
        <v>8</v>
      </c>
      <c r="E64" s="966" t="s">
        <v>5866</v>
      </c>
      <c r="F64" s="966" t="s">
        <v>416</v>
      </c>
      <c r="G64" s="966" t="s">
        <v>558</v>
      </c>
      <c r="H64" s="966" t="s">
        <v>608</v>
      </c>
      <c r="I64" s="967" t="s">
        <v>5467</v>
      </c>
      <c r="J64" s="967">
        <v>46022</v>
      </c>
      <c r="K64" s="500" t="s">
        <v>608</v>
      </c>
      <c r="L64" s="502">
        <v>0</v>
      </c>
      <c r="M64" s="502">
        <v>0</v>
      </c>
      <c r="N64" s="502">
        <v>0</v>
      </c>
      <c r="O64" s="502">
        <v>0</v>
      </c>
      <c r="P64" s="502">
        <v>0</v>
      </c>
      <c r="Q64" s="502">
        <v>0</v>
      </c>
      <c r="R64" s="966"/>
    </row>
    <row r="65" spans="2:18" x14ac:dyDescent="0.25">
      <c r="B65" s="966">
        <v>518</v>
      </c>
      <c r="C65" s="966" t="s">
        <v>1417</v>
      </c>
      <c r="D65" s="966" t="s">
        <v>8</v>
      </c>
      <c r="E65" s="966" t="s">
        <v>4012</v>
      </c>
      <c r="F65" s="966" t="s">
        <v>435</v>
      </c>
      <c r="G65" s="966" t="s">
        <v>417</v>
      </c>
      <c r="H65" s="966" t="s">
        <v>534</v>
      </c>
      <c r="I65" s="967" t="s">
        <v>794</v>
      </c>
      <c r="J65" s="967">
        <v>46022</v>
      </c>
      <c r="K65" s="966" t="s">
        <v>534</v>
      </c>
      <c r="L65" s="1086">
        <v>9.5418900000000004</v>
      </c>
      <c r="M65" s="1086">
        <v>9.5418900000000004</v>
      </c>
      <c r="N65" s="1086">
        <v>0</v>
      </c>
      <c r="O65" s="1086">
        <v>1.9078999999999999</v>
      </c>
      <c r="P65" s="1086">
        <v>1.9078999999999999</v>
      </c>
      <c r="Q65" s="1086">
        <v>1.9078999999999999</v>
      </c>
      <c r="R65" s="966"/>
    </row>
    <row r="66" spans="2:18" x14ac:dyDescent="0.25">
      <c r="B66" s="966">
        <v>519</v>
      </c>
      <c r="C66" s="966" t="s">
        <v>1435</v>
      </c>
      <c r="D66" s="966" t="s">
        <v>8</v>
      </c>
      <c r="E66" s="966" t="s">
        <v>4012</v>
      </c>
      <c r="F66" s="966" t="s">
        <v>435</v>
      </c>
      <c r="G66" s="966" t="s">
        <v>417</v>
      </c>
      <c r="H66" s="966" t="s">
        <v>520</v>
      </c>
      <c r="I66" s="967" t="s">
        <v>794</v>
      </c>
      <c r="J66" s="967">
        <v>46022</v>
      </c>
      <c r="K66" s="966" t="s">
        <v>520</v>
      </c>
      <c r="L66" s="1087"/>
      <c r="M66" s="1087"/>
      <c r="N66" s="1087"/>
      <c r="O66" s="1087"/>
      <c r="P66" s="1087"/>
      <c r="Q66" s="1087"/>
      <c r="R66" s="966"/>
    </row>
    <row r="67" spans="2:18" x14ac:dyDescent="0.25">
      <c r="B67" s="966">
        <v>520</v>
      </c>
      <c r="C67" s="966" t="s">
        <v>1456</v>
      </c>
      <c r="D67" s="966" t="s">
        <v>8</v>
      </c>
      <c r="E67" s="966" t="s">
        <v>4012</v>
      </c>
      <c r="F67" s="966" t="s">
        <v>435</v>
      </c>
      <c r="G67" s="966" t="s">
        <v>417</v>
      </c>
      <c r="H67" s="966" t="s">
        <v>522</v>
      </c>
      <c r="I67" s="967" t="s">
        <v>794</v>
      </c>
      <c r="J67" s="967">
        <v>46022</v>
      </c>
      <c r="K67" s="966" t="s">
        <v>522</v>
      </c>
      <c r="L67" s="1087"/>
      <c r="M67" s="1087"/>
      <c r="N67" s="1087"/>
      <c r="O67" s="1087"/>
      <c r="P67" s="1087"/>
      <c r="Q67" s="1087"/>
      <c r="R67" s="966"/>
    </row>
    <row r="68" spans="2:18" x14ac:dyDescent="0.25">
      <c r="B68" s="966">
        <v>0</v>
      </c>
      <c r="C68" s="966" t="s">
        <v>7400</v>
      </c>
      <c r="D68" s="966" t="s">
        <v>8</v>
      </c>
      <c r="E68" s="966" t="s">
        <v>4012</v>
      </c>
      <c r="F68" s="966" t="s">
        <v>435</v>
      </c>
      <c r="G68" s="966" t="s">
        <v>417</v>
      </c>
      <c r="H68" s="966" t="s">
        <v>614</v>
      </c>
      <c r="I68" s="967" t="s">
        <v>7319</v>
      </c>
      <c r="J68" s="967">
        <v>46022</v>
      </c>
      <c r="K68" s="966" t="s">
        <v>614</v>
      </c>
      <c r="L68" s="1087"/>
      <c r="M68" s="1087"/>
      <c r="N68" s="1087"/>
      <c r="O68" s="1087"/>
      <c r="P68" s="1087"/>
      <c r="Q68" s="1087"/>
      <c r="R68" s="966"/>
    </row>
    <row r="69" spans="2:18" x14ac:dyDescent="0.25">
      <c r="B69" s="966">
        <v>521</v>
      </c>
      <c r="C69" s="966" t="s">
        <v>1475</v>
      </c>
      <c r="D69" s="966" t="s">
        <v>8</v>
      </c>
      <c r="E69" s="966" t="s">
        <v>4012</v>
      </c>
      <c r="F69" s="966" t="s">
        <v>435</v>
      </c>
      <c r="G69" s="966" t="s">
        <v>417</v>
      </c>
      <c r="H69" s="966" t="s">
        <v>524</v>
      </c>
      <c r="I69" s="967" t="s">
        <v>794</v>
      </c>
      <c r="J69" s="967">
        <v>46022</v>
      </c>
      <c r="K69" s="966" t="s">
        <v>524</v>
      </c>
      <c r="L69" s="1087"/>
      <c r="M69" s="1087"/>
      <c r="N69" s="1087"/>
      <c r="O69" s="1087"/>
      <c r="P69" s="1087"/>
      <c r="Q69" s="1087"/>
      <c r="R69" s="966"/>
    </row>
    <row r="70" spans="2:18" x14ac:dyDescent="0.25">
      <c r="B70" s="966">
        <v>522</v>
      </c>
      <c r="C70" s="966" t="s">
        <v>1494</v>
      </c>
      <c r="D70" s="966" t="s">
        <v>8</v>
      </c>
      <c r="E70" s="966" t="s">
        <v>4012</v>
      </c>
      <c r="F70" s="966" t="s">
        <v>435</v>
      </c>
      <c r="G70" s="966" t="s">
        <v>417</v>
      </c>
      <c r="H70" s="966" t="s">
        <v>526</v>
      </c>
      <c r="I70" s="967" t="s">
        <v>794</v>
      </c>
      <c r="J70" s="967">
        <v>46022</v>
      </c>
      <c r="K70" s="966" t="s">
        <v>526</v>
      </c>
      <c r="L70" s="1087"/>
      <c r="M70" s="1087"/>
      <c r="N70" s="1087"/>
      <c r="O70" s="1087"/>
      <c r="P70" s="1087"/>
      <c r="Q70" s="1087"/>
      <c r="R70" s="966"/>
    </row>
    <row r="71" spans="2:18" x14ac:dyDescent="0.25">
      <c r="B71" s="966">
        <v>523</v>
      </c>
      <c r="C71" s="966" t="s">
        <v>1515</v>
      </c>
      <c r="D71" s="966" t="s">
        <v>8</v>
      </c>
      <c r="E71" s="966" t="s">
        <v>4012</v>
      </c>
      <c r="F71" s="966" t="s">
        <v>435</v>
      </c>
      <c r="G71" s="966" t="s">
        <v>417</v>
      </c>
      <c r="H71" s="966" t="s">
        <v>528</v>
      </c>
      <c r="I71" s="967" t="s">
        <v>794</v>
      </c>
      <c r="J71" s="967">
        <v>46022</v>
      </c>
      <c r="K71" s="966" t="s">
        <v>528</v>
      </c>
      <c r="L71" s="1087"/>
      <c r="M71" s="1087"/>
      <c r="N71" s="1087"/>
      <c r="O71" s="1087"/>
      <c r="P71" s="1087"/>
      <c r="Q71" s="1087"/>
      <c r="R71" s="966"/>
    </row>
    <row r="72" spans="2:18" x14ac:dyDescent="0.25">
      <c r="B72" s="966">
        <v>524</v>
      </c>
      <c r="C72" s="966" t="s">
        <v>1537</v>
      </c>
      <c r="D72" s="966" t="s">
        <v>8</v>
      </c>
      <c r="E72" s="966" t="s">
        <v>4012</v>
      </c>
      <c r="F72" s="966" t="s">
        <v>435</v>
      </c>
      <c r="G72" s="966" t="s">
        <v>417</v>
      </c>
      <c r="H72" s="966" t="s">
        <v>531</v>
      </c>
      <c r="I72" s="967" t="s">
        <v>794</v>
      </c>
      <c r="J72" s="967">
        <v>46022</v>
      </c>
      <c r="K72" s="966" t="s">
        <v>531</v>
      </c>
      <c r="L72" s="1088"/>
      <c r="M72" s="1088"/>
      <c r="N72" s="1088"/>
      <c r="O72" s="1088"/>
      <c r="P72" s="1088"/>
      <c r="Q72" s="1088"/>
      <c r="R72" s="966"/>
    </row>
    <row r="73" spans="2:18" x14ac:dyDescent="0.25">
      <c r="B73" s="966">
        <v>0</v>
      </c>
      <c r="C73" s="966" t="s">
        <v>5868</v>
      </c>
      <c r="D73" s="966" t="s">
        <v>8</v>
      </c>
      <c r="E73" s="966" t="s">
        <v>134</v>
      </c>
      <c r="F73" s="966" t="s">
        <v>416</v>
      </c>
      <c r="G73" s="966" t="s">
        <v>558</v>
      </c>
      <c r="H73" s="966" t="s">
        <v>517</v>
      </c>
      <c r="I73" s="967" t="s">
        <v>5467</v>
      </c>
      <c r="J73" s="967">
        <v>46022</v>
      </c>
      <c r="K73" s="966" t="s">
        <v>517</v>
      </c>
      <c r="L73" s="968">
        <v>0</v>
      </c>
      <c r="M73" s="968">
        <v>0</v>
      </c>
      <c r="N73" s="968">
        <v>0</v>
      </c>
      <c r="O73" s="968">
        <v>0</v>
      </c>
      <c r="P73" s="968">
        <v>0</v>
      </c>
      <c r="Q73" s="968">
        <v>0</v>
      </c>
      <c r="R73" s="966"/>
    </row>
  </sheetData>
  <mergeCells count="48">
    <mergeCell ref="P65:P72"/>
    <mergeCell ref="Q65:Q72"/>
    <mergeCell ref="Q44:Q53"/>
    <mergeCell ref="L44:L53"/>
    <mergeCell ref="M44:M53"/>
    <mergeCell ref="N44:N53"/>
    <mergeCell ref="O44:O53"/>
    <mergeCell ref="P44:P53"/>
    <mergeCell ref="L65:L72"/>
    <mergeCell ref="M65:M72"/>
    <mergeCell ref="N65:N72"/>
    <mergeCell ref="O65:O72"/>
    <mergeCell ref="Q36:Q43"/>
    <mergeCell ref="L27:L35"/>
    <mergeCell ref="M27:M35"/>
    <mergeCell ref="N27:N35"/>
    <mergeCell ref="O27:O35"/>
    <mergeCell ref="P27:P35"/>
    <mergeCell ref="Q27:Q35"/>
    <mergeCell ref="L36:L43"/>
    <mergeCell ref="M36:M43"/>
    <mergeCell ref="N36:N43"/>
    <mergeCell ref="O36:O43"/>
    <mergeCell ref="P36:P43"/>
    <mergeCell ref="O14:O20"/>
    <mergeCell ref="P14:P20"/>
    <mergeCell ref="Q14:Q20"/>
    <mergeCell ref="L21:L26"/>
    <mergeCell ref="M21:M26"/>
    <mergeCell ref="N21:N26"/>
    <mergeCell ref="O21:O26"/>
    <mergeCell ref="P21:P26"/>
    <mergeCell ref="Q21:Q26"/>
    <mergeCell ref="L14:L20"/>
    <mergeCell ref="M14:M20"/>
    <mergeCell ref="N14:N20"/>
    <mergeCell ref="R5:R6"/>
    <mergeCell ref="Q9:Q13"/>
    <mergeCell ref="B5:H5"/>
    <mergeCell ref="I5:J5"/>
    <mergeCell ref="K5:K6"/>
    <mergeCell ref="L5:N5"/>
    <mergeCell ref="O5:Q5"/>
    <mergeCell ref="L9:L13"/>
    <mergeCell ref="M9:M13"/>
    <mergeCell ref="N9:N13"/>
    <mergeCell ref="O9:O13"/>
    <mergeCell ref="P9:P1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DD2E-162D-47BD-9A19-EBFA7CFF142E}">
  <sheetPr>
    <tabColor rgb="FF2E6EBC"/>
  </sheetPr>
  <dimension ref="B5:P7"/>
  <sheetViews>
    <sheetView workbookViewId="0">
      <selection activeCell="C14" sqref="C14"/>
    </sheetView>
  </sheetViews>
  <sheetFormatPr baseColWidth="10" defaultColWidth="8.7109375" defaultRowHeight="15" x14ac:dyDescent="0.25"/>
  <cols>
    <col min="1" max="2" width="8.7109375" style="473"/>
    <col min="3" max="3" width="50" style="473" customWidth="1"/>
    <col min="4" max="5" width="15" style="473" customWidth="1"/>
    <col min="6" max="6" width="25" style="473" customWidth="1"/>
    <col min="7" max="8" width="15" style="474" customWidth="1"/>
    <col min="9" max="9" width="20" style="473" customWidth="1"/>
    <col min="10" max="15" width="15" style="475" customWidth="1"/>
    <col min="16" max="16" width="50" style="473" customWidth="1"/>
    <col min="17" max="16384" width="8.7109375" style="473"/>
  </cols>
  <sheetData>
    <row r="5" spans="2:16" x14ac:dyDescent="0.25">
      <c r="B5" s="1089" t="s">
        <v>393</v>
      </c>
      <c r="C5" s="1089"/>
      <c r="D5" s="1089"/>
      <c r="E5" s="1089"/>
      <c r="F5" s="1089"/>
      <c r="G5" s="1090" t="s">
        <v>394</v>
      </c>
      <c r="H5" s="1090"/>
      <c r="I5" s="1089" t="s">
        <v>407</v>
      </c>
      <c r="J5" s="1091" t="s">
        <v>395</v>
      </c>
      <c r="K5" s="1091"/>
      <c r="L5" s="1091"/>
      <c r="M5" s="1091" t="s">
        <v>396</v>
      </c>
      <c r="N5" s="1091"/>
      <c r="O5" s="1091"/>
      <c r="P5" s="1089" t="s">
        <v>5059</v>
      </c>
    </row>
    <row r="6" spans="2:16" ht="30" x14ac:dyDescent="0.25">
      <c r="B6" s="906" t="s">
        <v>4002</v>
      </c>
      <c r="C6" s="906" t="s">
        <v>401</v>
      </c>
      <c r="D6" s="906" t="s">
        <v>402</v>
      </c>
      <c r="E6" s="906" t="s">
        <v>403</v>
      </c>
      <c r="F6" s="906" t="s">
        <v>404</v>
      </c>
      <c r="G6" s="907" t="s">
        <v>405</v>
      </c>
      <c r="H6" s="907" t="s">
        <v>406</v>
      </c>
      <c r="I6" s="1089"/>
      <c r="J6" s="908" t="s">
        <v>408</v>
      </c>
      <c r="K6" s="908" t="s">
        <v>409</v>
      </c>
      <c r="L6" s="908" t="s">
        <v>410</v>
      </c>
      <c r="M6" s="908" t="s">
        <v>408</v>
      </c>
      <c r="N6" s="908" t="s">
        <v>409</v>
      </c>
      <c r="O6" s="908" t="s">
        <v>410</v>
      </c>
      <c r="P6" s="1089"/>
    </row>
    <row r="7" spans="2:16" x14ac:dyDescent="0.25">
      <c r="B7" s="476"/>
      <c r="C7" s="476" t="s">
        <v>7377</v>
      </c>
      <c r="D7" s="476" t="s">
        <v>416</v>
      </c>
      <c r="E7" s="476" t="s">
        <v>558</v>
      </c>
      <c r="F7" s="476" t="s">
        <v>424</v>
      </c>
      <c r="G7" s="477">
        <v>45017</v>
      </c>
      <c r="H7" s="477">
        <v>46599</v>
      </c>
      <c r="I7" s="476" t="s">
        <v>370</v>
      </c>
      <c r="J7" s="472">
        <v>1.32</v>
      </c>
      <c r="K7" s="472">
        <v>1.32</v>
      </c>
      <c r="L7" s="472">
        <v>1.32</v>
      </c>
      <c r="M7" s="472">
        <v>0</v>
      </c>
      <c r="N7" s="472">
        <v>0</v>
      </c>
      <c r="O7" s="472">
        <v>0</v>
      </c>
      <c r="P7" s="476" t="s">
        <v>6098</v>
      </c>
    </row>
  </sheetData>
  <mergeCells count="6">
    <mergeCell ref="P5:P6"/>
    <mergeCell ref="B5:F5"/>
    <mergeCell ref="G5:H5"/>
    <mergeCell ref="I5:I6"/>
    <mergeCell ref="J5:L5"/>
    <mergeCell ref="M5:O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0D66-14FF-43F5-94C1-D98BB324E2A8}">
  <sheetPr codeName="Hoja13"/>
  <dimension ref="B2:R67"/>
  <sheetViews>
    <sheetView zoomScale="55" zoomScaleNormal="55" workbookViewId="0">
      <pane xSplit="10" ySplit="6" topLeftCell="L46" activePane="bottomRight" state="frozen"/>
      <selection activeCell="M40" sqref="M40"/>
      <selection pane="topRight" activeCell="M40" sqref="M40"/>
      <selection pane="bottomLeft" activeCell="M40" sqref="M40"/>
      <selection pane="bottomRight" activeCell="N67" sqref="N67"/>
    </sheetView>
  </sheetViews>
  <sheetFormatPr baseColWidth="10" defaultColWidth="9.140625" defaultRowHeight="15" x14ac:dyDescent="0.25"/>
  <cols>
    <col min="1" max="1" width="1.7109375" customWidth="1"/>
    <col min="3" max="3" width="22" customWidth="1"/>
    <col min="4" max="4" width="15" customWidth="1"/>
    <col min="5" max="5" width="61.85546875" customWidth="1"/>
    <col min="6" max="7" width="15" customWidth="1"/>
    <col min="8" max="8" width="29.5703125" customWidth="1"/>
    <col min="9" max="10" width="15" style="555" customWidth="1"/>
    <col min="11" max="11" width="29.7109375" customWidth="1"/>
    <col min="12" max="13" width="15" style="550" customWidth="1"/>
    <col min="14" max="14" width="23.42578125" style="550" customWidth="1"/>
    <col min="15" max="16" width="15" style="550" customWidth="1"/>
    <col min="17" max="17" width="27" style="550" customWidth="1"/>
    <col min="18" max="18" width="50" customWidth="1"/>
  </cols>
  <sheetData>
    <row r="2" spans="2:18" ht="21" x14ac:dyDescent="0.35">
      <c r="D2" s="548" t="s">
        <v>6719</v>
      </c>
    </row>
    <row r="5" spans="2:18" x14ac:dyDescent="0.25">
      <c r="B5" s="1092" t="s">
        <v>393</v>
      </c>
      <c r="C5" s="1092"/>
      <c r="D5" s="1092"/>
      <c r="E5" s="1092"/>
      <c r="F5" s="1092"/>
      <c r="G5" s="1092"/>
      <c r="H5" s="1092"/>
      <c r="I5" s="1093" t="s">
        <v>394</v>
      </c>
      <c r="J5" s="1093"/>
      <c r="K5" s="1092" t="s">
        <v>407</v>
      </c>
      <c r="L5" s="1094" t="s">
        <v>395</v>
      </c>
      <c r="M5" s="1094"/>
      <c r="N5" s="1094"/>
      <c r="O5" s="1094" t="s">
        <v>396</v>
      </c>
      <c r="P5" s="1094"/>
      <c r="Q5" s="1094"/>
      <c r="R5" s="1092" t="s">
        <v>4051</v>
      </c>
    </row>
    <row r="6" spans="2:18" ht="30" x14ac:dyDescent="0.25">
      <c r="B6" s="551" t="s">
        <v>4002</v>
      </c>
      <c r="C6" s="551" t="s">
        <v>4052</v>
      </c>
      <c r="D6" s="551" t="s">
        <v>4003</v>
      </c>
      <c r="E6" s="551" t="s">
        <v>401</v>
      </c>
      <c r="F6" s="551" t="s">
        <v>402</v>
      </c>
      <c r="G6" s="551" t="s">
        <v>403</v>
      </c>
      <c r="H6" s="551" t="s">
        <v>404</v>
      </c>
      <c r="I6" s="703" t="s">
        <v>405</v>
      </c>
      <c r="J6" s="703" t="s">
        <v>406</v>
      </c>
      <c r="K6" s="1092"/>
      <c r="L6" s="553" t="s">
        <v>408</v>
      </c>
      <c r="M6" s="553" t="s">
        <v>409</v>
      </c>
      <c r="N6" s="553" t="s">
        <v>410</v>
      </c>
      <c r="O6" s="553" t="s">
        <v>408</v>
      </c>
      <c r="P6" s="553" t="s">
        <v>409</v>
      </c>
      <c r="Q6" s="553" t="s">
        <v>410</v>
      </c>
      <c r="R6" s="1092"/>
    </row>
    <row r="7" spans="2:18" ht="26.25" x14ac:dyDescent="0.25">
      <c r="B7" s="500">
        <v>0</v>
      </c>
      <c r="C7" s="500" t="s">
        <v>4223</v>
      </c>
      <c r="D7" s="500" t="s">
        <v>9</v>
      </c>
      <c r="E7" s="500" t="s">
        <v>4224</v>
      </c>
      <c r="F7" s="500" t="s">
        <v>416</v>
      </c>
      <c r="G7" s="500" t="s">
        <v>558</v>
      </c>
      <c r="H7" s="500" t="s">
        <v>526</v>
      </c>
      <c r="I7" s="725">
        <v>44652</v>
      </c>
      <c r="J7" s="725">
        <v>45747</v>
      </c>
      <c r="K7" s="500" t="s">
        <v>3607</v>
      </c>
      <c r="L7" s="502">
        <v>0.9</v>
      </c>
      <c r="M7" s="502">
        <v>0.9</v>
      </c>
      <c r="N7" s="502">
        <v>0.9</v>
      </c>
      <c r="O7" s="502">
        <v>0</v>
      </c>
      <c r="P7" s="502">
        <v>0</v>
      </c>
      <c r="Q7" s="502">
        <v>0</v>
      </c>
      <c r="R7" s="500"/>
    </row>
    <row r="8" spans="2:18" x14ac:dyDescent="0.25">
      <c r="B8" s="500">
        <v>0</v>
      </c>
      <c r="C8" s="554" t="s">
        <v>3545</v>
      </c>
      <c r="D8" s="554" t="s">
        <v>9</v>
      </c>
      <c r="E8" s="554" t="s">
        <v>4036</v>
      </c>
      <c r="F8" s="554" t="s">
        <v>416</v>
      </c>
      <c r="G8" s="554" t="s">
        <v>558</v>
      </c>
      <c r="H8" s="554" t="s">
        <v>608</v>
      </c>
      <c r="I8" s="726" t="s">
        <v>1116</v>
      </c>
      <c r="J8" s="726" t="s">
        <v>806</v>
      </c>
      <c r="K8" s="554" t="s">
        <v>677</v>
      </c>
      <c r="L8" s="727">
        <v>15</v>
      </c>
      <c r="M8" s="728">
        <v>15</v>
      </c>
      <c r="N8" s="728">
        <v>15</v>
      </c>
      <c r="O8" s="728">
        <v>0</v>
      </c>
      <c r="P8" s="728">
        <v>0</v>
      </c>
      <c r="Q8" s="728">
        <v>0</v>
      </c>
      <c r="R8" s="554"/>
    </row>
    <row r="9" spans="2:18" x14ac:dyDescent="0.25">
      <c r="B9" s="500">
        <v>0</v>
      </c>
      <c r="C9" s="722" t="s">
        <v>4255</v>
      </c>
      <c r="D9" s="554" t="s">
        <v>9</v>
      </c>
      <c r="E9" s="554" t="s">
        <v>4036</v>
      </c>
      <c r="F9" s="554" t="s">
        <v>416</v>
      </c>
      <c r="G9" s="554" t="s">
        <v>558</v>
      </c>
      <c r="H9" s="554" t="s">
        <v>608</v>
      </c>
      <c r="I9" s="729">
        <v>44287</v>
      </c>
      <c r="J9" s="730">
        <v>44561</v>
      </c>
      <c r="K9" s="554" t="s">
        <v>608</v>
      </c>
      <c r="L9" s="731">
        <v>0</v>
      </c>
      <c r="M9" s="731">
        <v>0</v>
      </c>
      <c r="N9" s="731">
        <v>0</v>
      </c>
      <c r="O9" s="728">
        <v>0</v>
      </c>
      <c r="P9" s="728">
        <v>0</v>
      </c>
      <c r="Q9" s="728">
        <v>0</v>
      </c>
      <c r="R9" s="554"/>
    </row>
    <row r="10" spans="2:18" x14ac:dyDescent="0.25">
      <c r="B10" s="500">
        <v>0</v>
      </c>
      <c r="C10" s="500" t="s">
        <v>4225</v>
      </c>
      <c r="D10" s="500" t="s">
        <v>9</v>
      </c>
      <c r="E10" s="500" t="s">
        <v>4036</v>
      </c>
      <c r="F10" s="500" t="s">
        <v>416</v>
      </c>
      <c r="G10" s="500" t="s">
        <v>558</v>
      </c>
      <c r="H10" s="500" t="s">
        <v>370</v>
      </c>
      <c r="I10" s="729">
        <v>44197</v>
      </c>
      <c r="J10" s="730">
        <v>46387</v>
      </c>
      <c r="K10" s="500" t="s">
        <v>4226</v>
      </c>
      <c r="L10" s="732">
        <v>3.7</v>
      </c>
      <c r="M10" s="732">
        <v>3.7</v>
      </c>
      <c r="N10" s="732">
        <v>3.7</v>
      </c>
      <c r="O10" s="502">
        <v>0</v>
      </c>
      <c r="P10" s="502">
        <v>0</v>
      </c>
      <c r="Q10" s="502">
        <v>0</v>
      </c>
      <c r="R10" s="500"/>
    </row>
    <row r="11" spans="2:18" x14ac:dyDescent="0.25">
      <c r="B11" s="500">
        <v>0</v>
      </c>
      <c r="C11" s="554" t="s">
        <v>5661</v>
      </c>
      <c r="D11" s="554" t="s">
        <v>9</v>
      </c>
      <c r="E11" s="554" t="s">
        <v>4036</v>
      </c>
      <c r="F11" s="554" t="s">
        <v>416</v>
      </c>
      <c r="G11" s="554" t="s">
        <v>558</v>
      </c>
      <c r="H11" s="554" t="s">
        <v>470</v>
      </c>
      <c r="I11" s="733">
        <v>44501</v>
      </c>
      <c r="J11" s="734">
        <v>46387</v>
      </c>
      <c r="K11" s="554" t="s">
        <v>5133</v>
      </c>
      <c r="L11" s="731">
        <v>1.3</v>
      </c>
      <c r="M11" s="731">
        <v>1.3</v>
      </c>
      <c r="N11" s="731">
        <v>1.3</v>
      </c>
      <c r="O11" s="728">
        <v>0</v>
      </c>
      <c r="P11" s="728">
        <v>0</v>
      </c>
      <c r="Q11" s="728">
        <v>0</v>
      </c>
      <c r="R11" s="500"/>
    </row>
    <row r="12" spans="2:18" x14ac:dyDescent="0.25">
      <c r="B12" s="500">
        <v>0</v>
      </c>
      <c r="C12" s="500" t="s">
        <v>5662</v>
      </c>
      <c r="D12" s="500" t="s">
        <v>9</v>
      </c>
      <c r="E12" s="500" t="s">
        <v>5663</v>
      </c>
      <c r="F12" s="500" t="s">
        <v>416</v>
      </c>
      <c r="G12" s="500" t="s">
        <v>558</v>
      </c>
      <c r="H12" s="500" t="s">
        <v>475</v>
      </c>
      <c r="I12" s="735">
        <v>44378</v>
      </c>
      <c r="J12" s="730">
        <v>45107</v>
      </c>
      <c r="K12" s="500" t="s">
        <v>606</v>
      </c>
      <c r="L12" s="502">
        <v>0.3</v>
      </c>
      <c r="M12" s="502">
        <v>0.3</v>
      </c>
      <c r="N12" s="502">
        <v>0.3</v>
      </c>
      <c r="O12" s="502">
        <v>0</v>
      </c>
      <c r="P12" s="502">
        <v>0</v>
      </c>
      <c r="Q12" s="502">
        <v>0</v>
      </c>
      <c r="R12" s="500"/>
    </row>
    <row r="13" spans="2:18" x14ac:dyDescent="0.25">
      <c r="B13" s="500">
        <v>0</v>
      </c>
      <c r="C13" s="500" t="s">
        <v>1573</v>
      </c>
      <c r="D13" s="500" t="s">
        <v>9</v>
      </c>
      <c r="E13" s="500" t="s">
        <v>4049</v>
      </c>
      <c r="F13" s="500" t="s">
        <v>435</v>
      </c>
      <c r="G13" s="500" t="s">
        <v>417</v>
      </c>
      <c r="H13" s="500" t="s">
        <v>445</v>
      </c>
      <c r="I13" s="556" t="s">
        <v>794</v>
      </c>
      <c r="J13" s="736" t="s">
        <v>806</v>
      </c>
      <c r="K13" s="500" t="s">
        <v>658</v>
      </c>
      <c r="L13" s="605">
        <v>0.12</v>
      </c>
      <c r="M13" s="605">
        <v>0.12</v>
      </c>
      <c r="N13" s="502">
        <v>0</v>
      </c>
      <c r="O13" s="605">
        <v>2.3E-2</v>
      </c>
      <c r="P13" s="605">
        <v>2.3E-2</v>
      </c>
      <c r="Q13" s="502"/>
      <c r="R13" s="500"/>
    </row>
    <row r="14" spans="2:18" x14ac:dyDescent="0.25">
      <c r="B14" s="500">
        <v>0</v>
      </c>
      <c r="C14" s="500" t="s">
        <v>1555</v>
      </c>
      <c r="D14" s="500" t="s">
        <v>9</v>
      </c>
      <c r="E14" s="500" t="s">
        <v>104</v>
      </c>
      <c r="F14" s="500" t="s">
        <v>435</v>
      </c>
      <c r="G14" s="500" t="s">
        <v>417</v>
      </c>
      <c r="H14" s="500" t="s">
        <v>779</v>
      </c>
      <c r="I14" s="556" t="s">
        <v>794</v>
      </c>
      <c r="J14" s="736" t="s">
        <v>806</v>
      </c>
      <c r="K14" s="500" t="s">
        <v>657</v>
      </c>
      <c r="L14" s="605">
        <v>4.3570000000000002</v>
      </c>
      <c r="M14" s="605">
        <v>4.3570000000000002</v>
      </c>
      <c r="N14" s="502">
        <v>0</v>
      </c>
      <c r="O14" s="605">
        <v>0.87</v>
      </c>
      <c r="P14" s="605">
        <v>0.87</v>
      </c>
      <c r="Q14" s="502"/>
      <c r="R14" s="500"/>
    </row>
    <row r="15" spans="2:18" x14ac:dyDescent="0.25">
      <c r="B15" s="500">
        <v>0</v>
      </c>
      <c r="C15" s="500" t="s">
        <v>1709</v>
      </c>
      <c r="D15" s="500" t="s">
        <v>9</v>
      </c>
      <c r="E15" s="500" t="s">
        <v>102</v>
      </c>
      <c r="F15" s="500" t="s">
        <v>435</v>
      </c>
      <c r="G15" s="500" t="s">
        <v>417</v>
      </c>
      <c r="H15" s="500" t="s">
        <v>486</v>
      </c>
      <c r="I15" s="556" t="s">
        <v>794</v>
      </c>
      <c r="J15" s="736" t="s">
        <v>806</v>
      </c>
      <c r="K15" s="500" t="s">
        <v>666</v>
      </c>
      <c r="L15" s="502"/>
      <c r="M15" s="502"/>
      <c r="N15" s="502"/>
      <c r="Q15" s="502"/>
      <c r="R15" s="500"/>
    </row>
    <row r="16" spans="2:18" ht="26.25" x14ac:dyDescent="0.25">
      <c r="B16" s="500">
        <v>0</v>
      </c>
      <c r="C16" s="500" t="s">
        <v>1727</v>
      </c>
      <c r="D16" s="500" t="s">
        <v>9</v>
      </c>
      <c r="E16" s="500" t="s">
        <v>102</v>
      </c>
      <c r="F16" s="500" t="s">
        <v>435</v>
      </c>
      <c r="G16" s="500" t="s">
        <v>417</v>
      </c>
      <c r="H16" s="500" t="s">
        <v>489</v>
      </c>
      <c r="I16" s="556" t="s">
        <v>794</v>
      </c>
      <c r="J16" s="736" t="s">
        <v>806</v>
      </c>
      <c r="K16" s="500" t="s">
        <v>667</v>
      </c>
      <c r="L16" s="502"/>
      <c r="M16" s="502"/>
      <c r="N16" s="502"/>
      <c r="O16" s="502"/>
      <c r="P16" s="502"/>
      <c r="Q16" s="502"/>
      <c r="R16" s="500"/>
    </row>
    <row r="17" spans="2:18" x14ac:dyDescent="0.25">
      <c r="B17" s="500">
        <v>0</v>
      </c>
      <c r="C17" s="500" t="s">
        <v>1746</v>
      </c>
      <c r="D17" s="500" t="s">
        <v>9</v>
      </c>
      <c r="E17" s="500" t="s">
        <v>102</v>
      </c>
      <c r="F17" s="500" t="s">
        <v>435</v>
      </c>
      <c r="G17" s="500" t="s">
        <v>417</v>
      </c>
      <c r="H17" s="500" t="s">
        <v>492</v>
      </c>
      <c r="I17" s="556" t="s">
        <v>794</v>
      </c>
      <c r="J17" s="736" t="s">
        <v>806</v>
      </c>
      <c r="K17" s="500" t="s">
        <v>668</v>
      </c>
      <c r="L17" s="502"/>
      <c r="M17" s="502"/>
      <c r="N17" s="502"/>
      <c r="O17" s="502"/>
      <c r="P17" s="502"/>
      <c r="Q17" s="502"/>
      <c r="R17" s="500"/>
    </row>
    <row r="18" spans="2:18" x14ac:dyDescent="0.25">
      <c r="B18" s="500">
        <v>0</v>
      </c>
      <c r="C18" s="500" t="s">
        <v>1766</v>
      </c>
      <c r="D18" s="500" t="s">
        <v>9</v>
      </c>
      <c r="E18" s="500" t="s">
        <v>102</v>
      </c>
      <c r="F18" s="500" t="s">
        <v>435</v>
      </c>
      <c r="G18" s="500" t="s">
        <v>417</v>
      </c>
      <c r="H18" s="500" t="s">
        <v>495</v>
      </c>
      <c r="I18" s="556" t="s">
        <v>794</v>
      </c>
      <c r="J18" s="736" t="s">
        <v>806</v>
      </c>
      <c r="K18" s="500" t="s">
        <v>669</v>
      </c>
      <c r="L18" s="737">
        <v>1.8239999999999998</v>
      </c>
      <c r="M18" s="737">
        <v>1.8239999999999998</v>
      </c>
      <c r="N18" s="738">
        <v>0</v>
      </c>
      <c r="O18" s="738">
        <v>0.36399999999999999</v>
      </c>
      <c r="P18" s="738">
        <v>0.36399999999999999</v>
      </c>
      <c r="Q18" s="502"/>
      <c r="R18" s="500"/>
    </row>
    <row r="19" spans="2:18" ht="26.25" x14ac:dyDescent="0.25">
      <c r="B19" s="500">
        <v>0</v>
      </c>
      <c r="C19" s="500" t="s">
        <v>1784</v>
      </c>
      <c r="D19" s="500" t="s">
        <v>9</v>
      </c>
      <c r="E19" s="500" t="s">
        <v>102</v>
      </c>
      <c r="F19" s="500" t="s">
        <v>435</v>
      </c>
      <c r="G19" s="500" t="s">
        <v>417</v>
      </c>
      <c r="H19" s="500" t="s">
        <v>498</v>
      </c>
      <c r="I19" s="556" t="s">
        <v>794</v>
      </c>
      <c r="J19" s="736" t="s">
        <v>806</v>
      </c>
      <c r="K19" s="500" t="s">
        <v>145</v>
      </c>
      <c r="L19" s="738"/>
      <c r="M19" s="738"/>
      <c r="N19" s="738"/>
      <c r="O19" s="738"/>
      <c r="P19" s="738"/>
      <c r="Q19" s="502"/>
      <c r="R19" s="500"/>
    </row>
    <row r="20" spans="2:18" ht="39" x14ac:dyDescent="0.25">
      <c r="B20" s="500">
        <v>0</v>
      </c>
      <c r="C20" s="500" t="s">
        <v>1590</v>
      </c>
      <c r="D20" s="500" t="s">
        <v>9</v>
      </c>
      <c r="E20" s="500" t="s">
        <v>111</v>
      </c>
      <c r="F20" s="500" t="s">
        <v>435</v>
      </c>
      <c r="G20" s="500" t="s">
        <v>417</v>
      </c>
      <c r="H20" s="500" t="s">
        <v>540</v>
      </c>
      <c r="I20" s="556" t="s">
        <v>794</v>
      </c>
      <c r="J20" s="736" t="s">
        <v>806</v>
      </c>
      <c r="K20" s="500" t="s">
        <v>659</v>
      </c>
      <c r="L20" s="737">
        <v>2.7250000000000005</v>
      </c>
      <c r="M20" s="737">
        <v>2.7250000000000005</v>
      </c>
      <c r="N20" s="738">
        <v>0</v>
      </c>
      <c r="O20" s="737">
        <v>0.54400000000000004</v>
      </c>
      <c r="P20" s="737">
        <v>0.54400000000000004</v>
      </c>
      <c r="Q20" s="502"/>
      <c r="R20" s="500"/>
    </row>
    <row r="21" spans="2:18" ht="26.25" x14ac:dyDescent="0.25">
      <c r="B21" s="500">
        <v>0</v>
      </c>
      <c r="C21" s="500" t="s">
        <v>1606</v>
      </c>
      <c r="D21" s="500" t="s">
        <v>9</v>
      </c>
      <c r="E21" s="500" t="s">
        <v>111</v>
      </c>
      <c r="F21" s="500" t="s">
        <v>435</v>
      </c>
      <c r="G21" s="500" t="s">
        <v>417</v>
      </c>
      <c r="H21" s="500" t="s">
        <v>543</v>
      </c>
      <c r="I21" s="556" t="s">
        <v>794</v>
      </c>
      <c r="J21" s="736" t="s">
        <v>806</v>
      </c>
      <c r="K21" s="500" t="s">
        <v>660</v>
      </c>
      <c r="L21" s="502"/>
      <c r="M21" s="502"/>
      <c r="N21" s="502"/>
      <c r="O21" s="502"/>
      <c r="P21" s="502"/>
      <c r="Q21" s="502"/>
      <c r="R21" s="500"/>
    </row>
    <row r="22" spans="2:18" x14ac:dyDescent="0.25">
      <c r="B22" s="500">
        <v>0</v>
      </c>
      <c r="C22" s="500" t="s">
        <v>1623</v>
      </c>
      <c r="D22" s="500" t="s">
        <v>9</v>
      </c>
      <c r="E22" s="500" t="s">
        <v>111</v>
      </c>
      <c r="F22" s="500" t="s">
        <v>435</v>
      </c>
      <c r="G22" s="500" t="s">
        <v>417</v>
      </c>
      <c r="H22" s="500" t="s">
        <v>546</v>
      </c>
      <c r="I22" s="556" t="s">
        <v>794</v>
      </c>
      <c r="J22" s="736" t="s">
        <v>806</v>
      </c>
      <c r="K22" s="500" t="s">
        <v>661</v>
      </c>
      <c r="L22" s="502"/>
      <c r="M22" s="502"/>
      <c r="N22" s="502"/>
      <c r="O22" s="502"/>
      <c r="P22" s="502"/>
      <c r="Q22" s="502"/>
      <c r="R22" s="500"/>
    </row>
    <row r="23" spans="2:18" ht="39" x14ac:dyDescent="0.25">
      <c r="B23" s="500">
        <v>0</v>
      </c>
      <c r="C23" s="500" t="s">
        <v>1640</v>
      </c>
      <c r="D23" s="500" t="s">
        <v>9</v>
      </c>
      <c r="E23" s="500" t="s">
        <v>111</v>
      </c>
      <c r="F23" s="500" t="s">
        <v>435</v>
      </c>
      <c r="G23" s="500" t="s">
        <v>417</v>
      </c>
      <c r="H23" s="500" t="s">
        <v>549</v>
      </c>
      <c r="I23" s="556" t="s">
        <v>794</v>
      </c>
      <c r="J23" s="736" t="s">
        <v>806</v>
      </c>
      <c r="K23" s="500" t="s">
        <v>662</v>
      </c>
      <c r="L23" s="502"/>
      <c r="M23" s="502"/>
      <c r="N23" s="502"/>
      <c r="O23" s="502"/>
      <c r="P23" s="502"/>
      <c r="Q23" s="502"/>
      <c r="R23" s="500"/>
    </row>
    <row r="24" spans="2:18" x14ac:dyDescent="0.25">
      <c r="B24" s="500">
        <v>0</v>
      </c>
      <c r="C24" s="500" t="s">
        <v>1656</v>
      </c>
      <c r="D24" s="500" t="s">
        <v>9</v>
      </c>
      <c r="E24" s="500" t="s">
        <v>111</v>
      </c>
      <c r="F24" s="500" t="s">
        <v>435</v>
      </c>
      <c r="G24" s="500" t="s">
        <v>417</v>
      </c>
      <c r="H24" s="500" t="s">
        <v>552</v>
      </c>
      <c r="I24" s="556" t="s">
        <v>794</v>
      </c>
      <c r="J24" s="736" t="s">
        <v>806</v>
      </c>
      <c r="K24" s="500" t="s">
        <v>663</v>
      </c>
      <c r="L24" s="502"/>
      <c r="M24" s="502"/>
      <c r="N24" s="502"/>
      <c r="O24" s="502"/>
      <c r="P24" s="502"/>
      <c r="Q24" s="502"/>
      <c r="R24" s="500"/>
    </row>
    <row r="25" spans="2:18" x14ac:dyDescent="0.25">
      <c r="B25" s="500">
        <v>0</v>
      </c>
      <c r="C25" s="500" t="s">
        <v>1673</v>
      </c>
      <c r="D25" s="500" t="s">
        <v>9</v>
      </c>
      <c r="E25" s="500" t="s">
        <v>111</v>
      </c>
      <c r="F25" s="500" t="s">
        <v>435</v>
      </c>
      <c r="G25" s="500" t="s">
        <v>417</v>
      </c>
      <c r="H25" s="500" t="s">
        <v>498</v>
      </c>
      <c r="I25" s="556" t="s">
        <v>794</v>
      </c>
      <c r="J25" s="736" t="s">
        <v>806</v>
      </c>
      <c r="K25" s="500" t="s">
        <v>664</v>
      </c>
      <c r="L25" s="502"/>
      <c r="M25" s="502"/>
      <c r="N25" s="502"/>
      <c r="O25" s="502"/>
      <c r="P25" s="502"/>
      <c r="Q25" s="502"/>
      <c r="R25" s="500"/>
    </row>
    <row r="26" spans="2:18" x14ac:dyDescent="0.25">
      <c r="B26" s="500">
        <v>0</v>
      </c>
      <c r="C26" s="500" t="s">
        <v>1692</v>
      </c>
      <c r="D26" s="500" t="s">
        <v>9</v>
      </c>
      <c r="E26" s="500" t="s">
        <v>111</v>
      </c>
      <c r="F26" s="500" t="s">
        <v>435</v>
      </c>
      <c r="G26" s="500" t="s">
        <v>417</v>
      </c>
      <c r="H26" s="500" t="s">
        <v>556</v>
      </c>
      <c r="I26" s="556" t="s">
        <v>794</v>
      </c>
      <c r="J26" s="736" t="s">
        <v>806</v>
      </c>
      <c r="K26" s="500" t="s">
        <v>665</v>
      </c>
      <c r="L26" s="502"/>
      <c r="M26" s="502"/>
      <c r="N26" s="502"/>
      <c r="O26" s="502"/>
      <c r="P26" s="502"/>
      <c r="Q26" s="502"/>
      <c r="R26" s="500"/>
    </row>
    <row r="27" spans="2:18" ht="26.25" x14ac:dyDescent="0.25">
      <c r="B27" s="500">
        <v>0</v>
      </c>
      <c r="C27" s="500" t="s">
        <v>1805</v>
      </c>
      <c r="D27" s="500" t="s">
        <v>9</v>
      </c>
      <c r="E27" s="500" t="s">
        <v>4121</v>
      </c>
      <c r="F27" s="500" t="s">
        <v>435</v>
      </c>
      <c r="G27" s="500" t="s">
        <v>417</v>
      </c>
      <c r="H27" s="500" t="s">
        <v>805</v>
      </c>
      <c r="I27" s="556" t="s">
        <v>794</v>
      </c>
      <c r="J27" s="736" t="s">
        <v>806</v>
      </c>
      <c r="K27" s="500" t="s">
        <v>670</v>
      </c>
      <c r="L27" s="737">
        <v>2.0190000000000001</v>
      </c>
      <c r="M27" s="737">
        <v>2.0190000000000001</v>
      </c>
      <c r="N27" s="738">
        <v>0</v>
      </c>
      <c r="O27" s="737">
        <v>0.40500000000000003</v>
      </c>
      <c r="P27" s="737">
        <v>0.40500000000000003</v>
      </c>
      <c r="Q27" s="502"/>
      <c r="R27" s="500"/>
    </row>
    <row r="28" spans="2:18" x14ac:dyDescent="0.25">
      <c r="B28" s="500">
        <v>0</v>
      </c>
      <c r="C28" s="500" t="s">
        <v>1822</v>
      </c>
      <c r="D28" s="500" t="s">
        <v>9</v>
      </c>
      <c r="E28" s="500" t="s">
        <v>4121</v>
      </c>
      <c r="F28" s="500" t="s">
        <v>435</v>
      </c>
      <c r="G28" s="500" t="s">
        <v>417</v>
      </c>
      <c r="H28" s="500" t="s">
        <v>809</v>
      </c>
      <c r="I28" s="556" t="s">
        <v>794</v>
      </c>
      <c r="J28" s="736" t="s">
        <v>806</v>
      </c>
      <c r="K28" s="500" t="s">
        <v>671</v>
      </c>
      <c r="L28" s="738"/>
      <c r="M28" s="738"/>
      <c r="N28" s="738"/>
      <c r="O28" s="738"/>
      <c r="P28" s="738"/>
      <c r="Q28" s="502"/>
      <c r="R28" s="500"/>
    </row>
    <row r="29" spans="2:18" x14ac:dyDescent="0.25">
      <c r="B29" s="500">
        <v>0</v>
      </c>
      <c r="C29" s="500" t="s">
        <v>1837</v>
      </c>
      <c r="D29" s="500" t="s">
        <v>9</v>
      </c>
      <c r="E29" s="500" t="s">
        <v>4121</v>
      </c>
      <c r="F29" s="500" t="s">
        <v>435</v>
      </c>
      <c r="G29" s="500" t="s">
        <v>417</v>
      </c>
      <c r="H29" s="500" t="s">
        <v>811</v>
      </c>
      <c r="I29" s="556" t="s">
        <v>794</v>
      </c>
      <c r="J29" s="736" t="s">
        <v>806</v>
      </c>
      <c r="K29" s="500" t="s">
        <v>672</v>
      </c>
      <c r="L29" s="738"/>
      <c r="M29" s="738"/>
      <c r="N29" s="738"/>
      <c r="O29" s="738"/>
      <c r="P29" s="738"/>
      <c r="Q29" s="502"/>
      <c r="R29" s="500"/>
    </row>
    <row r="30" spans="2:18" x14ac:dyDescent="0.25">
      <c r="B30" s="500">
        <v>0</v>
      </c>
      <c r="C30" s="500" t="s">
        <v>1852</v>
      </c>
      <c r="D30" s="500" t="s">
        <v>9</v>
      </c>
      <c r="E30" s="500" t="s">
        <v>4121</v>
      </c>
      <c r="F30" s="500" t="s">
        <v>435</v>
      </c>
      <c r="G30" s="500" t="s">
        <v>417</v>
      </c>
      <c r="H30" s="500" t="s">
        <v>814</v>
      </c>
      <c r="I30" s="556" t="s">
        <v>794</v>
      </c>
      <c r="J30" s="736" t="s">
        <v>806</v>
      </c>
      <c r="K30" s="500" t="s">
        <v>673</v>
      </c>
      <c r="L30" s="738"/>
      <c r="M30" s="738"/>
      <c r="N30" s="738"/>
      <c r="O30" s="738"/>
      <c r="P30" s="738"/>
      <c r="Q30" s="502"/>
      <c r="R30" s="500"/>
    </row>
    <row r="31" spans="2:18" x14ac:dyDescent="0.25">
      <c r="B31" s="500">
        <v>0</v>
      </c>
      <c r="C31" s="500" t="s">
        <v>1868</v>
      </c>
      <c r="D31" s="500" t="s">
        <v>9</v>
      </c>
      <c r="E31" s="500" t="s">
        <v>4121</v>
      </c>
      <c r="F31" s="500" t="s">
        <v>435</v>
      </c>
      <c r="G31" s="500" t="s">
        <v>417</v>
      </c>
      <c r="H31" s="500" t="s">
        <v>531</v>
      </c>
      <c r="I31" s="556" t="s">
        <v>794</v>
      </c>
      <c r="J31" s="736" t="s">
        <v>806</v>
      </c>
      <c r="K31" s="500" t="s">
        <v>674</v>
      </c>
      <c r="L31" s="738"/>
      <c r="M31" s="738"/>
      <c r="N31" s="738"/>
      <c r="O31" s="738"/>
      <c r="P31" s="738"/>
      <c r="Q31" s="502"/>
      <c r="R31" s="500"/>
    </row>
    <row r="32" spans="2:18" x14ac:dyDescent="0.25">
      <c r="B32" s="500">
        <v>0</v>
      </c>
      <c r="C32" s="500" t="s">
        <v>1885</v>
      </c>
      <c r="D32" s="500" t="s">
        <v>9</v>
      </c>
      <c r="E32" s="500" t="s">
        <v>4121</v>
      </c>
      <c r="F32" s="500" t="s">
        <v>435</v>
      </c>
      <c r="G32" s="500" t="s">
        <v>417</v>
      </c>
      <c r="H32" s="500" t="s">
        <v>817</v>
      </c>
      <c r="I32" s="556" t="s">
        <v>794</v>
      </c>
      <c r="J32" s="736" t="s">
        <v>806</v>
      </c>
      <c r="K32" s="500" t="s">
        <v>675</v>
      </c>
      <c r="L32" s="738"/>
      <c r="M32" s="738"/>
      <c r="N32" s="738"/>
      <c r="O32" s="738"/>
      <c r="P32" s="738"/>
      <c r="Q32" s="502"/>
      <c r="R32" s="500"/>
    </row>
    <row r="33" spans="2:18" x14ac:dyDescent="0.25">
      <c r="B33" s="500">
        <v>0</v>
      </c>
      <c r="C33" s="500" t="s">
        <v>1418</v>
      </c>
      <c r="D33" s="500" t="s">
        <v>9</v>
      </c>
      <c r="E33" s="500" t="s">
        <v>4040</v>
      </c>
      <c r="F33" s="500" t="s">
        <v>435</v>
      </c>
      <c r="G33" s="500" t="s">
        <v>417</v>
      </c>
      <c r="H33" s="500" t="s">
        <v>418</v>
      </c>
      <c r="I33" s="556" t="s">
        <v>794</v>
      </c>
      <c r="J33" s="736" t="s">
        <v>806</v>
      </c>
      <c r="K33" s="500" t="s">
        <v>656</v>
      </c>
      <c r="L33" s="737">
        <v>23.472999999999999</v>
      </c>
      <c r="M33" s="737">
        <v>23.472999999999999</v>
      </c>
      <c r="N33" s="738">
        <v>0</v>
      </c>
      <c r="O33" s="737">
        <v>4.6979999999999995</v>
      </c>
      <c r="P33" s="737">
        <v>4.6979999999999995</v>
      </c>
      <c r="Q33" s="502"/>
      <c r="R33" s="500"/>
    </row>
    <row r="34" spans="2:18" x14ac:dyDescent="0.25">
      <c r="B34" s="500">
        <v>0</v>
      </c>
      <c r="C34" s="500" t="s">
        <v>1436</v>
      </c>
      <c r="D34" s="500" t="s">
        <v>9</v>
      </c>
      <c r="E34" s="500" t="s">
        <v>4040</v>
      </c>
      <c r="F34" s="500" t="s">
        <v>435</v>
      </c>
      <c r="G34" s="500" t="s">
        <v>417</v>
      </c>
      <c r="H34" s="500" t="s">
        <v>422</v>
      </c>
      <c r="I34" s="556" t="s">
        <v>794</v>
      </c>
      <c r="J34" s="736" t="s">
        <v>806</v>
      </c>
      <c r="K34" s="500" t="s">
        <v>4227</v>
      </c>
      <c r="L34" s="738"/>
      <c r="M34" s="738"/>
      <c r="N34" s="738"/>
      <c r="O34" s="738"/>
      <c r="P34" s="738"/>
      <c r="Q34" s="502"/>
      <c r="R34" s="500"/>
    </row>
    <row r="35" spans="2:18" x14ac:dyDescent="0.25">
      <c r="B35" s="500">
        <v>0</v>
      </c>
      <c r="C35" s="500" t="s">
        <v>1457</v>
      </c>
      <c r="D35" s="500" t="s">
        <v>9</v>
      </c>
      <c r="E35" s="500" t="s">
        <v>4040</v>
      </c>
      <c r="F35" s="500" t="s">
        <v>435</v>
      </c>
      <c r="G35" s="500" t="s">
        <v>417</v>
      </c>
      <c r="H35" s="500" t="s">
        <v>424</v>
      </c>
      <c r="I35" s="556" t="s">
        <v>794</v>
      </c>
      <c r="J35" s="736" t="s">
        <v>806</v>
      </c>
      <c r="K35" s="500" t="s">
        <v>4228</v>
      </c>
      <c r="L35" s="738"/>
      <c r="M35" s="738"/>
      <c r="N35" s="738"/>
      <c r="O35" s="738"/>
      <c r="P35" s="738"/>
      <c r="Q35" s="502"/>
      <c r="R35" s="500"/>
    </row>
    <row r="36" spans="2:18" x14ac:dyDescent="0.25">
      <c r="B36" s="500">
        <v>0</v>
      </c>
      <c r="C36" s="500" t="s">
        <v>1538</v>
      </c>
      <c r="D36" s="500" t="s">
        <v>9</v>
      </c>
      <c r="E36" s="500" t="s">
        <v>4040</v>
      </c>
      <c r="F36" s="500" t="s">
        <v>435</v>
      </c>
      <c r="G36" s="500" t="s">
        <v>417</v>
      </c>
      <c r="H36" s="500" t="s">
        <v>426</v>
      </c>
      <c r="I36" s="556" t="s">
        <v>794</v>
      </c>
      <c r="J36" s="736" t="s">
        <v>806</v>
      </c>
      <c r="K36" s="500" t="s">
        <v>4229</v>
      </c>
      <c r="L36" s="738"/>
      <c r="M36" s="738"/>
      <c r="N36" s="738"/>
      <c r="O36" s="738"/>
      <c r="P36" s="738"/>
      <c r="Q36" s="502"/>
      <c r="R36" s="500"/>
    </row>
    <row r="37" spans="2:18" x14ac:dyDescent="0.25">
      <c r="B37" s="500">
        <v>0</v>
      </c>
      <c r="C37" s="500" t="s">
        <v>1476</v>
      </c>
      <c r="D37" s="500" t="s">
        <v>9</v>
      </c>
      <c r="E37" s="500" t="s">
        <v>4040</v>
      </c>
      <c r="F37" s="500" t="s">
        <v>435</v>
      </c>
      <c r="G37" s="500" t="s">
        <v>417</v>
      </c>
      <c r="H37" s="500" t="s">
        <v>428</v>
      </c>
      <c r="I37" s="556" t="s">
        <v>794</v>
      </c>
      <c r="J37" s="736" t="s">
        <v>806</v>
      </c>
      <c r="K37" s="500" t="s">
        <v>428</v>
      </c>
      <c r="L37" s="502"/>
      <c r="M37" s="502"/>
      <c r="N37" s="502"/>
      <c r="O37" s="502"/>
      <c r="P37" s="502"/>
      <c r="Q37" s="502"/>
      <c r="R37" s="500"/>
    </row>
    <row r="38" spans="2:18" x14ac:dyDescent="0.25">
      <c r="B38" s="500">
        <v>0</v>
      </c>
      <c r="C38" s="500" t="s">
        <v>1495</v>
      </c>
      <c r="D38" s="500" t="s">
        <v>9</v>
      </c>
      <c r="E38" s="500" t="s">
        <v>4040</v>
      </c>
      <c r="F38" s="500" t="s">
        <v>435</v>
      </c>
      <c r="G38" s="500" t="s">
        <v>417</v>
      </c>
      <c r="H38" s="500" t="s">
        <v>370</v>
      </c>
      <c r="I38" s="556" t="s">
        <v>794</v>
      </c>
      <c r="J38" s="736" t="s">
        <v>806</v>
      </c>
      <c r="K38" s="500" t="s">
        <v>4230</v>
      </c>
      <c r="L38" s="502"/>
      <c r="M38" s="502"/>
      <c r="N38" s="502"/>
      <c r="O38" s="502"/>
      <c r="P38" s="502"/>
      <c r="Q38" s="502"/>
      <c r="R38" s="500"/>
    </row>
    <row r="39" spans="2:18" x14ac:dyDescent="0.25">
      <c r="B39" s="500">
        <v>0</v>
      </c>
      <c r="C39" s="500" t="s">
        <v>1516</v>
      </c>
      <c r="D39" s="500" t="s">
        <v>9</v>
      </c>
      <c r="E39" s="500" t="s">
        <v>4040</v>
      </c>
      <c r="F39" s="500" t="s">
        <v>435</v>
      </c>
      <c r="G39" s="500" t="s">
        <v>417</v>
      </c>
      <c r="H39" s="500" t="s">
        <v>431</v>
      </c>
      <c r="I39" s="556" t="s">
        <v>794</v>
      </c>
      <c r="J39" s="736" t="s">
        <v>806</v>
      </c>
      <c r="K39" s="500" t="s">
        <v>4231</v>
      </c>
      <c r="L39" s="502"/>
      <c r="M39" s="502"/>
      <c r="N39" s="502"/>
      <c r="O39" s="502"/>
      <c r="P39" s="502"/>
      <c r="Q39" s="502"/>
      <c r="R39" s="500"/>
    </row>
    <row r="40" spans="2:18" x14ac:dyDescent="0.25">
      <c r="B40" s="500">
        <v>0</v>
      </c>
      <c r="C40" s="500" t="s">
        <v>1398</v>
      </c>
      <c r="D40" s="500" t="s">
        <v>9</v>
      </c>
      <c r="E40" s="500" t="s">
        <v>4040</v>
      </c>
      <c r="F40" s="500" t="s">
        <v>435</v>
      </c>
      <c r="G40" s="500" t="s">
        <v>417</v>
      </c>
      <c r="H40" s="500" t="s">
        <v>433</v>
      </c>
      <c r="I40" s="556" t="s">
        <v>794</v>
      </c>
      <c r="J40" s="736" t="s">
        <v>806</v>
      </c>
      <c r="K40" s="500" t="s">
        <v>655</v>
      </c>
      <c r="L40" s="502"/>
      <c r="M40" s="502"/>
      <c r="N40" s="502"/>
      <c r="O40" s="502"/>
      <c r="P40" s="502"/>
      <c r="Q40" s="502"/>
      <c r="R40" s="500"/>
    </row>
    <row r="41" spans="2:18" ht="26.25" x14ac:dyDescent="0.25">
      <c r="B41" s="500">
        <v>0</v>
      </c>
      <c r="C41" s="500" t="s">
        <v>4232</v>
      </c>
      <c r="D41" s="500" t="s">
        <v>9</v>
      </c>
      <c r="E41" s="500" t="s">
        <v>4233</v>
      </c>
      <c r="F41" s="500" t="s">
        <v>416</v>
      </c>
      <c r="G41" s="500" t="s">
        <v>558</v>
      </c>
      <c r="H41" s="500" t="s">
        <v>531</v>
      </c>
      <c r="I41" s="735">
        <v>44927</v>
      </c>
      <c r="J41" s="730">
        <v>46387</v>
      </c>
      <c r="K41" s="500" t="s">
        <v>3599</v>
      </c>
      <c r="L41" s="502">
        <v>0.68</v>
      </c>
      <c r="M41" s="502">
        <v>0.68</v>
      </c>
      <c r="N41" s="502">
        <v>0.68</v>
      </c>
      <c r="O41" s="502">
        <v>0</v>
      </c>
      <c r="P41" s="502">
        <v>0</v>
      </c>
      <c r="Q41" s="502">
        <v>0</v>
      </c>
      <c r="R41" s="500"/>
    </row>
    <row r="42" spans="2:18" x14ac:dyDescent="0.25">
      <c r="B42" s="739"/>
      <c r="C42" s="739"/>
      <c r="D42" s="739"/>
      <c r="E42" s="739"/>
      <c r="F42" s="739"/>
      <c r="G42" s="739"/>
      <c r="H42" s="739"/>
      <c r="I42" s="740"/>
      <c r="J42" s="740"/>
      <c r="K42" s="739"/>
      <c r="L42" s="741"/>
      <c r="M42" s="741"/>
      <c r="N42" s="741"/>
      <c r="O42" s="741"/>
      <c r="P42" s="741"/>
      <c r="Q42" s="741"/>
      <c r="R42" s="739"/>
    </row>
    <row r="43" spans="2:18" x14ac:dyDescent="0.25">
      <c r="B43" s="500">
        <v>0</v>
      </c>
      <c r="C43" s="500" t="s">
        <v>4234</v>
      </c>
      <c r="D43" s="500" t="s">
        <v>9</v>
      </c>
      <c r="E43" s="500" t="s">
        <v>4235</v>
      </c>
      <c r="F43" s="500" t="s">
        <v>416</v>
      </c>
      <c r="G43" s="500" t="s">
        <v>558</v>
      </c>
      <c r="H43" s="554" t="s">
        <v>531</v>
      </c>
      <c r="I43" s="725">
        <v>44197</v>
      </c>
      <c r="J43" s="725">
        <v>45657</v>
      </c>
      <c r="K43" s="500" t="s">
        <v>3546</v>
      </c>
      <c r="L43" s="502">
        <v>0.95</v>
      </c>
      <c r="M43" s="502">
        <v>0.95</v>
      </c>
      <c r="N43" s="502">
        <v>0.95</v>
      </c>
      <c r="O43" s="502">
        <v>0</v>
      </c>
      <c r="P43" s="502">
        <v>0</v>
      </c>
      <c r="Q43" s="502">
        <v>0</v>
      </c>
      <c r="R43" s="500"/>
    </row>
    <row r="44" spans="2:18" x14ac:dyDescent="0.25">
      <c r="B44" s="500">
        <v>0</v>
      </c>
      <c r="C44" s="500" t="s">
        <v>3435</v>
      </c>
      <c r="D44" s="500" t="s">
        <v>9</v>
      </c>
      <c r="E44" s="500" t="s">
        <v>34</v>
      </c>
      <c r="F44" s="500" t="s">
        <v>435</v>
      </c>
      <c r="G44" s="500" t="s">
        <v>417</v>
      </c>
      <c r="H44" s="500" t="s">
        <v>1175</v>
      </c>
      <c r="I44" s="556" t="s">
        <v>4043</v>
      </c>
      <c r="J44" s="736" t="s">
        <v>806</v>
      </c>
      <c r="K44" s="500" t="s">
        <v>1175</v>
      </c>
      <c r="L44" s="737">
        <v>86.216000000000008</v>
      </c>
      <c r="M44" s="737">
        <v>86.216000000000008</v>
      </c>
      <c r="N44" s="738">
        <v>0</v>
      </c>
      <c r="O44" s="737">
        <v>17.240999999999996</v>
      </c>
      <c r="P44" s="737">
        <v>17.240999999999996</v>
      </c>
      <c r="Q44" s="502"/>
      <c r="R44" s="500"/>
    </row>
    <row r="45" spans="2:18" x14ac:dyDescent="0.25">
      <c r="B45" s="500">
        <v>0</v>
      </c>
      <c r="C45" s="500" t="s">
        <v>3434</v>
      </c>
      <c r="D45" s="500" t="s">
        <v>9</v>
      </c>
      <c r="E45" s="500" t="s">
        <v>34</v>
      </c>
      <c r="F45" s="500" t="s">
        <v>435</v>
      </c>
      <c r="G45" s="500" t="s">
        <v>417</v>
      </c>
      <c r="H45" s="500" t="s">
        <v>1148</v>
      </c>
      <c r="I45" s="556" t="s">
        <v>4043</v>
      </c>
      <c r="J45" s="736" t="s">
        <v>806</v>
      </c>
      <c r="K45" s="500" t="s">
        <v>1148</v>
      </c>
      <c r="L45" s="738"/>
      <c r="M45" s="738"/>
      <c r="N45" s="738"/>
      <c r="O45" s="738"/>
      <c r="P45" s="738"/>
      <c r="Q45" s="502"/>
      <c r="R45" s="500"/>
    </row>
    <row r="46" spans="2:18" x14ac:dyDescent="0.25">
      <c r="B46" s="500">
        <v>0</v>
      </c>
      <c r="C46" s="500" t="s">
        <v>1355</v>
      </c>
      <c r="D46" s="500" t="s">
        <v>9</v>
      </c>
      <c r="E46" s="500" t="s">
        <v>34</v>
      </c>
      <c r="F46" s="500" t="s">
        <v>435</v>
      </c>
      <c r="G46" s="500" t="s">
        <v>417</v>
      </c>
      <c r="H46" s="500" t="s">
        <v>765</v>
      </c>
      <c r="I46" s="556" t="s">
        <v>794</v>
      </c>
      <c r="J46" s="736" t="s">
        <v>806</v>
      </c>
      <c r="K46" s="500" t="s">
        <v>765</v>
      </c>
      <c r="L46" s="738"/>
      <c r="M46" s="738"/>
      <c r="N46" s="738"/>
      <c r="O46" s="738"/>
      <c r="P46" s="738"/>
      <c r="Q46" s="502"/>
      <c r="R46" s="500"/>
    </row>
    <row r="47" spans="2:18" x14ac:dyDescent="0.25">
      <c r="B47" s="500">
        <v>0</v>
      </c>
      <c r="C47" s="500" t="s">
        <v>3825</v>
      </c>
      <c r="D47" s="500" t="s">
        <v>9</v>
      </c>
      <c r="E47" s="500" t="s">
        <v>34</v>
      </c>
      <c r="F47" s="500" t="s">
        <v>435</v>
      </c>
      <c r="G47" s="500" t="s">
        <v>417</v>
      </c>
      <c r="H47" s="500" t="s">
        <v>3364</v>
      </c>
      <c r="I47" s="556" t="s">
        <v>3606</v>
      </c>
      <c r="J47" s="736" t="s">
        <v>806</v>
      </c>
      <c r="K47" s="500" t="s">
        <v>719</v>
      </c>
      <c r="L47" s="738"/>
      <c r="M47" s="738"/>
      <c r="N47" s="738"/>
      <c r="O47" s="738"/>
      <c r="P47" s="738"/>
      <c r="Q47" s="502"/>
      <c r="R47" s="500"/>
    </row>
    <row r="48" spans="2:18" x14ac:dyDescent="0.25">
      <c r="B48" s="500">
        <v>0</v>
      </c>
      <c r="C48" s="500" t="s">
        <v>1263</v>
      </c>
      <c r="D48" s="500" t="s">
        <v>9</v>
      </c>
      <c r="E48" s="500" t="s">
        <v>34</v>
      </c>
      <c r="F48" s="500" t="s">
        <v>435</v>
      </c>
      <c r="G48" s="500" t="s">
        <v>417</v>
      </c>
      <c r="H48" s="500" t="s">
        <v>719</v>
      </c>
      <c r="I48" s="556" t="s">
        <v>794</v>
      </c>
      <c r="J48" s="736" t="s">
        <v>806</v>
      </c>
      <c r="K48" s="500" t="s">
        <v>767</v>
      </c>
      <c r="L48" s="738"/>
      <c r="M48" s="738"/>
      <c r="N48" s="738"/>
      <c r="O48" s="738"/>
      <c r="P48" s="738"/>
      <c r="Q48" s="502"/>
      <c r="R48" s="500"/>
    </row>
    <row r="49" spans="2:18" x14ac:dyDescent="0.25">
      <c r="B49" s="500">
        <v>0</v>
      </c>
      <c r="C49" s="500" t="s">
        <v>1284</v>
      </c>
      <c r="D49" s="500" t="s">
        <v>9</v>
      </c>
      <c r="E49" s="500" t="s">
        <v>34</v>
      </c>
      <c r="F49" s="500" t="s">
        <v>435</v>
      </c>
      <c r="G49" s="500" t="s">
        <v>417</v>
      </c>
      <c r="H49" s="500" t="s">
        <v>767</v>
      </c>
      <c r="I49" s="556" t="s">
        <v>794</v>
      </c>
      <c r="J49" s="736" t="s">
        <v>806</v>
      </c>
      <c r="K49" s="500" t="s">
        <v>3483</v>
      </c>
      <c r="L49" s="738"/>
      <c r="M49" s="738"/>
      <c r="N49" s="738"/>
      <c r="O49" s="738"/>
      <c r="P49" s="738"/>
      <c r="Q49" s="502"/>
      <c r="R49" s="500"/>
    </row>
    <row r="50" spans="2:18" x14ac:dyDescent="0.25">
      <c r="B50" s="500">
        <v>0</v>
      </c>
      <c r="C50" s="500" t="s">
        <v>3584</v>
      </c>
      <c r="D50" s="500" t="s">
        <v>9</v>
      </c>
      <c r="E50" s="500" t="s">
        <v>34</v>
      </c>
      <c r="F50" s="500" t="s">
        <v>435</v>
      </c>
      <c r="G50" s="500" t="s">
        <v>417</v>
      </c>
      <c r="H50" s="500" t="s">
        <v>3483</v>
      </c>
      <c r="I50" s="556" t="s">
        <v>4041</v>
      </c>
      <c r="J50" s="736" t="s">
        <v>806</v>
      </c>
      <c r="K50" s="500" t="s">
        <v>634</v>
      </c>
      <c r="L50" s="738"/>
      <c r="M50" s="738"/>
      <c r="N50" s="738"/>
      <c r="O50" s="738"/>
      <c r="P50" s="738"/>
      <c r="Q50" s="502"/>
      <c r="R50" s="500"/>
    </row>
    <row r="51" spans="2:18" x14ac:dyDescent="0.25">
      <c r="B51" s="500">
        <v>0</v>
      </c>
      <c r="C51" s="500" t="s">
        <v>1308</v>
      </c>
      <c r="D51" s="500" t="s">
        <v>9</v>
      </c>
      <c r="E51" s="500" t="s">
        <v>34</v>
      </c>
      <c r="F51" s="500" t="s">
        <v>435</v>
      </c>
      <c r="G51" s="500" t="s">
        <v>417</v>
      </c>
      <c r="H51" s="500" t="s">
        <v>634</v>
      </c>
      <c r="I51" s="556" t="s">
        <v>794</v>
      </c>
      <c r="J51" s="736" t="s">
        <v>806</v>
      </c>
      <c r="K51" s="500" t="s">
        <v>370</v>
      </c>
      <c r="L51" s="738"/>
      <c r="M51" s="738"/>
      <c r="N51" s="738"/>
      <c r="O51" s="738"/>
      <c r="P51" s="738"/>
      <c r="Q51" s="502"/>
      <c r="R51" s="500"/>
    </row>
    <row r="52" spans="2:18" x14ac:dyDescent="0.25">
      <c r="B52" s="500">
        <v>0</v>
      </c>
      <c r="C52" s="500" t="s">
        <v>1332</v>
      </c>
      <c r="D52" s="500" t="s">
        <v>9</v>
      </c>
      <c r="E52" s="500" t="s">
        <v>34</v>
      </c>
      <c r="F52" s="500" t="s">
        <v>435</v>
      </c>
      <c r="G52" s="500" t="s">
        <v>417</v>
      </c>
      <c r="H52" s="500" t="s">
        <v>370</v>
      </c>
      <c r="I52" s="556" t="s">
        <v>794</v>
      </c>
      <c r="J52" s="736" t="s">
        <v>806</v>
      </c>
      <c r="K52" s="500" t="s">
        <v>730</v>
      </c>
      <c r="L52" s="738"/>
      <c r="M52" s="738"/>
      <c r="N52" s="738"/>
      <c r="O52" s="738"/>
      <c r="P52" s="738"/>
      <c r="Q52" s="502"/>
      <c r="R52" s="500"/>
    </row>
    <row r="53" spans="2:18" x14ac:dyDescent="0.25">
      <c r="B53" s="500">
        <v>0</v>
      </c>
      <c r="C53" s="500" t="s">
        <v>1376</v>
      </c>
      <c r="D53" s="500" t="s">
        <v>9</v>
      </c>
      <c r="E53" s="500" t="s">
        <v>34</v>
      </c>
      <c r="F53" s="500" t="s">
        <v>435</v>
      </c>
      <c r="G53" s="500" t="s">
        <v>417</v>
      </c>
      <c r="H53" s="500" t="s">
        <v>730</v>
      </c>
      <c r="I53" s="556" t="s">
        <v>843</v>
      </c>
      <c r="J53" s="736" t="s">
        <v>806</v>
      </c>
      <c r="K53" s="500" t="s">
        <v>3364</v>
      </c>
      <c r="L53" s="737">
        <v>1.194</v>
      </c>
      <c r="M53" s="737">
        <v>1.194</v>
      </c>
      <c r="N53" s="738">
        <v>0</v>
      </c>
      <c r="O53" s="737">
        <v>0.24</v>
      </c>
      <c r="P53" s="737">
        <v>0.24</v>
      </c>
      <c r="Q53" s="502"/>
      <c r="R53" s="500"/>
    </row>
    <row r="54" spans="2:18" ht="26.25" x14ac:dyDescent="0.25">
      <c r="B54" s="500">
        <v>0</v>
      </c>
      <c r="C54" s="500" t="s">
        <v>4236</v>
      </c>
      <c r="D54" s="500" t="s">
        <v>9</v>
      </c>
      <c r="E54" s="500" t="s">
        <v>147</v>
      </c>
      <c r="F54" s="500" t="s">
        <v>416</v>
      </c>
      <c r="G54" s="500" t="s">
        <v>558</v>
      </c>
      <c r="H54" s="500" t="s">
        <v>531</v>
      </c>
      <c r="I54" s="556" t="s">
        <v>4038</v>
      </c>
      <c r="J54" s="556" t="s">
        <v>4237</v>
      </c>
      <c r="K54" s="500" t="s">
        <v>676</v>
      </c>
      <c r="L54" s="502">
        <v>3.05</v>
      </c>
      <c r="M54" s="502">
        <v>3.05</v>
      </c>
      <c r="N54" s="502">
        <v>3.05</v>
      </c>
      <c r="O54" s="502">
        <v>0</v>
      </c>
      <c r="P54" s="502">
        <v>0</v>
      </c>
      <c r="Q54" s="502">
        <v>0</v>
      </c>
      <c r="R54" s="500"/>
    </row>
    <row r="55" spans="2:18" x14ac:dyDescent="0.25">
      <c r="B55" s="500">
        <v>0</v>
      </c>
      <c r="C55" s="500" t="s">
        <v>1091</v>
      </c>
      <c r="D55" s="500" t="s">
        <v>9</v>
      </c>
      <c r="E55" s="500" t="s">
        <v>4012</v>
      </c>
      <c r="F55" s="500" t="s">
        <v>435</v>
      </c>
      <c r="G55" s="500" t="s">
        <v>417</v>
      </c>
      <c r="H55" s="500" t="s">
        <v>534</v>
      </c>
      <c r="I55" s="556" t="s">
        <v>794</v>
      </c>
      <c r="J55" s="736" t="s">
        <v>806</v>
      </c>
      <c r="K55" s="500" t="s">
        <v>648</v>
      </c>
      <c r="L55" s="737">
        <v>3.0740000000000003</v>
      </c>
      <c r="M55" s="737">
        <v>3.0740000000000003</v>
      </c>
      <c r="N55" s="738">
        <v>0</v>
      </c>
      <c r="O55" s="742">
        <v>0.61399999999999999</v>
      </c>
      <c r="P55" s="742">
        <v>0.61399999999999999</v>
      </c>
      <c r="Q55" s="502">
        <v>0</v>
      </c>
      <c r="R55" s="500"/>
    </row>
    <row r="56" spans="2:18" x14ac:dyDescent="0.25">
      <c r="B56" s="500">
        <v>0</v>
      </c>
      <c r="C56" s="500" t="s">
        <v>1128</v>
      </c>
      <c r="D56" s="500" t="s">
        <v>9</v>
      </c>
      <c r="E56" s="500" t="s">
        <v>4012</v>
      </c>
      <c r="F56" s="500" t="s">
        <v>435</v>
      </c>
      <c r="G56" s="500" t="s">
        <v>417</v>
      </c>
      <c r="H56" s="500" t="s">
        <v>520</v>
      </c>
      <c r="I56" s="556" t="s">
        <v>794</v>
      </c>
      <c r="J56" s="736" t="s">
        <v>806</v>
      </c>
      <c r="K56" s="500" t="s">
        <v>650</v>
      </c>
      <c r="L56" s="738"/>
      <c r="M56" s="738"/>
      <c r="N56" s="738"/>
      <c r="O56" s="738"/>
      <c r="P56" s="738"/>
      <c r="Q56" s="502"/>
      <c r="R56" s="500"/>
    </row>
    <row r="57" spans="2:18" x14ac:dyDescent="0.25">
      <c r="B57" s="500">
        <v>0</v>
      </c>
      <c r="C57" s="500" t="s">
        <v>1156</v>
      </c>
      <c r="D57" s="500" t="s">
        <v>9</v>
      </c>
      <c r="E57" s="500" t="s">
        <v>4012</v>
      </c>
      <c r="F57" s="500" t="s">
        <v>435</v>
      </c>
      <c r="G57" s="500" t="s">
        <v>417</v>
      </c>
      <c r="H57" s="500" t="s">
        <v>522</v>
      </c>
      <c r="I57" s="556" t="s">
        <v>794</v>
      </c>
      <c r="J57" s="736" t="s">
        <v>806</v>
      </c>
      <c r="K57" s="500" t="s">
        <v>651</v>
      </c>
      <c r="L57" s="502"/>
      <c r="M57" s="502"/>
      <c r="N57" s="502"/>
      <c r="O57" s="502"/>
      <c r="P57" s="502"/>
      <c r="Q57" s="502"/>
      <c r="R57" s="500"/>
    </row>
    <row r="58" spans="2:18" x14ac:dyDescent="0.25">
      <c r="B58" s="500">
        <v>0</v>
      </c>
      <c r="C58" s="500" t="s">
        <v>1183</v>
      </c>
      <c r="D58" s="500" t="s">
        <v>9</v>
      </c>
      <c r="E58" s="500" t="s">
        <v>4012</v>
      </c>
      <c r="F58" s="500" t="s">
        <v>435</v>
      </c>
      <c r="G58" s="500" t="s">
        <v>417</v>
      </c>
      <c r="H58" s="500" t="s">
        <v>524</v>
      </c>
      <c r="I58" s="556" t="s">
        <v>794</v>
      </c>
      <c r="J58" s="736" t="s">
        <v>806</v>
      </c>
      <c r="K58" s="500" t="s">
        <v>652</v>
      </c>
      <c r="L58" s="502"/>
      <c r="M58" s="502"/>
      <c r="N58" s="502"/>
      <c r="O58" s="502"/>
      <c r="P58" s="502"/>
      <c r="Q58" s="502"/>
      <c r="R58" s="500"/>
    </row>
    <row r="59" spans="2:18" x14ac:dyDescent="0.25">
      <c r="B59" s="500">
        <v>0</v>
      </c>
      <c r="C59" s="500" t="s">
        <v>1205</v>
      </c>
      <c r="D59" s="500" t="s">
        <v>9</v>
      </c>
      <c r="E59" s="500" t="s">
        <v>4012</v>
      </c>
      <c r="F59" s="500" t="s">
        <v>435</v>
      </c>
      <c r="G59" s="500" t="s">
        <v>417</v>
      </c>
      <c r="H59" s="500" t="s">
        <v>526</v>
      </c>
      <c r="I59" s="556" t="s">
        <v>794</v>
      </c>
      <c r="J59" s="736" t="s">
        <v>806</v>
      </c>
      <c r="K59" s="500" t="s">
        <v>4238</v>
      </c>
      <c r="L59" s="502"/>
      <c r="M59" s="502"/>
      <c r="N59" s="502"/>
      <c r="O59" s="502"/>
      <c r="P59" s="502"/>
      <c r="Q59" s="502"/>
      <c r="R59" s="500"/>
    </row>
    <row r="60" spans="2:18" x14ac:dyDescent="0.25">
      <c r="B60" s="500">
        <v>0</v>
      </c>
      <c r="C60" s="500" t="s">
        <v>1224</v>
      </c>
      <c r="D60" s="500" t="s">
        <v>9</v>
      </c>
      <c r="E60" s="500" t="s">
        <v>4012</v>
      </c>
      <c r="F60" s="500" t="s">
        <v>435</v>
      </c>
      <c r="G60" s="500" t="s">
        <v>417</v>
      </c>
      <c r="H60" s="500" t="s">
        <v>528</v>
      </c>
      <c r="I60" s="556" t="s">
        <v>794</v>
      </c>
      <c r="J60" s="736" t="s">
        <v>806</v>
      </c>
      <c r="K60" s="500" t="s">
        <v>653</v>
      </c>
      <c r="L60" s="502"/>
      <c r="M60" s="502"/>
      <c r="N60" s="502"/>
      <c r="O60" s="502"/>
      <c r="P60" s="502"/>
      <c r="Q60" s="502"/>
      <c r="R60" s="500"/>
    </row>
    <row r="61" spans="2:18" x14ac:dyDescent="0.25">
      <c r="B61" s="500">
        <v>0</v>
      </c>
      <c r="C61" s="500" t="s">
        <v>1244</v>
      </c>
      <c r="D61" s="500" t="s">
        <v>9</v>
      </c>
      <c r="E61" s="500" t="s">
        <v>4012</v>
      </c>
      <c r="F61" s="500" t="s">
        <v>435</v>
      </c>
      <c r="G61" s="500" t="s">
        <v>417</v>
      </c>
      <c r="H61" s="500" t="s">
        <v>531</v>
      </c>
      <c r="I61" s="556" t="s">
        <v>794</v>
      </c>
      <c r="J61" s="736" t="s">
        <v>806</v>
      </c>
      <c r="K61" s="500" t="s">
        <v>654</v>
      </c>
      <c r="L61" s="502"/>
      <c r="M61" s="502"/>
      <c r="N61" s="502"/>
      <c r="O61" s="502"/>
      <c r="P61" s="502"/>
      <c r="Q61" s="502"/>
      <c r="R61" s="500"/>
    </row>
    <row r="62" spans="2:18" x14ac:dyDescent="0.25">
      <c r="B62" s="500">
        <v>0</v>
      </c>
      <c r="C62" s="500" t="s">
        <v>4239</v>
      </c>
      <c r="D62" s="500" t="s">
        <v>9</v>
      </c>
      <c r="E62" s="500" t="s">
        <v>1913</v>
      </c>
      <c r="F62" s="500" t="s">
        <v>416</v>
      </c>
      <c r="G62" s="500" t="s">
        <v>558</v>
      </c>
      <c r="H62" s="500" t="s">
        <v>524</v>
      </c>
      <c r="I62" s="556" t="s">
        <v>4056</v>
      </c>
      <c r="J62" s="556" t="s">
        <v>628</v>
      </c>
      <c r="K62" s="500" t="s">
        <v>3936</v>
      </c>
      <c r="L62" s="502">
        <v>3.4</v>
      </c>
      <c r="M62" s="502">
        <v>3.4</v>
      </c>
      <c r="N62" s="502">
        <v>3.4</v>
      </c>
      <c r="O62" s="502">
        <v>0</v>
      </c>
      <c r="P62" s="502">
        <v>0</v>
      </c>
      <c r="Q62" s="502">
        <v>0</v>
      </c>
      <c r="R62" s="500"/>
    </row>
    <row r="63" spans="2:18" x14ac:dyDescent="0.25">
      <c r="B63" s="500">
        <v>0</v>
      </c>
      <c r="C63" s="743" t="s">
        <v>4725</v>
      </c>
      <c r="D63" s="554" t="s">
        <v>9</v>
      </c>
      <c r="E63" s="554" t="s">
        <v>4726</v>
      </c>
      <c r="F63" s="554" t="s">
        <v>416</v>
      </c>
      <c r="G63" s="554" t="s">
        <v>558</v>
      </c>
      <c r="H63" s="554" t="s">
        <v>811</v>
      </c>
      <c r="I63" s="725">
        <v>44348</v>
      </c>
      <c r="J63" s="725">
        <v>45077</v>
      </c>
      <c r="K63" s="554" t="s">
        <v>4727</v>
      </c>
      <c r="L63" s="502">
        <v>0.3</v>
      </c>
      <c r="M63" s="502">
        <v>0.3</v>
      </c>
      <c r="N63" s="502">
        <v>0.3</v>
      </c>
      <c r="O63" s="502">
        <v>0</v>
      </c>
      <c r="P63" s="502">
        <v>0</v>
      </c>
      <c r="Q63" s="502">
        <v>0</v>
      </c>
      <c r="R63" s="500"/>
    </row>
    <row r="64" spans="2:18" ht="26.25" x14ac:dyDescent="0.25">
      <c r="B64" s="500">
        <v>0</v>
      </c>
      <c r="C64" s="744" t="s">
        <v>5373</v>
      </c>
      <c r="D64" s="554" t="s">
        <v>9</v>
      </c>
      <c r="E64" s="554" t="s">
        <v>5134</v>
      </c>
      <c r="F64" s="554" t="s">
        <v>416</v>
      </c>
      <c r="G64" s="554" t="s">
        <v>558</v>
      </c>
      <c r="H64" s="554" t="s">
        <v>531</v>
      </c>
      <c r="I64" s="725">
        <v>44501</v>
      </c>
      <c r="J64" s="725">
        <v>45657</v>
      </c>
      <c r="K64" s="739" t="s">
        <v>5135</v>
      </c>
      <c r="L64" s="502">
        <v>0.24</v>
      </c>
      <c r="M64" s="502">
        <v>0.24</v>
      </c>
      <c r="N64" s="502">
        <v>0.24</v>
      </c>
      <c r="O64" s="502">
        <v>0</v>
      </c>
      <c r="P64" s="502">
        <v>0</v>
      </c>
      <c r="Q64" s="502">
        <v>0</v>
      </c>
      <c r="R64" s="500"/>
    </row>
    <row r="65" spans="12:15" x14ac:dyDescent="0.25">
      <c r="L65" s="654"/>
      <c r="M65" s="654"/>
      <c r="N65" s="654"/>
      <c r="O65" s="654"/>
    </row>
    <row r="67" spans="12:15" x14ac:dyDescent="0.25">
      <c r="L67" s="645" t="s">
        <v>5664</v>
      </c>
      <c r="M67" s="745">
        <f>L55+L53+L44+L33+L27+L20+L18+L14+L13</f>
        <v>125.00200000000001</v>
      </c>
      <c r="N67" s="745">
        <f>O55+O53+O44+O33+O27+O20+O18+O14+O13</f>
        <v>24.998999999999999</v>
      </c>
      <c r="O67" s="746">
        <f>SUM(M67:N67)</f>
        <v>150.001</v>
      </c>
    </row>
  </sheetData>
  <mergeCells count="6">
    <mergeCell ref="R5:R6"/>
    <mergeCell ref="B5:H5"/>
    <mergeCell ref="I5:J5"/>
    <mergeCell ref="K5:K6"/>
    <mergeCell ref="L5:N5"/>
    <mergeCell ref="O5:Q5"/>
  </mergeCells>
  <pageMargins left="0.7" right="0.7" top="0.75" bottom="0.75" header="0.3" footer="0.3"/>
  <pageSetup paperSize="9"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68C12-B834-41FC-8ED8-9C346EF0B591}">
  <sheetPr codeName="Hoja14"/>
  <dimension ref="A1:AA35"/>
  <sheetViews>
    <sheetView showGridLines="0" zoomScale="70" zoomScaleNormal="70" zoomScaleSheetLayoutView="100" workbookViewId="0">
      <selection activeCell="M40" sqref="M40"/>
    </sheetView>
  </sheetViews>
  <sheetFormatPr baseColWidth="10" defaultColWidth="9" defaultRowHeight="15" x14ac:dyDescent="0.25"/>
  <cols>
    <col min="1" max="1" width="6.140625" style="69" customWidth="1"/>
    <col min="2" max="2" width="7.7109375" bestFit="1" customWidth="1"/>
    <col min="3" max="3" width="16" bestFit="1" customWidth="1"/>
    <col min="4" max="4" width="44.140625" bestFit="1" customWidth="1"/>
    <col min="5" max="5" width="44.85546875" bestFit="1" customWidth="1"/>
    <col min="6" max="6" width="11.42578125" customWidth="1"/>
    <col min="7" max="7" width="11.42578125" bestFit="1" customWidth="1"/>
    <col min="8" max="8" width="22.140625" bestFit="1" customWidth="1"/>
    <col min="9" max="9" width="9.140625" bestFit="1" customWidth="1"/>
    <col min="10" max="10" width="10.28515625" bestFit="1" customWidth="1"/>
    <col min="11" max="11" width="19.42578125" style="18" customWidth="1"/>
    <col min="12" max="12" width="9.5703125" style="18" bestFit="1" customWidth="1"/>
    <col min="13" max="17" width="8.5703125" style="18" customWidth="1"/>
    <col min="18" max="18" width="39.570312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v>43474</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3671</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49" t="s">
        <v>392</v>
      </c>
      <c r="C8" s="1050"/>
      <c r="D8" s="1051"/>
      <c r="E8" s="19">
        <v>44317</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s="389" customFormat="1" ht="34.5" customHeight="1" thickTop="1" thickBot="1" x14ac:dyDescent="0.3">
      <c r="A10" s="399"/>
      <c r="B10" s="1099" t="s">
        <v>393</v>
      </c>
      <c r="C10" s="1100"/>
      <c r="D10" s="1100"/>
      <c r="E10" s="1100"/>
      <c r="F10" s="1100"/>
      <c r="G10" s="1100"/>
      <c r="H10" s="1101"/>
      <c r="I10" s="1099" t="s">
        <v>394</v>
      </c>
      <c r="J10" s="1101"/>
      <c r="K10" s="395"/>
      <c r="L10" s="1056" t="s">
        <v>395</v>
      </c>
      <c r="M10" s="1057"/>
      <c r="N10" s="1058"/>
      <c r="O10" s="1056" t="s">
        <v>396</v>
      </c>
      <c r="P10" s="1057"/>
      <c r="Q10" s="1058"/>
      <c r="R10" s="1059" t="s">
        <v>397</v>
      </c>
      <c r="S10" s="388"/>
    </row>
    <row r="11" spans="1:27" s="389" customFormat="1" ht="27" customHeight="1" thickTop="1" thickBot="1" x14ac:dyDescent="0.3">
      <c r="A11" s="400"/>
      <c r="B11" s="383" t="s">
        <v>398</v>
      </c>
      <c r="C11" s="384" t="s">
        <v>399</v>
      </c>
      <c r="D11" s="384" t="s">
        <v>400</v>
      </c>
      <c r="E11" s="31" t="s">
        <v>401</v>
      </c>
      <c r="F11" s="305" t="s">
        <v>402</v>
      </c>
      <c r="G11" s="305" t="s">
        <v>403</v>
      </c>
      <c r="H11" s="398" t="s">
        <v>404</v>
      </c>
      <c r="I11" s="397" t="s">
        <v>405</v>
      </c>
      <c r="J11" s="31" t="s">
        <v>406</v>
      </c>
      <c r="K11" s="396" t="s">
        <v>407</v>
      </c>
      <c r="L11" s="385" t="s">
        <v>408</v>
      </c>
      <c r="M11" s="386" t="s">
        <v>409</v>
      </c>
      <c r="N11" s="387" t="s">
        <v>410</v>
      </c>
      <c r="O11" s="401" t="s">
        <v>408</v>
      </c>
      <c r="P11" s="386" t="s">
        <v>409</v>
      </c>
      <c r="Q11" s="387" t="s">
        <v>410</v>
      </c>
      <c r="R11" s="1060"/>
      <c r="S11" s="388"/>
      <c r="T11" s="388"/>
    </row>
    <row r="12" spans="1:27" ht="15.75" thickTop="1" x14ac:dyDescent="0.25">
      <c r="A12" s="22"/>
      <c r="B12" s="57">
        <v>1</v>
      </c>
      <c r="C12" s="402" t="s">
        <v>3626</v>
      </c>
      <c r="D12" s="311" t="s">
        <v>18</v>
      </c>
      <c r="E12" s="348" t="s">
        <v>1003</v>
      </c>
      <c r="F12" s="46" t="s">
        <v>435</v>
      </c>
      <c r="G12" s="46" t="s">
        <v>417</v>
      </c>
      <c r="H12" s="45" t="s">
        <v>422</v>
      </c>
      <c r="I12" s="403">
        <v>42370</v>
      </c>
      <c r="J12" s="404">
        <v>46752</v>
      </c>
      <c r="K12" s="45" t="s">
        <v>422</v>
      </c>
      <c r="L12" s="1095">
        <f t="shared" ref="L12" si="0">MAX(M12:N12)</f>
        <v>2.5</v>
      </c>
      <c r="M12" s="1097">
        <v>2.5</v>
      </c>
      <c r="N12" s="1098">
        <v>2.5</v>
      </c>
      <c r="O12" s="212"/>
      <c r="P12" s="49"/>
      <c r="Q12" s="210"/>
      <c r="R12" s="195"/>
      <c r="S12" s="50"/>
      <c r="T12" s="50"/>
    </row>
    <row r="13" spans="1:27" x14ac:dyDescent="0.25">
      <c r="A13" s="22"/>
      <c r="B13" s="57">
        <f t="shared" ref="B13:B35" si="1">+B12+1</f>
        <v>2</v>
      </c>
      <c r="C13" s="375" t="s">
        <v>3627</v>
      </c>
      <c r="D13" s="311" t="s">
        <v>18</v>
      </c>
      <c r="E13" s="348" t="s">
        <v>1003</v>
      </c>
      <c r="F13" s="46" t="s">
        <v>435</v>
      </c>
      <c r="G13" s="46" t="s">
        <v>417</v>
      </c>
      <c r="H13" s="45" t="s">
        <v>370</v>
      </c>
      <c r="I13" s="405">
        <v>42370</v>
      </c>
      <c r="J13" s="406">
        <v>46752</v>
      </c>
      <c r="K13" s="45" t="s">
        <v>2956</v>
      </c>
      <c r="L13" s="1095"/>
      <c r="M13" s="1097"/>
      <c r="N13" s="1098"/>
      <c r="O13" s="212"/>
      <c r="P13" s="49"/>
      <c r="Q13" s="210"/>
      <c r="R13" s="195"/>
      <c r="S13" s="50"/>
      <c r="T13" s="50"/>
    </row>
    <row r="14" spans="1:27" x14ac:dyDescent="0.25">
      <c r="A14" s="22"/>
      <c r="B14" s="57">
        <f t="shared" si="1"/>
        <v>3</v>
      </c>
      <c r="C14" s="375" t="s">
        <v>3628</v>
      </c>
      <c r="D14" s="311" t="s">
        <v>18</v>
      </c>
      <c r="E14" s="348" t="s">
        <v>1003</v>
      </c>
      <c r="F14" s="46" t="s">
        <v>435</v>
      </c>
      <c r="G14" s="46" t="s">
        <v>417</v>
      </c>
      <c r="H14" s="45" t="s">
        <v>431</v>
      </c>
      <c r="I14" s="405">
        <v>42370</v>
      </c>
      <c r="J14" s="406">
        <v>46752</v>
      </c>
      <c r="K14" s="45" t="s">
        <v>431</v>
      </c>
      <c r="L14" s="1095"/>
      <c r="M14" s="1097"/>
      <c r="N14" s="1098"/>
      <c r="O14" s="212"/>
      <c r="P14" s="49"/>
      <c r="Q14" s="210"/>
      <c r="R14" s="195"/>
      <c r="S14" s="50"/>
      <c r="T14" s="50"/>
    </row>
    <row r="15" spans="1:27" x14ac:dyDescent="0.25">
      <c r="A15" s="22"/>
      <c r="B15" s="57">
        <f t="shared" si="1"/>
        <v>4</v>
      </c>
      <c r="C15" s="375" t="s">
        <v>3629</v>
      </c>
      <c r="D15" s="311" t="s">
        <v>18</v>
      </c>
      <c r="E15" s="348" t="s">
        <v>1003</v>
      </c>
      <c r="F15" s="46" t="s">
        <v>435</v>
      </c>
      <c r="G15" s="46" t="s">
        <v>417</v>
      </c>
      <c r="H15" s="45" t="s">
        <v>433</v>
      </c>
      <c r="I15" s="405">
        <v>42370</v>
      </c>
      <c r="J15" s="406">
        <v>46752</v>
      </c>
      <c r="K15" s="45" t="s">
        <v>433</v>
      </c>
      <c r="L15" s="1095"/>
      <c r="M15" s="1097"/>
      <c r="N15" s="1098"/>
      <c r="O15" s="212"/>
      <c r="P15" s="49"/>
      <c r="Q15" s="210"/>
      <c r="R15" s="195"/>
      <c r="S15" s="50"/>
      <c r="T15" s="50"/>
    </row>
    <row r="16" spans="1:27" x14ac:dyDescent="0.25">
      <c r="A16" s="22"/>
      <c r="B16" s="57">
        <f t="shared" si="1"/>
        <v>5</v>
      </c>
      <c r="C16" s="375" t="s">
        <v>3630</v>
      </c>
      <c r="D16" s="311" t="s">
        <v>18</v>
      </c>
      <c r="E16" s="348" t="s">
        <v>1003</v>
      </c>
      <c r="F16" s="46" t="s">
        <v>435</v>
      </c>
      <c r="G16" s="46" t="s">
        <v>417</v>
      </c>
      <c r="H16" s="45" t="s">
        <v>418</v>
      </c>
      <c r="I16" s="405">
        <v>42370</v>
      </c>
      <c r="J16" s="406">
        <v>46752</v>
      </c>
      <c r="K16" s="45" t="s">
        <v>418</v>
      </c>
      <c r="L16" s="1095"/>
      <c r="M16" s="1097"/>
      <c r="N16" s="1098"/>
      <c r="O16" s="212"/>
      <c r="P16" s="49"/>
      <c r="Q16" s="210"/>
      <c r="R16" s="195"/>
      <c r="S16" s="50"/>
      <c r="T16" s="50"/>
    </row>
    <row r="17" spans="1:20" x14ac:dyDescent="0.25">
      <c r="A17" s="22"/>
      <c r="B17" s="57">
        <f t="shared" si="1"/>
        <v>6</v>
      </c>
      <c r="C17" s="375" t="s">
        <v>3631</v>
      </c>
      <c r="D17" s="311" t="s">
        <v>18</v>
      </c>
      <c r="E17" s="348" t="s">
        <v>1003</v>
      </c>
      <c r="F17" s="46" t="s">
        <v>435</v>
      </c>
      <c r="G17" s="46" t="s">
        <v>417</v>
      </c>
      <c r="H17" s="45" t="s">
        <v>428</v>
      </c>
      <c r="I17" s="405">
        <v>42370</v>
      </c>
      <c r="J17" s="406">
        <v>46752</v>
      </c>
      <c r="K17" s="45" t="s">
        <v>579</v>
      </c>
      <c r="L17" s="1095"/>
      <c r="M17" s="1097"/>
      <c r="N17" s="1098"/>
      <c r="O17" s="212"/>
      <c r="P17" s="49"/>
      <c r="Q17" s="210"/>
      <c r="R17" s="195"/>
      <c r="S17" s="50"/>
      <c r="T17" s="50"/>
    </row>
    <row r="18" spans="1:20" x14ac:dyDescent="0.25">
      <c r="A18" s="22"/>
      <c r="B18" s="57">
        <f t="shared" si="1"/>
        <v>7</v>
      </c>
      <c r="C18" s="375" t="s">
        <v>3632</v>
      </c>
      <c r="D18" s="311" t="s">
        <v>18</v>
      </c>
      <c r="E18" s="348" t="s">
        <v>1003</v>
      </c>
      <c r="F18" s="46" t="s">
        <v>435</v>
      </c>
      <c r="G18" s="46" t="s">
        <v>417</v>
      </c>
      <c r="H18" s="45" t="s">
        <v>424</v>
      </c>
      <c r="I18" s="405">
        <v>42370</v>
      </c>
      <c r="J18" s="406">
        <v>46752</v>
      </c>
      <c r="K18" s="45" t="s">
        <v>424</v>
      </c>
      <c r="L18" s="1095"/>
      <c r="M18" s="1097"/>
      <c r="N18" s="1098"/>
      <c r="O18" s="212"/>
      <c r="P18" s="49"/>
      <c r="Q18" s="210"/>
      <c r="R18" s="195"/>
      <c r="S18" s="50"/>
      <c r="T18" s="50"/>
    </row>
    <row r="19" spans="1:20" x14ac:dyDescent="0.25">
      <c r="A19" s="22"/>
      <c r="B19" s="57">
        <f t="shared" si="1"/>
        <v>8</v>
      </c>
      <c r="C19" s="407" t="s">
        <v>3633</v>
      </c>
      <c r="D19" s="311" t="s">
        <v>18</v>
      </c>
      <c r="E19" s="348" t="s">
        <v>1003</v>
      </c>
      <c r="F19" s="46" t="s">
        <v>435</v>
      </c>
      <c r="G19" s="46" t="s">
        <v>417</v>
      </c>
      <c r="H19" s="45" t="s">
        <v>426</v>
      </c>
      <c r="I19" s="405">
        <v>42370</v>
      </c>
      <c r="J19" s="406">
        <v>46752</v>
      </c>
      <c r="K19" s="45" t="s">
        <v>717</v>
      </c>
      <c r="L19" s="1096"/>
      <c r="M19" s="1070"/>
      <c r="N19" s="1072"/>
      <c r="O19" s="212"/>
      <c r="P19" s="49"/>
      <c r="Q19" s="210"/>
      <c r="R19" s="195"/>
      <c r="S19" s="50"/>
      <c r="T19" s="50"/>
    </row>
    <row r="20" spans="1:20" x14ac:dyDescent="0.25">
      <c r="B20" s="57">
        <f t="shared" si="1"/>
        <v>9</v>
      </c>
      <c r="C20" s="408"/>
      <c r="D20" s="409" t="s">
        <v>18</v>
      </c>
      <c r="E20" s="410" t="s">
        <v>4645</v>
      </c>
      <c r="F20" s="411" t="s">
        <v>416</v>
      </c>
      <c r="G20" s="411" t="s">
        <v>558</v>
      </c>
      <c r="H20" s="412" t="s">
        <v>534</v>
      </c>
      <c r="I20" s="413">
        <v>44317</v>
      </c>
      <c r="J20" s="414">
        <v>44347</v>
      </c>
      <c r="K20" s="412" t="s">
        <v>534</v>
      </c>
      <c r="L20" s="415">
        <v>0</v>
      </c>
      <c r="M20" s="415">
        <v>0</v>
      </c>
      <c r="N20" s="416">
        <v>0</v>
      </c>
      <c r="O20" s="417"/>
      <c r="P20" s="418"/>
      <c r="Q20" s="419"/>
      <c r="R20" s="420" t="s">
        <v>4646</v>
      </c>
    </row>
    <row r="21" spans="1:20" x14ac:dyDescent="0.25">
      <c r="B21" s="57">
        <f t="shared" si="1"/>
        <v>10</v>
      </c>
      <c r="C21" s="408"/>
      <c r="D21" s="409" t="s">
        <v>18</v>
      </c>
      <c r="E21" s="410" t="s">
        <v>4647</v>
      </c>
      <c r="F21" s="411" t="s">
        <v>416</v>
      </c>
      <c r="G21" s="411" t="s">
        <v>558</v>
      </c>
      <c r="H21" s="412" t="s">
        <v>475</v>
      </c>
      <c r="I21" s="413">
        <v>44317</v>
      </c>
      <c r="J21" s="414">
        <v>44347</v>
      </c>
      <c r="K21" s="412" t="s">
        <v>475</v>
      </c>
      <c r="L21" s="415">
        <v>0</v>
      </c>
      <c r="M21" s="415">
        <v>0</v>
      </c>
      <c r="N21" s="416">
        <v>0</v>
      </c>
      <c r="O21" s="417"/>
      <c r="P21" s="418"/>
      <c r="Q21" s="419"/>
      <c r="R21" s="420" t="s">
        <v>4646</v>
      </c>
    </row>
    <row r="22" spans="1:20" x14ac:dyDescent="0.25">
      <c r="B22" s="57">
        <f t="shared" si="1"/>
        <v>11</v>
      </c>
      <c r="C22" s="408"/>
      <c r="D22" s="409" t="s">
        <v>18</v>
      </c>
      <c r="E22" s="410" t="s">
        <v>36</v>
      </c>
      <c r="F22" s="411" t="s">
        <v>416</v>
      </c>
      <c r="G22" s="411" t="s">
        <v>558</v>
      </c>
      <c r="H22" s="412" t="s">
        <v>2119</v>
      </c>
      <c r="I22" s="413">
        <v>44317</v>
      </c>
      <c r="J22" s="414">
        <v>44347</v>
      </c>
      <c r="K22" s="412" t="s">
        <v>2119</v>
      </c>
      <c r="L22" s="415">
        <v>0</v>
      </c>
      <c r="M22" s="415">
        <v>0</v>
      </c>
      <c r="N22" s="416">
        <v>0</v>
      </c>
      <c r="O22" s="417"/>
      <c r="P22" s="418"/>
      <c r="Q22" s="419"/>
      <c r="R22" s="420" t="s">
        <v>4646</v>
      </c>
    </row>
    <row r="23" spans="1:20" x14ac:dyDescent="0.25">
      <c r="B23" s="57">
        <f t="shared" si="1"/>
        <v>12</v>
      </c>
      <c r="C23" s="408"/>
      <c r="D23" s="409" t="s">
        <v>18</v>
      </c>
      <c r="E23" s="410" t="s">
        <v>2151</v>
      </c>
      <c r="F23" s="411" t="s">
        <v>416</v>
      </c>
      <c r="G23" s="411" t="s">
        <v>558</v>
      </c>
      <c r="H23" s="412" t="s">
        <v>470</v>
      </c>
      <c r="I23" s="413">
        <v>44317</v>
      </c>
      <c r="J23" s="414">
        <v>44347</v>
      </c>
      <c r="K23" s="412" t="s">
        <v>470</v>
      </c>
      <c r="L23" s="415">
        <v>0</v>
      </c>
      <c r="M23" s="415">
        <v>0</v>
      </c>
      <c r="N23" s="416">
        <v>0</v>
      </c>
      <c r="O23" s="417"/>
      <c r="P23" s="418"/>
      <c r="Q23" s="419"/>
      <c r="R23" s="420" t="s">
        <v>4646</v>
      </c>
    </row>
    <row r="24" spans="1:20" x14ac:dyDescent="0.25">
      <c r="B24" s="57">
        <f t="shared" si="1"/>
        <v>13</v>
      </c>
      <c r="C24" s="408"/>
      <c r="D24" s="409" t="s">
        <v>18</v>
      </c>
      <c r="E24" s="410" t="s">
        <v>4648</v>
      </c>
      <c r="F24" s="411" t="s">
        <v>416</v>
      </c>
      <c r="G24" s="411" t="s">
        <v>558</v>
      </c>
      <c r="H24" s="412" t="s">
        <v>470</v>
      </c>
      <c r="I24" s="413">
        <v>44317</v>
      </c>
      <c r="J24" s="414">
        <v>44347</v>
      </c>
      <c r="K24" s="412" t="s">
        <v>470</v>
      </c>
      <c r="L24" s="415">
        <v>0</v>
      </c>
      <c r="M24" s="415">
        <v>0</v>
      </c>
      <c r="N24" s="416">
        <v>0</v>
      </c>
      <c r="O24" s="417"/>
      <c r="P24" s="418"/>
      <c r="Q24" s="419"/>
      <c r="R24" s="420" t="s">
        <v>4646</v>
      </c>
    </row>
    <row r="25" spans="1:20" x14ac:dyDescent="0.25">
      <c r="B25" s="57">
        <f t="shared" si="1"/>
        <v>14</v>
      </c>
      <c r="C25" s="408"/>
      <c r="D25" s="409" t="s">
        <v>18</v>
      </c>
      <c r="E25" s="410" t="s">
        <v>316</v>
      </c>
      <c r="F25" s="411" t="s">
        <v>416</v>
      </c>
      <c r="G25" s="411" t="s">
        <v>558</v>
      </c>
      <c r="H25" s="412" t="s">
        <v>811</v>
      </c>
      <c r="I25" s="413">
        <v>44317</v>
      </c>
      <c r="J25" s="414">
        <v>44347</v>
      </c>
      <c r="K25" s="412" t="s">
        <v>811</v>
      </c>
      <c r="L25" s="415">
        <v>0</v>
      </c>
      <c r="M25" s="415">
        <v>0</v>
      </c>
      <c r="N25" s="416">
        <v>0</v>
      </c>
      <c r="O25" s="417"/>
      <c r="P25" s="418"/>
      <c r="Q25" s="419"/>
      <c r="R25" s="420" t="s">
        <v>4646</v>
      </c>
    </row>
    <row r="26" spans="1:20" x14ac:dyDescent="0.25">
      <c r="B26" s="57">
        <f t="shared" si="1"/>
        <v>15</v>
      </c>
      <c r="C26" s="408"/>
      <c r="D26" s="409" t="s">
        <v>18</v>
      </c>
      <c r="E26" s="410" t="s">
        <v>3647</v>
      </c>
      <c r="F26" s="411" t="s">
        <v>416</v>
      </c>
      <c r="G26" s="411" t="s">
        <v>558</v>
      </c>
      <c r="H26" s="412" t="s">
        <v>546</v>
      </c>
      <c r="I26" s="413">
        <v>44317</v>
      </c>
      <c r="J26" s="414">
        <v>44347</v>
      </c>
      <c r="K26" s="412" t="s">
        <v>546</v>
      </c>
      <c r="L26" s="415">
        <v>0</v>
      </c>
      <c r="M26" s="415">
        <v>0</v>
      </c>
      <c r="N26" s="416">
        <v>0</v>
      </c>
      <c r="O26" s="417"/>
      <c r="P26" s="418"/>
      <c r="Q26" s="419"/>
      <c r="R26" s="420" t="s">
        <v>4646</v>
      </c>
    </row>
    <row r="27" spans="1:20" x14ac:dyDescent="0.25">
      <c r="B27" s="57">
        <f t="shared" si="1"/>
        <v>16</v>
      </c>
      <c r="C27" s="408"/>
      <c r="D27" s="409" t="s">
        <v>18</v>
      </c>
      <c r="E27" s="410" t="s">
        <v>4649</v>
      </c>
      <c r="F27" s="411" t="s">
        <v>416</v>
      </c>
      <c r="G27" s="411" t="s">
        <v>558</v>
      </c>
      <c r="H27" s="412" t="s">
        <v>546</v>
      </c>
      <c r="I27" s="413">
        <v>44317</v>
      </c>
      <c r="J27" s="414">
        <v>44347</v>
      </c>
      <c r="K27" s="412" t="s">
        <v>546</v>
      </c>
      <c r="L27" s="415">
        <v>0</v>
      </c>
      <c r="M27" s="415">
        <v>0</v>
      </c>
      <c r="N27" s="416">
        <v>0</v>
      </c>
      <c r="O27" s="417"/>
      <c r="P27" s="418"/>
      <c r="Q27" s="419"/>
      <c r="R27" s="420" t="s">
        <v>4646</v>
      </c>
    </row>
    <row r="28" spans="1:20" x14ac:dyDescent="0.25">
      <c r="B28" s="57">
        <f t="shared" si="1"/>
        <v>17</v>
      </c>
      <c r="C28" s="408"/>
      <c r="D28" s="409" t="s">
        <v>18</v>
      </c>
      <c r="E28" s="410" t="s">
        <v>2473</v>
      </c>
      <c r="F28" s="411" t="s">
        <v>416</v>
      </c>
      <c r="G28" s="411" t="s">
        <v>558</v>
      </c>
      <c r="H28" s="412" t="s">
        <v>646</v>
      </c>
      <c r="I28" s="413">
        <v>44317</v>
      </c>
      <c r="J28" s="414">
        <v>44347</v>
      </c>
      <c r="K28" s="412" t="s">
        <v>646</v>
      </c>
      <c r="L28" s="415">
        <v>0</v>
      </c>
      <c r="M28" s="415">
        <v>0</v>
      </c>
      <c r="N28" s="416">
        <v>0</v>
      </c>
      <c r="O28" s="417"/>
      <c r="P28" s="418"/>
      <c r="Q28" s="419"/>
      <c r="R28" s="420" t="s">
        <v>4646</v>
      </c>
    </row>
    <row r="29" spans="1:20" x14ac:dyDescent="0.25">
      <c r="B29" s="57">
        <f t="shared" si="1"/>
        <v>18</v>
      </c>
      <c r="C29" s="408"/>
      <c r="D29" s="409" t="s">
        <v>18</v>
      </c>
      <c r="E29" s="410" t="s">
        <v>106</v>
      </c>
      <c r="F29" s="411" t="s">
        <v>416</v>
      </c>
      <c r="G29" s="411" t="s">
        <v>558</v>
      </c>
      <c r="H29" s="412" t="s">
        <v>454</v>
      </c>
      <c r="I29" s="413">
        <v>44317</v>
      </c>
      <c r="J29" s="414">
        <v>44347</v>
      </c>
      <c r="K29" s="412" t="s">
        <v>454</v>
      </c>
      <c r="L29" s="415">
        <v>0</v>
      </c>
      <c r="M29" s="415">
        <v>0</v>
      </c>
      <c r="N29" s="416">
        <v>0</v>
      </c>
      <c r="O29" s="417"/>
      <c r="P29" s="418"/>
      <c r="Q29" s="419"/>
      <c r="R29" s="420" t="s">
        <v>4646</v>
      </c>
    </row>
    <row r="30" spans="1:20" x14ac:dyDescent="0.25">
      <c r="B30" s="57">
        <f t="shared" si="1"/>
        <v>19</v>
      </c>
      <c r="C30" s="408"/>
      <c r="D30" s="409" t="s">
        <v>18</v>
      </c>
      <c r="E30" s="410" t="s">
        <v>875</v>
      </c>
      <c r="F30" s="411" t="s">
        <v>416</v>
      </c>
      <c r="G30" s="411" t="s">
        <v>558</v>
      </c>
      <c r="H30" s="412" t="s">
        <v>719</v>
      </c>
      <c r="I30" s="413">
        <v>44317</v>
      </c>
      <c r="J30" s="414">
        <v>44347</v>
      </c>
      <c r="K30" s="412" t="s">
        <v>719</v>
      </c>
      <c r="L30" s="415">
        <v>0</v>
      </c>
      <c r="M30" s="415">
        <v>0</v>
      </c>
      <c r="N30" s="416">
        <v>0</v>
      </c>
      <c r="O30" s="417"/>
      <c r="P30" s="418"/>
      <c r="Q30" s="419"/>
      <c r="R30" s="420" t="s">
        <v>4646</v>
      </c>
    </row>
    <row r="31" spans="1:20" x14ac:dyDescent="0.25">
      <c r="B31" s="57">
        <f t="shared" si="1"/>
        <v>20</v>
      </c>
      <c r="C31" s="408"/>
      <c r="D31" s="409" t="s">
        <v>18</v>
      </c>
      <c r="E31" s="410" t="s">
        <v>4650</v>
      </c>
      <c r="F31" s="411" t="s">
        <v>416</v>
      </c>
      <c r="G31" s="411" t="s">
        <v>558</v>
      </c>
      <c r="H31" s="412" t="s">
        <v>767</v>
      </c>
      <c r="I31" s="413">
        <v>44317</v>
      </c>
      <c r="J31" s="414">
        <v>44347</v>
      </c>
      <c r="K31" s="412" t="s">
        <v>767</v>
      </c>
      <c r="L31" s="415">
        <v>0</v>
      </c>
      <c r="M31" s="415">
        <v>0</v>
      </c>
      <c r="N31" s="416">
        <v>0</v>
      </c>
      <c r="O31" s="417"/>
      <c r="P31" s="418"/>
      <c r="Q31" s="419"/>
      <c r="R31" s="420" t="s">
        <v>4646</v>
      </c>
    </row>
    <row r="32" spans="1:20" x14ac:dyDescent="0.25">
      <c r="B32" s="57">
        <f t="shared" si="1"/>
        <v>21</v>
      </c>
      <c r="C32" s="408"/>
      <c r="D32" s="409" t="s">
        <v>18</v>
      </c>
      <c r="E32" s="410" t="s">
        <v>4421</v>
      </c>
      <c r="F32" s="411" t="s">
        <v>416</v>
      </c>
      <c r="G32" s="411" t="s">
        <v>558</v>
      </c>
      <c r="H32" s="412" t="s">
        <v>767</v>
      </c>
      <c r="I32" s="413">
        <v>44317</v>
      </c>
      <c r="J32" s="414">
        <v>44347</v>
      </c>
      <c r="K32" s="412" t="s">
        <v>767</v>
      </c>
      <c r="L32" s="415">
        <v>0</v>
      </c>
      <c r="M32" s="415">
        <v>0</v>
      </c>
      <c r="N32" s="416">
        <v>0</v>
      </c>
      <c r="O32" s="417"/>
      <c r="P32" s="418"/>
      <c r="Q32" s="419"/>
      <c r="R32" s="420" t="s">
        <v>4646</v>
      </c>
    </row>
    <row r="33" spans="2:18" x14ac:dyDescent="0.25">
      <c r="B33" s="57">
        <f t="shared" si="1"/>
        <v>22</v>
      </c>
      <c r="C33" s="408"/>
      <c r="D33" s="409" t="s">
        <v>18</v>
      </c>
      <c r="E33" s="410" t="s">
        <v>3654</v>
      </c>
      <c r="F33" s="411" t="s">
        <v>416</v>
      </c>
      <c r="G33" s="411" t="s">
        <v>558</v>
      </c>
      <c r="H33" s="412" t="s">
        <v>767</v>
      </c>
      <c r="I33" s="413">
        <v>44317</v>
      </c>
      <c r="J33" s="414">
        <v>44347</v>
      </c>
      <c r="K33" s="412" t="s">
        <v>767</v>
      </c>
      <c r="L33" s="415">
        <v>0</v>
      </c>
      <c r="M33" s="415">
        <v>0</v>
      </c>
      <c r="N33" s="416">
        <v>0</v>
      </c>
      <c r="O33" s="417"/>
      <c r="P33" s="418"/>
      <c r="Q33" s="419"/>
      <c r="R33" s="420" t="s">
        <v>4646</v>
      </c>
    </row>
    <row r="34" spans="2:18" x14ac:dyDescent="0.25">
      <c r="B34" s="57">
        <f t="shared" si="1"/>
        <v>23</v>
      </c>
      <c r="C34" s="408"/>
      <c r="D34" s="421" t="s">
        <v>18</v>
      </c>
      <c r="E34" s="422" t="s">
        <v>4651</v>
      </c>
      <c r="F34" s="423" t="s">
        <v>416</v>
      </c>
      <c r="G34" s="423" t="s">
        <v>558</v>
      </c>
      <c r="H34" s="424" t="s">
        <v>460</v>
      </c>
      <c r="I34" s="425">
        <v>44317</v>
      </c>
      <c r="J34" s="426">
        <v>44347</v>
      </c>
      <c r="K34" s="424" t="s">
        <v>460</v>
      </c>
      <c r="L34" s="427">
        <v>0</v>
      </c>
      <c r="M34" s="427">
        <v>0</v>
      </c>
      <c r="N34" s="428">
        <v>0</v>
      </c>
      <c r="O34" s="429"/>
      <c r="P34" s="430"/>
      <c r="Q34" s="431"/>
      <c r="R34" s="432" t="s">
        <v>4652</v>
      </c>
    </row>
    <row r="35" spans="2:18" x14ac:dyDescent="0.25">
      <c r="B35" s="57">
        <f t="shared" si="1"/>
        <v>24</v>
      </c>
      <c r="C35" s="408"/>
      <c r="D35" s="421" t="s">
        <v>18</v>
      </c>
      <c r="E35" s="422" t="s">
        <v>2768</v>
      </c>
      <c r="F35" s="423" t="s">
        <v>416</v>
      </c>
      <c r="G35" s="423" t="s">
        <v>558</v>
      </c>
      <c r="H35" s="424" t="s">
        <v>504</v>
      </c>
      <c r="I35" s="425">
        <v>44317</v>
      </c>
      <c r="J35" s="426">
        <v>44347</v>
      </c>
      <c r="K35" s="424" t="s">
        <v>504</v>
      </c>
      <c r="L35" s="427">
        <v>0</v>
      </c>
      <c r="M35" s="427">
        <v>0</v>
      </c>
      <c r="N35" s="428">
        <v>0</v>
      </c>
      <c r="O35" s="429"/>
      <c r="P35" s="430"/>
      <c r="Q35" s="431"/>
      <c r="R35" s="432" t="s">
        <v>4652</v>
      </c>
    </row>
  </sheetData>
  <sheetProtection formatCells="0" sort="0" autoFilter="0"/>
  <mergeCells count="12">
    <mergeCell ref="L12:L19"/>
    <mergeCell ref="M12:M19"/>
    <mergeCell ref="N12:N1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7:F7" xr:uid="{397418BA-1287-40E6-8B6E-54ED829F24DC}">
      <formula1>#REF!</formula1>
    </dataValidation>
  </dataValidations>
  <pageMargins left="0.51" right="0.19685039370078741" top="0.59055118110236227" bottom="0.35433070866141736" header="0.31496062992125984" footer="0.43307086614173229"/>
  <pageSetup paperSize="9" scale="41" orientation="landscape" horizontalDpi="1200" verticalDpi="12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AA46"/>
  <sheetViews>
    <sheetView showGridLines="0" topLeftCell="E1" zoomScale="77" zoomScaleNormal="77" zoomScaleSheetLayoutView="52" workbookViewId="0">
      <selection activeCell="E9" sqref="E9"/>
    </sheetView>
  </sheetViews>
  <sheetFormatPr baseColWidth="10" defaultColWidth="9" defaultRowHeight="15" x14ac:dyDescent="0.25"/>
  <cols>
    <col min="1" max="1" width="1.85546875" style="69" customWidth="1"/>
    <col min="2" max="2" width="4.85546875" customWidth="1"/>
    <col min="3" max="3" width="15" customWidth="1"/>
    <col min="4" max="4" width="39.42578125" customWidth="1"/>
    <col min="5" max="5" width="53.140625" bestFit="1" customWidth="1"/>
    <col min="6" max="6" width="16.42578125" customWidth="1"/>
    <col min="7" max="7" width="15.140625" customWidth="1"/>
    <col min="8" max="8" width="25.42578125" bestFit="1" customWidth="1"/>
    <col min="9" max="9" width="12.42578125" bestFit="1" customWidth="1"/>
    <col min="10" max="10" width="11" bestFit="1" customWidth="1"/>
    <col min="11" max="11" width="28.28515625" style="18" customWidth="1"/>
    <col min="12" max="12" width="11.42578125" style="18" bestFit="1" customWidth="1"/>
    <col min="13" max="13" width="8.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3.8554687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13</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302" t="s">
        <v>398</v>
      </c>
      <c r="C11" s="303" t="s">
        <v>399</v>
      </c>
      <c r="D11" s="303" t="s">
        <v>400</v>
      </c>
      <c r="E11" s="304" t="s">
        <v>401</v>
      </c>
      <c r="F11" s="305" t="s">
        <v>402</v>
      </c>
      <c r="G11" s="305" t="s">
        <v>403</v>
      </c>
      <c r="H11" s="261" t="s">
        <v>404</v>
      </c>
      <c r="I11" s="302" t="s">
        <v>405</v>
      </c>
      <c r="J11" s="31" t="s">
        <v>406</v>
      </c>
      <c r="K11" s="306" t="s">
        <v>407</v>
      </c>
      <c r="L11" s="307" t="s">
        <v>408</v>
      </c>
      <c r="M11" s="308" t="s">
        <v>409</v>
      </c>
      <c r="N11" s="309" t="s">
        <v>410</v>
      </c>
      <c r="O11" s="307" t="s">
        <v>408</v>
      </c>
      <c r="P11" s="308" t="s">
        <v>409</v>
      </c>
      <c r="Q11" s="310" t="s">
        <v>410</v>
      </c>
      <c r="R11" s="1060"/>
      <c r="S11" s="24"/>
      <c r="T11" s="24"/>
    </row>
    <row r="12" spans="1:27" ht="15.75" thickTop="1" x14ac:dyDescent="0.25">
      <c r="A12" s="22"/>
      <c r="B12" s="57">
        <v>1</v>
      </c>
      <c r="C12" s="45"/>
      <c r="D12" s="46" t="s">
        <v>13</v>
      </c>
      <c r="E12" s="46" t="s">
        <v>3414</v>
      </c>
      <c r="F12" s="46" t="s">
        <v>416</v>
      </c>
      <c r="G12" s="46" t="s">
        <v>558</v>
      </c>
      <c r="H12" s="45" t="s">
        <v>3415</v>
      </c>
      <c r="I12" s="312">
        <v>43132</v>
      </c>
      <c r="J12" s="313">
        <v>43159</v>
      </c>
      <c r="K12" s="48" t="s">
        <v>3415</v>
      </c>
      <c r="L12" s="209">
        <f>MAX(M12:N12)</f>
        <v>4.3999999999999997E-2</v>
      </c>
      <c r="M12" s="204">
        <v>4.3999999999999997E-2</v>
      </c>
      <c r="N12" s="208">
        <v>4.3999999999999997E-2</v>
      </c>
      <c r="O12" s="212">
        <v>0</v>
      </c>
      <c r="P12" s="49">
        <v>0</v>
      </c>
      <c r="Q12" s="210">
        <v>0</v>
      </c>
      <c r="R12" s="195" t="s">
        <v>3417</v>
      </c>
      <c r="S12" s="50"/>
      <c r="T12" s="51"/>
    </row>
    <row r="13" spans="1:27" x14ac:dyDescent="0.25">
      <c r="A13" s="22"/>
      <c r="B13" s="57">
        <f>+B12+1</f>
        <v>2</v>
      </c>
      <c r="C13" s="45"/>
      <c r="D13" s="46" t="s">
        <v>13</v>
      </c>
      <c r="E13" s="46" t="s">
        <v>185</v>
      </c>
      <c r="F13" s="46" t="s">
        <v>416</v>
      </c>
      <c r="G13" s="46" t="s">
        <v>558</v>
      </c>
      <c r="H13" s="45" t="s">
        <v>608</v>
      </c>
      <c r="I13" s="251">
        <v>43132</v>
      </c>
      <c r="J13" s="313">
        <v>43159</v>
      </c>
      <c r="K13" s="48" t="s">
        <v>608</v>
      </c>
      <c r="L13" s="209">
        <f>MAX(M13:N13)</f>
        <v>9.7000000000000003E-2</v>
      </c>
      <c r="M13" s="204">
        <v>9.7000000000000003E-2</v>
      </c>
      <c r="N13" s="208">
        <v>9.7000000000000003E-2</v>
      </c>
      <c r="O13" s="212">
        <v>0</v>
      </c>
      <c r="P13" s="49">
        <v>0</v>
      </c>
      <c r="Q13" s="210">
        <v>0</v>
      </c>
      <c r="R13" s="195" t="s">
        <v>3417</v>
      </c>
      <c r="S13" s="50"/>
      <c r="T13" s="51"/>
    </row>
    <row r="14" spans="1:27" x14ac:dyDescent="0.25">
      <c r="A14" s="22"/>
      <c r="B14" s="259"/>
      <c r="C14" s="259"/>
      <c r="D14" s="259"/>
      <c r="E14" s="259"/>
      <c r="F14" s="259"/>
      <c r="G14" s="259"/>
      <c r="H14" s="259"/>
      <c r="I14" s="315"/>
      <c r="J14" s="315"/>
      <c r="K14" s="259"/>
      <c r="L14" s="209">
        <f>SUM(L12:L13)</f>
        <v>0.14100000000000001</v>
      </c>
      <c r="M14" s="204">
        <f>SUM(M12:M13)</f>
        <v>0.14100000000000001</v>
      </c>
      <c r="N14" s="208">
        <f>SUM(N12:N13)</f>
        <v>0.14100000000000001</v>
      </c>
      <c r="O14" s="316"/>
      <c r="P14" s="317"/>
      <c r="Q14" s="317"/>
      <c r="R14" s="318"/>
      <c r="S14" s="50"/>
      <c r="T14" s="51"/>
    </row>
    <row r="15" spans="1:27" x14ac:dyDescent="0.25">
      <c r="A15" s="4"/>
      <c r="B15" s="13" t="s">
        <v>411</v>
      </c>
      <c r="C15" s="7"/>
      <c r="D15" s="7"/>
      <c r="E15" s="7"/>
      <c r="F15" s="7"/>
      <c r="G15" s="7"/>
      <c r="H15" s="7"/>
      <c r="I15" s="7"/>
      <c r="J15" s="7"/>
      <c r="K15" s="9"/>
      <c r="L15" s="68"/>
      <c r="M15" s="9"/>
      <c r="N15" s="9"/>
      <c r="O15" s="68"/>
      <c r="P15" s="9"/>
      <c r="Q15" s="9"/>
      <c r="R15" s="7"/>
      <c r="S15" s="7"/>
      <c r="T15" s="7"/>
      <c r="U15" s="7"/>
      <c r="V15" s="7"/>
      <c r="W15" s="7"/>
      <c r="X15" s="7"/>
      <c r="Y15" s="7"/>
      <c r="Z15" s="7"/>
      <c r="AA15" s="7"/>
    </row>
    <row r="16" spans="1:27" x14ac:dyDescent="0.25">
      <c r="A16" s="4"/>
      <c r="B16" s="7" t="s">
        <v>412</v>
      </c>
      <c r="C16" s="7"/>
      <c r="D16" s="7"/>
      <c r="E16" s="7"/>
      <c r="F16" s="7"/>
      <c r="G16" s="7"/>
      <c r="H16" s="7"/>
      <c r="I16" s="7"/>
      <c r="J16" s="7"/>
      <c r="K16" s="9"/>
      <c r="L16" s="68"/>
      <c r="M16" s="9"/>
      <c r="N16" s="9"/>
      <c r="O16" s="68"/>
      <c r="P16" s="9"/>
      <c r="Q16" s="9"/>
      <c r="R16" s="7"/>
      <c r="S16" s="7"/>
      <c r="T16" s="7"/>
      <c r="U16" s="7"/>
      <c r="V16" s="7"/>
      <c r="W16" s="7"/>
      <c r="X16" s="7"/>
      <c r="Y16" s="7"/>
      <c r="Z16" s="7"/>
      <c r="AA16" s="7"/>
    </row>
    <row r="17" spans="1:27" x14ac:dyDescent="0.25">
      <c r="A17" s="4"/>
      <c r="B17" s="7" t="s">
        <v>413</v>
      </c>
      <c r="C17" s="7"/>
      <c r="D17" s="7"/>
      <c r="E17" s="7"/>
      <c r="F17" s="7"/>
      <c r="G17" s="7"/>
      <c r="H17" s="7"/>
      <c r="I17" s="7"/>
      <c r="J17" s="7"/>
      <c r="K17" s="9"/>
      <c r="L17" s="68"/>
      <c r="M17" s="9"/>
      <c r="N17" s="9"/>
      <c r="O17" s="68"/>
      <c r="P17" s="9"/>
      <c r="Q17" s="9"/>
      <c r="R17" s="7"/>
      <c r="S17" s="7"/>
      <c r="T17" s="7"/>
      <c r="U17" s="7"/>
      <c r="V17" s="7"/>
      <c r="W17" s="7"/>
      <c r="X17" s="7"/>
      <c r="Y17" s="7"/>
      <c r="Z17" s="7"/>
      <c r="AA17" s="7"/>
    </row>
    <row r="18" spans="1:27" x14ac:dyDescent="0.25">
      <c r="A18" s="4"/>
      <c r="B18" s="7" t="s">
        <v>414</v>
      </c>
      <c r="C18" s="7"/>
      <c r="D18" s="7"/>
      <c r="E18" s="7"/>
      <c r="F18" s="7"/>
      <c r="G18" s="7"/>
      <c r="H18" s="7"/>
      <c r="I18" s="7"/>
      <c r="J18" s="7"/>
      <c r="K18" s="9"/>
      <c r="L18" s="68"/>
      <c r="M18" s="9"/>
      <c r="N18" s="9"/>
      <c r="O18" s="68"/>
      <c r="P18" s="9"/>
      <c r="Q18" s="9"/>
      <c r="R18" s="7"/>
      <c r="S18" s="7"/>
      <c r="T18" s="7"/>
      <c r="U18" s="7"/>
      <c r="V18" s="7"/>
      <c r="W18" s="7"/>
      <c r="X18" s="7"/>
      <c r="Y18" s="7"/>
      <c r="Z18" s="7"/>
      <c r="AA18" s="7"/>
    </row>
    <row r="19" spans="1:27" x14ac:dyDescent="0.25">
      <c r="A19" s="4"/>
      <c r="B19" s="7"/>
      <c r="E19" s="7"/>
      <c r="F19" s="7"/>
      <c r="G19" s="7"/>
      <c r="H19" s="7"/>
      <c r="I19" s="7"/>
      <c r="J19" s="7"/>
      <c r="K19" s="9"/>
      <c r="L19" s="68"/>
      <c r="M19" s="9"/>
      <c r="N19" s="9"/>
      <c r="O19" s="68"/>
      <c r="P19" s="9"/>
      <c r="Q19" s="9"/>
      <c r="R19" s="7"/>
      <c r="S19" s="7"/>
      <c r="T19" s="7"/>
      <c r="U19" s="7"/>
      <c r="V19" s="7"/>
      <c r="W19" s="7"/>
      <c r="X19" s="7"/>
      <c r="Y19" s="7"/>
      <c r="Z19" s="7"/>
      <c r="AA19" s="7"/>
    </row>
    <row r="21" spans="1:27" x14ac:dyDescent="0.25">
      <c r="E21" s="18"/>
      <c r="F21" s="18"/>
      <c r="G21" s="18"/>
      <c r="H21" s="18"/>
      <c r="I21" s="18"/>
      <c r="J21" s="18"/>
    </row>
    <row r="22" spans="1:27" x14ac:dyDescent="0.25">
      <c r="E22" s="18"/>
      <c r="F22" s="18"/>
      <c r="G22" s="18"/>
      <c r="H22" s="18"/>
      <c r="I22" s="18"/>
      <c r="J22" s="18"/>
    </row>
    <row r="23" spans="1:27" x14ac:dyDescent="0.25">
      <c r="E23" s="18"/>
      <c r="F23" s="18"/>
      <c r="G23" s="18"/>
      <c r="H23" s="18"/>
      <c r="I23" s="18"/>
      <c r="J23" s="18"/>
    </row>
    <row r="24" spans="1:27" x14ac:dyDescent="0.25">
      <c r="E24" s="18"/>
      <c r="F24" s="18"/>
      <c r="G24" s="18"/>
      <c r="H24" s="18"/>
      <c r="I24" s="18"/>
      <c r="J24" s="18"/>
    </row>
    <row r="25" spans="1:27" x14ac:dyDescent="0.25">
      <c r="E25" s="18"/>
      <c r="F25" s="18"/>
      <c r="G25" s="18"/>
      <c r="H25" s="18"/>
      <c r="I25" s="18"/>
      <c r="J25" s="18"/>
    </row>
    <row r="26" spans="1:27" x14ac:dyDescent="0.25">
      <c r="E26" s="18"/>
      <c r="F26" s="18"/>
      <c r="G26" s="18"/>
      <c r="H26" s="18"/>
      <c r="I26" s="18"/>
      <c r="J26" s="18"/>
    </row>
    <row r="27" spans="1:27" x14ac:dyDescent="0.25">
      <c r="E27" s="18"/>
      <c r="F27" s="18"/>
      <c r="G27" s="18"/>
      <c r="H27" s="18"/>
      <c r="I27" s="18"/>
      <c r="J27" s="18"/>
    </row>
    <row r="28" spans="1:27" x14ac:dyDescent="0.25">
      <c r="E28" s="18"/>
      <c r="F28" s="18"/>
      <c r="G28" s="18"/>
      <c r="H28" s="18"/>
      <c r="I28" s="18"/>
      <c r="J28" s="18"/>
    </row>
    <row r="29" spans="1:27" x14ac:dyDescent="0.25">
      <c r="E29" s="18"/>
      <c r="F29" s="18"/>
      <c r="G29" s="18"/>
      <c r="H29" s="18"/>
      <c r="I29" s="18"/>
      <c r="J29" s="18"/>
    </row>
    <row r="30" spans="1:27" x14ac:dyDescent="0.25">
      <c r="E30" s="18"/>
      <c r="F30" s="18"/>
      <c r="G30" s="18"/>
      <c r="H30" s="18"/>
      <c r="I30" s="18"/>
      <c r="J30" s="18"/>
    </row>
    <row r="31" spans="1:27" x14ac:dyDescent="0.25">
      <c r="E31" s="18"/>
      <c r="F31" s="18"/>
      <c r="G31" s="18"/>
      <c r="H31" s="18"/>
      <c r="I31" s="18"/>
      <c r="J31" s="18"/>
    </row>
    <row r="32" spans="1:27" x14ac:dyDescent="0.25">
      <c r="E32" s="18"/>
      <c r="F32" s="18"/>
      <c r="G32" s="18"/>
      <c r="H32" s="18"/>
      <c r="I32" s="18"/>
      <c r="J32" s="18"/>
    </row>
    <row r="33" spans="5:10" x14ac:dyDescent="0.25">
      <c r="E33" s="18"/>
      <c r="F33" s="18"/>
      <c r="G33" s="18"/>
      <c r="H33" s="18"/>
      <c r="I33" s="18"/>
      <c r="J33" s="18"/>
    </row>
    <row r="34" spans="5:10" x14ac:dyDescent="0.25">
      <c r="E34" s="18"/>
      <c r="F34" s="18"/>
      <c r="G34" s="18"/>
      <c r="H34" s="18"/>
      <c r="I34" s="18"/>
      <c r="J34" s="18"/>
    </row>
    <row r="35" spans="5:10" x14ac:dyDescent="0.25">
      <c r="E35" s="18"/>
      <c r="F35" s="18"/>
      <c r="G35" s="18"/>
      <c r="H35" s="18"/>
      <c r="I35" s="18"/>
      <c r="J35" s="18"/>
    </row>
    <row r="36" spans="5:10" x14ac:dyDescent="0.25">
      <c r="E36" s="18"/>
      <c r="F36" s="18"/>
      <c r="G36" s="18"/>
      <c r="H36" s="18"/>
      <c r="I36" s="18"/>
      <c r="J36" s="18"/>
    </row>
    <row r="37" spans="5:10" x14ac:dyDescent="0.25">
      <c r="E37" s="18"/>
      <c r="F37" s="18"/>
      <c r="G37" s="18"/>
      <c r="H37" s="18"/>
      <c r="I37" s="18"/>
      <c r="J37" s="18"/>
    </row>
    <row r="38" spans="5:10" x14ac:dyDescent="0.25">
      <c r="E38" s="18"/>
      <c r="F38" s="18"/>
      <c r="G38" s="18"/>
      <c r="H38" s="18"/>
      <c r="I38" s="18"/>
      <c r="J38" s="18"/>
    </row>
    <row r="39" spans="5:10" x14ac:dyDescent="0.25">
      <c r="E39" s="18"/>
      <c r="F39" s="18"/>
      <c r="G39" s="18"/>
      <c r="H39" s="18"/>
      <c r="I39" s="18"/>
      <c r="J39" s="18"/>
    </row>
    <row r="40" spans="5:10" x14ac:dyDescent="0.25">
      <c r="E40" s="18"/>
      <c r="F40" s="18"/>
      <c r="G40" s="18"/>
      <c r="H40" s="18"/>
      <c r="I40" s="18"/>
      <c r="J40" s="18"/>
    </row>
    <row r="41" spans="5:10" x14ac:dyDescent="0.25">
      <c r="E41" s="18"/>
      <c r="F41" s="18"/>
      <c r="G41" s="18"/>
      <c r="H41" s="18"/>
      <c r="I41" s="18"/>
      <c r="J41" s="18"/>
    </row>
    <row r="42" spans="5:10" x14ac:dyDescent="0.25">
      <c r="E42" s="18"/>
      <c r="F42" s="18"/>
      <c r="G42" s="18"/>
      <c r="H42" s="18"/>
      <c r="I42" s="18"/>
      <c r="J42" s="18"/>
    </row>
    <row r="43" spans="5:10" x14ac:dyDescent="0.25">
      <c r="E43" s="18"/>
      <c r="F43" s="18"/>
      <c r="G43" s="18"/>
      <c r="H43" s="18"/>
      <c r="I43" s="18"/>
      <c r="J43" s="18"/>
    </row>
    <row r="44" spans="5:10" x14ac:dyDescent="0.25">
      <c r="E44" s="18"/>
      <c r="F44" s="18"/>
      <c r="G44" s="18"/>
      <c r="H44" s="18"/>
      <c r="I44" s="18"/>
      <c r="J44" s="18"/>
    </row>
    <row r="45" spans="5:10" x14ac:dyDescent="0.25">
      <c r="E45" s="18"/>
      <c r="F45" s="18"/>
      <c r="G45" s="18"/>
      <c r="H45" s="18"/>
      <c r="I45" s="18"/>
      <c r="J45" s="18"/>
    </row>
    <row r="46" spans="5:10" x14ac:dyDescent="0.25">
      <c r="E46" s="18"/>
      <c r="F46" s="18"/>
      <c r="G46" s="18"/>
      <c r="H46" s="18"/>
      <c r="I46" s="18"/>
      <c r="J46" s="18"/>
    </row>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6:F8" xr:uid="{00000000-0002-0000-0F00-000000000000}"/>
  </dataValidations>
  <pageMargins left="0.51" right="0.19685039370078741" top="0.59055118110236227" bottom="0.35433070866141736" header="0.31496062992125984" footer="0.43307086614173229"/>
  <pageSetup paperSize="9" scale="44" orientation="landscape" horizontalDpi="1200" verticalDpi="1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4D0E3-5C50-490C-B688-995049B4BEE9}">
  <sheetPr codeName="Hoja15">
    <tabColor rgb="FF2E6EBC"/>
  </sheetPr>
  <dimension ref="B2:S107"/>
  <sheetViews>
    <sheetView zoomScale="40" zoomScaleNormal="40" workbookViewId="0">
      <selection activeCell="AC65" sqref="AC65"/>
    </sheetView>
  </sheetViews>
  <sheetFormatPr baseColWidth="10" defaultColWidth="9.140625" defaultRowHeight="15" x14ac:dyDescent="0.25"/>
  <cols>
    <col min="1" max="1" width="11.28515625" customWidth="1"/>
    <col min="2" max="2" width="9.140625" hidden="1" customWidth="1"/>
    <col min="3" max="3" width="22" customWidth="1"/>
    <col min="4" max="4" width="15" customWidth="1"/>
    <col min="5" max="5" width="28.28515625" customWidth="1"/>
    <col min="6" max="7" width="15" customWidth="1"/>
    <col min="8" max="8" width="30" customWidth="1"/>
    <col min="9" max="10" width="15" style="549" customWidth="1"/>
    <col min="11" max="11" width="43.42578125" bestFit="1" customWidth="1"/>
    <col min="12" max="17" width="15" style="550" customWidth="1"/>
    <col min="18" max="18" width="50" customWidth="1"/>
    <col min="21" max="21" width="12.28515625" bestFit="1" customWidth="1"/>
    <col min="22" max="22" width="8.28515625" bestFit="1" customWidth="1"/>
    <col min="23" max="23" width="39.140625" bestFit="1" customWidth="1"/>
    <col min="29" max="29" width="76.28515625" bestFit="1" customWidth="1"/>
  </cols>
  <sheetData>
    <row r="2" spans="2:18" ht="21" x14ac:dyDescent="0.35">
      <c r="D2" s="548" t="s">
        <v>6298</v>
      </c>
    </row>
    <row r="5" spans="2:18" x14ac:dyDescent="0.25">
      <c r="B5" s="1092" t="s">
        <v>393</v>
      </c>
      <c r="C5" s="1092"/>
      <c r="D5" s="1092"/>
      <c r="E5" s="1092"/>
      <c r="F5" s="1092"/>
      <c r="G5" s="1092"/>
      <c r="H5" s="1092"/>
      <c r="I5" s="1111" t="s">
        <v>394</v>
      </c>
      <c r="J5" s="1111"/>
      <c r="K5" s="1092" t="s">
        <v>407</v>
      </c>
      <c r="L5" s="1094" t="s">
        <v>395</v>
      </c>
      <c r="M5" s="1094"/>
      <c r="N5" s="1094"/>
      <c r="O5" s="1094" t="s">
        <v>396</v>
      </c>
      <c r="P5" s="1094"/>
      <c r="Q5" s="1094"/>
      <c r="R5" s="1092" t="s">
        <v>4051</v>
      </c>
    </row>
    <row r="6" spans="2:18" ht="30" x14ac:dyDescent="0.25">
      <c r="B6" s="551" t="s">
        <v>4002</v>
      </c>
      <c r="C6" s="551" t="s">
        <v>4052</v>
      </c>
      <c r="D6" s="551" t="s">
        <v>4003</v>
      </c>
      <c r="E6" s="551" t="s">
        <v>401</v>
      </c>
      <c r="F6" s="551" t="s">
        <v>402</v>
      </c>
      <c r="G6" s="551" t="s">
        <v>403</v>
      </c>
      <c r="H6" s="551" t="s">
        <v>404</v>
      </c>
      <c r="I6" s="552" t="s">
        <v>405</v>
      </c>
      <c r="J6" s="552" t="s">
        <v>406</v>
      </c>
      <c r="K6" s="1092"/>
      <c r="L6" s="553" t="s">
        <v>408</v>
      </c>
      <c r="M6" s="553" t="s">
        <v>409</v>
      </c>
      <c r="N6" s="553" t="s">
        <v>410</v>
      </c>
      <c r="O6" s="553" t="s">
        <v>408</v>
      </c>
      <c r="P6" s="553" t="s">
        <v>409</v>
      </c>
      <c r="Q6" s="553" t="s">
        <v>410</v>
      </c>
      <c r="R6" s="1092"/>
    </row>
    <row r="7" spans="2:18" x14ac:dyDescent="0.25">
      <c r="B7" s="500">
        <v>4679</v>
      </c>
      <c r="C7" s="500" t="s">
        <v>5917</v>
      </c>
      <c r="D7" s="500" t="s">
        <v>10</v>
      </c>
      <c r="E7" s="500" t="s">
        <v>5376</v>
      </c>
      <c r="F7" s="500" t="s">
        <v>416</v>
      </c>
      <c r="G7" s="500" t="s">
        <v>558</v>
      </c>
      <c r="H7" s="500" t="s">
        <v>464</v>
      </c>
      <c r="I7" s="501">
        <v>44562</v>
      </c>
      <c r="J7" s="501">
        <v>45107</v>
      </c>
      <c r="K7" s="500" t="s">
        <v>5377</v>
      </c>
      <c r="L7" s="558">
        <v>67.899999999999991</v>
      </c>
      <c r="M7" s="558">
        <v>67.899999999999991</v>
      </c>
      <c r="N7" s="558">
        <v>67.899999999999991</v>
      </c>
      <c r="O7" s="558">
        <v>0</v>
      </c>
      <c r="P7" s="558">
        <v>0</v>
      </c>
      <c r="Q7" s="558">
        <v>0</v>
      </c>
      <c r="R7" s="656"/>
    </row>
    <row r="8" spans="2:18" x14ac:dyDescent="0.25">
      <c r="B8" s="500">
        <v>4679</v>
      </c>
      <c r="C8" s="500" t="s">
        <v>5918</v>
      </c>
      <c r="D8" s="500" t="s">
        <v>10</v>
      </c>
      <c r="E8" s="500" t="s">
        <v>5376</v>
      </c>
      <c r="F8" s="500" t="s">
        <v>416</v>
      </c>
      <c r="G8" s="500" t="s">
        <v>558</v>
      </c>
      <c r="H8" s="500" t="s">
        <v>428</v>
      </c>
      <c r="I8" s="501">
        <v>44562</v>
      </c>
      <c r="J8" s="501">
        <v>45107</v>
      </c>
      <c r="K8" s="500" t="s">
        <v>5378</v>
      </c>
      <c r="L8" s="558">
        <v>2.1</v>
      </c>
      <c r="M8" s="558">
        <v>2.1</v>
      </c>
      <c r="N8" s="558">
        <v>2.1</v>
      </c>
      <c r="O8" s="558">
        <v>0</v>
      </c>
      <c r="P8" s="558">
        <v>0</v>
      </c>
      <c r="Q8" s="558">
        <v>0</v>
      </c>
      <c r="R8" s="656"/>
    </row>
    <row r="9" spans="2:18" x14ac:dyDescent="0.25">
      <c r="B9" s="500">
        <v>620</v>
      </c>
      <c r="C9" s="500" t="s">
        <v>2992</v>
      </c>
      <c r="D9" s="500" t="s">
        <v>10</v>
      </c>
      <c r="E9" s="500" t="s">
        <v>2973</v>
      </c>
      <c r="F9" s="500" t="s">
        <v>416</v>
      </c>
      <c r="G9" s="500" t="s">
        <v>558</v>
      </c>
      <c r="H9" s="500" t="s">
        <v>492</v>
      </c>
      <c r="I9" s="501">
        <v>42856</v>
      </c>
      <c r="J9" s="501">
        <v>46022</v>
      </c>
      <c r="K9" s="500" t="s">
        <v>2974</v>
      </c>
      <c r="L9" s="558">
        <v>10</v>
      </c>
      <c r="M9" s="558">
        <v>10</v>
      </c>
      <c r="N9" s="558">
        <v>10</v>
      </c>
      <c r="O9" s="558">
        <v>0</v>
      </c>
      <c r="P9" s="558">
        <v>0</v>
      </c>
      <c r="Q9" s="558">
        <v>0</v>
      </c>
      <c r="R9" s="500"/>
    </row>
    <row r="10" spans="2:18" x14ac:dyDescent="0.25">
      <c r="B10" s="500">
        <v>614</v>
      </c>
      <c r="C10" s="500" t="s">
        <v>2184</v>
      </c>
      <c r="D10" s="500" t="s">
        <v>10</v>
      </c>
      <c r="E10" s="500" t="s">
        <v>111</v>
      </c>
      <c r="F10" s="500" t="s">
        <v>416</v>
      </c>
      <c r="G10" s="500" t="s">
        <v>558</v>
      </c>
      <c r="H10" s="500" t="s">
        <v>552</v>
      </c>
      <c r="I10" s="501">
        <v>43009</v>
      </c>
      <c r="J10" s="969">
        <v>45138</v>
      </c>
      <c r="K10" s="500" t="s">
        <v>705</v>
      </c>
      <c r="L10" s="558">
        <v>0.05</v>
      </c>
      <c r="M10" s="558">
        <v>0.05</v>
      </c>
      <c r="N10" s="558">
        <v>5.5</v>
      </c>
      <c r="O10" s="558">
        <v>0</v>
      </c>
      <c r="P10" s="558">
        <v>0</v>
      </c>
      <c r="Q10" s="558">
        <v>0</v>
      </c>
      <c r="R10" s="500"/>
    </row>
    <row r="11" spans="2:18" ht="26.25" x14ac:dyDescent="0.25">
      <c r="B11" s="500">
        <v>4677</v>
      </c>
      <c r="C11" s="500" t="s">
        <v>4345</v>
      </c>
      <c r="D11" s="500" t="s">
        <v>10</v>
      </c>
      <c r="E11" s="500" t="s">
        <v>4420</v>
      </c>
      <c r="F11" s="500" t="s">
        <v>416</v>
      </c>
      <c r="G11" s="500" t="s">
        <v>558</v>
      </c>
      <c r="H11" s="500" t="s">
        <v>370</v>
      </c>
      <c r="I11" s="501">
        <v>43906</v>
      </c>
      <c r="J11" s="501">
        <v>45382</v>
      </c>
      <c r="K11" s="500" t="s">
        <v>3298</v>
      </c>
      <c r="L11" s="558">
        <v>0.2</v>
      </c>
      <c r="M11" s="558">
        <v>0.2</v>
      </c>
      <c r="N11" s="558">
        <v>0.2</v>
      </c>
      <c r="O11" s="558">
        <v>0</v>
      </c>
      <c r="P11" s="558">
        <v>0</v>
      </c>
      <c r="Q11" s="558">
        <v>0</v>
      </c>
      <c r="R11" s="500" t="s">
        <v>4202</v>
      </c>
    </row>
    <row r="12" spans="2:18" x14ac:dyDescent="0.25">
      <c r="B12" s="500">
        <v>2044</v>
      </c>
      <c r="C12" s="500" t="s">
        <v>3523</v>
      </c>
      <c r="D12" s="500" t="s">
        <v>10</v>
      </c>
      <c r="E12" s="500" t="s">
        <v>3473</v>
      </c>
      <c r="F12" s="500" t="s">
        <v>416</v>
      </c>
      <c r="G12" s="500" t="s">
        <v>558</v>
      </c>
      <c r="H12" s="500" t="s">
        <v>370</v>
      </c>
      <c r="I12" s="501">
        <v>43282</v>
      </c>
      <c r="J12" s="501">
        <v>46934</v>
      </c>
      <c r="K12" s="500" t="s">
        <v>3474</v>
      </c>
      <c r="L12" s="558">
        <v>0.5</v>
      </c>
      <c r="M12" s="558">
        <v>0.5</v>
      </c>
      <c r="N12" s="558">
        <v>0.5</v>
      </c>
      <c r="O12" s="558">
        <v>0</v>
      </c>
      <c r="P12" s="558">
        <v>0</v>
      </c>
      <c r="Q12" s="558">
        <v>0</v>
      </c>
      <c r="R12" s="500"/>
    </row>
    <row r="13" spans="2:18" x14ac:dyDescent="0.25">
      <c r="B13" s="500">
        <v>650</v>
      </c>
      <c r="C13" s="500" t="s">
        <v>3531</v>
      </c>
      <c r="D13" s="500" t="s">
        <v>10</v>
      </c>
      <c r="E13" s="500" t="s">
        <v>4116</v>
      </c>
      <c r="F13" s="500" t="s">
        <v>416</v>
      </c>
      <c r="G13" s="500" t="s">
        <v>558</v>
      </c>
      <c r="H13" s="500" t="s">
        <v>517</v>
      </c>
      <c r="I13" s="501">
        <v>43374</v>
      </c>
      <c r="J13" s="501">
        <v>45200</v>
      </c>
      <c r="K13" s="500" t="s">
        <v>3525</v>
      </c>
      <c r="L13" s="558">
        <v>0.78400000000000003</v>
      </c>
      <c r="M13" s="558">
        <v>0.78400000000000003</v>
      </c>
      <c r="N13" s="558">
        <v>0.78400000000000003</v>
      </c>
      <c r="O13" s="558">
        <v>0</v>
      </c>
      <c r="P13" s="558">
        <v>0</v>
      </c>
      <c r="Q13" s="558">
        <v>0</v>
      </c>
      <c r="R13" s="500"/>
    </row>
    <row r="14" spans="2:18" x14ac:dyDescent="0.25">
      <c r="B14" s="500">
        <v>3438</v>
      </c>
      <c r="C14" s="500" t="s">
        <v>3537</v>
      </c>
      <c r="D14" s="500" t="s">
        <v>10</v>
      </c>
      <c r="E14" s="500" t="s">
        <v>4116</v>
      </c>
      <c r="F14" s="500" t="s">
        <v>416</v>
      </c>
      <c r="G14" s="500" t="s">
        <v>558</v>
      </c>
      <c r="H14" s="500" t="s">
        <v>634</v>
      </c>
      <c r="I14" s="501">
        <v>43374</v>
      </c>
      <c r="J14" s="501">
        <v>45200</v>
      </c>
      <c r="K14" s="500" t="s">
        <v>3532</v>
      </c>
      <c r="L14" s="558">
        <v>0.6</v>
      </c>
      <c r="M14" s="558">
        <v>0.6</v>
      </c>
      <c r="N14" s="558">
        <v>0.6</v>
      </c>
      <c r="O14" s="558">
        <v>0</v>
      </c>
      <c r="P14" s="558">
        <v>0</v>
      </c>
      <c r="Q14" s="558">
        <v>0</v>
      </c>
      <c r="R14" s="500"/>
    </row>
    <row r="15" spans="2:18" x14ac:dyDescent="0.25">
      <c r="B15" s="500">
        <v>4183</v>
      </c>
      <c r="C15" s="500" t="s">
        <v>3542</v>
      </c>
      <c r="D15" s="500" t="s">
        <v>10</v>
      </c>
      <c r="E15" s="500" t="s">
        <v>3539</v>
      </c>
      <c r="F15" s="500" t="s">
        <v>416</v>
      </c>
      <c r="G15" s="500" t="s">
        <v>558</v>
      </c>
      <c r="H15" s="500" t="s">
        <v>634</v>
      </c>
      <c r="I15" s="501">
        <v>43435</v>
      </c>
      <c r="J15" s="501">
        <v>45260</v>
      </c>
      <c r="K15" s="500" t="s">
        <v>3540</v>
      </c>
      <c r="L15" s="558">
        <v>0.35</v>
      </c>
      <c r="M15" s="558">
        <v>0.35</v>
      </c>
      <c r="N15" s="558">
        <v>0.35</v>
      </c>
      <c r="O15" s="558">
        <v>0</v>
      </c>
      <c r="P15" s="558">
        <v>0</v>
      </c>
      <c r="Q15" s="558">
        <v>0</v>
      </c>
      <c r="R15" s="500"/>
    </row>
    <row r="16" spans="2:18" x14ac:dyDescent="0.25">
      <c r="B16" s="500"/>
      <c r="C16" s="500" t="s">
        <v>7401</v>
      </c>
      <c r="D16" s="500" t="s">
        <v>10</v>
      </c>
      <c r="E16" s="500" t="s">
        <v>3539</v>
      </c>
      <c r="F16" s="500" t="s">
        <v>416</v>
      </c>
      <c r="G16" s="500" t="s">
        <v>558</v>
      </c>
      <c r="H16" s="500" t="s">
        <v>634</v>
      </c>
      <c r="I16" s="501">
        <v>43435</v>
      </c>
      <c r="J16" s="501">
        <v>45260</v>
      </c>
      <c r="K16" s="500" t="s">
        <v>7281</v>
      </c>
      <c r="L16" s="558">
        <v>0</v>
      </c>
      <c r="M16" s="558">
        <v>0</v>
      </c>
      <c r="N16" s="558">
        <v>0</v>
      </c>
      <c r="O16" s="558">
        <v>0</v>
      </c>
      <c r="P16" s="558">
        <v>0</v>
      </c>
      <c r="Q16" s="558">
        <v>0</v>
      </c>
      <c r="R16" s="500"/>
    </row>
    <row r="17" spans="2:18" x14ac:dyDescent="0.25">
      <c r="B17" s="500">
        <v>4447</v>
      </c>
      <c r="C17" s="500" t="s">
        <v>3543</v>
      </c>
      <c r="D17" s="500" t="s">
        <v>10</v>
      </c>
      <c r="E17" s="500" t="s">
        <v>3539</v>
      </c>
      <c r="F17" s="500" t="s">
        <v>416</v>
      </c>
      <c r="G17" s="500" t="s">
        <v>558</v>
      </c>
      <c r="H17" s="500" t="s">
        <v>634</v>
      </c>
      <c r="I17" s="501">
        <v>43435</v>
      </c>
      <c r="J17" s="501">
        <v>45260</v>
      </c>
      <c r="K17" s="500" t="s">
        <v>3541</v>
      </c>
      <c r="L17" s="558">
        <v>0.72639999999999993</v>
      </c>
      <c r="M17" s="558">
        <v>0.72639999999999993</v>
      </c>
      <c r="N17" s="558">
        <v>0.72639999999999993</v>
      </c>
      <c r="O17" s="558">
        <v>0</v>
      </c>
      <c r="P17" s="558">
        <v>0</v>
      </c>
      <c r="Q17" s="558">
        <v>0</v>
      </c>
      <c r="R17" s="500"/>
    </row>
    <row r="18" spans="2:18" x14ac:dyDescent="0.25">
      <c r="B18" s="500">
        <v>4680</v>
      </c>
      <c r="C18" s="500" t="s">
        <v>3826</v>
      </c>
      <c r="D18" s="500" t="s">
        <v>10</v>
      </c>
      <c r="E18" s="500" t="s">
        <v>3615</v>
      </c>
      <c r="F18" s="500" t="s">
        <v>416</v>
      </c>
      <c r="G18" s="500" t="s">
        <v>558</v>
      </c>
      <c r="H18" s="500" t="s">
        <v>422</v>
      </c>
      <c r="I18" s="501">
        <v>43556</v>
      </c>
      <c r="J18" s="501">
        <v>45382</v>
      </c>
      <c r="K18" s="500" t="s">
        <v>1069</v>
      </c>
      <c r="L18" s="558">
        <v>1</v>
      </c>
      <c r="M18" s="558">
        <v>1</v>
      </c>
      <c r="N18" s="558">
        <v>1.25</v>
      </c>
      <c r="O18" s="558">
        <v>0</v>
      </c>
      <c r="P18" s="558">
        <v>0</v>
      </c>
      <c r="Q18" s="558">
        <v>0</v>
      </c>
      <c r="R18" s="500" t="s">
        <v>3616</v>
      </c>
    </row>
    <row r="19" spans="2:18" x14ac:dyDescent="0.25">
      <c r="B19" s="500">
        <v>4679</v>
      </c>
      <c r="C19" s="500" t="s">
        <v>3827</v>
      </c>
      <c r="D19" s="500" t="s">
        <v>10</v>
      </c>
      <c r="E19" s="500" t="s">
        <v>3615</v>
      </c>
      <c r="F19" s="500" t="s">
        <v>416</v>
      </c>
      <c r="G19" s="500" t="s">
        <v>558</v>
      </c>
      <c r="H19" s="500" t="s">
        <v>370</v>
      </c>
      <c r="I19" s="501">
        <v>43556</v>
      </c>
      <c r="J19" s="501">
        <v>45382</v>
      </c>
      <c r="K19" s="500" t="s">
        <v>3617</v>
      </c>
      <c r="L19" s="558">
        <v>2.2999999999999998</v>
      </c>
      <c r="M19" s="558">
        <v>2.2999999999999998</v>
      </c>
      <c r="N19" s="558">
        <v>2.75</v>
      </c>
      <c r="O19" s="558">
        <v>0</v>
      </c>
      <c r="P19" s="558">
        <v>0</v>
      </c>
      <c r="Q19" s="558">
        <v>0</v>
      </c>
      <c r="R19" s="500" t="s">
        <v>3618</v>
      </c>
    </row>
    <row r="20" spans="2:18" ht="26.25" x14ac:dyDescent="0.25">
      <c r="B20" s="500">
        <v>4679</v>
      </c>
      <c r="C20" s="500" t="s">
        <v>5916</v>
      </c>
      <c r="D20" s="500" t="s">
        <v>10</v>
      </c>
      <c r="E20" s="500" t="s">
        <v>5374</v>
      </c>
      <c r="F20" s="500" t="s">
        <v>416</v>
      </c>
      <c r="G20" s="500" t="s">
        <v>558</v>
      </c>
      <c r="H20" s="500" t="s">
        <v>428</v>
      </c>
      <c r="I20" s="501">
        <v>44562</v>
      </c>
      <c r="J20" s="501">
        <v>45657</v>
      </c>
      <c r="K20" s="500" t="s">
        <v>5375</v>
      </c>
      <c r="L20" s="558">
        <v>1.5</v>
      </c>
      <c r="M20" s="558">
        <v>1.5</v>
      </c>
      <c r="N20" s="558">
        <v>1.5</v>
      </c>
      <c r="O20" s="558">
        <v>0</v>
      </c>
      <c r="P20" s="558">
        <v>0</v>
      </c>
      <c r="Q20" s="558">
        <v>0</v>
      </c>
      <c r="R20" s="500"/>
    </row>
    <row r="21" spans="2:18" x14ac:dyDescent="0.25">
      <c r="B21" s="500">
        <v>4679</v>
      </c>
      <c r="C21" s="500" t="s">
        <v>5919</v>
      </c>
      <c r="D21" s="500" t="s">
        <v>10</v>
      </c>
      <c r="E21" s="500" t="s">
        <v>102</v>
      </c>
      <c r="F21" s="500" t="s">
        <v>416</v>
      </c>
      <c r="G21" s="500" t="s">
        <v>417</v>
      </c>
      <c r="H21" s="500" t="s">
        <v>486</v>
      </c>
      <c r="I21" s="501">
        <v>44562</v>
      </c>
      <c r="J21" s="501">
        <v>45657</v>
      </c>
      <c r="K21" s="500" t="s">
        <v>6453</v>
      </c>
      <c r="L21" s="1102">
        <v>18.34</v>
      </c>
      <c r="M21" s="1102">
        <v>18.34</v>
      </c>
      <c r="N21" s="1102">
        <v>18.34</v>
      </c>
      <c r="O21" s="1102">
        <v>3.66</v>
      </c>
      <c r="P21" s="1102">
        <v>3.66</v>
      </c>
      <c r="Q21" s="1102">
        <v>3.66</v>
      </c>
      <c r="R21" s="500"/>
    </row>
    <row r="22" spans="2:18" x14ac:dyDescent="0.25">
      <c r="B22" s="500">
        <v>4679</v>
      </c>
      <c r="C22" s="500" t="s">
        <v>5920</v>
      </c>
      <c r="D22" s="500" t="s">
        <v>10</v>
      </c>
      <c r="E22" s="500" t="s">
        <v>102</v>
      </c>
      <c r="F22" s="500" t="s">
        <v>416</v>
      </c>
      <c r="G22" s="500" t="s">
        <v>417</v>
      </c>
      <c r="H22" s="500" t="s">
        <v>5379</v>
      </c>
      <c r="I22" s="501">
        <v>44562</v>
      </c>
      <c r="J22" s="501">
        <v>45657</v>
      </c>
      <c r="K22" s="500" t="s">
        <v>6454</v>
      </c>
      <c r="L22" s="1103"/>
      <c r="M22" s="1103"/>
      <c r="N22" s="1103"/>
      <c r="O22" s="1103"/>
      <c r="P22" s="1103"/>
      <c r="Q22" s="1103"/>
      <c r="R22" s="500"/>
    </row>
    <row r="23" spans="2:18" x14ac:dyDescent="0.25">
      <c r="B23" s="500">
        <v>4679</v>
      </c>
      <c r="C23" s="500" t="s">
        <v>5921</v>
      </c>
      <c r="D23" s="500" t="s">
        <v>10</v>
      </c>
      <c r="E23" s="500" t="s">
        <v>102</v>
      </c>
      <c r="F23" s="500" t="s">
        <v>416</v>
      </c>
      <c r="G23" s="500" t="s">
        <v>417</v>
      </c>
      <c r="H23" s="500" t="s">
        <v>498</v>
      </c>
      <c r="I23" s="501">
        <v>44562</v>
      </c>
      <c r="J23" s="501">
        <v>45657</v>
      </c>
      <c r="K23" s="500" t="s">
        <v>5380</v>
      </c>
      <c r="L23" s="1103"/>
      <c r="M23" s="1103"/>
      <c r="N23" s="1103"/>
      <c r="O23" s="1103"/>
      <c r="P23" s="1103"/>
      <c r="Q23" s="1103"/>
      <c r="R23" s="500"/>
    </row>
    <row r="24" spans="2:18" x14ac:dyDescent="0.25">
      <c r="B24" s="500">
        <v>4679</v>
      </c>
      <c r="C24" s="500" t="s">
        <v>5922</v>
      </c>
      <c r="D24" s="500" t="s">
        <v>10</v>
      </c>
      <c r="E24" s="500" t="s">
        <v>102</v>
      </c>
      <c r="F24" s="500" t="s">
        <v>416</v>
      </c>
      <c r="G24" s="500" t="s">
        <v>417</v>
      </c>
      <c r="H24" s="500" t="s">
        <v>495</v>
      </c>
      <c r="I24" s="501">
        <v>44562</v>
      </c>
      <c r="J24" s="501">
        <v>45657</v>
      </c>
      <c r="K24" s="500" t="s">
        <v>6455</v>
      </c>
      <c r="L24" s="1103"/>
      <c r="M24" s="1103"/>
      <c r="N24" s="1103"/>
      <c r="O24" s="1103"/>
      <c r="P24" s="1103"/>
      <c r="Q24" s="1103"/>
      <c r="R24" s="500"/>
    </row>
    <row r="25" spans="2:18" x14ac:dyDescent="0.25">
      <c r="B25" s="500">
        <v>4679</v>
      </c>
      <c r="C25" s="500" t="s">
        <v>5923</v>
      </c>
      <c r="D25" s="500" t="s">
        <v>10</v>
      </c>
      <c r="E25" s="500" t="s">
        <v>102</v>
      </c>
      <c r="F25" s="500" t="s">
        <v>416</v>
      </c>
      <c r="G25" s="500" t="s">
        <v>417</v>
      </c>
      <c r="H25" s="500" t="s">
        <v>492</v>
      </c>
      <c r="I25" s="501">
        <v>44562</v>
      </c>
      <c r="J25" s="501">
        <v>45657</v>
      </c>
      <c r="K25" s="500" t="s">
        <v>668</v>
      </c>
      <c r="L25" s="1103"/>
      <c r="M25" s="1103"/>
      <c r="N25" s="1103"/>
      <c r="O25" s="1103"/>
      <c r="P25" s="1103"/>
      <c r="Q25" s="1103"/>
      <c r="R25" s="500"/>
    </row>
    <row r="26" spans="2:18" x14ac:dyDescent="0.25">
      <c r="B26" s="500">
        <v>4679</v>
      </c>
      <c r="C26" s="500" t="s">
        <v>5924</v>
      </c>
      <c r="D26" s="500" t="s">
        <v>10</v>
      </c>
      <c r="E26" s="500" t="s">
        <v>102</v>
      </c>
      <c r="F26" s="500" t="s">
        <v>416</v>
      </c>
      <c r="G26" s="500" t="s">
        <v>417</v>
      </c>
      <c r="H26" s="500" t="s">
        <v>492</v>
      </c>
      <c r="I26" s="501">
        <v>44562</v>
      </c>
      <c r="J26" s="501">
        <v>45657</v>
      </c>
      <c r="K26" s="500" t="s">
        <v>5381</v>
      </c>
      <c r="L26" s="1104"/>
      <c r="M26" s="1104"/>
      <c r="N26" s="1104"/>
      <c r="O26" s="1104"/>
      <c r="P26" s="1104"/>
      <c r="Q26" s="1104"/>
      <c r="R26" s="500"/>
    </row>
    <row r="27" spans="2:18" x14ac:dyDescent="0.25">
      <c r="B27" s="500">
        <v>4133</v>
      </c>
      <c r="C27" s="500" t="s">
        <v>1225</v>
      </c>
      <c r="D27" s="500" t="s">
        <v>10</v>
      </c>
      <c r="E27" s="500" t="s">
        <v>148</v>
      </c>
      <c r="F27" s="500" t="s">
        <v>416</v>
      </c>
      <c r="G27" s="500" t="s">
        <v>417</v>
      </c>
      <c r="H27" s="500" t="s">
        <v>484</v>
      </c>
      <c r="I27" s="501">
        <v>42736</v>
      </c>
      <c r="J27" s="501">
        <v>45291</v>
      </c>
      <c r="K27" s="500" t="s">
        <v>150</v>
      </c>
      <c r="L27" s="558">
        <v>0.15</v>
      </c>
      <c r="M27" s="558">
        <v>0.15</v>
      </c>
      <c r="N27" s="558">
        <v>0.25</v>
      </c>
      <c r="O27" s="558">
        <v>0</v>
      </c>
      <c r="P27" s="558">
        <v>0</v>
      </c>
      <c r="Q27" s="558">
        <v>0</v>
      </c>
      <c r="R27" s="500"/>
    </row>
    <row r="28" spans="2:18" x14ac:dyDescent="0.25">
      <c r="B28" s="500"/>
      <c r="C28" s="554" t="s">
        <v>3524</v>
      </c>
      <c r="D28" s="500" t="s">
        <v>10</v>
      </c>
      <c r="E28" s="500" t="s">
        <v>148</v>
      </c>
      <c r="F28" s="500" t="s">
        <v>416</v>
      </c>
      <c r="G28" s="500" t="s">
        <v>417</v>
      </c>
      <c r="H28" s="500" t="s">
        <v>424</v>
      </c>
      <c r="I28" s="501">
        <v>44927</v>
      </c>
      <c r="J28" s="501">
        <v>46022</v>
      </c>
      <c r="K28" s="500" t="s">
        <v>6728</v>
      </c>
      <c r="L28" s="687">
        <v>0.5</v>
      </c>
      <c r="M28" s="687">
        <v>0.5</v>
      </c>
      <c r="N28" s="687">
        <v>1.5</v>
      </c>
      <c r="O28" s="687">
        <v>0</v>
      </c>
      <c r="P28" s="687">
        <v>0</v>
      </c>
      <c r="Q28" s="687">
        <v>0</v>
      </c>
      <c r="R28" s="500"/>
    </row>
    <row r="29" spans="2:18" x14ac:dyDescent="0.25">
      <c r="B29" s="500"/>
      <c r="C29" s="554" t="s">
        <v>6990</v>
      </c>
      <c r="D29" s="500" t="s">
        <v>10</v>
      </c>
      <c r="E29" s="500" t="s">
        <v>6729</v>
      </c>
      <c r="F29" s="500" t="s">
        <v>416</v>
      </c>
      <c r="G29" s="500" t="s">
        <v>417</v>
      </c>
      <c r="H29" s="500" t="s">
        <v>3055</v>
      </c>
      <c r="I29" s="501">
        <v>44927</v>
      </c>
      <c r="J29" s="501">
        <v>46022</v>
      </c>
      <c r="K29" s="500" t="s">
        <v>6730</v>
      </c>
      <c r="L29" s="687">
        <v>0.7</v>
      </c>
      <c r="M29" s="687">
        <v>0.7</v>
      </c>
      <c r="N29" s="687">
        <v>0.7</v>
      </c>
      <c r="O29" s="687">
        <v>0.4</v>
      </c>
      <c r="P29" s="687">
        <v>0.4</v>
      </c>
      <c r="Q29" s="687">
        <v>0.4</v>
      </c>
      <c r="R29" s="500"/>
    </row>
    <row r="30" spans="2:18" x14ac:dyDescent="0.25">
      <c r="B30" s="500"/>
      <c r="C30" s="554" t="s">
        <v>6991</v>
      </c>
      <c r="D30" s="500" t="s">
        <v>10</v>
      </c>
      <c r="E30" s="500" t="s">
        <v>2204</v>
      </c>
      <c r="F30" s="500" t="s">
        <v>416</v>
      </c>
      <c r="G30" s="500" t="s">
        <v>558</v>
      </c>
      <c r="H30" s="500" t="s">
        <v>470</v>
      </c>
      <c r="I30" s="501">
        <v>44927</v>
      </c>
      <c r="J30" s="501">
        <v>45291</v>
      </c>
      <c r="K30" s="500" t="s">
        <v>6731</v>
      </c>
      <c r="L30" s="687">
        <v>6.5</v>
      </c>
      <c r="M30" s="687">
        <v>6.5</v>
      </c>
      <c r="N30" s="687">
        <v>6.5</v>
      </c>
      <c r="O30" s="687">
        <v>0</v>
      </c>
      <c r="P30" s="687">
        <v>0</v>
      </c>
      <c r="Q30" s="687">
        <v>0</v>
      </c>
      <c r="R30" s="500"/>
    </row>
    <row r="31" spans="2:18" x14ac:dyDescent="0.25">
      <c r="B31" s="500"/>
      <c r="C31" s="554" t="s">
        <v>6992</v>
      </c>
      <c r="D31" s="500" t="s">
        <v>10</v>
      </c>
      <c r="E31" s="500" t="s">
        <v>6993</v>
      </c>
      <c r="F31" s="500" t="s">
        <v>416</v>
      </c>
      <c r="G31" s="500" t="s">
        <v>558</v>
      </c>
      <c r="H31" s="500" t="s">
        <v>174</v>
      </c>
      <c r="I31" s="969">
        <v>45047</v>
      </c>
      <c r="J31" s="969">
        <v>45077</v>
      </c>
      <c r="K31" s="630">
        <v>10878083</v>
      </c>
      <c r="L31" s="970">
        <v>0.5</v>
      </c>
      <c r="M31" s="970">
        <v>0.5</v>
      </c>
      <c r="N31" s="970">
        <v>0.5</v>
      </c>
      <c r="O31" s="687">
        <v>0</v>
      </c>
      <c r="P31" s="687">
        <v>0</v>
      </c>
      <c r="Q31" s="687">
        <v>0</v>
      </c>
      <c r="R31" s="500" t="s">
        <v>6732</v>
      </c>
    </row>
    <row r="32" spans="2:18" x14ac:dyDescent="0.25">
      <c r="B32" s="500"/>
      <c r="C32" s="554" t="s">
        <v>6994</v>
      </c>
      <c r="D32" s="500" t="s">
        <v>10</v>
      </c>
      <c r="E32" s="500" t="s">
        <v>6995</v>
      </c>
      <c r="F32" s="500" t="s">
        <v>416</v>
      </c>
      <c r="G32" s="500" t="s">
        <v>558</v>
      </c>
      <c r="H32" s="500" t="s">
        <v>174</v>
      </c>
      <c r="I32" s="969">
        <v>45047</v>
      </c>
      <c r="J32" s="969">
        <v>45077</v>
      </c>
      <c r="K32" s="630">
        <v>11071440</v>
      </c>
      <c r="L32" s="970">
        <v>0.25</v>
      </c>
      <c r="M32" s="970">
        <v>0.25</v>
      </c>
      <c r="N32" s="970">
        <v>0.25</v>
      </c>
      <c r="O32" s="687">
        <v>0</v>
      </c>
      <c r="P32" s="687">
        <v>0</v>
      </c>
      <c r="Q32" s="687">
        <v>0</v>
      </c>
      <c r="R32" s="500" t="s">
        <v>6732</v>
      </c>
    </row>
    <row r="33" spans="2:18" ht="26.25" x14ac:dyDescent="0.25">
      <c r="B33" s="500"/>
      <c r="C33" s="554" t="s">
        <v>6996</v>
      </c>
      <c r="D33" s="500" t="s">
        <v>10</v>
      </c>
      <c r="E33" s="500" t="s">
        <v>6997</v>
      </c>
      <c r="F33" s="500" t="s">
        <v>416</v>
      </c>
      <c r="G33" s="500" t="s">
        <v>558</v>
      </c>
      <c r="H33" s="500" t="s">
        <v>174</v>
      </c>
      <c r="I33" s="969">
        <v>45047</v>
      </c>
      <c r="J33" s="969">
        <v>45077</v>
      </c>
      <c r="K33" s="630">
        <v>12317400</v>
      </c>
      <c r="L33" s="970">
        <v>0.7</v>
      </c>
      <c r="M33" s="970">
        <v>0.7</v>
      </c>
      <c r="N33" s="970">
        <v>0.7</v>
      </c>
      <c r="O33" s="687">
        <v>0</v>
      </c>
      <c r="P33" s="687">
        <v>0</v>
      </c>
      <c r="Q33" s="687">
        <v>0</v>
      </c>
      <c r="R33" s="500" t="s">
        <v>6732</v>
      </c>
    </row>
    <row r="34" spans="2:18" x14ac:dyDescent="0.25">
      <c r="B34" s="500"/>
      <c r="C34" s="554" t="s">
        <v>6998</v>
      </c>
      <c r="D34" s="500" t="s">
        <v>10</v>
      </c>
      <c r="E34" s="500" t="s">
        <v>6999</v>
      </c>
      <c r="F34" s="500" t="s">
        <v>416</v>
      </c>
      <c r="G34" s="500" t="s">
        <v>558</v>
      </c>
      <c r="H34" s="500" t="s">
        <v>6733</v>
      </c>
      <c r="I34" s="969">
        <v>45047</v>
      </c>
      <c r="J34" s="969">
        <v>45077</v>
      </c>
      <c r="K34" s="630" t="s">
        <v>6734</v>
      </c>
      <c r="L34" s="970">
        <v>0.25</v>
      </c>
      <c r="M34" s="970">
        <v>0.25</v>
      </c>
      <c r="N34" s="970">
        <v>0.25</v>
      </c>
      <c r="O34" s="687">
        <v>0</v>
      </c>
      <c r="P34" s="687">
        <v>0</v>
      </c>
      <c r="Q34" s="687">
        <v>0</v>
      </c>
      <c r="R34" s="500" t="s">
        <v>6732</v>
      </c>
    </row>
    <row r="35" spans="2:18" x14ac:dyDescent="0.25">
      <c r="B35" s="500"/>
      <c r="C35" s="554" t="s">
        <v>7000</v>
      </c>
      <c r="D35" s="500" t="s">
        <v>10</v>
      </c>
      <c r="E35" s="500" t="s">
        <v>7001</v>
      </c>
      <c r="F35" s="500" t="s">
        <v>416</v>
      </c>
      <c r="G35" s="500" t="s">
        <v>558</v>
      </c>
      <c r="H35" s="500" t="s">
        <v>157</v>
      </c>
      <c r="I35" s="969">
        <v>45047</v>
      </c>
      <c r="J35" s="969">
        <v>45077</v>
      </c>
      <c r="K35" s="630">
        <v>381000325</v>
      </c>
      <c r="L35" s="970">
        <v>0.28000000000000003</v>
      </c>
      <c r="M35" s="970">
        <v>0.28000000000000003</v>
      </c>
      <c r="N35" s="970">
        <v>0.28000000000000003</v>
      </c>
      <c r="O35" s="687">
        <v>0</v>
      </c>
      <c r="P35" s="687">
        <v>0</v>
      </c>
      <c r="Q35" s="687">
        <v>0</v>
      </c>
      <c r="R35" s="500" t="s">
        <v>6732</v>
      </c>
    </row>
    <row r="36" spans="2:18" ht="26.25" x14ac:dyDescent="0.25">
      <c r="B36" s="500"/>
      <c r="C36" s="554" t="s">
        <v>7002</v>
      </c>
      <c r="D36" s="500" t="s">
        <v>10</v>
      </c>
      <c r="E36" s="500" t="s">
        <v>7003</v>
      </c>
      <c r="F36" s="500" t="s">
        <v>416</v>
      </c>
      <c r="G36" s="500" t="s">
        <v>558</v>
      </c>
      <c r="H36" s="500" t="s">
        <v>174</v>
      </c>
      <c r="I36" s="969">
        <v>45047</v>
      </c>
      <c r="J36" s="969">
        <v>45077</v>
      </c>
      <c r="K36" s="630">
        <v>12508840</v>
      </c>
      <c r="L36" s="970">
        <v>0.85</v>
      </c>
      <c r="M36" s="970">
        <v>0.85</v>
      </c>
      <c r="N36" s="970">
        <v>0.85</v>
      </c>
      <c r="O36" s="687">
        <v>0</v>
      </c>
      <c r="P36" s="687">
        <v>0</v>
      </c>
      <c r="Q36" s="687">
        <v>0</v>
      </c>
      <c r="R36" s="500" t="s">
        <v>6732</v>
      </c>
    </row>
    <row r="37" spans="2:18" x14ac:dyDescent="0.25">
      <c r="B37" s="500"/>
      <c r="C37" s="554" t="s">
        <v>7004</v>
      </c>
      <c r="D37" s="500" t="s">
        <v>10</v>
      </c>
      <c r="E37" s="500" t="s">
        <v>7005</v>
      </c>
      <c r="F37" s="500" t="s">
        <v>416</v>
      </c>
      <c r="G37" s="500" t="s">
        <v>558</v>
      </c>
      <c r="H37" s="500" t="s">
        <v>187</v>
      </c>
      <c r="I37" s="969">
        <v>45047</v>
      </c>
      <c r="J37" s="969">
        <v>45077</v>
      </c>
      <c r="K37" s="630">
        <v>27512456</v>
      </c>
      <c r="L37" s="970">
        <v>0.25</v>
      </c>
      <c r="M37" s="970">
        <v>0.25</v>
      </c>
      <c r="N37" s="970">
        <v>0.25</v>
      </c>
      <c r="O37" s="687">
        <v>0</v>
      </c>
      <c r="P37" s="687">
        <v>0</v>
      </c>
      <c r="Q37" s="687">
        <v>0</v>
      </c>
      <c r="R37" s="500" t="s">
        <v>6732</v>
      </c>
    </row>
    <row r="38" spans="2:18" ht="26.25" x14ac:dyDescent="0.25">
      <c r="B38" s="500"/>
      <c r="C38" s="554" t="s">
        <v>7006</v>
      </c>
      <c r="D38" s="500" t="s">
        <v>10</v>
      </c>
      <c r="E38" s="500" t="s">
        <v>7007</v>
      </c>
      <c r="F38" s="500" t="s">
        <v>416</v>
      </c>
      <c r="G38" s="500" t="s">
        <v>558</v>
      </c>
      <c r="H38" s="500" t="s">
        <v>187</v>
      </c>
      <c r="I38" s="969">
        <v>45047</v>
      </c>
      <c r="J38" s="969">
        <v>45077</v>
      </c>
      <c r="K38" s="630">
        <v>27511403</v>
      </c>
      <c r="L38" s="970">
        <v>0.3</v>
      </c>
      <c r="M38" s="970">
        <v>0.3</v>
      </c>
      <c r="N38" s="970">
        <v>0.3</v>
      </c>
      <c r="O38" s="687">
        <v>0</v>
      </c>
      <c r="P38" s="687">
        <v>0</v>
      </c>
      <c r="Q38" s="687">
        <v>0</v>
      </c>
      <c r="R38" s="500" t="s">
        <v>6732</v>
      </c>
    </row>
    <row r="39" spans="2:18" x14ac:dyDescent="0.25">
      <c r="B39" s="500"/>
      <c r="C39" s="554" t="s">
        <v>7008</v>
      </c>
      <c r="D39" s="500" t="s">
        <v>10</v>
      </c>
      <c r="E39" s="500" t="s">
        <v>7009</v>
      </c>
      <c r="F39" s="500" t="s">
        <v>416</v>
      </c>
      <c r="G39" s="500" t="s">
        <v>558</v>
      </c>
      <c r="H39" s="500" t="s">
        <v>187</v>
      </c>
      <c r="I39" s="969">
        <v>45047</v>
      </c>
      <c r="J39" s="969">
        <v>45077</v>
      </c>
      <c r="K39" s="630">
        <v>27512465</v>
      </c>
      <c r="L39" s="970">
        <v>0.2</v>
      </c>
      <c r="M39" s="970">
        <v>0.2</v>
      </c>
      <c r="N39" s="970">
        <v>0.2</v>
      </c>
      <c r="O39" s="687">
        <v>0</v>
      </c>
      <c r="P39" s="687">
        <v>0</v>
      </c>
      <c r="Q39" s="687">
        <v>0</v>
      </c>
      <c r="R39" s="500" t="s">
        <v>6732</v>
      </c>
    </row>
    <row r="40" spans="2:18" x14ac:dyDescent="0.25">
      <c r="B40" s="500"/>
      <c r="C40" s="554" t="s">
        <v>7010</v>
      </c>
      <c r="D40" s="500" t="s">
        <v>10</v>
      </c>
      <c r="E40" s="500" t="s">
        <v>7011</v>
      </c>
      <c r="F40" s="500" t="s">
        <v>416</v>
      </c>
      <c r="G40" s="500" t="s">
        <v>558</v>
      </c>
      <c r="H40" s="500" t="s">
        <v>187</v>
      </c>
      <c r="I40" s="969">
        <v>45047</v>
      </c>
      <c r="J40" s="969">
        <v>45077</v>
      </c>
      <c r="K40" s="630">
        <v>36005284</v>
      </c>
      <c r="L40" s="970">
        <v>0.2</v>
      </c>
      <c r="M40" s="970">
        <v>0.2</v>
      </c>
      <c r="N40" s="970">
        <v>0.2</v>
      </c>
      <c r="O40" s="687">
        <v>0</v>
      </c>
      <c r="P40" s="687">
        <v>0</v>
      </c>
      <c r="Q40" s="687">
        <v>0</v>
      </c>
      <c r="R40" s="500" t="s">
        <v>6732</v>
      </c>
    </row>
    <row r="41" spans="2:18" x14ac:dyDescent="0.25">
      <c r="B41" s="500"/>
      <c r="C41" s="554" t="s">
        <v>7012</v>
      </c>
      <c r="D41" s="500" t="s">
        <v>10</v>
      </c>
      <c r="E41" s="500" t="s">
        <v>7013</v>
      </c>
      <c r="F41" s="500" t="s">
        <v>416</v>
      </c>
      <c r="G41" s="500" t="s">
        <v>558</v>
      </c>
      <c r="H41" s="500" t="s">
        <v>187</v>
      </c>
      <c r="I41" s="969">
        <v>45047</v>
      </c>
      <c r="J41" s="969">
        <v>45077</v>
      </c>
      <c r="K41" s="630">
        <v>48228531</v>
      </c>
      <c r="L41" s="970">
        <v>0.2</v>
      </c>
      <c r="M41" s="970">
        <v>0.2</v>
      </c>
      <c r="N41" s="970">
        <v>0.2</v>
      </c>
      <c r="O41" s="687">
        <v>0</v>
      </c>
      <c r="P41" s="687">
        <v>0</v>
      </c>
      <c r="Q41" s="687">
        <v>0</v>
      </c>
      <c r="R41" s="500" t="s">
        <v>6732</v>
      </c>
    </row>
    <row r="42" spans="2:18" x14ac:dyDescent="0.25">
      <c r="B42" s="500"/>
      <c r="C42" s="554" t="s">
        <v>7014</v>
      </c>
      <c r="D42" s="500" t="s">
        <v>10</v>
      </c>
      <c r="E42" s="500" t="s">
        <v>7015</v>
      </c>
      <c r="F42" s="500" t="s">
        <v>416</v>
      </c>
      <c r="G42" s="500" t="s">
        <v>558</v>
      </c>
      <c r="H42" s="500" t="s">
        <v>964</v>
      </c>
      <c r="I42" s="969">
        <v>45047</v>
      </c>
      <c r="J42" s="969">
        <v>45077</v>
      </c>
      <c r="K42" s="630">
        <v>59108148</v>
      </c>
      <c r="L42" s="970">
        <v>0.25</v>
      </c>
      <c r="M42" s="970">
        <v>0.25</v>
      </c>
      <c r="N42" s="970">
        <v>0.25</v>
      </c>
      <c r="O42" s="687">
        <v>0</v>
      </c>
      <c r="P42" s="687">
        <v>0</v>
      </c>
      <c r="Q42" s="687">
        <v>0</v>
      </c>
      <c r="R42" s="500" t="s">
        <v>6732</v>
      </c>
    </row>
    <row r="43" spans="2:18" ht="26.25" x14ac:dyDescent="0.25">
      <c r="B43" s="500"/>
      <c r="C43" s="554" t="s">
        <v>7016</v>
      </c>
      <c r="D43" s="500" t="s">
        <v>10</v>
      </c>
      <c r="E43" s="500" t="s">
        <v>7017</v>
      </c>
      <c r="F43" s="500" t="s">
        <v>416</v>
      </c>
      <c r="G43" s="500" t="s">
        <v>558</v>
      </c>
      <c r="H43" s="500" t="s">
        <v>174</v>
      </c>
      <c r="I43" s="969">
        <v>45047</v>
      </c>
      <c r="J43" s="969">
        <v>45077</v>
      </c>
      <c r="K43" s="630">
        <v>10910500</v>
      </c>
      <c r="L43" s="970">
        <v>0.2</v>
      </c>
      <c r="M43" s="970">
        <v>0.2</v>
      </c>
      <c r="N43" s="970">
        <v>0.2</v>
      </c>
      <c r="O43" s="687">
        <v>0</v>
      </c>
      <c r="P43" s="687">
        <v>0</v>
      </c>
      <c r="Q43" s="687">
        <v>0</v>
      </c>
      <c r="R43" s="500" t="s">
        <v>6732</v>
      </c>
    </row>
    <row r="44" spans="2:18" x14ac:dyDescent="0.25">
      <c r="B44" s="500"/>
      <c r="C44" s="554" t="s">
        <v>7402</v>
      </c>
      <c r="D44" s="500" t="s">
        <v>10</v>
      </c>
      <c r="E44" s="500" t="s">
        <v>7018</v>
      </c>
      <c r="F44" s="500" t="s">
        <v>416</v>
      </c>
      <c r="G44" s="500" t="s">
        <v>558</v>
      </c>
      <c r="H44" s="500" t="s">
        <v>187</v>
      </c>
      <c r="I44" s="969">
        <v>45047</v>
      </c>
      <c r="J44" s="969">
        <v>45077</v>
      </c>
      <c r="K44" s="630" t="s">
        <v>7019</v>
      </c>
      <c r="L44" s="970">
        <v>0.2</v>
      </c>
      <c r="M44" s="970">
        <v>0.2</v>
      </c>
      <c r="N44" s="970">
        <v>0.2</v>
      </c>
      <c r="O44" s="687">
        <v>0</v>
      </c>
      <c r="P44" s="687">
        <v>0</v>
      </c>
      <c r="Q44" s="687">
        <v>0</v>
      </c>
      <c r="R44" s="500" t="s">
        <v>6732</v>
      </c>
    </row>
    <row r="45" spans="2:18" x14ac:dyDescent="0.25">
      <c r="B45" s="500"/>
      <c r="C45" s="554" t="s">
        <v>7403</v>
      </c>
      <c r="D45" s="500" t="s">
        <v>10</v>
      </c>
      <c r="E45" s="500" t="s">
        <v>7020</v>
      </c>
      <c r="F45" s="500" t="s">
        <v>416</v>
      </c>
      <c r="G45" s="500" t="s">
        <v>558</v>
      </c>
      <c r="H45" s="500" t="s">
        <v>187</v>
      </c>
      <c r="I45" s="969">
        <v>45047</v>
      </c>
      <c r="J45" s="969">
        <v>45077</v>
      </c>
      <c r="K45" s="630" t="s">
        <v>7021</v>
      </c>
      <c r="L45" s="970">
        <v>0.2</v>
      </c>
      <c r="M45" s="970">
        <v>0.2</v>
      </c>
      <c r="N45" s="970">
        <v>0.2</v>
      </c>
      <c r="O45" s="687">
        <v>0</v>
      </c>
      <c r="P45" s="687">
        <v>0</v>
      </c>
      <c r="Q45" s="687">
        <v>0</v>
      </c>
      <c r="R45" s="500" t="s">
        <v>6732</v>
      </c>
    </row>
    <row r="46" spans="2:18" x14ac:dyDescent="0.25">
      <c r="B46" s="500"/>
      <c r="C46" s="554" t="s">
        <v>7404</v>
      </c>
      <c r="D46" s="500" t="s">
        <v>10</v>
      </c>
      <c r="E46" s="500" t="s">
        <v>3005</v>
      </c>
      <c r="F46" s="500" t="s">
        <v>416</v>
      </c>
      <c r="G46" s="500" t="s">
        <v>558</v>
      </c>
      <c r="H46" s="500" t="s">
        <v>161</v>
      </c>
      <c r="I46" s="969">
        <v>45047</v>
      </c>
      <c r="J46" s="969">
        <v>45077</v>
      </c>
      <c r="K46" s="630" t="s">
        <v>7022</v>
      </c>
      <c r="L46" s="970">
        <v>0.21</v>
      </c>
      <c r="M46" s="970">
        <v>0.21</v>
      </c>
      <c r="N46" s="970">
        <v>0.21</v>
      </c>
      <c r="O46" s="687">
        <v>0</v>
      </c>
      <c r="P46" s="687">
        <v>0</v>
      </c>
      <c r="Q46" s="687">
        <v>0</v>
      </c>
      <c r="R46" s="500" t="s">
        <v>6732</v>
      </c>
    </row>
    <row r="47" spans="2:18" x14ac:dyDescent="0.25">
      <c r="B47" s="500"/>
      <c r="C47" s="554" t="s">
        <v>7023</v>
      </c>
      <c r="D47" s="500" t="s">
        <v>10</v>
      </c>
      <c r="E47" s="500" t="s">
        <v>7024</v>
      </c>
      <c r="F47" s="500" t="s">
        <v>416</v>
      </c>
      <c r="G47" s="500" t="s">
        <v>558</v>
      </c>
      <c r="H47" s="500" t="s">
        <v>6735</v>
      </c>
      <c r="I47" s="969">
        <v>45047</v>
      </c>
      <c r="J47" s="969">
        <v>45077</v>
      </c>
      <c r="K47" s="630" t="s">
        <v>6736</v>
      </c>
      <c r="L47" s="970">
        <v>0.8</v>
      </c>
      <c r="M47" s="970">
        <v>0.8</v>
      </c>
      <c r="N47" s="970">
        <v>0.8</v>
      </c>
      <c r="O47" s="687">
        <v>0</v>
      </c>
      <c r="P47" s="687">
        <v>0</v>
      </c>
      <c r="Q47" s="687">
        <v>0</v>
      </c>
      <c r="R47" s="500" t="s">
        <v>6732</v>
      </c>
    </row>
    <row r="48" spans="2:18" x14ac:dyDescent="0.25">
      <c r="B48" s="500"/>
      <c r="C48" s="554" t="s">
        <v>7025</v>
      </c>
      <c r="D48" s="500" t="s">
        <v>10</v>
      </c>
      <c r="E48" s="500" t="s">
        <v>7026</v>
      </c>
      <c r="F48" s="500" t="s">
        <v>416</v>
      </c>
      <c r="G48" s="500" t="s">
        <v>558</v>
      </c>
      <c r="H48" s="500" t="s">
        <v>170</v>
      </c>
      <c r="I48" s="969">
        <v>45047</v>
      </c>
      <c r="J48" s="969">
        <v>45077</v>
      </c>
      <c r="K48" s="630" t="s">
        <v>6737</v>
      </c>
      <c r="L48" s="970">
        <v>0.46</v>
      </c>
      <c r="M48" s="970">
        <v>0.46</v>
      </c>
      <c r="N48" s="970">
        <v>0.46</v>
      </c>
      <c r="O48" s="687">
        <v>0</v>
      </c>
      <c r="P48" s="687">
        <v>0</v>
      </c>
      <c r="Q48" s="687">
        <v>0</v>
      </c>
      <c r="R48" s="500" t="s">
        <v>6732</v>
      </c>
    </row>
    <row r="49" spans="2:19" x14ac:dyDescent="0.25">
      <c r="B49" s="500"/>
      <c r="C49" s="554" t="s">
        <v>7027</v>
      </c>
      <c r="D49" s="500" t="s">
        <v>10</v>
      </c>
      <c r="E49" s="500" t="s">
        <v>7028</v>
      </c>
      <c r="F49" s="500" t="s">
        <v>416</v>
      </c>
      <c r="G49" s="500" t="s">
        <v>558</v>
      </c>
      <c r="H49" s="500" t="s">
        <v>170</v>
      </c>
      <c r="I49" s="969">
        <v>45047</v>
      </c>
      <c r="J49" s="969">
        <v>45077</v>
      </c>
      <c r="K49" s="630" t="s">
        <v>6738</v>
      </c>
      <c r="L49" s="970">
        <v>0.55000000000000004</v>
      </c>
      <c r="M49" s="970">
        <v>0.55000000000000004</v>
      </c>
      <c r="N49" s="970">
        <v>0.55000000000000004</v>
      </c>
      <c r="O49" s="687">
        <v>0</v>
      </c>
      <c r="P49" s="687">
        <v>0</v>
      </c>
      <c r="Q49" s="687">
        <v>0</v>
      </c>
      <c r="R49" s="500" t="s">
        <v>6732</v>
      </c>
    </row>
    <row r="50" spans="2:19" ht="26.25" x14ac:dyDescent="0.25">
      <c r="B50" s="500"/>
      <c r="C50" s="554" t="s">
        <v>7029</v>
      </c>
      <c r="D50" s="500" t="s">
        <v>10</v>
      </c>
      <c r="E50" s="500" t="s">
        <v>7030</v>
      </c>
      <c r="F50" s="500" t="s">
        <v>416</v>
      </c>
      <c r="G50" s="500" t="s">
        <v>558</v>
      </c>
      <c r="H50" s="500" t="s">
        <v>6739</v>
      </c>
      <c r="I50" s="969">
        <v>45047</v>
      </c>
      <c r="J50" s="969">
        <v>45077</v>
      </c>
      <c r="K50" s="630" t="s">
        <v>6740</v>
      </c>
      <c r="L50" s="970">
        <v>0.95</v>
      </c>
      <c r="M50" s="970">
        <v>0.95</v>
      </c>
      <c r="N50" s="970">
        <v>0.95</v>
      </c>
      <c r="O50" s="687">
        <v>0</v>
      </c>
      <c r="P50" s="687">
        <v>0</v>
      </c>
      <c r="Q50" s="687">
        <v>0</v>
      </c>
      <c r="R50" s="500" t="s">
        <v>6732</v>
      </c>
    </row>
    <row r="51" spans="2:19" x14ac:dyDescent="0.25">
      <c r="B51" s="500"/>
      <c r="C51" s="554" t="s">
        <v>7405</v>
      </c>
      <c r="D51" s="500" t="s">
        <v>10</v>
      </c>
      <c r="E51" s="500" t="s">
        <v>7031</v>
      </c>
      <c r="F51" s="500" t="s">
        <v>416</v>
      </c>
      <c r="G51" s="500" t="s">
        <v>558</v>
      </c>
      <c r="H51" s="500" t="s">
        <v>964</v>
      </c>
      <c r="I51" s="969">
        <v>45047</v>
      </c>
      <c r="J51" s="969">
        <v>45077</v>
      </c>
      <c r="K51" s="630" t="s">
        <v>7032</v>
      </c>
      <c r="L51" s="970">
        <v>0.2</v>
      </c>
      <c r="M51" s="970">
        <v>0.2</v>
      </c>
      <c r="N51" s="970">
        <v>0.2</v>
      </c>
      <c r="O51" s="687">
        <v>0</v>
      </c>
      <c r="P51" s="687">
        <v>0</v>
      </c>
      <c r="Q51" s="687">
        <v>0</v>
      </c>
      <c r="R51" s="500" t="s">
        <v>6732</v>
      </c>
    </row>
    <row r="52" spans="2:19" x14ac:dyDescent="0.25">
      <c r="B52" s="500"/>
      <c r="C52" s="554" t="s">
        <v>7406</v>
      </c>
      <c r="D52" s="500" t="s">
        <v>10</v>
      </c>
      <c r="E52" s="500" t="s">
        <v>7282</v>
      </c>
      <c r="F52" s="500" t="s">
        <v>416</v>
      </c>
      <c r="G52" s="500" t="s">
        <v>558</v>
      </c>
      <c r="H52" s="500" t="s">
        <v>7283</v>
      </c>
      <c r="I52" s="969">
        <v>45047</v>
      </c>
      <c r="J52" s="969">
        <v>45077</v>
      </c>
      <c r="K52" s="630" t="s">
        <v>7284</v>
      </c>
      <c r="L52" s="970">
        <v>0.2</v>
      </c>
      <c r="M52" s="970">
        <v>0.2</v>
      </c>
      <c r="N52" s="970">
        <v>0.2</v>
      </c>
      <c r="O52" s="687">
        <v>0</v>
      </c>
      <c r="P52" s="687">
        <v>0</v>
      </c>
      <c r="Q52" s="687">
        <v>0</v>
      </c>
      <c r="R52" s="500" t="s">
        <v>6732</v>
      </c>
    </row>
    <row r="53" spans="2:19" x14ac:dyDescent="0.25">
      <c r="B53" s="500"/>
      <c r="C53" s="554" t="s">
        <v>7407</v>
      </c>
      <c r="D53" s="500" t="s">
        <v>10</v>
      </c>
      <c r="E53" s="500" t="s">
        <v>7285</v>
      </c>
      <c r="F53" s="500" t="s">
        <v>416</v>
      </c>
      <c r="G53" s="500" t="s">
        <v>558</v>
      </c>
      <c r="H53" s="500" t="s">
        <v>7286</v>
      </c>
      <c r="I53" s="969">
        <v>45047</v>
      </c>
      <c r="J53" s="969">
        <v>45077</v>
      </c>
      <c r="K53" s="630">
        <v>25876773</v>
      </c>
      <c r="L53" s="970">
        <v>0.2</v>
      </c>
      <c r="M53" s="970">
        <v>0.2</v>
      </c>
      <c r="N53" s="970">
        <v>0.2</v>
      </c>
      <c r="O53" s="687">
        <v>0</v>
      </c>
      <c r="P53" s="687">
        <v>0</v>
      </c>
      <c r="Q53" s="687">
        <v>0</v>
      </c>
      <c r="R53" s="500" t="s">
        <v>6732</v>
      </c>
    </row>
    <row r="54" spans="2:19" x14ac:dyDescent="0.25">
      <c r="B54" s="500"/>
      <c r="C54" s="554" t="s">
        <v>7408</v>
      </c>
      <c r="D54" s="656" t="s">
        <v>10</v>
      </c>
      <c r="E54" s="500" t="s">
        <v>7287</v>
      </c>
      <c r="F54" s="500" t="s">
        <v>416</v>
      </c>
      <c r="G54" s="500" t="s">
        <v>558</v>
      </c>
      <c r="H54" s="500" t="s">
        <v>7286</v>
      </c>
      <c r="I54" s="969">
        <v>45047</v>
      </c>
      <c r="J54" s="969">
        <v>45077</v>
      </c>
      <c r="K54" s="630">
        <v>25751474</v>
      </c>
      <c r="L54" s="970">
        <v>0.2</v>
      </c>
      <c r="M54" s="970">
        <v>0.2</v>
      </c>
      <c r="N54" s="970">
        <v>0.2</v>
      </c>
      <c r="O54" s="687">
        <v>0</v>
      </c>
      <c r="P54" s="687">
        <v>0</v>
      </c>
      <c r="Q54" s="687">
        <v>0</v>
      </c>
      <c r="R54" s="500" t="s">
        <v>6732</v>
      </c>
    </row>
    <row r="55" spans="2:19" x14ac:dyDescent="0.25">
      <c r="B55" s="500"/>
      <c r="C55" s="722" t="s">
        <v>7477</v>
      </c>
      <c r="D55" s="656" t="s">
        <v>10</v>
      </c>
      <c r="E55" s="500" t="s">
        <v>7409</v>
      </c>
      <c r="F55" s="500" t="s">
        <v>416</v>
      </c>
      <c r="G55" s="500" t="s">
        <v>558</v>
      </c>
      <c r="H55" s="500" t="s">
        <v>634</v>
      </c>
      <c r="I55" s="969">
        <v>45047</v>
      </c>
      <c r="J55" s="969">
        <v>45077</v>
      </c>
      <c r="K55" s="630" t="s">
        <v>7410</v>
      </c>
      <c r="L55" s="970">
        <v>0.2</v>
      </c>
      <c r="M55" s="970">
        <v>0.2</v>
      </c>
      <c r="N55" s="970">
        <v>0.2</v>
      </c>
      <c r="O55" s="687">
        <v>0</v>
      </c>
      <c r="P55" s="687">
        <v>0</v>
      </c>
      <c r="Q55" s="687">
        <v>0</v>
      </c>
      <c r="R55" s="500" t="s">
        <v>6732</v>
      </c>
    </row>
    <row r="56" spans="2:19" x14ac:dyDescent="0.25">
      <c r="B56" s="500"/>
      <c r="C56" s="554" t="s">
        <v>7478</v>
      </c>
      <c r="D56" s="656" t="s">
        <v>10</v>
      </c>
      <c r="E56" s="500" t="s">
        <v>7409</v>
      </c>
      <c r="F56" s="500" t="s">
        <v>416</v>
      </c>
      <c r="G56" s="500" t="s">
        <v>558</v>
      </c>
      <c r="H56" s="500" t="s">
        <v>422</v>
      </c>
      <c r="I56" s="969">
        <v>45047</v>
      </c>
      <c r="J56" s="969">
        <v>45077</v>
      </c>
      <c r="K56" s="630" t="s">
        <v>7411</v>
      </c>
      <c r="L56" s="970">
        <v>0.2</v>
      </c>
      <c r="M56" s="970">
        <v>0.2</v>
      </c>
      <c r="N56" s="970">
        <v>0.2</v>
      </c>
      <c r="O56" s="687">
        <v>0</v>
      </c>
      <c r="P56" s="687">
        <v>0</v>
      </c>
      <c r="Q56" s="687">
        <v>0</v>
      </c>
      <c r="R56" s="500" t="s">
        <v>6732</v>
      </c>
    </row>
    <row r="57" spans="2:19" x14ac:dyDescent="0.25">
      <c r="B57" s="500"/>
      <c r="C57" s="977"/>
      <c r="D57" s="977" t="s">
        <v>10</v>
      </c>
      <c r="E57" s="977" t="s">
        <v>7479</v>
      </c>
      <c r="F57" s="977" t="s">
        <v>416</v>
      </c>
      <c r="G57" s="977" t="s">
        <v>558</v>
      </c>
      <c r="H57" s="977" t="s">
        <v>370</v>
      </c>
      <c r="I57" s="978">
        <v>45047</v>
      </c>
      <c r="J57" s="978">
        <v>45077</v>
      </c>
      <c r="K57" s="979" t="s">
        <v>7480</v>
      </c>
      <c r="L57" s="970">
        <v>1.4</v>
      </c>
      <c r="M57" s="970">
        <v>1.4</v>
      </c>
      <c r="N57" s="970">
        <v>1.4</v>
      </c>
      <c r="O57" s="970">
        <v>0</v>
      </c>
      <c r="P57" s="970">
        <v>0</v>
      </c>
      <c r="Q57" s="970">
        <v>0</v>
      </c>
      <c r="R57" s="977" t="s">
        <v>6732</v>
      </c>
    </row>
    <row r="58" spans="2:19" x14ac:dyDescent="0.25">
      <c r="B58" s="500"/>
      <c r="C58" s="977"/>
      <c r="D58" s="977" t="s">
        <v>10</v>
      </c>
      <c r="E58" s="977" t="s">
        <v>7479</v>
      </c>
      <c r="F58" s="977" t="s">
        <v>416</v>
      </c>
      <c r="G58" s="977" t="s">
        <v>558</v>
      </c>
      <c r="H58" s="977" t="s">
        <v>422</v>
      </c>
      <c r="I58" s="978">
        <v>45047</v>
      </c>
      <c r="J58" s="978">
        <v>45077</v>
      </c>
      <c r="K58" s="979" t="s">
        <v>7481</v>
      </c>
      <c r="L58" s="970">
        <v>1.8</v>
      </c>
      <c r="M58" s="970">
        <v>1.8</v>
      </c>
      <c r="N58" s="970">
        <v>1.8</v>
      </c>
      <c r="O58" s="970">
        <v>0</v>
      </c>
      <c r="P58" s="970">
        <v>0</v>
      </c>
      <c r="Q58" s="970">
        <v>0</v>
      </c>
      <c r="R58" s="977" t="s">
        <v>6732</v>
      </c>
    </row>
    <row r="59" spans="2:19" x14ac:dyDescent="0.25">
      <c r="B59" s="500"/>
      <c r="C59" s="977"/>
      <c r="D59" s="977" t="s">
        <v>10</v>
      </c>
      <c r="E59" s="977" t="s">
        <v>7479</v>
      </c>
      <c r="F59" s="977" t="s">
        <v>416</v>
      </c>
      <c r="G59" s="977" t="s">
        <v>558</v>
      </c>
      <c r="H59" s="977" t="s">
        <v>422</v>
      </c>
      <c r="I59" s="978">
        <v>45047</v>
      </c>
      <c r="J59" s="978">
        <v>45077</v>
      </c>
      <c r="K59" s="979" t="s">
        <v>7482</v>
      </c>
      <c r="L59" s="970">
        <v>1.8</v>
      </c>
      <c r="M59" s="970">
        <v>1.8</v>
      </c>
      <c r="N59" s="970">
        <v>1.8</v>
      </c>
      <c r="O59" s="970">
        <v>0</v>
      </c>
      <c r="P59" s="970">
        <v>0</v>
      </c>
      <c r="Q59" s="970">
        <v>0</v>
      </c>
      <c r="R59" s="977" t="s">
        <v>6732</v>
      </c>
    </row>
    <row r="60" spans="2:19" x14ac:dyDescent="0.25">
      <c r="B60" s="500"/>
      <c r="C60" s="554" t="s">
        <v>7033</v>
      </c>
      <c r="D60" s="500" t="s">
        <v>10</v>
      </c>
      <c r="E60" s="500" t="s">
        <v>148</v>
      </c>
      <c r="F60" s="500" t="s">
        <v>416</v>
      </c>
      <c r="G60" s="500" t="s">
        <v>417</v>
      </c>
      <c r="H60" s="500" t="s">
        <v>608</v>
      </c>
      <c r="I60" s="501">
        <v>44927</v>
      </c>
      <c r="J60" s="501">
        <v>46022</v>
      </c>
      <c r="K60" s="500" t="s">
        <v>6549</v>
      </c>
      <c r="L60" s="970">
        <v>3</v>
      </c>
      <c r="M60" s="970">
        <v>3</v>
      </c>
      <c r="N60" s="687">
        <v>25</v>
      </c>
      <c r="O60" s="687">
        <v>0</v>
      </c>
      <c r="P60" s="687">
        <v>0</v>
      </c>
      <c r="Q60" s="687">
        <v>0</v>
      </c>
      <c r="R60" s="500"/>
    </row>
    <row r="61" spans="2:19" x14ac:dyDescent="0.25">
      <c r="B61" s="500"/>
      <c r="C61" s="554" t="s">
        <v>7034</v>
      </c>
      <c r="D61" s="500" t="s">
        <v>10</v>
      </c>
      <c r="E61" s="500" t="s">
        <v>6741</v>
      </c>
      <c r="F61" s="500" t="s">
        <v>416</v>
      </c>
      <c r="G61" s="500" t="s">
        <v>558</v>
      </c>
      <c r="H61" s="500" t="s">
        <v>6742</v>
      </c>
      <c r="I61" s="501">
        <v>44927</v>
      </c>
      <c r="J61" s="501">
        <v>45291</v>
      </c>
      <c r="K61" s="500" t="s">
        <v>6743</v>
      </c>
      <c r="L61" s="970">
        <v>13.14</v>
      </c>
      <c r="M61" s="970">
        <v>13.14</v>
      </c>
      <c r="N61" s="970">
        <v>13.14</v>
      </c>
      <c r="O61" s="687">
        <v>0</v>
      </c>
      <c r="P61" s="687">
        <v>0</v>
      </c>
      <c r="Q61" s="687">
        <v>0</v>
      </c>
      <c r="R61" s="500" t="s">
        <v>4559</v>
      </c>
      <c r="S61" s="559" t="s">
        <v>7412</v>
      </c>
    </row>
    <row r="62" spans="2:19" x14ac:dyDescent="0.25">
      <c r="B62" s="500">
        <v>4090</v>
      </c>
      <c r="C62" s="554" t="s">
        <v>1496</v>
      </c>
      <c r="D62" s="500" t="s">
        <v>10</v>
      </c>
      <c r="E62" s="500" t="s">
        <v>68</v>
      </c>
      <c r="F62" s="500" t="s">
        <v>416</v>
      </c>
      <c r="G62" s="500" t="s">
        <v>417</v>
      </c>
      <c r="H62" s="500" t="s">
        <v>507</v>
      </c>
      <c r="I62" s="501">
        <v>44927</v>
      </c>
      <c r="J62" s="501">
        <v>45291</v>
      </c>
      <c r="K62" s="500" t="s">
        <v>678</v>
      </c>
      <c r="L62" s="1108">
        <v>5.2</v>
      </c>
      <c r="M62" s="1108">
        <v>5.2</v>
      </c>
      <c r="N62" s="1108">
        <v>5.2</v>
      </c>
      <c r="O62" s="1102">
        <v>0</v>
      </c>
      <c r="P62" s="1102">
        <v>0</v>
      </c>
      <c r="Q62" s="1102">
        <v>0</v>
      </c>
      <c r="R62" s="1105" t="s">
        <v>4112</v>
      </c>
    </row>
    <row r="63" spans="2:19" ht="26.25" x14ac:dyDescent="0.25">
      <c r="B63" s="500">
        <v>5789</v>
      </c>
      <c r="C63" s="554" t="s">
        <v>1517</v>
      </c>
      <c r="D63" s="500" t="s">
        <v>10</v>
      </c>
      <c r="E63" s="500" t="s">
        <v>68</v>
      </c>
      <c r="F63" s="500" t="s">
        <v>416</v>
      </c>
      <c r="G63" s="500" t="s">
        <v>417</v>
      </c>
      <c r="H63" s="500" t="s">
        <v>478</v>
      </c>
      <c r="I63" s="501">
        <v>44927</v>
      </c>
      <c r="J63" s="501">
        <v>45291</v>
      </c>
      <c r="K63" s="500" t="s">
        <v>679</v>
      </c>
      <c r="L63" s="1109"/>
      <c r="M63" s="1109"/>
      <c r="N63" s="1109"/>
      <c r="O63" s="1103"/>
      <c r="P63" s="1103"/>
      <c r="Q63" s="1103"/>
      <c r="R63" s="1106"/>
    </row>
    <row r="64" spans="2:19" x14ac:dyDescent="0.25">
      <c r="B64" s="500">
        <v>3337</v>
      </c>
      <c r="C64" s="554" t="s">
        <v>1539</v>
      </c>
      <c r="D64" s="500" t="s">
        <v>10</v>
      </c>
      <c r="E64" s="500" t="s">
        <v>68</v>
      </c>
      <c r="F64" s="500" t="s">
        <v>416</v>
      </c>
      <c r="G64" s="500" t="s">
        <v>417</v>
      </c>
      <c r="H64" s="500" t="s">
        <v>504</v>
      </c>
      <c r="I64" s="501">
        <v>44927</v>
      </c>
      <c r="J64" s="501">
        <v>45291</v>
      </c>
      <c r="K64" s="500" t="s">
        <v>680</v>
      </c>
      <c r="L64" s="1109"/>
      <c r="M64" s="1109"/>
      <c r="N64" s="1109"/>
      <c r="O64" s="1103"/>
      <c r="P64" s="1103"/>
      <c r="Q64" s="1103"/>
      <c r="R64" s="1106"/>
    </row>
    <row r="65" spans="2:18" x14ac:dyDescent="0.25">
      <c r="B65" s="500">
        <v>4665</v>
      </c>
      <c r="C65" s="554" t="s">
        <v>1556</v>
      </c>
      <c r="D65" s="500" t="s">
        <v>10</v>
      </c>
      <c r="E65" s="500" t="s">
        <v>68</v>
      </c>
      <c r="F65" s="500" t="s">
        <v>416</v>
      </c>
      <c r="G65" s="500" t="s">
        <v>417</v>
      </c>
      <c r="H65" s="500" t="s">
        <v>509</v>
      </c>
      <c r="I65" s="501">
        <v>44927</v>
      </c>
      <c r="J65" s="501">
        <v>45291</v>
      </c>
      <c r="K65" s="500" t="s">
        <v>681</v>
      </c>
      <c r="L65" s="1109"/>
      <c r="M65" s="1109"/>
      <c r="N65" s="1109"/>
      <c r="O65" s="1103"/>
      <c r="P65" s="1103"/>
      <c r="Q65" s="1103"/>
      <c r="R65" s="1106"/>
    </row>
    <row r="66" spans="2:18" x14ac:dyDescent="0.25">
      <c r="B66" s="500">
        <v>4666</v>
      </c>
      <c r="C66" s="554" t="s">
        <v>1574</v>
      </c>
      <c r="D66" s="500" t="s">
        <v>10</v>
      </c>
      <c r="E66" s="500" t="s">
        <v>68</v>
      </c>
      <c r="F66" s="500" t="s">
        <v>416</v>
      </c>
      <c r="G66" s="500" t="s">
        <v>417</v>
      </c>
      <c r="H66" s="500" t="s">
        <v>511</v>
      </c>
      <c r="I66" s="501">
        <v>44927</v>
      </c>
      <c r="J66" s="501">
        <v>45291</v>
      </c>
      <c r="K66" s="500" t="s">
        <v>682</v>
      </c>
      <c r="L66" s="1109"/>
      <c r="M66" s="1109"/>
      <c r="N66" s="1109"/>
      <c r="O66" s="1103"/>
      <c r="P66" s="1103"/>
      <c r="Q66" s="1103"/>
      <c r="R66" s="1106"/>
    </row>
    <row r="67" spans="2:18" ht="26.25" x14ac:dyDescent="0.25">
      <c r="B67" s="500">
        <v>4126</v>
      </c>
      <c r="C67" s="554" t="s">
        <v>1591</v>
      </c>
      <c r="D67" s="500" t="s">
        <v>10</v>
      </c>
      <c r="E67" s="500" t="s">
        <v>68</v>
      </c>
      <c r="F67" s="500" t="s">
        <v>416</v>
      </c>
      <c r="G67" s="500" t="s">
        <v>417</v>
      </c>
      <c r="H67" s="500" t="s">
        <v>513</v>
      </c>
      <c r="I67" s="501">
        <v>44927</v>
      </c>
      <c r="J67" s="501">
        <v>45291</v>
      </c>
      <c r="K67" s="500" t="s">
        <v>683</v>
      </c>
      <c r="L67" s="1109"/>
      <c r="M67" s="1109"/>
      <c r="N67" s="1109"/>
      <c r="O67" s="1103"/>
      <c r="P67" s="1103"/>
      <c r="Q67" s="1103"/>
      <c r="R67" s="1106"/>
    </row>
    <row r="68" spans="2:18" x14ac:dyDescent="0.25">
      <c r="B68" s="500">
        <v>4124</v>
      </c>
      <c r="C68" s="554" t="s">
        <v>1607</v>
      </c>
      <c r="D68" s="500" t="s">
        <v>10</v>
      </c>
      <c r="E68" s="500" t="s">
        <v>68</v>
      </c>
      <c r="F68" s="500" t="s">
        <v>416</v>
      </c>
      <c r="G68" s="500" t="s">
        <v>417</v>
      </c>
      <c r="H68" s="500" t="s">
        <v>428</v>
      </c>
      <c r="I68" s="501">
        <v>44927</v>
      </c>
      <c r="J68" s="501">
        <v>45291</v>
      </c>
      <c r="K68" s="500" t="s">
        <v>684</v>
      </c>
      <c r="L68" s="1109"/>
      <c r="M68" s="1109"/>
      <c r="N68" s="1109"/>
      <c r="O68" s="1103"/>
      <c r="P68" s="1103"/>
      <c r="Q68" s="1103"/>
      <c r="R68" s="1106"/>
    </row>
    <row r="69" spans="2:18" x14ac:dyDescent="0.25">
      <c r="B69" s="500">
        <v>4567</v>
      </c>
      <c r="C69" s="554" t="s">
        <v>1624</v>
      </c>
      <c r="D69" s="500" t="s">
        <v>10</v>
      </c>
      <c r="E69" s="500" t="s">
        <v>68</v>
      </c>
      <c r="F69" s="500" t="s">
        <v>416</v>
      </c>
      <c r="G69" s="500" t="s">
        <v>417</v>
      </c>
      <c r="H69" s="500" t="s">
        <v>517</v>
      </c>
      <c r="I69" s="501">
        <v>44927</v>
      </c>
      <c r="J69" s="501">
        <v>45291</v>
      </c>
      <c r="K69" s="500" t="s">
        <v>685</v>
      </c>
      <c r="L69" s="1110"/>
      <c r="M69" s="1110"/>
      <c r="N69" s="1110"/>
      <c r="O69" s="1104"/>
      <c r="P69" s="1104"/>
      <c r="Q69" s="1104"/>
      <c r="R69" s="1107"/>
    </row>
    <row r="70" spans="2:18" x14ac:dyDescent="0.25">
      <c r="B70" s="500">
        <v>4482</v>
      </c>
      <c r="C70" s="554" t="s">
        <v>1641</v>
      </c>
      <c r="D70" s="500" t="s">
        <v>10</v>
      </c>
      <c r="E70" s="500" t="s">
        <v>107</v>
      </c>
      <c r="F70" s="500" t="s">
        <v>416</v>
      </c>
      <c r="G70" s="500" t="s">
        <v>417</v>
      </c>
      <c r="H70" s="500" t="s">
        <v>482</v>
      </c>
      <c r="I70" s="501">
        <v>44927</v>
      </c>
      <c r="J70" s="501">
        <v>45291</v>
      </c>
      <c r="K70" s="500" t="s">
        <v>686</v>
      </c>
      <c r="L70" s="1108">
        <v>0</v>
      </c>
      <c r="M70" s="1108">
        <v>0</v>
      </c>
      <c r="N70" s="1108">
        <v>0</v>
      </c>
      <c r="O70" s="1102">
        <v>0</v>
      </c>
      <c r="P70" s="1102">
        <v>0</v>
      </c>
      <c r="Q70" s="1102">
        <v>0</v>
      </c>
      <c r="R70" s="1105" t="s">
        <v>4112</v>
      </c>
    </row>
    <row r="71" spans="2:18" x14ac:dyDescent="0.25">
      <c r="B71" s="500">
        <v>4448</v>
      </c>
      <c r="C71" s="554" t="s">
        <v>1657</v>
      </c>
      <c r="D71" s="500" t="s">
        <v>10</v>
      </c>
      <c r="E71" s="500" t="s">
        <v>107</v>
      </c>
      <c r="F71" s="500" t="s">
        <v>416</v>
      </c>
      <c r="G71" s="500" t="s">
        <v>417</v>
      </c>
      <c r="H71" s="500" t="s">
        <v>484</v>
      </c>
      <c r="I71" s="501">
        <v>44927</v>
      </c>
      <c r="J71" s="501">
        <v>45291</v>
      </c>
      <c r="K71" s="500" t="s">
        <v>687</v>
      </c>
      <c r="L71" s="1109"/>
      <c r="M71" s="1109"/>
      <c r="N71" s="1109"/>
      <c r="O71" s="1103"/>
      <c r="P71" s="1103"/>
      <c r="Q71" s="1103"/>
      <c r="R71" s="1106"/>
    </row>
    <row r="72" spans="2:18" x14ac:dyDescent="0.25">
      <c r="B72" s="500">
        <v>4404</v>
      </c>
      <c r="C72" s="554" t="s">
        <v>1674</v>
      </c>
      <c r="D72" s="500" t="s">
        <v>10</v>
      </c>
      <c r="E72" s="500" t="s">
        <v>107</v>
      </c>
      <c r="F72" s="500" t="s">
        <v>416</v>
      </c>
      <c r="G72" s="500" t="s">
        <v>417</v>
      </c>
      <c r="H72" s="500" t="s">
        <v>478</v>
      </c>
      <c r="I72" s="501">
        <v>44927</v>
      </c>
      <c r="J72" s="501">
        <v>45291</v>
      </c>
      <c r="K72" s="500" t="s">
        <v>688</v>
      </c>
      <c r="L72" s="1110"/>
      <c r="M72" s="1110"/>
      <c r="N72" s="1110"/>
      <c r="O72" s="1104"/>
      <c r="P72" s="1104"/>
      <c r="Q72" s="1104"/>
      <c r="R72" s="1107"/>
    </row>
    <row r="73" spans="2:18" x14ac:dyDescent="0.25">
      <c r="B73" s="500">
        <v>2667</v>
      </c>
      <c r="C73" s="554" t="s">
        <v>1693</v>
      </c>
      <c r="D73" s="500" t="s">
        <v>10</v>
      </c>
      <c r="E73" s="500" t="s">
        <v>59</v>
      </c>
      <c r="F73" s="500" t="s">
        <v>416</v>
      </c>
      <c r="G73" s="500" t="s">
        <v>417</v>
      </c>
      <c r="H73" s="500" t="s">
        <v>470</v>
      </c>
      <c r="I73" s="501">
        <v>44927</v>
      </c>
      <c r="J73" s="501">
        <v>45291</v>
      </c>
      <c r="K73" s="500" t="s">
        <v>689</v>
      </c>
      <c r="L73" s="1108">
        <v>0.6</v>
      </c>
      <c r="M73" s="1108">
        <v>0.6</v>
      </c>
      <c r="N73" s="1108">
        <v>0.6</v>
      </c>
      <c r="O73" s="1102">
        <v>0</v>
      </c>
      <c r="P73" s="1102">
        <v>0</v>
      </c>
      <c r="Q73" s="1102">
        <v>0</v>
      </c>
      <c r="R73" s="1105" t="s">
        <v>4112</v>
      </c>
    </row>
    <row r="74" spans="2:18" x14ac:dyDescent="0.25">
      <c r="B74" s="500">
        <v>4520</v>
      </c>
      <c r="C74" s="554" t="s">
        <v>1710</v>
      </c>
      <c r="D74" s="500" t="s">
        <v>10</v>
      </c>
      <c r="E74" s="500" t="s">
        <v>59</v>
      </c>
      <c r="F74" s="500" t="s">
        <v>416</v>
      </c>
      <c r="G74" s="500" t="s">
        <v>417</v>
      </c>
      <c r="H74" s="500" t="s">
        <v>473</v>
      </c>
      <c r="I74" s="501">
        <v>44927</v>
      </c>
      <c r="J74" s="501">
        <v>45291</v>
      </c>
      <c r="K74" s="500" t="s">
        <v>690</v>
      </c>
      <c r="L74" s="1109"/>
      <c r="M74" s="1109"/>
      <c r="N74" s="1109"/>
      <c r="O74" s="1103"/>
      <c r="P74" s="1103"/>
      <c r="Q74" s="1103"/>
      <c r="R74" s="1106"/>
    </row>
    <row r="75" spans="2:18" ht="26.25" x14ac:dyDescent="0.25">
      <c r="B75" s="500">
        <v>4403</v>
      </c>
      <c r="C75" s="554" t="s">
        <v>1728</v>
      </c>
      <c r="D75" s="500" t="s">
        <v>10</v>
      </c>
      <c r="E75" s="500" t="s">
        <v>59</v>
      </c>
      <c r="F75" s="500" t="s">
        <v>416</v>
      </c>
      <c r="G75" s="500" t="s">
        <v>417</v>
      </c>
      <c r="H75" s="500" t="s">
        <v>475</v>
      </c>
      <c r="I75" s="501">
        <v>44927</v>
      </c>
      <c r="J75" s="501">
        <v>45291</v>
      </c>
      <c r="K75" s="500" t="s">
        <v>691</v>
      </c>
      <c r="L75" s="1109"/>
      <c r="M75" s="1109"/>
      <c r="N75" s="1109"/>
      <c r="O75" s="1103"/>
      <c r="P75" s="1103"/>
      <c r="Q75" s="1103"/>
      <c r="R75" s="1106"/>
    </row>
    <row r="76" spans="2:18" x14ac:dyDescent="0.25">
      <c r="B76" s="500"/>
      <c r="C76" s="554" t="s">
        <v>7035</v>
      </c>
      <c r="D76" s="500" t="s">
        <v>10</v>
      </c>
      <c r="E76" s="500" t="s">
        <v>59</v>
      </c>
      <c r="F76" s="500" t="s">
        <v>416</v>
      </c>
      <c r="G76" s="500" t="s">
        <v>417</v>
      </c>
      <c r="H76" s="500" t="s">
        <v>468</v>
      </c>
      <c r="I76" s="501">
        <v>44927</v>
      </c>
      <c r="J76" s="501">
        <v>45291</v>
      </c>
      <c r="K76" s="500" t="s">
        <v>6744</v>
      </c>
      <c r="L76" s="1110"/>
      <c r="M76" s="1110"/>
      <c r="N76" s="1110"/>
      <c r="O76" s="1104"/>
      <c r="P76" s="1104"/>
      <c r="Q76" s="1104"/>
      <c r="R76" s="1107"/>
    </row>
    <row r="77" spans="2:18" x14ac:dyDescent="0.25">
      <c r="B77" s="500">
        <v>3439</v>
      </c>
      <c r="C77" s="554" t="s">
        <v>1747</v>
      </c>
      <c r="D77" s="500" t="s">
        <v>10</v>
      </c>
      <c r="E77" s="500" t="s">
        <v>81</v>
      </c>
      <c r="F77" s="500" t="s">
        <v>416</v>
      </c>
      <c r="G77" s="500" t="s">
        <v>417</v>
      </c>
      <c r="H77" s="500" t="s">
        <v>436</v>
      </c>
      <c r="I77" s="501">
        <v>44927</v>
      </c>
      <c r="J77" s="501">
        <v>45291</v>
      </c>
      <c r="K77" s="500" t="s">
        <v>692</v>
      </c>
      <c r="L77" s="1108">
        <v>4.2</v>
      </c>
      <c r="M77" s="1108">
        <v>4.2</v>
      </c>
      <c r="N77" s="1108">
        <v>4.2</v>
      </c>
      <c r="O77" s="1102">
        <v>0</v>
      </c>
      <c r="P77" s="1102">
        <v>0</v>
      </c>
      <c r="Q77" s="1102">
        <v>0</v>
      </c>
      <c r="R77" s="1105" t="s">
        <v>4112</v>
      </c>
    </row>
    <row r="78" spans="2:18" ht="26.25" x14ac:dyDescent="0.25">
      <c r="B78" s="500">
        <v>4125</v>
      </c>
      <c r="C78" s="554" t="s">
        <v>1767</v>
      </c>
      <c r="D78" s="500" t="s">
        <v>10</v>
      </c>
      <c r="E78" s="500" t="s">
        <v>81</v>
      </c>
      <c r="F78" s="500" t="s">
        <v>416</v>
      </c>
      <c r="G78" s="500" t="s">
        <v>417</v>
      </c>
      <c r="H78" s="500" t="s">
        <v>439</v>
      </c>
      <c r="I78" s="501">
        <v>44927</v>
      </c>
      <c r="J78" s="501">
        <v>45291</v>
      </c>
      <c r="K78" s="500" t="s">
        <v>4113</v>
      </c>
      <c r="L78" s="1109"/>
      <c r="M78" s="1109"/>
      <c r="N78" s="1109"/>
      <c r="O78" s="1103"/>
      <c r="P78" s="1103"/>
      <c r="Q78" s="1103"/>
      <c r="R78" s="1106"/>
    </row>
    <row r="79" spans="2:18" x14ac:dyDescent="0.25">
      <c r="B79" s="500">
        <v>4454</v>
      </c>
      <c r="C79" s="554" t="s">
        <v>1785</v>
      </c>
      <c r="D79" s="500" t="s">
        <v>10</v>
      </c>
      <c r="E79" s="500" t="s">
        <v>81</v>
      </c>
      <c r="F79" s="500" t="s">
        <v>416</v>
      </c>
      <c r="G79" s="500" t="s">
        <v>417</v>
      </c>
      <c r="H79" s="500" t="s">
        <v>441</v>
      </c>
      <c r="I79" s="501">
        <v>44927</v>
      </c>
      <c r="J79" s="501">
        <v>45291</v>
      </c>
      <c r="K79" s="500" t="s">
        <v>693</v>
      </c>
      <c r="L79" s="1109"/>
      <c r="M79" s="1109"/>
      <c r="N79" s="1109"/>
      <c r="O79" s="1103"/>
      <c r="P79" s="1103"/>
      <c r="Q79" s="1103"/>
      <c r="R79" s="1106"/>
    </row>
    <row r="80" spans="2:18" x14ac:dyDescent="0.25">
      <c r="B80" s="500">
        <v>1504</v>
      </c>
      <c r="C80" s="554" t="s">
        <v>1806</v>
      </c>
      <c r="D80" s="500" t="s">
        <v>10</v>
      </c>
      <c r="E80" s="500" t="s">
        <v>81</v>
      </c>
      <c r="F80" s="500" t="s">
        <v>416</v>
      </c>
      <c r="G80" s="500" t="s">
        <v>417</v>
      </c>
      <c r="H80" s="500" t="s">
        <v>443</v>
      </c>
      <c r="I80" s="501">
        <v>44927</v>
      </c>
      <c r="J80" s="501">
        <v>45291</v>
      </c>
      <c r="K80" s="500" t="s">
        <v>694</v>
      </c>
      <c r="L80" s="1109"/>
      <c r="M80" s="1109"/>
      <c r="N80" s="1109"/>
      <c r="O80" s="1103"/>
      <c r="P80" s="1103"/>
      <c r="Q80" s="1103"/>
      <c r="R80" s="1106"/>
    </row>
    <row r="81" spans="2:18" x14ac:dyDescent="0.25">
      <c r="B81" s="500">
        <v>5511</v>
      </c>
      <c r="C81" s="554" t="s">
        <v>1823</v>
      </c>
      <c r="D81" s="500" t="s">
        <v>10</v>
      </c>
      <c r="E81" s="500" t="s">
        <v>81</v>
      </c>
      <c r="F81" s="500" t="s">
        <v>416</v>
      </c>
      <c r="G81" s="500" t="s">
        <v>417</v>
      </c>
      <c r="H81" s="500" t="s">
        <v>445</v>
      </c>
      <c r="I81" s="501">
        <v>44927</v>
      </c>
      <c r="J81" s="501">
        <v>45291</v>
      </c>
      <c r="K81" s="500" t="s">
        <v>695</v>
      </c>
      <c r="L81" s="1109"/>
      <c r="M81" s="1109"/>
      <c r="N81" s="1109"/>
      <c r="O81" s="1103"/>
      <c r="P81" s="1103"/>
      <c r="Q81" s="1103"/>
      <c r="R81" s="1106"/>
    </row>
    <row r="82" spans="2:18" x14ac:dyDescent="0.25">
      <c r="B82" s="500">
        <v>4413</v>
      </c>
      <c r="C82" s="554" t="s">
        <v>1838</v>
      </c>
      <c r="D82" s="500" t="s">
        <v>10</v>
      </c>
      <c r="E82" s="500" t="s">
        <v>81</v>
      </c>
      <c r="F82" s="500" t="s">
        <v>416</v>
      </c>
      <c r="G82" s="500" t="s">
        <v>417</v>
      </c>
      <c r="H82" s="500" t="s">
        <v>448</v>
      </c>
      <c r="I82" s="501">
        <v>44927</v>
      </c>
      <c r="J82" s="501">
        <v>45291</v>
      </c>
      <c r="K82" s="500" t="s">
        <v>696</v>
      </c>
      <c r="L82" s="1109"/>
      <c r="M82" s="1109"/>
      <c r="N82" s="1109"/>
      <c r="O82" s="1103"/>
      <c r="P82" s="1103"/>
      <c r="Q82" s="1103"/>
      <c r="R82" s="1106"/>
    </row>
    <row r="83" spans="2:18" x14ac:dyDescent="0.25">
      <c r="B83" s="500">
        <v>4012</v>
      </c>
      <c r="C83" s="554" t="s">
        <v>1853</v>
      </c>
      <c r="D83" s="500" t="s">
        <v>10</v>
      </c>
      <c r="E83" s="500" t="s">
        <v>81</v>
      </c>
      <c r="F83" s="500" t="s">
        <v>416</v>
      </c>
      <c r="G83" s="500" t="s">
        <v>417</v>
      </c>
      <c r="H83" s="500" t="s">
        <v>451</v>
      </c>
      <c r="I83" s="501">
        <v>44927</v>
      </c>
      <c r="J83" s="501">
        <v>45291</v>
      </c>
      <c r="K83" s="500" t="s">
        <v>697</v>
      </c>
      <c r="L83" s="1109"/>
      <c r="M83" s="1109"/>
      <c r="N83" s="1109"/>
      <c r="O83" s="1103"/>
      <c r="P83" s="1103"/>
      <c r="Q83" s="1103"/>
      <c r="R83" s="1106"/>
    </row>
    <row r="84" spans="2:18" x14ac:dyDescent="0.25">
      <c r="B84" s="500">
        <v>638</v>
      </c>
      <c r="C84" s="554" t="s">
        <v>1869</v>
      </c>
      <c r="D84" s="500" t="s">
        <v>10</v>
      </c>
      <c r="E84" s="500" t="s">
        <v>81</v>
      </c>
      <c r="F84" s="500" t="s">
        <v>416</v>
      </c>
      <c r="G84" s="500" t="s">
        <v>417</v>
      </c>
      <c r="H84" s="500" t="s">
        <v>454</v>
      </c>
      <c r="I84" s="501">
        <v>44927</v>
      </c>
      <c r="J84" s="501">
        <v>45291</v>
      </c>
      <c r="K84" s="500" t="s">
        <v>698</v>
      </c>
      <c r="L84" s="1109"/>
      <c r="M84" s="1109"/>
      <c r="N84" s="1109"/>
      <c r="O84" s="1103"/>
      <c r="P84" s="1103"/>
      <c r="Q84" s="1103"/>
      <c r="R84" s="1106"/>
    </row>
    <row r="85" spans="2:18" x14ac:dyDescent="0.25">
      <c r="B85" s="500">
        <v>2623</v>
      </c>
      <c r="C85" s="554" t="s">
        <v>1886</v>
      </c>
      <c r="D85" s="500" t="s">
        <v>10</v>
      </c>
      <c r="E85" s="500" t="s">
        <v>81</v>
      </c>
      <c r="F85" s="500" t="s">
        <v>416</v>
      </c>
      <c r="G85" s="500" t="s">
        <v>417</v>
      </c>
      <c r="H85" s="500" t="s">
        <v>458</v>
      </c>
      <c r="I85" s="501">
        <v>44927</v>
      </c>
      <c r="J85" s="501">
        <v>45291</v>
      </c>
      <c r="K85" s="500" t="s">
        <v>699</v>
      </c>
      <c r="L85" s="1109"/>
      <c r="M85" s="1109"/>
      <c r="N85" s="1109"/>
      <c r="O85" s="1103"/>
      <c r="P85" s="1103"/>
      <c r="Q85" s="1103"/>
      <c r="R85" s="1106"/>
    </row>
    <row r="86" spans="2:18" x14ac:dyDescent="0.25">
      <c r="B86" s="500">
        <v>2693</v>
      </c>
      <c r="C86" s="554" t="s">
        <v>1902</v>
      </c>
      <c r="D86" s="500" t="s">
        <v>10</v>
      </c>
      <c r="E86" s="500" t="s">
        <v>81</v>
      </c>
      <c r="F86" s="500" t="s">
        <v>416</v>
      </c>
      <c r="G86" s="500" t="s">
        <v>417</v>
      </c>
      <c r="H86" s="500" t="s">
        <v>460</v>
      </c>
      <c r="I86" s="501">
        <v>44927</v>
      </c>
      <c r="J86" s="501">
        <v>45291</v>
      </c>
      <c r="K86" s="500" t="s">
        <v>700</v>
      </c>
      <c r="L86" s="1109"/>
      <c r="M86" s="1109"/>
      <c r="N86" s="1109"/>
      <c r="O86" s="1103"/>
      <c r="P86" s="1103"/>
      <c r="Q86" s="1103"/>
      <c r="R86" s="1106"/>
    </row>
    <row r="87" spans="2:18" x14ac:dyDescent="0.25">
      <c r="B87" s="500">
        <v>4681</v>
      </c>
      <c r="C87" s="554" t="s">
        <v>1918</v>
      </c>
      <c r="D87" s="500" t="s">
        <v>10</v>
      </c>
      <c r="E87" s="500" t="s">
        <v>81</v>
      </c>
      <c r="F87" s="500" t="s">
        <v>416</v>
      </c>
      <c r="G87" s="500" t="s">
        <v>417</v>
      </c>
      <c r="H87" s="500" t="s">
        <v>462</v>
      </c>
      <c r="I87" s="501">
        <v>44927</v>
      </c>
      <c r="J87" s="501">
        <v>45291</v>
      </c>
      <c r="K87" s="500" t="s">
        <v>701</v>
      </c>
      <c r="L87" s="1109"/>
      <c r="M87" s="1109"/>
      <c r="N87" s="1109"/>
      <c r="O87" s="1103"/>
      <c r="P87" s="1103"/>
      <c r="Q87" s="1103"/>
      <c r="R87" s="1106"/>
    </row>
    <row r="88" spans="2:18" x14ac:dyDescent="0.25">
      <c r="B88" s="500">
        <v>639</v>
      </c>
      <c r="C88" s="554" t="s">
        <v>1933</v>
      </c>
      <c r="D88" s="500" t="s">
        <v>10</v>
      </c>
      <c r="E88" s="500" t="s">
        <v>81</v>
      </c>
      <c r="F88" s="500" t="s">
        <v>416</v>
      </c>
      <c r="G88" s="500" t="s">
        <v>417</v>
      </c>
      <c r="H88" s="500" t="s">
        <v>456</v>
      </c>
      <c r="I88" s="501">
        <v>44927</v>
      </c>
      <c r="J88" s="501">
        <v>45291</v>
      </c>
      <c r="K88" s="500" t="s">
        <v>702</v>
      </c>
      <c r="L88" s="1109"/>
      <c r="M88" s="1109"/>
      <c r="N88" s="1109"/>
      <c r="O88" s="1103"/>
      <c r="P88" s="1103"/>
      <c r="Q88" s="1103"/>
      <c r="R88" s="1106"/>
    </row>
    <row r="89" spans="2:18" x14ac:dyDescent="0.25">
      <c r="B89" s="500">
        <v>3467</v>
      </c>
      <c r="C89" s="554" t="s">
        <v>1949</v>
      </c>
      <c r="D89" s="500" t="s">
        <v>10</v>
      </c>
      <c r="E89" s="500" t="s">
        <v>81</v>
      </c>
      <c r="F89" s="500" t="s">
        <v>416</v>
      </c>
      <c r="G89" s="500" t="s">
        <v>417</v>
      </c>
      <c r="H89" s="500" t="s">
        <v>464</v>
      </c>
      <c r="I89" s="501">
        <v>44927</v>
      </c>
      <c r="J89" s="501">
        <v>45291</v>
      </c>
      <c r="K89" s="500" t="s">
        <v>703</v>
      </c>
      <c r="L89" s="1109"/>
      <c r="M89" s="1109"/>
      <c r="N89" s="1109"/>
      <c r="O89" s="1103"/>
      <c r="P89" s="1103"/>
      <c r="Q89" s="1103"/>
      <c r="R89" s="1106"/>
    </row>
    <row r="90" spans="2:18" x14ac:dyDescent="0.25">
      <c r="B90" s="500">
        <v>4121</v>
      </c>
      <c r="C90" s="554" t="s">
        <v>1960</v>
      </c>
      <c r="D90" s="500" t="s">
        <v>10</v>
      </c>
      <c r="E90" s="500" t="s">
        <v>81</v>
      </c>
      <c r="F90" s="500" t="s">
        <v>416</v>
      </c>
      <c r="G90" s="500" t="s">
        <v>417</v>
      </c>
      <c r="H90" s="500" t="s">
        <v>466</v>
      </c>
      <c r="I90" s="501">
        <v>44927</v>
      </c>
      <c r="J90" s="501">
        <v>45291</v>
      </c>
      <c r="K90" s="500" t="s">
        <v>704</v>
      </c>
      <c r="L90" s="1109"/>
      <c r="M90" s="1109"/>
      <c r="N90" s="1109"/>
      <c r="O90" s="1103"/>
      <c r="P90" s="1103"/>
      <c r="Q90" s="1103"/>
      <c r="R90" s="1106"/>
    </row>
    <row r="91" spans="2:18" x14ac:dyDescent="0.25">
      <c r="B91" s="500">
        <v>4390</v>
      </c>
      <c r="C91" s="554" t="s">
        <v>4114</v>
      </c>
      <c r="D91" s="500" t="s">
        <v>10</v>
      </c>
      <c r="E91" s="500" t="s">
        <v>81</v>
      </c>
      <c r="F91" s="500" t="s">
        <v>416</v>
      </c>
      <c r="G91" s="500" t="s">
        <v>417</v>
      </c>
      <c r="H91" s="500" t="s">
        <v>4005</v>
      </c>
      <c r="I91" s="501">
        <v>44927</v>
      </c>
      <c r="J91" s="501">
        <v>45291</v>
      </c>
      <c r="K91" s="500" t="s">
        <v>4115</v>
      </c>
      <c r="L91" s="1110"/>
      <c r="M91" s="1110"/>
      <c r="N91" s="1110"/>
      <c r="O91" s="1104"/>
      <c r="P91" s="1104"/>
      <c r="Q91" s="1104"/>
      <c r="R91" s="1107"/>
    </row>
    <row r="95" spans="2:18" ht="18.75" hidden="1" x14ac:dyDescent="0.3">
      <c r="D95" s="660">
        <v>0.40097275000002242</v>
      </c>
    </row>
    <row r="96" spans="2:18" hidden="1" x14ac:dyDescent="0.25">
      <c r="C96" s="559" t="s">
        <v>6576</v>
      </c>
      <c r="D96" s="550">
        <v>158.40039999999996</v>
      </c>
    </row>
    <row r="97" spans="3:10" hidden="1" x14ac:dyDescent="0.25">
      <c r="C97" s="559" t="s">
        <v>6577</v>
      </c>
      <c r="D97">
        <v>107.623</v>
      </c>
    </row>
    <row r="98" spans="3:10" hidden="1" x14ac:dyDescent="0.25">
      <c r="C98" s="559" t="s">
        <v>7288</v>
      </c>
      <c r="D98">
        <v>31.5</v>
      </c>
    </row>
    <row r="99" spans="3:10" hidden="1" x14ac:dyDescent="0.25">
      <c r="C99" s="559" t="s">
        <v>24</v>
      </c>
      <c r="D99">
        <v>13.14</v>
      </c>
    </row>
    <row r="100" spans="3:10" hidden="1" x14ac:dyDescent="0.25">
      <c r="C100" s="559" t="s">
        <v>7413</v>
      </c>
      <c r="D100" s="971">
        <v>6.5383727499999997</v>
      </c>
    </row>
    <row r="101" spans="3:10" x14ac:dyDescent="0.25">
      <c r="I101" s="878"/>
      <c r="J101"/>
    </row>
    <row r="102" spans="3:10" x14ac:dyDescent="0.25">
      <c r="I102" s="878"/>
      <c r="J102"/>
    </row>
    <row r="103" spans="3:10" x14ac:dyDescent="0.25">
      <c r="C103" s="879"/>
      <c r="I103" s="878"/>
      <c r="J103"/>
    </row>
    <row r="104" spans="3:10" x14ac:dyDescent="0.25">
      <c r="I104" s="878"/>
      <c r="J104"/>
    </row>
    <row r="105" spans="3:10" x14ac:dyDescent="0.25">
      <c r="I105" s="878"/>
      <c r="J105"/>
    </row>
    <row r="106" spans="3:10" x14ac:dyDescent="0.25">
      <c r="I106" s="878"/>
      <c r="J106"/>
    </row>
    <row r="107" spans="3:10" x14ac:dyDescent="0.25">
      <c r="I107" s="878"/>
      <c r="J107"/>
    </row>
  </sheetData>
  <mergeCells count="40">
    <mergeCell ref="Q73:Q76"/>
    <mergeCell ref="R73:R76"/>
    <mergeCell ref="L77:L91"/>
    <mergeCell ref="M77:M91"/>
    <mergeCell ref="N77:N91"/>
    <mergeCell ref="O77:O91"/>
    <mergeCell ref="P77:P91"/>
    <mergeCell ref="Q77:Q91"/>
    <mergeCell ref="R77:R91"/>
    <mergeCell ref="L73:L76"/>
    <mergeCell ref="M73:M76"/>
    <mergeCell ref="N73:N76"/>
    <mergeCell ref="O73:O76"/>
    <mergeCell ref="M62:M69"/>
    <mergeCell ref="N62:N69"/>
    <mergeCell ref="O62:O69"/>
    <mergeCell ref="P62:P69"/>
    <mergeCell ref="P73:P76"/>
    <mergeCell ref="R5:R6"/>
    <mergeCell ref="B5:H5"/>
    <mergeCell ref="I5:J5"/>
    <mergeCell ref="K5:K6"/>
    <mergeCell ref="L5:N5"/>
    <mergeCell ref="O5:Q5"/>
    <mergeCell ref="Q21:Q26"/>
    <mergeCell ref="Q62:Q69"/>
    <mergeCell ref="R62:R69"/>
    <mergeCell ref="L70:L72"/>
    <mergeCell ref="M70:M72"/>
    <mergeCell ref="N70:N72"/>
    <mergeCell ref="O70:O72"/>
    <mergeCell ref="P70:P72"/>
    <mergeCell ref="Q70:Q72"/>
    <mergeCell ref="R70:R72"/>
    <mergeCell ref="L21:L26"/>
    <mergeCell ref="M21:M26"/>
    <mergeCell ref="N21:N26"/>
    <mergeCell ref="O21:O26"/>
    <mergeCell ref="P21:P26"/>
    <mergeCell ref="L62:L69"/>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6FC02-8AD7-4BBF-AC6A-6DCD13362349}">
  <sheetPr codeName="Hoja17">
    <tabColor rgb="FF2E6EBC"/>
  </sheetPr>
  <dimension ref="A1:AA223"/>
  <sheetViews>
    <sheetView showGridLines="0" view="pageBreakPreview" zoomScale="85" zoomScaleNormal="55" zoomScaleSheetLayoutView="85" workbookViewId="0">
      <selection activeCell="H8" sqref="H8"/>
    </sheetView>
  </sheetViews>
  <sheetFormatPr baseColWidth="10" defaultColWidth="9" defaultRowHeight="15" x14ac:dyDescent="0.25"/>
  <cols>
    <col min="1" max="1" width="1.85546875" style="69" customWidth="1"/>
    <col min="2" max="2" width="4.85546875" customWidth="1"/>
    <col min="3" max="3" width="17.7109375" customWidth="1"/>
    <col min="4" max="4" width="17" customWidth="1"/>
    <col min="5" max="5" width="38.28515625" customWidth="1"/>
    <col min="6" max="6" width="14.85546875" customWidth="1"/>
    <col min="7" max="7" width="13.28515625" customWidth="1"/>
    <col min="8" max="8" width="22.85546875" customWidth="1"/>
    <col min="9" max="9" width="12.42578125" bestFit="1" customWidth="1"/>
    <col min="10" max="10" width="12.28515625" customWidth="1"/>
    <col min="11" max="11" width="28.42578125" style="18" customWidth="1"/>
    <col min="12" max="12" width="12" style="18" customWidth="1"/>
    <col min="13" max="13" width="7.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0.710937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v>45076</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12</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503" t="s">
        <v>7451</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31" t="s">
        <v>406</v>
      </c>
      <c r="K11" s="32" t="s">
        <v>407</v>
      </c>
      <c r="L11" s="33" t="s">
        <v>408</v>
      </c>
      <c r="M11" s="34" t="s">
        <v>409</v>
      </c>
      <c r="N11" s="35" t="s">
        <v>410</v>
      </c>
      <c r="O11" s="33" t="s">
        <v>408</v>
      </c>
      <c r="P11" s="34" t="s">
        <v>409</v>
      </c>
      <c r="Q11" s="36" t="s">
        <v>410</v>
      </c>
      <c r="R11" s="1060"/>
      <c r="S11" s="24"/>
      <c r="T11" s="24"/>
    </row>
    <row r="12" spans="1:27" ht="17.25" thickTop="1" x14ac:dyDescent="0.25">
      <c r="A12" s="22">
        <v>7</v>
      </c>
      <c r="B12" s="37">
        <v>1</v>
      </c>
      <c r="C12" s="38" t="s">
        <v>1094</v>
      </c>
      <c r="D12" s="39" t="s">
        <v>12</v>
      </c>
      <c r="E12" s="38" t="s">
        <v>104</v>
      </c>
      <c r="F12" s="40" t="s">
        <v>435</v>
      </c>
      <c r="G12" s="40" t="s">
        <v>417</v>
      </c>
      <c r="H12" s="41" t="s">
        <v>779</v>
      </c>
      <c r="I12" s="38" t="s">
        <v>794</v>
      </c>
      <c r="J12" s="42" t="s">
        <v>806</v>
      </c>
      <c r="K12" s="43" t="s">
        <v>191</v>
      </c>
      <c r="L12" s="484">
        <v>0.78400000000000003</v>
      </c>
      <c r="M12" s="485">
        <v>0.78400000000000003</v>
      </c>
      <c r="N12" s="486">
        <v>0</v>
      </c>
      <c r="O12" s="484">
        <v>0.157</v>
      </c>
      <c r="P12" s="485">
        <v>0.157</v>
      </c>
      <c r="Q12" s="486">
        <v>0</v>
      </c>
      <c r="R12" s="70" t="s">
        <v>3314</v>
      </c>
      <c r="S12" s="44"/>
      <c r="T12" s="24"/>
    </row>
    <row r="13" spans="1:27" ht="16.5" x14ac:dyDescent="0.25">
      <c r="A13" s="22">
        <v>14</v>
      </c>
      <c r="B13" s="201">
        <v>2</v>
      </c>
      <c r="C13" s="45" t="s">
        <v>1131</v>
      </c>
      <c r="D13" s="46" t="s">
        <v>12</v>
      </c>
      <c r="E13" s="45" t="s">
        <v>144</v>
      </c>
      <c r="F13" s="46" t="s">
        <v>435</v>
      </c>
      <c r="G13" s="46" t="s">
        <v>417</v>
      </c>
      <c r="H13" s="47" t="s">
        <v>445</v>
      </c>
      <c r="I13" s="45" t="s">
        <v>794</v>
      </c>
      <c r="J13" s="47" t="s">
        <v>806</v>
      </c>
      <c r="K13" s="48" t="s">
        <v>706</v>
      </c>
      <c r="L13" s="212">
        <v>2.1999999999999999E-2</v>
      </c>
      <c r="M13" s="49">
        <v>2.1999999999999999E-2</v>
      </c>
      <c r="N13" s="688">
        <v>0</v>
      </c>
      <c r="O13" s="212">
        <v>4.0000000000000001E-3</v>
      </c>
      <c r="P13" s="49">
        <v>4.0000000000000001E-3</v>
      </c>
      <c r="Q13" s="688">
        <v>0</v>
      </c>
      <c r="R13" s="202" t="s">
        <v>3314</v>
      </c>
      <c r="S13" s="44"/>
      <c r="T13" s="24"/>
    </row>
    <row r="14" spans="1:27" x14ac:dyDescent="0.25">
      <c r="A14" s="22" t="e">
        <v>#REF!</v>
      </c>
      <c r="B14" s="201">
        <v>3</v>
      </c>
      <c r="C14" s="45" t="s">
        <v>1335</v>
      </c>
      <c r="D14" s="46" t="s">
        <v>12</v>
      </c>
      <c r="E14" s="45" t="s">
        <v>5929</v>
      </c>
      <c r="F14" s="46" t="s">
        <v>435</v>
      </c>
      <c r="G14" s="46" t="s">
        <v>417</v>
      </c>
      <c r="H14" s="47" t="s">
        <v>433</v>
      </c>
      <c r="I14" s="45" t="s">
        <v>794</v>
      </c>
      <c r="J14" s="72">
        <v>46752</v>
      </c>
      <c r="K14" s="48" t="s">
        <v>195</v>
      </c>
      <c r="L14" s="1115">
        <v>4.0650000000000004</v>
      </c>
      <c r="M14" s="1069">
        <v>4.0650000000000004</v>
      </c>
      <c r="N14" s="1112" t="s">
        <v>649</v>
      </c>
      <c r="O14" s="1115">
        <v>0.81299999999999994</v>
      </c>
      <c r="P14" s="1069">
        <v>0.81299999999999994</v>
      </c>
      <c r="Q14" s="1112" t="s">
        <v>649</v>
      </c>
      <c r="R14" s="202" t="s">
        <v>3315</v>
      </c>
      <c r="S14" s="50"/>
      <c r="T14" s="51"/>
    </row>
    <row r="15" spans="1:27" x14ac:dyDescent="0.25">
      <c r="A15" s="22" t="e">
        <v>#REF!</v>
      </c>
      <c r="B15" s="201">
        <v>4</v>
      </c>
      <c r="C15" s="45" t="s">
        <v>1358</v>
      </c>
      <c r="D15" s="46" t="s">
        <v>12</v>
      </c>
      <c r="E15" s="45" t="s">
        <v>5929</v>
      </c>
      <c r="F15" s="46" t="s">
        <v>435</v>
      </c>
      <c r="G15" s="46" t="s">
        <v>417</v>
      </c>
      <c r="H15" s="47" t="s">
        <v>418</v>
      </c>
      <c r="I15" s="45" t="s">
        <v>794</v>
      </c>
      <c r="J15" s="72">
        <v>46752</v>
      </c>
      <c r="K15" s="48" t="s">
        <v>199</v>
      </c>
      <c r="L15" s="1095"/>
      <c r="M15" s="1097"/>
      <c r="N15" s="1113"/>
      <c r="O15" s="1095"/>
      <c r="P15" s="1097"/>
      <c r="Q15" s="1113"/>
      <c r="R15" s="202" t="s">
        <v>3315</v>
      </c>
      <c r="S15" s="50"/>
      <c r="T15" s="51"/>
    </row>
    <row r="16" spans="1:27" x14ac:dyDescent="0.25">
      <c r="A16" s="22" t="e">
        <v>#REF!</v>
      </c>
      <c r="B16" s="201">
        <v>5</v>
      </c>
      <c r="C16" s="45" t="s">
        <v>1379</v>
      </c>
      <c r="D16" s="46" t="s">
        <v>12</v>
      </c>
      <c r="E16" s="45" t="s">
        <v>5929</v>
      </c>
      <c r="F16" s="46" t="s">
        <v>435</v>
      </c>
      <c r="G16" s="46" t="s">
        <v>417</v>
      </c>
      <c r="H16" s="47" t="s">
        <v>422</v>
      </c>
      <c r="I16" s="45" t="s">
        <v>794</v>
      </c>
      <c r="J16" s="72">
        <v>46752</v>
      </c>
      <c r="K16" s="48" t="s">
        <v>193</v>
      </c>
      <c r="L16" s="1095"/>
      <c r="M16" s="1097"/>
      <c r="N16" s="1113"/>
      <c r="O16" s="1095"/>
      <c r="P16" s="1097"/>
      <c r="Q16" s="1113"/>
      <c r="R16" s="202" t="s">
        <v>3315</v>
      </c>
      <c r="S16" s="50"/>
      <c r="T16" s="51"/>
    </row>
    <row r="17" spans="1:20" x14ac:dyDescent="0.25">
      <c r="A17" s="22" t="e">
        <v>#REF!</v>
      </c>
      <c r="B17" s="201">
        <v>6</v>
      </c>
      <c r="C17" s="45" t="s">
        <v>1401</v>
      </c>
      <c r="D17" s="46" t="s">
        <v>12</v>
      </c>
      <c r="E17" s="45" t="s">
        <v>5929</v>
      </c>
      <c r="F17" s="46" t="s">
        <v>435</v>
      </c>
      <c r="G17" s="46" t="s">
        <v>417</v>
      </c>
      <c r="H17" s="47" t="s">
        <v>424</v>
      </c>
      <c r="I17" s="45" t="s">
        <v>794</v>
      </c>
      <c r="J17" s="72">
        <v>46752</v>
      </c>
      <c r="K17" s="48" t="s">
        <v>197</v>
      </c>
      <c r="L17" s="1095"/>
      <c r="M17" s="1097"/>
      <c r="N17" s="1113"/>
      <c r="O17" s="1095"/>
      <c r="P17" s="1097"/>
      <c r="Q17" s="1113"/>
      <c r="R17" s="202" t="s">
        <v>3315</v>
      </c>
      <c r="S17" s="50"/>
      <c r="T17" s="51"/>
    </row>
    <row r="18" spans="1:20" x14ac:dyDescent="0.25">
      <c r="A18" s="22" t="e">
        <v>#REF!</v>
      </c>
      <c r="B18" s="201">
        <v>7</v>
      </c>
      <c r="C18" s="45" t="s">
        <v>1421</v>
      </c>
      <c r="D18" s="46" t="s">
        <v>12</v>
      </c>
      <c r="E18" s="45" t="s">
        <v>5929</v>
      </c>
      <c r="F18" s="46" t="s">
        <v>435</v>
      </c>
      <c r="G18" s="46" t="s">
        <v>417</v>
      </c>
      <c r="H18" s="47" t="s">
        <v>428</v>
      </c>
      <c r="I18" s="45" t="s">
        <v>794</v>
      </c>
      <c r="J18" s="72">
        <v>46752</v>
      </c>
      <c r="K18" s="48" t="s">
        <v>196</v>
      </c>
      <c r="L18" s="1095"/>
      <c r="M18" s="1097"/>
      <c r="N18" s="1113"/>
      <c r="O18" s="1095"/>
      <c r="P18" s="1097"/>
      <c r="Q18" s="1113"/>
      <c r="R18" s="202" t="s">
        <v>3315</v>
      </c>
      <c r="S18" s="50"/>
      <c r="T18" s="51"/>
    </row>
    <row r="19" spans="1:20" x14ac:dyDescent="0.25">
      <c r="A19" s="22" t="e">
        <v>#REF!</v>
      </c>
      <c r="B19" s="201">
        <v>8</v>
      </c>
      <c r="C19" s="45" t="s">
        <v>1439</v>
      </c>
      <c r="D19" s="46" t="s">
        <v>12</v>
      </c>
      <c r="E19" s="45" t="s">
        <v>5929</v>
      </c>
      <c r="F19" s="46" t="s">
        <v>435</v>
      </c>
      <c r="G19" s="46" t="s">
        <v>417</v>
      </c>
      <c r="H19" s="47" t="s">
        <v>370</v>
      </c>
      <c r="I19" s="45" t="s">
        <v>794</v>
      </c>
      <c r="J19" s="72">
        <v>46752</v>
      </c>
      <c r="K19" s="48" t="s">
        <v>707</v>
      </c>
      <c r="L19" s="1095"/>
      <c r="M19" s="1097"/>
      <c r="N19" s="1113"/>
      <c r="O19" s="1095"/>
      <c r="P19" s="1097"/>
      <c r="Q19" s="1113"/>
      <c r="R19" s="202" t="s">
        <v>5930</v>
      </c>
      <c r="S19" s="50"/>
      <c r="T19" s="51"/>
    </row>
    <row r="20" spans="1:20" x14ac:dyDescent="0.25">
      <c r="A20" s="22" t="e">
        <v>#REF!</v>
      </c>
      <c r="B20" s="201">
        <v>9</v>
      </c>
      <c r="C20" s="45" t="s">
        <v>1460</v>
      </c>
      <c r="D20" s="46" t="s">
        <v>12</v>
      </c>
      <c r="E20" s="45" t="s">
        <v>5929</v>
      </c>
      <c r="F20" s="46" t="s">
        <v>435</v>
      </c>
      <c r="G20" s="46" t="s">
        <v>417</v>
      </c>
      <c r="H20" s="47" t="s">
        <v>431</v>
      </c>
      <c r="I20" s="45" t="s">
        <v>794</v>
      </c>
      <c r="J20" s="72">
        <v>46752</v>
      </c>
      <c r="K20" s="48" t="s">
        <v>194</v>
      </c>
      <c r="L20" s="1095"/>
      <c r="M20" s="1097"/>
      <c r="N20" s="1113"/>
      <c r="O20" s="1095"/>
      <c r="P20" s="1097"/>
      <c r="Q20" s="1113"/>
      <c r="R20" s="202" t="s">
        <v>3315</v>
      </c>
      <c r="S20" s="50"/>
      <c r="T20" s="51"/>
    </row>
    <row r="21" spans="1:20" x14ac:dyDescent="0.25">
      <c r="A21" s="22" t="e">
        <v>#REF!</v>
      </c>
      <c r="B21" s="201">
        <v>10</v>
      </c>
      <c r="C21" s="45" t="s">
        <v>1479</v>
      </c>
      <c r="D21" s="46" t="s">
        <v>12</v>
      </c>
      <c r="E21" s="45" t="s">
        <v>5929</v>
      </c>
      <c r="F21" s="46" t="s">
        <v>435</v>
      </c>
      <c r="G21" s="46" t="s">
        <v>417</v>
      </c>
      <c r="H21" s="47" t="s">
        <v>426</v>
      </c>
      <c r="I21" s="45" t="s">
        <v>794</v>
      </c>
      <c r="J21" s="72">
        <v>46752</v>
      </c>
      <c r="K21" s="48" t="s">
        <v>198</v>
      </c>
      <c r="L21" s="1095"/>
      <c r="M21" s="1097"/>
      <c r="N21" s="1113"/>
      <c r="O21" s="1095"/>
      <c r="P21" s="1097"/>
      <c r="Q21" s="1113"/>
      <c r="R21" s="202" t="s">
        <v>3315</v>
      </c>
      <c r="S21" s="50"/>
      <c r="T21" s="51"/>
    </row>
    <row r="22" spans="1:20" x14ac:dyDescent="0.25">
      <c r="A22" s="22" t="e">
        <v>#REF!</v>
      </c>
      <c r="B22" s="201">
        <v>11</v>
      </c>
      <c r="C22" s="56" t="s">
        <v>4401</v>
      </c>
      <c r="D22" s="57" t="s">
        <v>12</v>
      </c>
      <c r="E22" s="56" t="s">
        <v>5929</v>
      </c>
      <c r="F22" s="57" t="s">
        <v>435</v>
      </c>
      <c r="G22" s="57" t="s">
        <v>417</v>
      </c>
      <c r="H22" s="58" t="s">
        <v>4388</v>
      </c>
      <c r="I22" s="56" t="s">
        <v>794</v>
      </c>
      <c r="J22" s="80">
        <v>46752</v>
      </c>
      <c r="K22" s="57" t="s">
        <v>4402</v>
      </c>
      <c r="L22" s="487"/>
      <c r="M22" s="488"/>
      <c r="N22" s="489"/>
      <c r="O22" s="487"/>
      <c r="P22" s="488"/>
      <c r="Q22" s="489"/>
      <c r="R22" s="202" t="s">
        <v>3315</v>
      </c>
      <c r="S22" s="50"/>
      <c r="T22" s="51"/>
    </row>
    <row r="23" spans="1:20" x14ac:dyDescent="0.25">
      <c r="A23" s="22" t="e">
        <v>#REF!</v>
      </c>
      <c r="B23" s="201">
        <v>12</v>
      </c>
      <c r="C23" s="45" t="s">
        <v>1498</v>
      </c>
      <c r="D23" s="46" t="s">
        <v>12</v>
      </c>
      <c r="E23" s="45" t="s">
        <v>34</v>
      </c>
      <c r="F23" s="46" t="s">
        <v>435</v>
      </c>
      <c r="G23" s="46" t="s">
        <v>417</v>
      </c>
      <c r="H23" s="47" t="s">
        <v>719</v>
      </c>
      <c r="I23" s="45" t="s">
        <v>794</v>
      </c>
      <c r="J23" s="72">
        <v>46752</v>
      </c>
      <c r="K23" s="48" t="s">
        <v>203</v>
      </c>
      <c r="L23" s="1115">
        <v>29.645</v>
      </c>
      <c r="M23" s="1069">
        <v>29.645</v>
      </c>
      <c r="N23" s="1112"/>
      <c r="O23" s="1115">
        <v>5.9290000000000003</v>
      </c>
      <c r="P23" s="1069">
        <v>5.9290000000000003</v>
      </c>
      <c r="Q23" s="1112"/>
      <c r="R23" s="202" t="s">
        <v>3315</v>
      </c>
      <c r="S23" s="50"/>
      <c r="T23" s="51"/>
    </row>
    <row r="24" spans="1:20" x14ac:dyDescent="0.25">
      <c r="A24" s="22" t="e">
        <v>#REF!</v>
      </c>
      <c r="B24" s="201">
        <v>13</v>
      </c>
      <c r="C24" s="45" t="s">
        <v>1519</v>
      </c>
      <c r="D24" s="46" t="s">
        <v>12</v>
      </c>
      <c r="E24" s="45" t="s">
        <v>34</v>
      </c>
      <c r="F24" s="46" t="s">
        <v>435</v>
      </c>
      <c r="G24" s="46" t="s">
        <v>417</v>
      </c>
      <c r="H24" s="47" t="s">
        <v>767</v>
      </c>
      <c r="I24" s="45" t="s">
        <v>794</v>
      </c>
      <c r="J24" s="72">
        <v>46752</v>
      </c>
      <c r="K24" s="48" t="s">
        <v>201</v>
      </c>
      <c r="L24" s="1095"/>
      <c r="M24" s="1097"/>
      <c r="N24" s="1113"/>
      <c r="O24" s="1095"/>
      <c r="P24" s="1097"/>
      <c r="Q24" s="1113"/>
      <c r="R24" s="202" t="s">
        <v>3315</v>
      </c>
      <c r="S24" s="50"/>
      <c r="T24" s="51"/>
    </row>
    <row r="25" spans="1:20" s="18" customFormat="1" x14ac:dyDescent="0.25">
      <c r="A25" s="52" t="e">
        <v>#REF!</v>
      </c>
      <c r="B25" s="201">
        <v>14</v>
      </c>
      <c r="C25" s="45" t="s">
        <v>1541</v>
      </c>
      <c r="D25" s="46" t="s">
        <v>12</v>
      </c>
      <c r="E25" s="45" t="s">
        <v>34</v>
      </c>
      <c r="F25" s="46" t="s">
        <v>435</v>
      </c>
      <c r="G25" s="46" t="s">
        <v>417</v>
      </c>
      <c r="H25" s="47" t="s">
        <v>634</v>
      </c>
      <c r="I25" s="45" t="s">
        <v>794</v>
      </c>
      <c r="J25" s="72">
        <v>46752</v>
      </c>
      <c r="K25" s="48" t="s">
        <v>200</v>
      </c>
      <c r="L25" s="1095"/>
      <c r="M25" s="1097"/>
      <c r="N25" s="1113"/>
      <c r="O25" s="1095"/>
      <c r="P25" s="1097"/>
      <c r="Q25" s="1113"/>
      <c r="R25" s="202" t="s">
        <v>3315</v>
      </c>
      <c r="S25" s="54"/>
      <c r="T25" s="55"/>
    </row>
    <row r="26" spans="1:20" ht="30.75" customHeight="1" x14ac:dyDescent="0.25">
      <c r="A26" s="22" t="e">
        <v>#REF!</v>
      </c>
      <c r="B26" s="201">
        <v>15</v>
      </c>
      <c r="C26" s="45" t="s">
        <v>1558</v>
      </c>
      <c r="D26" s="46" t="s">
        <v>12</v>
      </c>
      <c r="E26" s="45" t="s">
        <v>34</v>
      </c>
      <c r="F26" s="46" t="s">
        <v>435</v>
      </c>
      <c r="G26" s="46" t="s">
        <v>417</v>
      </c>
      <c r="H26" s="47" t="s">
        <v>370</v>
      </c>
      <c r="I26" s="45" t="s">
        <v>794</v>
      </c>
      <c r="J26" s="72">
        <v>46752</v>
      </c>
      <c r="K26" s="71" t="s">
        <v>708</v>
      </c>
      <c r="L26" s="1095"/>
      <c r="M26" s="1097"/>
      <c r="N26" s="1113"/>
      <c r="O26" s="1095"/>
      <c r="P26" s="1097"/>
      <c r="Q26" s="1113"/>
      <c r="R26" s="202" t="s">
        <v>5931</v>
      </c>
      <c r="S26" s="50"/>
      <c r="T26" s="51"/>
    </row>
    <row r="27" spans="1:20" x14ac:dyDescent="0.25">
      <c r="A27" s="22" t="e">
        <v>#REF!</v>
      </c>
      <c r="B27" s="201">
        <v>16</v>
      </c>
      <c r="C27" s="45" t="s">
        <v>1576</v>
      </c>
      <c r="D27" s="46" t="s">
        <v>12</v>
      </c>
      <c r="E27" s="45" t="s">
        <v>34</v>
      </c>
      <c r="F27" s="46" t="s">
        <v>435</v>
      </c>
      <c r="G27" s="46" t="s">
        <v>417</v>
      </c>
      <c r="H27" s="47" t="s">
        <v>765</v>
      </c>
      <c r="I27" s="45" t="s">
        <v>794</v>
      </c>
      <c r="J27" s="72">
        <v>46752</v>
      </c>
      <c r="K27" s="48" t="s">
        <v>202</v>
      </c>
      <c r="L27" s="1095"/>
      <c r="M27" s="1097"/>
      <c r="N27" s="1113"/>
      <c r="O27" s="1095"/>
      <c r="P27" s="1097"/>
      <c r="Q27" s="1113"/>
      <c r="R27" s="202" t="s">
        <v>3315</v>
      </c>
      <c r="S27" s="50"/>
      <c r="T27" s="51"/>
    </row>
    <row r="28" spans="1:20" x14ac:dyDescent="0.25">
      <c r="A28" s="22"/>
      <c r="B28" s="201">
        <v>17</v>
      </c>
      <c r="C28" s="45" t="s">
        <v>3475</v>
      </c>
      <c r="D28" s="46" t="s">
        <v>12</v>
      </c>
      <c r="E28" s="45" t="s">
        <v>34</v>
      </c>
      <c r="F28" s="46" t="s">
        <v>435</v>
      </c>
      <c r="G28" s="46" t="s">
        <v>417</v>
      </c>
      <c r="H28" s="47" t="s">
        <v>1148</v>
      </c>
      <c r="I28" s="72">
        <v>43101</v>
      </c>
      <c r="J28" s="72">
        <v>46752</v>
      </c>
      <c r="K28" s="48" t="s">
        <v>3476</v>
      </c>
      <c r="L28" s="1095"/>
      <c r="M28" s="1097"/>
      <c r="N28" s="1113"/>
      <c r="O28" s="1095"/>
      <c r="P28" s="1097"/>
      <c r="Q28" s="1113"/>
      <c r="R28" s="202" t="s">
        <v>3315</v>
      </c>
      <c r="S28" s="50"/>
      <c r="T28" s="51"/>
    </row>
    <row r="29" spans="1:20" x14ac:dyDescent="0.25">
      <c r="A29" s="22"/>
      <c r="B29" s="201">
        <v>18</v>
      </c>
      <c r="C29" s="45" t="s">
        <v>3477</v>
      </c>
      <c r="D29" s="46" t="s">
        <v>12</v>
      </c>
      <c r="E29" s="45" t="s">
        <v>34</v>
      </c>
      <c r="F29" s="46" t="s">
        <v>435</v>
      </c>
      <c r="G29" s="46" t="s">
        <v>417</v>
      </c>
      <c r="H29" s="47" t="s">
        <v>1175</v>
      </c>
      <c r="I29" s="72">
        <v>43101</v>
      </c>
      <c r="J29" s="72">
        <v>46752</v>
      </c>
      <c r="K29" s="48" t="s">
        <v>3462</v>
      </c>
      <c r="L29" s="1095"/>
      <c r="M29" s="1097"/>
      <c r="N29" s="1113"/>
      <c r="O29" s="1095"/>
      <c r="P29" s="1097"/>
      <c r="Q29" s="1113"/>
      <c r="R29" s="202" t="s">
        <v>3315</v>
      </c>
      <c r="S29" s="50"/>
      <c r="T29" s="51"/>
    </row>
    <row r="30" spans="1:20" x14ac:dyDescent="0.25">
      <c r="A30" s="22"/>
      <c r="B30" s="201">
        <v>19</v>
      </c>
      <c r="C30" s="45" t="s">
        <v>3478</v>
      </c>
      <c r="D30" s="46" t="s">
        <v>12</v>
      </c>
      <c r="E30" s="45" t="s">
        <v>34</v>
      </c>
      <c r="F30" s="46" t="s">
        <v>435</v>
      </c>
      <c r="G30" s="46" t="s">
        <v>417</v>
      </c>
      <c r="H30" s="47" t="s">
        <v>5932</v>
      </c>
      <c r="I30" s="72">
        <v>43221</v>
      </c>
      <c r="J30" s="72">
        <v>46752</v>
      </c>
      <c r="K30" s="48" t="s">
        <v>3479</v>
      </c>
      <c r="L30" s="1096"/>
      <c r="M30" s="1070"/>
      <c r="N30" s="1114"/>
      <c r="O30" s="1096"/>
      <c r="P30" s="1070"/>
      <c r="Q30" s="1114"/>
      <c r="R30" s="202" t="s">
        <v>3315</v>
      </c>
      <c r="S30" s="50"/>
      <c r="T30" s="51"/>
    </row>
    <row r="31" spans="1:20" x14ac:dyDescent="0.25">
      <c r="A31" s="22" t="e">
        <v>#REF!</v>
      </c>
      <c r="B31" s="201">
        <v>20</v>
      </c>
      <c r="C31" s="45" t="s">
        <v>1593</v>
      </c>
      <c r="D31" s="46" t="s">
        <v>12</v>
      </c>
      <c r="E31" s="45" t="s">
        <v>34</v>
      </c>
      <c r="F31" s="46" t="s">
        <v>435</v>
      </c>
      <c r="G31" s="46" t="s">
        <v>417</v>
      </c>
      <c r="H31" s="47" t="s">
        <v>730</v>
      </c>
      <c r="I31" s="45" t="s">
        <v>843</v>
      </c>
      <c r="J31" s="72">
        <v>46752</v>
      </c>
      <c r="K31" s="48" t="s">
        <v>192</v>
      </c>
      <c r="L31" s="212">
        <v>0.48399999999999999</v>
      </c>
      <c r="M31" s="49">
        <v>0.48399999999999999</v>
      </c>
      <c r="N31" s="688" t="s">
        <v>649</v>
      </c>
      <c r="O31" s="212">
        <v>9.7000000000000003E-2</v>
      </c>
      <c r="P31" s="49">
        <v>9.7000000000000003E-2</v>
      </c>
      <c r="Q31" s="688" t="s">
        <v>649</v>
      </c>
      <c r="R31" s="202" t="s">
        <v>709</v>
      </c>
      <c r="S31" s="50"/>
      <c r="T31" s="51"/>
    </row>
    <row r="32" spans="1:20" x14ac:dyDescent="0.25">
      <c r="A32" s="22" t="e">
        <v>#REF!</v>
      </c>
      <c r="B32" s="201">
        <v>21</v>
      </c>
      <c r="C32" s="45" t="s">
        <v>3020</v>
      </c>
      <c r="D32" s="57" t="s">
        <v>12</v>
      </c>
      <c r="E32" s="56" t="s">
        <v>5933</v>
      </c>
      <c r="F32" s="57" t="s">
        <v>416</v>
      </c>
      <c r="G32" s="57" t="s">
        <v>558</v>
      </c>
      <c r="H32" s="58" t="s">
        <v>1880</v>
      </c>
      <c r="I32" s="80">
        <v>42863</v>
      </c>
      <c r="J32" s="80">
        <v>46514</v>
      </c>
      <c r="K32" s="57" t="s">
        <v>5934</v>
      </c>
      <c r="L32" s="682">
        <v>0.25</v>
      </c>
      <c r="M32" s="490">
        <v>0.25</v>
      </c>
      <c r="N32" s="491"/>
      <c r="O32" s="682">
        <v>0.25</v>
      </c>
      <c r="P32" s="490">
        <v>0.25</v>
      </c>
      <c r="Q32" s="491"/>
      <c r="R32" s="202"/>
      <c r="S32" s="50"/>
      <c r="T32" s="51"/>
    </row>
    <row r="33" spans="1:20" ht="15.75" customHeight="1" x14ac:dyDescent="0.25">
      <c r="A33" s="22" t="e">
        <v>#REF!</v>
      </c>
      <c r="B33" s="201">
        <v>22</v>
      </c>
      <c r="C33" s="56" t="s">
        <v>3480</v>
      </c>
      <c r="D33" s="57" t="s">
        <v>12</v>
      </c>
      <c r="E33" s="56" t="s">
        <v>5935</v>
      </c>
      <c r="F33" s="57" t="s">
        <v>416</v>
      </c>
      <c r="G33" s="57" t="s">
        <v>417</v>
      </c>
      <c r="H33" s="58" t="s">
        <v>466</v>
      </c>
      <c r="I33" s="80">
        <v>43191</v>
      </c>
      <c r="J33" s="80">
        <v>45382</v>
      </c>
      <c r="K33" s="57" t="s">
        <v>3447</v>
      </c>
      <c r="L33" s="682">
        <v>0.2</v>
      </c>
      <c r="M33" s="490">
        <v>0.2</v>
      </c>
      <c r="N33" s="491"/>
      <c r="O33" s="682">
        <v>0.3</v>
      </c>
      <c r="P33" s="490">
        <v>0.3</v>
      </c>
      <c r="Q33" s="491"/>
      <c r="R33" s="202"/>
      <c r="S33" s="50"/>
      <c r="T33" s="51"/>
    </row>
    <row r="34" spans="1:20" x14ac:dyDescent="0.25">
      <c r="A34" s="22" t="e">
        <v>#REF!</v>
      </c>
      <c r="B34" s="201">
        <v>23</v>
      </c>
      <c r="C34" s="56" t="s">
        <v>6096</v>
      </c>
      <c r="D34" s="57" t="s">
        <v>12</v>
      </c>
      <c r="E34" s="56" t="s">
        <v>5936</v>
      </c>
      <c r="F34" s="57" t="s">
        <v>416</v>
      </c>
      <c r="G34" s="57" t="s">
        <v>558</v>
      </c>
      <c r="H34" s="58" t="s">
        <v>540</v>
      </c>
      <c r="I34" s="80">
        <v>44593</v>
      </c>
      <c r="J34" s="80">
        <v>45688</v>
      </c>
      <c r="K34" s="57" t="s">
        <v>5937</v>
      </c>
      <c r="L34" s="682">
        <v>0</v>
      </c>
      <c r="M34" s="490">
        <v>0</v>
      </c>
      <c r="N34" s="491"/>
      <c r="O34" s="682">
        <v>0.4</v>
      </c>
      <c r="P34" s="490">
        <v>0.4</v>
      </c>
      <c r="Q34" s="491"/>
      <c r="R34" s="202"/>
      <c r="S34" s="50"/>
      <c r="T34" s="51"/>
    </row>
    <row r="35" spans="1:20" x14ac:dyDescent="0.25">
      <c r="A35" s="22" t="e">
        <v>#REF!</v>
      </c>
      <c r="B35" s="201">
        <v>24</v>
      </c>
      <c r="C35" s="45" t="s">
        <v>7036</v>
      </c>
      <c r="D35" s="46" t="s">
        <v>12</v>
      </c>
      <c r="E35" s="45" t="s">
        <v>6720</v>
      </c>
      <c r="F35" s="57" t="s">
        <v>416</v>
      </c>
      <c r="G35" s="57" t="s">
        <v>417</v>
      </c>
      <c r="H35" s="47" t="s">
        <v>531</v>
      </c>
      <c r="I35" s="72">
        <v>44927</v>
      </c>
      <c r="J35" s="80">
        <v>49309</v>
      </c>
      <c r="K35" s="48" t="s">
        <v>247</v>
      </c>
      <c r="L35" s="1115">
        <v>2.3439999999999999</v>
      </c>
      <c r="M35" s="1069">
        <v>2.3439999999999999</v>
      </c>
      <c r="N35" s="1112"/>
      <c r="O35" s="1115">
        <v>0.65600000000000003</v>
      </c>
      <c r="P35" s="1069">
        <v>0.65600000000000003</v>
      </c>
      <c r="Q35" s="1112"/>
      <c r="R35" s="202"/>
      <c r="S35" s="50"/>
      <c r="T35" s="51"/>
    </row>
    <row r="36" spans="1:20" x14ac:dyDescent="0.25">
      <c r="A36" s="22" t="e">
        <v>#REF!</v>
      </c>
      <c r="B36" s="201">
        <v>25</v>
      </c>
      <c r="C36" s="45" t="s">
        <v>7037</v>
      </c>
      <c r="D36" s="46" t="s">
        <v>12</v>
      </c>
      <c r="E36" s="45" t="s">
        <v>6720</v>
      </c>
      <c r="F36" s="57" t="s">
        <v>416</v>
      </c>
      <c r="G36" s="57" t="s">
        <v>417</v>
      </c>
      <c r="H36" s="47" t="s">
        <v>6721</v>
      </c>
      <c r="I36" s="72">
        <v>44927</v>
      </c>
      <c r="J36" s="80">
        <v>49309</v>
      </c>
      <c r="K36" s="48" t="s">
        <v>6722</v>
      </c>
      <c r="L36" s="1095"/>
      <c r="M36" s="1097"/>
      <c r="N36" s="1113"/>
      <c r="O36" s="1095"/>
      <c r="P36" s="1097"/>
      <c r="Q36" s="1113"/>
      <c r="R36" s="202"/>
      <c r="S36" s="50"/>
      <c r="T36" s="51"/>
    </row>
    <row r="37" spans="1:20" x14ac:dyDescent="0.25">
      <c r="A37" s="22" t="e">
        <v>#REF!</v>
      </c>
      <c r="B37" s="201">
        <v>26</v>
      </c>
      <c r="C37" s="45" t="s">
        <v>7038</v>
      </c>
      <c r="D37" s="46" t="s">
        <v>12</v>
      </c>
      <c r="E37" s="45" t="s">
        <v>6720</v>
      </c>
      <c r="F37" s="57" t="s">
        <v>416</v>
      </c>
      <c r="G37" s="57" t="s">
        <v>417</v>
      </c>
      <c r="H37" s="47" t="s">
        <v>817</v>
      </c>
      <c r="I37" s="72">
        <v>44927</v>
      </c>
      <c r="J37" s="80">
        <v>49309</v>
      </c>
      <c r="K37" s="48" t="s">
        <v>6723</v>
      </c>
      <c r="L37" s="1095"/>
      <c r="M37" s="1097"/>
      <c r="N37" s="1113"/>
      <c r="O37" s="1095"/>
      <c r="P37" s="1097"/>
      <c r="Q37" s="1113"/>
      <c r="R37" s="202"/>
      <c r="S37" s="50"/>
      <c r="T37" s="51"/>
    </row>
    <row r="38" spans="1:20" x14ac:dyDescent="0.25">
      <c r="A38" s="22" t="e">
        <v>#REF!</v>
      </c>
      <c r="B38" s="201">
        <v>27</v>
      </c>
      <c r="C38" s="45" t="s">
        <v>7039</v>
      </c>
      <c r="D38" s="46" t="s">
        <v>12</v>
      </c>
      <c r="E38" s="45" t="s">
        <v>6720</v>
      </c>
      <c r="F38" s="57" t="s">
        <v>416</v>
      </c>
      <c r="G38" s="57" t="s">
        <v>417</v>
      </c>
      <c r="H38" s="47" t="s">
        <v>6724</v>
      </c>
      <c r="I38" s="72">
        <v>44927</v>
      </c>
      <c r="J38" s="80">
        <v>49309</v>
      </c>
      <c r="K38" s="48" t="s">
        <v>6725</v>
      </c>
      <c r="L38" s="1095"/>
      <c r="M38" s="1097"/>
      <c r="N38" s="1113"/>
      <c r="O38" s="1095"/>
      <c r="P38" s="1097"/>
      <c r="Q38" s="1113"/>
      <c r="R38" s="202"/>
      <c r="S38" s="50"/>
      <c r="T38" s="51"/>
    </row>
    <row r="39" spans="1:20" x14ac:dyDescent="0.25">
      <c r="A39" s="22" t="e">
        <v>#REF!</v>
      </c>
      <c r="B39" s="201">
        <v>28</v>
      </c>
      <c r="C39" s="45" t="s">
        <v>7040</v>
      </c>
      <c r="D39" s="46" t="s">
        <v>12</v>
      </c>
      <c r="E39" s="45" t="s">
        <v>6720</v>
      </c>
      <c r="F39" s="57" t="s">
        <v>416</v>
      </c>
      <c r="G39" s="57" t="s">
        <v>417</v>
      </c>
      <c r="H39" s="47" t="s">
        <v>811</v>
      </c>
      <c r="I39" s="72">
        <v>44927</v>
      </c>
      <c r="J39" s="80">
        <v>49309</v>
      </c>
      <c r="K39" s="48" t="s">
        <v>6726</v>
      </c>
      <c r="L39" s="1095"/>
      <c r="M39" s="1097"/>
      <c r="N39" s="1113"/>
      <c r="O39" s="1095"/>
      <c r="P39" s="1097"/>
      <c r="Q39" s="1113"/>
      <c r="R39" s="202"/>
      <c r="S39" s="50"/>
      <c r="T39" s="51"/>
    </row>
    <row r="40" spans="1:20" x14ac:dyDescent="0.25">
      <c r="A40" s="22" t="e">
        <v>#REF!</v>
      </c>
      <c r="B40" s="201">
        <v>29</v>
      </c>
      <c r="C40" s="45" t="s">
        <v>7041</v>
      </c>
      <c r="D40" s="46" t="s">
        <v>12</v>
      </c>
      <c r="E40" s="45" t="s">
        <v>6720</v>
      </c>
      <c r="F40" s="57" t="s">
        <v>416</v>
      </c>
      <c r="G40" s="57" t="s">
        <v>417</v>
      </c>
      <c r="H40" s="47" t="s">
        <v>6727</v>
      </c>
      <c r="I40" s="72">
        <v>44927</v>
      </c>
      <c r="J40" s="80">
        <v>49309</v>
      </c>
      <c r="K40" s="48" t="s">
        <v>237</v>
      </c>
      <c r="L40" s="1096"/>
      <c r="M40" s="1070"/>
      <c r="N40" s="1114"/>
      <c r="O40" s="1096"/>
      <c r="P40" s="1070"/>
      <c r="Q40" s="1114"/>
      <c r="R40" s="202"/>
      <c r="S40" s="50"/>
      <c r="T40" s="51"/>
    </row>
    <row r="41" spans="1:20" x14ac:dyDescent="0.25">
      <c r="A41" s="22" t="e">
        <v>#REF!</v>
      </c>
      <c r="B41" s="201">
        <v>30</v>
      </c>
      <c r="C41" s="45">
        <v>0</v>
      </c>
      <c r="D41" s="46" t="s">
        <v>216</v>
      </c>
      <c r="E41" s="45">
        <v>0</v>
      </c>
      <c r="F41" s="46">
        <v>0</v>
      </c>
      <c r="G41" s="46">
        <v>0</v>
      </c>
      <c r="H41" s="47">
        <v>0</v>
      </c>
      <c r="I41" s="45">
        <v>0</v>
      </c>
      <c r="J41" s="47">
        <v>0</v>
      </c>
      <c r="K41" s="48"/>
      <c r="L41" s="212"/>
      <c r="M41" s="49"/>
      <c r="N41" s="688"/>
      <c r="O41" s="212"/>
      <c r="P41" s="49"/>
      <c r="Q41" s="688"/>
      <c r="R41" s="202"/>
      <c r="S41" s="50"/>
      <c r="T41" s="51"/>
    </row>
    <row r="42" spans="1:20" x14ac:dyDescent="0.25">
      <c r="A42" s="22" t="e">
        <v>#REF!</v>
      </c>
      <c r="B42" s="201">
        <v>31</v>
      </c>
      <c r="C42" s="45">
        <v>0</v>
      </c>
      <c r="D42" s="46" t="s">
        <v>216</v>
      </c>
      <c r="E42" s="45">
        <v>0</v>
      </c>
      <c r="F42" s="46">
        <v>0</v>
      </c>
      <c r="G42" s="46">
        <v>0</v>
      </c>
      <c r="H42" s="47">
        <v>0</v>
      </c>
      <c r="I42" s="45">
        <v>0</v>
      </c>
      <c r="J42" s="47">
        <v>0</v>
      </c>
      <c r="K42" s="48"/>
      <c r="L42" s="212"/>
      <c r="M42" s="49"/>
      <c r="N42" s="688"/>
      <c r="O42" s="212"/>
      <c r="P42" s="49"/>
      <c r="Q42" s="688"/>
      <c r="R42" s="202"/>
      <c r="S42" s="50"/>
      <c r="T42" s="51"/>
    </row>
    <row r="43" spans="1:20" x14ac:dyDescent="0.25">
      <c r="A43" s="22" t="e">
        <v>#REF!</v>
      </c>
      <c r="B43" s="201">
        <v>32</v>
      </c>
      <c r="C43" s="45">
        <v>0</v>
      </c>
      <c r="D43" s="46" t="s">
        <v>216</v>
      </c>
      <c r="E43" s="45">
        <v>0</v>
      </c>
      <c r="F43" s="46">
        <v>0</v>
      </c>
      <c r="G43" s="46">
        <v>0</v>
      </c>
      <c r="H43" s="47">
        <v>0</v>
      </c>
      <c r="I43" s="45">
        <v>0</v>
      </c>
      <c r="J43" s="47">
        <v>0</v>
      </c>
      <c r="K43" s="48"/>
      <c r="L43" s="212"/>
      <c r="M43" s="49"/>
      <c r="N43" s="688"/>
      <c r="O43" s="212"/>
      <c r="P43" s="49"/>
      <c r="Q43" s="688"/>
      <c r="R43" s="202"/>
      <c r="S43" s="50"/>
      <c r="T43" s="51"/>
    </row>
    <row r="44" spans="1:20" x14ac:dyDescent="0.25">
      <c r="A44" s="22" t="e">
        <v>#REF!</v>
      </c>
      <c r="B44" s="201">
        <v>33</v>
      </c>
      <c r="C44" s="45">
        <v>0</v>
      </c>
      <c r="D44" s="46" t="s">
        <v>216</v>
      </c>
      <c r="E44" s="45">
        <v>0</v>
      </c>
      <c r="F44" s="46">
        <v>0</v>
      </c>
      <c r="G44" s="46">
        <v>0</v>
      </c>
      <c r="H44" s="47">
        <v>0</v>
      </c>
      <c r="I44" s="45">
        <v>0</v>
      </c>
      <c r="J44" s="47">
        <v>0</v>
      </c>
      <c r="K44" s="48"/>
      <c r="L44" s="212"/>
      <c r="M44" s="49"/>
      <c r="N44" s="688"/>
      <c r="O44" s="212"/>
      <c r="P44" s="49"/>
      <c r="Q44" s="688"/>
      <c r="R44" s="202"/>
      <c r="S44" s="50"/>
      <c r="T44" s="51"/>
    </row>
    <row r="45" spans="1:20" x14ac:dyDescent="0.25">
      <c r="A45" s="22" t="e">
        <v>#REF!</v>
      </c>
      <c r="B45" s="201">
        <v>34</v>
      </c>
      <c r="C45" s="45">
        <v>0</v>
      </c>
      <c r="D45" s="46" t="s">
        <v>216</v>
      </c>
      <c r="E45" s="45">
        <v>0</v>
      </c>
      <c r="F45" s="46">
        <v>0</v>
      </c>
      <c r="G45" s="46">
        <v>0</v>
      </c>
      <c r="H45" s="47">
        <v>0</v>
      </c>
      <c r="I45" s="45">
        <v>0</v>
      </c>
      <c r="J45" s="47">
        <v>0</v>
      </c>
      <c r="K45" s="48"/>
      <c r="L45" s="212"/>
      <c r="M45" s="49"/>
      <c r="N45" s="688"/>
      <c r="O45" s="212"/>
      <c r="P45" s="49"/>
      <c r="Q45" s="688"/>
      <c r="R45" s="202"/>
      <c r="S45" s="50"/>
      <c r="T45" s="51"/>
    </row>
    <row r="46" spans="1:20" x14ac:dyDescent="0.25">
      <c r="A46" s="22" t="e">
        <v>#REF!</v>
      </c>
      <c r="B46" s="201">
        <v>35</v>
      </c>
      <c r="C46" s="45">
        <v>0</v>
      </c>
      <c r="D46" s="46" t="s">
        <v>216</v>
      </c>
      <c r="E46" s="45">
        <v>0</v>
      </c>
      <c r="F46" s="46">
        <v>0</v>
      </c>
      <c r="G46" s="46">
        <v>0</v>
      </c>
      <c r="H46" s="47">
        <v>0</v>
      </c>
      <c r="I46" s="45">
        <v>0</v>
      </c>
      <c r="J46" s="47">
        <v>0</v>
      </c>
      <c r="K46" s="48"/>
      <c r="L46" s="212"/>
      <c r="M46" s="49"/>
      <c r="N46" s="688"/>
      <c r="O46" s="212"/>
      <c r="P46" s="49"/>
      <c r="Q46" s="688"/>
      <c r="R46" s="202"/>
      <c r="S46" s="50"/>
      <c r="T46" s="51"/>
    </row>
    <row r="47" spans="1:20" x14ac:dyDescent="0.25">
      <c r="A47" s="22" t="e">
        <v>#REF!</v>
      </c>
      <c r="B47" s="201">
        <v>36</v>
      </c>
      <c r="C47" s="45">
        <v>0</v>
      </c>
      <c r="D47" s="46" t="s">
        <v>216</v>
      </c>
      <c r="E47" s="45">
        <v>0</v>
      </c>
      <c r="F47" s="46">
        <v>0</v>
      </c>
      <c r="G47" s="46">
        <v>0</v>
      </c>
      <c r="H47" s="47">
        <v>0</v>
      </c>
      <c r="I47" s="45">
        <v>0</v>
      </c>
      <c r="J47" s="47">
        <v>0</v>
      </c>
      <c r="K47" s="48"/>
      <c r="L47" s="212"/>
      <c r="M47" s="49"/>
      <c r="N47" s="688"/>
      <c r="O47" s="212"/>
      <c r="P47" s="49"/>
      <c r="Q47" s="688"/>
      <c r="R47" s="202"/>
      <c r="S47" s="50"/>
      <c r="T47" s="51"/>
    </row>
    <row r="48" spans="1:20" x14ac:dyDescent="0.25">
      <c r="A48" s="22" t="e">
        <v>#REF!</v>
      </c>
      <c r="B48" s="201">
        <v>37</v>
      </c>
      <c r="C48" s="45">
        <v>0</v>
      </c>
      <c r="D48" s="46" t="s">
        <v>216</v>
      </c>
      <c r="E48" s="45">
        <v>0</v>
      </c>
      <c r="F48" s="46">
        <v>0</v>
      </c>
      <c r="G48" s="46">
        <v>0</v>
      </c>
      <c r="H48" s="47">
        <v>0</v>
      </c>
      <c r="I48" s="45">
        <v>0</v>
      </c>
      <c r="J48" s="47">
        <v>0</v>
      </c>
      <c r="K48" s="48"/>
      <c r="L48" s="212"/>
      <c r="M48" s="49"/>
      <c r="N48" s="688"/>
      <c r="O48" s="212"/>
      <c r="P48" s="49"/>
      <c r="Q48" s="688"/>
      <c r="R48" s="202"/>
      <c r="S48" s="50"/>
      <c r="T48" s="51"/>
    </row>
    <row r="49" spans="1:20" x14ac:dyDescent="0.25">
      <c r="A49" s="22" t="e">
        <v>#REF!</v>
      </c>
      <c r="B49" s="201">
        <v>38</v>
      </c>
      <c r="C49" s="45">
        <v>0</v>
      </c>
      <c r="D49" s="46" t="s">
        <v>216</v>
      </c>
      <c r="E49" s="45">
        <v>0</v>
      </c>
      <c r="F49" s="46">
        <v>0</v>
      </c>
      <c r="G49" s="46">
        <v>0</v>
      </c>
      <c r="H49" s="47">
        <v>0</v>
      </c>
      <c r="I49" s="45">
        <v>0</v>
      </c>
      <c r="J49" s="47">
        <v>0</v>
      </c>
      <c r="K49" s="48"/>
      <c r="L49" s="212"/>
      <c r="M49" s="49"/>
      <c r="N49" s="688"/>
      <c r="O49" s="212"/>
      <c r="P49" s="49"/>
      <c r="Q49" s="688"/>
      <c r="R49" s="202"/>
      <c r="S49" s="50"/>
      <c r="T49" s="51"/>
    </row>
    <row r="50" spans="1:20" x14ac:dyDescent="0.25">
      <c r="A50" s="22" t="e">
        <v>#REF!</v>
      </c>
      <c r="B50" s="201">
        <v>39</v>
      </c>
      <c r="C50" s="45">
        <v>0</v>
      </c>
      <c r="D50" s="46" t="s">
        <v>216</v>
      </c>
      <c r="E50" s="45">
        <v>0</v>
      </c>
      <c r="F50" s="46">
        <v>0</v>
      </c>
      <c r="G50" s="46">
        <v>0</v>
      </c>
      <c r="H50" s="47">
        <v>0</v>
      </c>
      <c r="I50" s="45">
        <v>0</v>
      </c>
      <c r="J50" s="47">
        <v>0</v>
      </c>
      <c r="K50" s="48"/>
      <c r="L50" s="212"/>
      <c r="M50" s="49"/>
      <c r="N50" s="688"/>
      <c r="O50" s="212"/>
      <c r="P50" s="49"/>
      <c r="Q50" s="688"/>
      <c r="R50" s="202"/>
      <c r="S50" s="50"/>
      <c r="T50" s="51"/>
    </row>
    <row r="51" spans="1:20" x14ac:dyDescent="0.25">
      <c r="A51" s="22" t="e">
        <v>#REF!</v>
      </c>
      <c r="B51" s="201">
        <v>40</v>
      </c>
      <c r="C51" s="45">
        <v>0</v>
      </c>
      <c r="D51" s="46" t="s">
        <v>216</v>
      </c>
      <c r="E51" s="45">
        <v>0</v>
      </c>
      <c r="F51" s="46">
        <v>0</v>
      </c>
      <c r="G51" s="46">
        <v>0</v>
      </c>
      <c r="H51" s="47">
        <v>0</v>
      </c>
      <c r="I51" s="45">
        <v>0</v>
      </c>
      <c r="J51" s="47">
        <v>0</v>
      </c>
      <c r="K51" s="48"/>
      <c r="L51" s="212"/>
      <c r="M51" s="49"/>
      <c r="N51" s="688"/>
      <c r="O51" s="212"/>
      <c r="P51" s="49"/>
      <c r="Q51" s="688"/>
      <c r="R51" s="202"/>
      <c r="S51" s="50"/>
      <c r="T51" s="51"/>
    </row>
    <row r="52" spans="1:20" x14ac:dyDescent="0.25">
      <c r="A52" s="22" t="e">
        <v>#REF!</v>
      </c>
      <c r="B52" s="201">
        <v>41</v>
      </c>
      <c r="C52" s="45">
        <v>0</v>
      </c>
      <c r="D52" s="46" t="s">
        <v>216</v>
      </c>
      <c r="E52" s="45">
        <v>0</v>
      </c>
      <c r="F52" s="46">
        <v>0</v>
      </c>
      <c r="G52" s="46">
        <v>0</v>
      </c>
      <c r="H52" s="47">
        <v>0</v>
      </c>
      <c r="I52" s="45">
        <v>0</v>
      </c>
      <c r="J52" s="47">
        <v>0</v>
      </c>
      <c r="K52" s="48"/>
      <c r="L52" s="212"/>
      <c r="M52" s="49"/>
      <c r="N52" s="688"/>
      <c r="O52" s="212"/>
      <c r="P52" s="49"/>
      <c r="Q52" s="688"/>
      <c r="R52" s="202"/>
      <c r="S52" s="50"/>
      <c r="T52" s="51"/>
    </row>
    <row r="53" spans="1:20" x14ac:dyDescent="0.25">
      <c r="A53" s="22" t="e">
        <v>#REF!</v>
      </c>
      <c r="B53" s="201">
        <v>42</v>
      </c>
      <c r="C53" s="45">
        <v>0</v>
      </c>
      <c r="D53" s="46" t="s">
        <v>216</v>
      </c>
      <c r="E53" s="45">
        <v>0</v>
      </c>
      <c r="F53" s="46">
        <v>0</v>
      </c>
      <c r="G53" s="46">
        <v>0</v>
      </c>
      <c r="H53" s="47">
        <v>0</v>
      </c>
      <c r="I53" s="45">
        <v>0</v>
      </c>
      <c r="J53" s="47">
        <v>0</v>
      </c>
      <c r="K53" s="48"/>
      <c r="L53" s="212"/>
      <c r="M53" s="49"/>
      <c r="N53" s="688"/>
      <c r="O53" s="212"/>
      <c r="P53" s="49"/>
      <c r="Q53" s="688"/>
      <c r="R53" s="202"/>
      <c r="S53" s="50"/>
      <c r="T53" s="51"/>
    </row>
    <row r="54" spans="1:20" x14ac:dyDescent="0.25">
      <c r="A54" s="22" t="e">
        <v>#REF!</v>
      </c>
      <c r="B54" s="201">
        <v>43</v>
      </c>
      <c r="C54" s="45">
        <v>0</v>
      </c>
      <c r="D54" s="46" t="s">
        <v>216</v>
      </c>
      <c r="E54" s="45">
        <v>0</v>
      </c>
      <c r="F54" s="46">
        <v>0</v>
      </c>
      <c r="G54" s="46">
        <v>0</v>
      </c>
      <c r="H54" s="47">
        <v>0</v>
      </c>
      <c r="I54" s="45">
        <v>0</v>
      </c>
      <c r="J54" s="47">
        <v>0</v>
      </c>
      <c r="K54" s="48"/>
      <c r="L54" s="212"/>
      <c r="M54" s="49"/>
      <c r="N54" s="688"/>
      <c r="O54" s="212"/>
      <c r="P54" s="49"/>
      <c r="Q54" s="688"/>
      <c r="R54" s="202"/>
      <c r="S54" s="50"/>
      <c r="T54" s="51"/>
    </row>
    <row r="55" spans="1:20" x14ac:dyDescent="0.25">
      <c r="A55" s="22" t="e">
        <v>#REF!</v>
      </c>
      <c r="B55" s="201">
        <v>44</v>
      </c>
      <c r="C55" s="45">
        <v>0</v>
      </c>
      <c r="D55" s="46" t="s">
        <v>216</v>
      </c>
      <c r="E55" s="45">
        <v>0</v>
      </c>
      <c r="F55" s="46">
        <v>0</v>
      </c>
      <c r="G55" s="46">
        <v>0</v>
      </c>
      <c r="H55" s="47">
        <v>0</v>
      </c>
      <c r="I55" s="45">
        <v>0</v>
      </c>
      <c r="J55" s="47">
        <v>0</v>
      </c>
      <c r="K55" s="48"/>
      <c r="L55" s="212"/>
      <c r="M55" s="49"/>
      <c r="N55" s="688"/>
      <c r="O55" s="212"/>
      <c r="P55" s="49"/>
      <c r="Q55" s="688"/>
      <c r="R55" s="202"/>
      <c r="S55" s="50"/>
      <c r="T55" s="51"/>
    </row>
    <row r="56" spans="1:20" x14ac:dyDescent="0.25">
      <c r="A56" s="22" t="e">
        <v>#REF!</v>
      </c>
      <c r="B56" s="201">
        <v>45</v>
      </c>
      <c r="C56" s="45">
        <v>0</v>
      </c>
      <c r="D56" s="46" t="s">
        <v>216</v>
      </c>
      <c r="E56" s="45">
        <v>0</v>
      </c>
      <c r="F56" s="46">
        <v>0</v>
      </c>
      <c r="G56" s="46">
        <v>0</v>
      </c>
      <c r="H56" s="47">
        <v>0</v>
      </c>
      <c r="I56" s="45">
        <v>0</v>
      </c>
      <c r="J56" s="47">
        <v>0</v>
      </c>
      <c r="K56" s="48"/>
      <c r="L56" s="212"/>
      <c r="M56" s="49"/>
      <c r="N56" s="688"/>
      <c r="O56" s="212"/>
      <c r="P56" s="49"/>
      <c r="Q56" s="688"/>
      <c r="R56" s="202"/>
      <c r="S56" s="50"/>
      <c r="T56" s="51"/>
    </row>
    <row r="57" spans="1:20" x14ac:dyDescent="0.25">
      <c r="A57" s="22" t="e">
        <v>#REF!</v>
      </c>
      <c r="B57" s="201">
        <v>46</v>
      </c>
      <c r="C57" s="45">
        <v>0</v>
      </c>
      <c r="D57" s="46" t="s">
        <v>216</v>
      </c>
      <c r="E57" s="45">
        <v>0</v>
      </c>
      <c r="F57" s="46">
        <v>0</v>
      </c>
      <c r="G57" s="46">
        <v>0</v>
      </c>
      <c r="H57" s="47">
        <v>0</v>
      </c>
      <c r="I57" s="45">
        <v>0</v>
      </c>
      <c r="J57" s="47">
        <v>0</v>
      </c>
      <c r="K57" s="48"/>
      <c r="L57" s="212"/>
      <c r="M57" s="49"/>
      <c r="N57" s="688"/>
      <c r="O57" s="212"/>
      <c r="P57" s="49"/>
      <c r="Q57" s="688"/>
      <c r="R57" s="202"/>
      <c r="S57" s="50"/>
      <c r="T57" s="51"/>
    </row>
    <row r="58" spans="1:20" x14ac:dyDescent="0.25">
      <c r="A58" s="22" t="e">
        <v>#REF!</v>
      </c>
      <c r="B58" s="201">
        <v>47</v>
      </c>
      <c r="C58" s="45">
        <v>0</v>
      </c>
      <c r="D58" s="46" t="s">
        <v>216</v>
      </c>
      <c r="E58" s="45">
        <v>0</v>
      </c>
      <c r="F58" s="46">
        <v>0</v>
      </c>
      <c r="G58" s="46">
        <v>0</v>
      </c>
      <c r="H58" s="47">
        <v>0</v>
      </c>
      <c r="I58" s="45">
        <v>0</v>
      </c>
      <c r="J58" s="47">
        <v>0</v>
      </c>
      <c r="K58" s="48"/>
      <c r="L58" s="212"/>
      <c r="M58" s="49"/>
      <c r="N58" s="688"/>
      <c r="O58" s="212"/>
      <c r="P58" s="49"/>
      <c r="Q58" s="688"/>
      <c r="R58" s="202"/>
      <c r="S58" s="50"/>
      <c r="T58" s="51"/>
    </row>
    <row r="59" spans="1:20" x14ac:dyDescent="0.25">
      <c r="A59" s="22" t="e">
        <v>#REF!</v>
      </c>
      <c r="B59" s="201">
        <v>48</v>
      </c>
      <c r="C59" s="45">
        <v>0</v>
      </c>
      <c r="D59" s="46" t="s">
        <v>216</v>
      </c>
      <c r="E59" s="45">
        <v>0</v>
      </c>
      <c r="F59" s="46">
        <v>0</v>
      </c>
      <c r="G59" s="46">
        <v>0</v>
      </c>
      <c r="H59" s="47">
        <v>0</v>
      </c>
      <c r="I59" s="45">
        <v>0</v>
      </c>
      <c r="J59" s="47">
        <v>0</v>
      </c>
      <c r="K59" s="48"/>
      <c r="L59" s="212"/>
      <c r="M59" s="49"/>
      <c r="N59" s="688"/>
      <c r="O59" s="212"/>
      <c r="P59" s="49"/>
      <c r="Q59" s="688"/>
      <c r="R59" s="202"/>
      <c r="S59" s="50"/>
      <c r="T59" s="51"/>
    </row>
    <row r="60" spans="1:20" x14ac:dyDescent="0.25">
      <c r="A60" s="22" t="e">
        <v>#REF!</v>
      </c>
      <c r="B60" s="201">
        <v>49</v>
      </c>
      <c r="C60" s="45">
        <v>0</v>
      </c>
      <c r="D60" s="46" t="s">
        <v>216</v>
      </c>
      <c r="E60" s="45">
        <v>0</v>
      </c>
      <c r="F60" s="46">
        <v>0</v>
      </c>
      <c r="G60" s="46">
        <v>0</v>
      </c>
      <c r="H60" s="47">
        <v>0</v>
      </c>
      <c r="I60" s="45">
        <v>0</v>
      </c>
      <c r="J60" s="47">
        <v>0</v>
      </c>
      <c r="K60" s="48"/>
      <c r="L60" s="212"/>
      <c r="M60" s="49"/>
      <c r="N60" s="688"/>
      <c r="O60" s="212"/>
      <c r="P60" s="49"/>
      <c r="Q60" s="688"/>
      <c r="R60" s="202"/>
      <c r="S60" s="50"/>
      <c r="T60" s="51"/>
    </row>
    <row r="61" spans="1:20" x14ac:dyDescent="0.25">
      <c r="A61" s="22" t="e">
        <v>#REF!</v>
      </c>
      <c r="B61" s="201">
        <v>50</v>
      </c>
      <c r="C61" s="45">
        <v>0</v>
      </c>
      <c r="D61" s="46" t="s">
        <v>216</v>
      </c>
      <c r="E61" s="45">
        <v>0</v>
      </c>
      <c r="F61" s="46">
        <v>0</v>
      </c>
      <c r="G61" s="46">
        <v>0</v>
      </c>
      <c r="H61" s="47">
        <v>0</v>
      </c>
      <c r="I61" s="45">
        <v>0</v>
      </c>
      <c r="J61" s="47">
        <v>0</v>
      </c>
      <c r="K61" s="48"/>
      <c r="L61" s="212"/>
      <c r="M61" s="49"/>
      <c r="N61" s="688"/>
      <c r="O61" s="212"/>
      <c r="P61" s="49"/>
      <c r="Q61" s="688"/>
      <c r="R61" s="202"/>
      <c r="S61" s="50"/>
      <c r="T61" s="51"/>
    </row>
    <row r="62" spans="1:20" x14ac:dyDescent="0.25">
      <c r="A62" s="22" t="e">
        <v>#REF!</v>
      </c>
      <c r="B62" s="201">
        <v>51</v>
      </c>
      <c r="C62" s="45">
        <v>0</v>
      </c>
      <c r="D62" s="46" t="s">
        <v>216</v>
      </c>
      <c r="E62" s="45">
        <v>0</v>
      </c>
      <c r="F62" s="46">
        <v>0</v>
      </c>
      <c r="G62" s="46">
        <v>0</v>
      </c>
      <c r="H62" s="47">
        <v>0</v>
      </c>
      <c r="I62" s="45">
        <v>0</v>
      </c>
      <c r="J62" s="47">
        <v>0</v>
      </c>
      <c r="K62" s="48"/>
      <c r="L62" s="212"/>
      <c r="M62" s="49"/>
      <c r="N62" s="688"/>
      <c r="O62" s="212"/>
      <c r="P62" s="49"/>
      <c r="Q62" s="688"/>
      <c r="R62" s="202"/>
      <c r="S62" s="50"/>
      <c r="T62" s="51"/>
    </row>
    <row r="63" spans="1:20" x14ac:dyDescent="0.25">
      <c r="A63" s="22" t="e">
        <v>#REF!</v>
      </c>
      <c r="B63" s="201">
        <v>52</v>
      </c>
      <c r="C63" s="45">
        <v>0</v>
      </c>
      <c r="D63" s="46" t="s">
        <v>216</v>
      </c>
      <c r="E63" s="45">
        <v>0</v>
      </c>
      <c r="F63" s="46">
        <v>0</v>
      </c>
      <c r="G63" s="46">
        <v>0</v>
      </c>
      <c r="H63" s="47">
        <v>0</v>
      </c>
      <c r="I63" s="45">
        <v>0</v>
      </c>
      <c r="J63" s="47">
        <v>0</v>
      </c>
      <c r="K63" s="48"/>
      <c r="L63" s="212"/>
      <c r="M63" s="49"/>
      <c r="N63" s="688"/>
      <c r="O63" s="212"/>
      <c r="P63" s="49"/>
      <c r="Q63" s="688"/>
      <c r="R63" s="202"/>
      <c r="S63" s="50"/>
      <c r="T63" s="51"/>
    </row>
    <row r="64" spans="1:20" x14ac:dyDescent="0.25">
      <c r="A64" s="22" t="e">
        <v>#REF!</v>
      </c>
      <c r="B64" s="201">
        <v>53</v>
      </c>
      <c r="C64" s="45">
        <v>0</v>
      </c>
      <c r="D64" s="46" t="s">
        <v>216</v>
      </c>
      <c r="E64" s="45">
        <v>0</v>
      </c>
      <c r="F64" s="46">
        <v>0</v>
      </c>
      <c r="G64" s="46">
        <v>0</v>
      </c>
      <c r="H64" s="47">
        <v>0</v>
      </c>
      <c r="I64" s="45">
        <v>0</v>
      </c>
      <c r="J64" s="47">
        <v>0</v>
      </c>
      <c r="K64" s="48"/>
      <c r="L64" s="212"/>
      <c r="M64" s="49"/>
      <c r="N64" s="688"/>
      <c r="O64" s="212"/>
      <c r="P64" s="49"/>
      <c r="Q64" s="688"/>
      <c r="R64" s="202"/>
      <c r="S64" s="50"/>
      <c r="T64" s="51"/>
    </row>
    <row r="65" spans="1:20" x14ac:dyDescent="0.25">
      <c r="A65" s="22" t="e">
        <v>#REF!</v>
      </c>
      <c r="B65" s="201">
        <v>54</v>
      </c>
      <c r="C65" s="45">
        <v>0</v>
      </c>
      <c r="D65" s="46" t="s">
        <v>216</v>
      </c>
      <c r="E65" s="45">
        <v>0</v>
      </c>
      <c r="F65" s="46">
        <v>0</v>
      </c>
      <c r="G65" s="46">
        <v>0</v>
      </c>
      <c r="H65" s="47">
        <v>0</v>
      </c>
      <c r="I65" s="45">
        <v>0</v>
      </c>
      <c r="J65" s="47">
        <v>0</v>
      </c>
      <c r="K65" s="48"/>
      <c r="L65" s="212"/>
      <c r="M65" s="49"/>
      <c r="N65" s="688"/>
      <c r="O65" s="212"/>
      <c r="P65" s="49"/>
      <c r="Q65" s="688"/>
      <c r="R65" s="202"/>
      <c r="S65" s="50"/>
      <c r="T65" s="51"/>
    </row>
    <row r="66" spans="1:20" x14ac:dyDescent="0.25">
      <c r="A66" s="22" t="e">
        <v>#REF!</v>
      </c>
      <c r="B66" s="201">
        <v>55</v>
      </c>
      <c r="C66" s="45">
        <v>0</v>
      </c>
      <c r="D66" s="46" t="s">
        <v>216</v>
      </c>
      <c r="E66" s="45">
        <v>0</v>
      </c>
      <c r="F66" s="46">
        <v>0</v>
      </c>
      <c r="G66" s="46">
        <v>0</v>
      </c>
      <c r="H66" s="47">
        <v>0</v>
      </c>
      <c r="I66" s="45">
        <v>0</v>
      </c>
      <c r="J66" s="47">
        <v>0</v>
      </c>
      <c r="K66" s="48"/>
      <c r="L66" s="212"/>
      <c r="M66" s="49"/>
      <c r="N66" s="688"/>
      <c r="O66" s="212"/>
      <c r="P66" s="49"/>
      <c r="Q66" s="688"/>
      <c r="R66" s="202"/>
      <c r="S66" s="50"/>
      <c r="T66" s="51"/>
    </row>
    <row r="67" spans="1:20" x14ac:dyDescent="0.25">
      <c r="A67" s="22" t="e">
        <v>#REF!</v>
      </c>
      <c r="B67" s="201">
        <v>56</v>
      </c>
      <c r="C67" s="45">
        <v>0</v>
      </c>
      <c r="D67" s="46" t="s">
        <v>216</v>
      </c>
      <c r="E67" s="45">
        <v>0</v>
      </c>
      <c r="F67" s="46">
        <v>0</v>
      </c>
      <c r="G67" s="46">
        <v>0</v>
      </c>
      <c r="H67" s="47">
        <v>0</v>
      </c>
      <c r="I67" s="45">
        <v>0</v>
      </c>
      <c r="J67" s="47">
        <v>0</v>
      </c>
      <c r="K67" s="48"/>
      <c r="L67" s="212"/>
      <c r="M67" s="49"/>
      <c r="N67" s="688"/>
      <c r="O67" s="212"/>
      <c r="P67" s="49"/>
      <c r="Q67" s="688"/>
      <c r="R67" s="202"/>
      <c r="S67" s="50"/>
      <c r="T67" s="51"/>
    </row>
    <row r="68" spans="1:20" x14ac:dyDescent="0.25">
      <c r="A68" s="22" t="e">
        <v>#REF!</v>
      </c>
      <c r="B68" s="201">
        <v>57</v>
      </c>
      <c r="C68" s="45">
        <v>0</v>
      </c>
      <c r="D68" s="46" t="s">
        <v>216</v>
      </c>
      <c r="E68" s="45">
        <v>0</v>
      </c>
      <c r="F68" s="46">
        <v>0</v>
      </c>
      <c r="G68" s="46">
        <v>0</v>
      </c>
      <c r="H68" s="47">
        <v>0</v>
      </c>
      <c r="I68" s="45">
        <v>0</v>
      </c>
      <c r="J68" s="47">
        <v>0</v>
      </c>
      <c r="K68" s="48"/>
      <c r="L68" s="212"/>
      <c r="M68" s="49"/>
      <c r="N68" s="688"/>
      <c r="O68" s="212"/>
      <c r="P68" s="49"/>
      <c r="Q68" s="688"/>
      <c r="R68" s="202"/>
      <c r="S68" s="50"/>
      <c r="T68" s="51"/>
    </row>
    <row r="69" spans="1:20" x14ac:dyDescent="0.25">
      <c r="A69" s="22" t="e">
        <v>#REF!</v>
      </c>
      <c r="B69" s="201">
        <v>58</v>
      </c>
      <c r="C69" s="45">
        <v>0</v>
      </c>
      <c r="D69" s="46" t="s">
        <v>216</v>
      </c>
      <c r="E69" s="45">
        <v>0</v>
      </c>
      <c r="F69" s="46">
        <v>0</v>
      </c>
      <c r="G69" s="46">
        <v>0</v>
      </c>
      <c r="H69" s="47">
        <v>0</v>
      </c>
      <c r="I69" s="45">
        <v>0</v>
      </c>
      <c r="J69" s="47">
        <v>0</v>
      </c>
      <c r="K69" s="48"/>
      <c r="L69" s="212"/>
      <c r="M69" s="49"/>
      <c r="N69" s="688"/>
      <c r="O69" s="212"/>
      <c r="P69" s="49"/>
      <c r="Q69" s="688"/>
      <c r="R69" s="202"/>
      <c r="S69" s="50"/>
      <c r="T69" s="51"/>
    </row>
    <row r="70" spans="1:20" x14ac:dyDescent="0.25">
      <c r="A70" s="22" t="e">
        <v>#REF!</v>
      </c>
      <c r="B70" s="201">
        <v>59</v>
      </c>
      <c r="C70" s="45">
        <v>0</v>
      </c>
      <c r="D70" s="46" t="s">
        <v>216</v>
      </c>
      <c r="E70" s="45">
        <v>0</v>
      </c>
      <c r="F70" s="46">
        <v>0</v>
      </c>
      <c r="G70" s="46">
        <v>0</v>
      </c>
      <c r="H70" s="47">
        <v>0</v>
      </c>
      <c r="I70" s="45">
        <v>0</v>
      </c>
      <c r="J70" s="47">
        <v>0</v>
      </c>
      <c r="K70" s="48"/>
      <c r="L70" s="212"/>
      <c r="M70" s="49"/>
      <c r="N70" s="688"/>
      <c r="O70" s="212"/>
      <c r="P70" s="49"/>
      <c r="Q70" s="688"/>
      <c r="R70" s="202"/>
      <c r="S70" s="50"/>
      <c r="T70" s="51"/>
    </row>
    <row r="71" spans="1:20" x14ac:dyDescent="0.25">
      <c r="A71" s="22" t="e">
        <v>#REF!</v>
      </c>
      <c r="B71" s="201">
        <v>60</v>
      </c>
      <c r="C71" s="45">
        <v>0</v>
      </c>
      <c r="D71" s="46" t="s">
        <v>216</v>
      </c>
      <c r="E71" s="45">
        <v>0</v>
      </c>
      <c r="F71" s="46">
        <v>0</v>
      </c>
      <c r="G71" s="46">
        <v>0</v>
      </c>
      <c r="H71" s="47">
        <v>0</v>
      </c>
      <c r="I71" s="45">
        <v>0</v>
      </c>
      <c r="J71" s="47">
        <v>0</v>
      </c>
      <c r="K71" s="48"/>
      <c r="L71" s="212"/>
      <c r="M71" s="49"/>
      <c r="N71" s="688"/>
      <c r="O71" s="212"/>
      <c r="P71" s="49"/>
      <c r="Q71" s="688"/>
      <c r="R71" s="202"/>
      <c r="S71" s="50"/>
      <c r="T71" s="51"/>
    </row>
    <row r="72" spans="1:20" x14ac:dyDescent="0.25">
      <c r="A72" s="22" t="e">
        <v>#REF!</v>
      </c>
      <c r="B72" s="201">
        <v>61</v>
      </c>
      <c r="C72" s="45">
        <v>0</v>
      </c>
      <c r="D72" s="46" t="s">
        <v>216</v>
      </c>
      <c r="E72" s="45">
        <v>0</v>
      </c>
      <c r="F72" s="46">
        <v>0</v>
      </c>
      <c r="G72" s="46">
        <v>0</v>
      </c>
      <c r="H72" s="47">
        <v>0</v>
      </c>
      <c r="I72" s="45">
        <v>0</v>
      </c>
      <c r="J72" s="47">
        <v>0</v>
      </c>
      <c r="K72" s="48"/>
      <c r="L72" s="212"/>
      <c r="M72" s="49"/>
      <c r="N72" s="688"/>
      <c r="O72" s="212"/>
      <c r="P72" s="49"/>
      <c r="Q72" s="688"/>
      <c r="R72" s="202"/>
      <c r="S72" s="50"/>
      <c r="T72" s="51"/>
    </row>
    <row r="73" spans="1:20" x14ac:dyDescent="0.25">
      <c r="A73" s="22" t="e">
        <v>#REF!</v>
      </c>
      <c r="B73" s="201">
        <v>62</v>
      </c>
      <c r="C73" s="45">
        <v>0</v>
      </c>
      <c r="D73" s="46" t="s">
        <v>216</v>
      </c>
      <c r="E73" s="45">
        <v>0</v>
      </c>
      <c r="F73" s="46">
        <v>0</v>
      </c>
      <c r="G73" s="46">
        <v>0</v>
      </c>
      <c r="H73" s="47">
        <v>0</v>
      </c>
      <c r="I73" s="45">
        <v>0</v>
      </c>
      <c r="J73" s="47">
        <v>0</v>
      </c>
      <c r="K73" s="48"/>
      <c r="L73" s="212"/>
      <c r="M73" s="49"/>
      <c r="N73" s="688"/>
      <c r="O73" s="212"/>
      <c r="P73" s="49"/>
      <c r="Q73" s="688"/>
      <c r="R73" s="202"/>
      <c r="S73" s="50"/>
      <c r="T73" s="51"/>
    </row>
    <row r="74" spans="1:20" x14ac:dyDescent="0.25">
      <c r="A74" s="22" t="e">
        <v>#REF!</v>
      </c>
      <c r="B74" s="201">
        <v>63</v>
      </c>
      <c r="C74" s="45">
        <v>0</v>
      </c>
      <c r="D74" s="46" t="s">
        <v>216</v>
      </c>
      <c r="E74" s="45">
        <v>0</v>
      </c>
      <c r="F74" s="46">
        <v>0</v>
      </c>
      <c r="G74" s="46">
        <v>0</v>
      </c>
      <c r="H74" s="47">
        <v>0</v>
      </c>
      <c r="I74" s="45">
        <v>0</v>
      </c>
      <c r="J74" s="47">
        <v>0</v>
      </c>
      <c r="K74" s="48"/>
      <c r="L74" s="212"/>
      <c r="M74" s="49"/>
      <c r="N74" s="688"/>
      <c r="O74" s="212"/>
      <c r="P74" s="49"/>
      <c r="Q74" s="688"/>
      <c r="R74" s="202"/>
      <c r="S74" s="50"/>
      <c r="T74" s="51"/>
    </row>
    <row r="75" spans="1:20" x14ac:dyDescent="0.25">
      <c r="A75" s="22" t="e">
        <v>#REF!</v>
      </c>
      <c r="B75" s="201">
        <v>64</v>
      </c>
      <c r="C75" s="45">
        <v>0</v>
      </c>
      <c r="D75" s="46" t="s">
        <v>216</v>
      </c>
      <c r="E75" s="45">
        <v>0</v>
      </c>
      <c r="F75" s="46">
        <v>0</v>
      </c>
      <c r="G75" s="46">
        <v>0</v>
      </c>
      <c r="H75" s="47">
        <v>0</v>
      </c>
      <c r="I75" s="45">
        <v>0</v>
      </c>
      <c r="J75" s="47">
        <v>0</v>
      </c>
      <c r="K75" s="48"/>
      <c r="L75" s="212"/>
      <c r="M75" s="49"/>
      <c r="N75" s="688"/>
      <c r="O75" s="212"/>
      <c r="P75" s="49"/>
      <c r="Q75" s="688"/>
      <c r="R75" s="202"/>
      <c r="S75" s="50"/>
      <c r="T75" s="51"/>
    </row>
    <row r="76" spans="1:20" x14ac:dyDescent="0.25">
      <c r="A76" s="22" t="e">
        <v>#REF!</v>
      </c>
      <c r="B76" s="201">
        <v>65</v>
      </c>
      <c r="C76" s="45">
        <v>0</v>
      </c>
      <c r="D76" s="46" t="s">
        <v>216</v>
      </c>
      <c r="E76" s="45">
        <v>0</v>
      </c>
      <c r="F76" s="46">
        <v>0</v>
      </c>
      <c r="G76" s="46">
        <v>0</v>
      </c>
      <c r="H76" s="47">
        <v>0</v>
      </c>
      <c r="I76" s="45">
        <v>0</v>
      </c>
      <c r="J76" s="47">
        <v>0</v>
      </c>
      <c r="K76" s="48"/>
      <c r="L76" s="212"/>
      <c r="M76" s="49"/>
      <c r="N76" s="688"/>
      <c r="O76" s="212"/>
      <c r="P76" s="49"/>
      <c r="Q76" s="688"/>
      <c r="R76" s="202"/>
      <c r="S76" s="50"/>
      <c r="T76" s="51"/>
    </row>
    <row r="77" spans="1:20" x14ac:dyDescent="0.25">
      <c r="A77" s="22" t="e">
        <v>#REF!</v>
      </c>
      <c r="B77" s="201">
        <v>66</v>
      </c>
      <c r="C77" s="45">
        <v>0</v>
      </c>
      <c r="D77" s="46" t="s">
        <v>216</v>
      </c>
      <c r="E77" s="45">
        <v>0</v>
      </c>
      <c r="F77" s="46">
        <v>0</v>
      </c>
      <c r="G77" s="46">
        <v>0</v>
      </c>
      <c r="H77" s="47">
        <v>0</v>
      </c>
      <c r="I77" s="45">
        <v>0</v>
      </c>
      <c r="J77" s="47">
        <v>0</v>
      </c>
      <c r="K77" s="48"/>
      <c r="L77" s="212"/>
      <c r="M77" s="49"/>
      <c r="N77" s="688"/>
      <c r="O77" s="212"/>
      <c r="P77" s="49"/>
      <c r="Q77" s="688"/>
      <c r="R77" s="202"/>
      <c r="S77" s="50"/>
      <c r="T77" s="51"/>
    </row>
    <row r="78" spans="1:20" x14ac:dyDescent="0.25">
      <c r="A78" s="22" t="e">
        <v>#REF!</v>
      </c>
      <c r="B78" s="201">
        <v>67</v>
      </c>
      <c r="C78" s="45">
        <v>0</v>
      </c>
      <c r="D78" s="46" t="s">
        <v>216</v>
      </c>
      <c r="E78" s="45">
        <v>0</v>
      </c>
      <c r="F78" s="46">
        <v>0</v>
      </c>
      <c r="G78" s="46">
        <v>0</v>
      </c>
      <c r="H78" s="47">
        <v>0</v>
      </c>
      <c r="I78" s="45">
        <v>0</v>
      </c>
      <c r="J78" s="47">
        <v>0</v>
      </c>
      <c r="K78" s="48"/>
      <c r="L78" s="212"/>
      <c r="M78" s="49"/>
      <c r="N78" s="688"/>
      <c r="O78" s="212"/>
      <c r="P78" s="49"/>
      <c r="Q78" s="688"/>
      <c r="R78" s="202"/>
      <c r="S78" s="50"/>
      <c r="T78" s="51"/>
    </row>
    <row r="79" spans="1:20" x14ac:dyDescent="0.25">
      <c r="A79" s="22" t="e">
        <v>#REF!</v>
      </c>
      <c r="B79" s="201">
        <v>68</v>
      </c>
      <c r="C79" s="45">
        <v>0</v>
      </c>
      <c r="D79" s="46" t="s">
        <v>216</v>
      </c>
      <c r="E79" s="45">
        <v>0</v>
      </c>
      <c r="F79" s="46">
        <v>0</v>
      </c>
      <c r="G79" s="46">
        <v>0</v>
      </c>
      <c r="H79" s="47">
        <v>0</v>
      </c>
      <c r="I79" s="45">
        <v>0</v>
      </c>
      <c r="J79" s="47">
        <v>0</v>
      </c>
      <c r="K79" s="48"/>
      <c r="L79" s="212"/>
      <c r="M79" s="49"/>
      <c r="N79" s="688"/>
      <c r="O79" s="212"/>
      <c r="P79" s="49"/>
      <c r="Q79" s="688"/>
      <c r="R79" s="202"/>
      <c r="S79" s="50"/>
      <c r="T79" s="51"/>
    </row>
    <row r="80" spans="1:20" x14ac:dyDescent="0.25">
      <c r="A80" s="22" t="e">
        <v>#REF!</v>
      </c>
      <c r="B80" s="201">
        <v>69</v>
      </c>
      <c r="C80" s="45">
        <v>0</v>
      </c>
      <c r="D80" s="46" t="s">
        <v>216</v>
      </c>
      <c r="E80" s="45">
        <v>0</v>
      </c>
      <c r="F80" s="46">
        <v>0</v>
      </c>
      <c r="G80" s="46">
        <v>0</v>
      </c>
      <c r="H80" s="47">
        <v>0</v>
      </c>
      <c r="I80" s="45">
        <v>0</v>
      </c>
      <c r="J80" s="47">
        <v>0</v>
      </c>
      <c r="K80" s="48"/>
      <c r="L80" s="212"/>
      <c r="M80" s="49"/>
      <c r="N80" s="688"/>
      <c r="O80" s="212"/>
      <c r="P80" s="49"/>
      <c r="Q80" s="688"/>
      <c r="R80" s="202"/>
      <c r="S80" s="50"/>
      <c r="T80" s="51"/>
    </row>
    <row r="81" spans="1:20" x14ac:dyDescent="0.25">
      <c r="A81" s="22" t="e">
        <v>#REF!</v>
      </c>
      <c r="B81" s="201">
        <v>70</v>
      </c>
      <c r="C81" s="45">
        <v>0</v>
      </c>
      <c r="D81" s="46" t="s">
        <v>216</v>
      </c>
      <c r="E81" s="45">
        <v>0</v>
      </c>
      <c r="F81" s="46">
        <v>0</v>
      </c>
      <c r="G81" s="46">
        <v>0</v>
      </c>
      <c r="H81" s="47">
        <v>0</v>
      </c>
      <c r="I81" s="45">
        <v>0</v>
      </c>
      <c r="J81" s="47">
        <v>0</v>
      </c>
      <c r="K81" s="48"/>
      <c r="L81" s="212"/>
      <c r="M81" s="49"/>
      <c r="N81" s="688"/>
      <c r="O81" s="212"/>
      <c r="P81" s="49"/>
      <c r="Q81" s="688"/>
      <c r="R81" s="202"/>
      <c r="S81" s="50"/>
      <c r="T81" s="51"/>
    </row>
    <row r="82" spans="1:20" x14ac:dyDescent="0.25">
      <c r="A82" s="22" t="e">
        <v>#REF!</v>
      </c>
      <c r="B82" s="201">
        <v>71</v>
      </c>
      <c r="C82" s="45">
        <v>0</v>
      </c>
      <c r="D82" s="46" t="s">
        <v>216</v>
      </c>
      <c r="E82" s="45">
        <v>0</v>
      </c>
      <c r="F82" s="46">
        <v>0</v>
      </c>
      <c r="G82" s="46">
        <v>0</v>
      </c>
      <c r="H82" s="47">
        <v>0</v>
      </c>
      <c r="I82" s="45">
        <v>0</v>
      </c>
      <c r="J82" s="47">
        <v>0</v>
      </c>
      <c r="K82" s="48"/>
      <c r="L82" s="212"/>
      <c r="M82" s="49"/>
      <c r="N82" s="688"/>
      <c r="O82" s="212"/>
      <c r="P82" s="49"/>
      <c r="Q82" s="688"/>
      <c r="R82" s="202"/>
      <c r="S82" s="50"/>
      <c r="T82" s="51"/>
    </row>
    <row r="83" spans="1:20" x14ac:dyDescent="0.25">
      <c r="A83" s="22" t="e">
        <v>#REF!</v>
      </c>
      <c r="B83" s="201">
        <v>72</v>
      </c>
      <c r="C83" s="45">
        <v>0</v>
      </c>
      <c r="D83" s="46" t="s">
        <v>216</v>
      </c>
      <c r="E83" s="45">
        <v>0</v>
      </c>
      <c r="F83" s="46">
        <v>0</v>
      </c>
      <c r="G83" s="46">
        <v>0</v>
      </c>
      <c r="H83" s="47">
        <v>0</v>
      </c>
      <c r="I83" s="45">
        <v>0</v>
      </c>
      <c r="J83" s="47">
        <v>0</v>
      </c>
      <c r="K83" s="48"/>
      <c r="L83" s="212"/>
      <c r="M83" s="49"/>
      <c r="N83" s="688"/>
      <c r="O83" s="212"/>
      <c r="P83" s="49"/>
      <c r="Q83" s="688"/>
      <c r="R83" s="202"/>
      <c r="S83" s="50"/>
      <c r="T83" s="51"/>
    </row>
    <row r="84" spans="1:20" x14ac:dyDescent="0.25">
      <c r="A84" s="22" t="e">
        <v>#REF!</v>
      </c>
      <c r="B84" s="201">
        <v>73</v>
      </c>
      <c r="C84" s="45">
        <v>0</v>
      </c>
      <c r="D84" s="46" t="s">
        <v>216</v>
      </c>
      <c r="E84" s="45">
        <v>0</v>
      </c>
      <c r="F84" s="46">
        <v>0</v>
      </c>
      <c r="G84" s="46">
        <v>0</v>
      </c>
      <c r="H84" s="47">
        <v>0</v>
      </c>
      <c r="I84" s="45">
        <v>0</v>
      </c>
      <c r="J84" s="47">
        <v>0</v>
      </c>
      <c r="K84" s="48"/>
      <c r="L84" s="212"/>
      <c r="M84" s="49"/>
      <c r="N84" s="688"/>
      <c r="O84" s="212"/>
      <c r="P84" s="49"/>
      <c r="Q84" s="688"/>
      <c r="R84" s="202"/>
      <c r="S84" s="50"/>
      <c r="T84" s="51"/>
    </row>
    <row r="85" spans="1:20" x14ac:dyDescent="0.25">
      <c r="A85" s="22" t="e">
        <v>#REF!</v>
      </c>
      <c r="B85" s="201">
        <v>74</v>
      </c>
      <c r="C85" s="45">
        <v>0</v>
      </c>
      <c r="D85" s="46" t="s">
        <v>216</v>
      </c>
      <c r="E85" s="45">
        <v>0</v>
      </c>
      <c r="F85" s="46">
        <v>0</v>
      </c>
      <c r="G85" s="46">
        <v>0</v>
      </c>
      <c r="H85" s="47">
        <v>0</v>
      </c>
      <c r="I85" s="45">
        <v>0</v>
      </c>
      <c r="J85" s="47">
        <v>0</v>
      </c>
      <c r="K85" s="48"/>
      <c r="L85" s="212"/>
      <c r="M85" s="49"/>
      <c r="N85" s="688"/>
      <c r="O85" s="212"/>
      <c r="P85" s="49"/>
      <c r="Q85" s="688"/>
      <c r="R85" s="202"/>
      <c r="S85" s="50"/>
      <c r="T85" s="51"/>
    </row>
    <row r="86" spans="1:20" x14ac:dyDescent="0.25">
      <c r="A86" s="22" t="e">
        <v>#REF!</v>
      </c>
      <c r="B86" s="201">
        <v>75</v>
      </c>
      <c r="C86" s="45">
        <v>0</v>
      </c>
      <c r="D86" s="46" t="s">
        <v>216</v>
      </c>
      <c r="E86" s="45">
        <v>0</v>
      </c>
      <c r="F86" s="46">
        <v>0</v>
      </c>
      <c r="G86" s="46">
        <v>0</v>
      </c>
      <c r="H86" s="47">
        <v>0</v>
      </c>
      <c r="I86" s="45">
        <v>0</v>
      </c>
      <c r="J86" s="47">
        <v>0</v>
      </c>
      <c r="K86" s="48"/>
      <c r="L86" s="212"/>
      <c r="M86" s="49"/>
      <c r="N86" s="688"/>
      <c r="O86" s="212"/>
      <c r="P86" s="49"/>
      <c r="Q86" s="688"/>
      <c r="R86" s="202"/>
      <c r="S86" s="50"/>
      <c r="T86" s="51"/>
    </row>
    <row r="87" spans="1:20" x14ac:dyDescent="0.25">
      <c r="A87" s="22" t="e">
        <v>#REF!</v>
      </c>
      <c r="B87" s="201">
        <v>76</v>
      </c>
      <c r="C87" s="45">
        <v>0</v>
      </c>
      <c r="D87" s="46" t="s">
        <v>216</v>
      </c>
      <c r="E87" s="45">
        <v>0</v>
      </c>
      <c r="F87" s="46">
        <v>0</v>
      </c>
      <c r="G87" s="46">
        <v>0</v>
      </c>
      <c r="H87" s="47">
        <v>0</v>
      </c>
      <c r="I87" s="45">
        <v>0</v>
      </c>
      <c r="J87" s="47">
        <v>0</v>
      </c>
      <c r="K87" s="48"/>
      <c r="L87" s="212"/>
      <c r="M87" s="49"/>
      <c r="N87" s="688"/>
      <c r="O87" s="212"/>
      <c r="P87" s="49"/>
      <c r="Q87" s="688"/>
      <c r="R87" s="202"/>
      <c r="S87" s="50"/>
      <c r="T87" s="51"/>
    </row>
    <row r="88" spans="1:20" x14ac:dyDescent="0.25">
      <c r="A88" s="22" t="e">
        <v>#REF!</v>
      </c>
      <c r="B88" s="201">
        <v>77</v>
      </c>
      <c r="C88" s="45">
        <v>0</v>
      </c>
      <c r="D88" s="46" t="s">
        <v>216</v>
      </c>
      <c r="E88" s="45">
        <v>0</v>
      </c>
      <c r="F88" s="46">
        <v>0</v>
      </c>
      <c r="G88" s="46">
        <v>0</v>
      </c>
      <c r="H88" s="47">
        <v>0</v>
      </c>
      <c r="I88" s="45">
        <v>0</v>
      </c>
      <c r="J88" s="47">
        <v>0</v>
      </c>
      <c r="K88" s="48"/>
      <c r="L88" s="212"/>
      <c r="M88" s="49"/>
      <c r="N88" s="688"/>
      <c r="O88" s="212"/>
      <c r="P88" s="49"/>
      <c r="Q88" s="688"/>
      <c r="R88" s="202"/>
      <c r="S88" s="50"/>
      <c r="T88" s="51"/>
    </row>
    <row r="89" spans="1:20" x14ac:dyDescent="0.25">
      <c r="A89" s="22" t="e">
        <v>#REF!</v>
      </c>
      <c r="B89" s="201">
        <v>78</v>
      </c>
      <c r="C89" s="45">
        <v>0</v>
      </c>
      <c r="D89" s="46" t="s">
        <v>216</v>
      </c>
      <c r="E89" s="45">
        <v>0</v>
      </c>
      <c r="F89" s="46">
        <v>0</v>
      </c>
      <c r="G89" s="46">
        <v>0</v>
      </c>
      <c r="H89" s="47">
        <v>0</v>
      </c>
      <c r="I89" s="45">
        <v>0</v>
      </c>
      <c r="J89" s="47">
        <v>0</v>
      </c>
      <c r="K89" s="48"/>
      <c r="L89" s="212"/>
      <c r="M89" s="49"/>
      <c r="N89" s="688"/>
      <c r="O89" s="212"/>
      <c r="P89" s="49"/>
      <c r="Q89" s="688"/>
      <c r="R89" s="202"/>
      <c r="S89" s="50"/>
      <c r="T89" s="51"/>
    </row>
    <row r="90" spans="1:20" x14ac:dyDescent="0.25">
      <c r="A90" s="22" t="e">
        <v>#REF!</v>
      </c>
      <c r="B90" s="201">
        <v>79</v>
      </c>
      <c r="C90" s="45">
        <v>0</v>
      </c>
      <c r="D90" s="46" t="s">
        <v>216</v>
      </c>
      <c r="E90" s="45">
        <v>0</v>
      </c>
      <c r="F90" s="46">
        <v>0</v>
      </c>
      <c r="G90" s="46">
        <v>0</v>
      </c>
      <c r="H90" s="47">
        <v>0</v>
      </c>
      <c r="I90" s="45">
        <v>0</v>
      </c>
      <c r="J90" s="47">
        <v>0</v>
      </c>
      <c r="K90" s="48"/>
      <c r="L90" s="212"/>
      <c r="M90" s="49"/>
      <c r="N90" s="688"/>
      <c r="O90" s="212"/>
      <c r="P90" s="49"/>
      <c r="Q90" s="688"/>
      <c r="R90" s="202"/>
      <c r="S90" s="50"/>
      <c r="T90" s="51"/>
    </row>
    <row r="91" spans="1:20" x14ac:dyDescent="0.25">
      <c r="A91" s="22" t="e">
        <v>#REF!</v>
      </c>
      <c r="B91" s="201">
        <v>80</v>
      </c>
      <c r="C91" s="45">
        <v>0</v>
      </c>
      <c r="D91" s="46" t="s">
        <v>216</v>
      </c>
      <c r="E91" s="45">
        <v>0</v>
      </c>
      <c r="F91" s="46">
        <v>0</v>
      </c>
      <c r="G91" s="46">
        <v>0</v>
      </c>
      <c r="H91" s="47">
        <v>0</v>
      </c>
      <c r="I91" s="45">
        <v>0</v>
      </c>
      <c r="J91" s="47">
        <v>0</v>
      </c>
      <c r="K91" s="48"/>
      <c r="L91" s="212"/>
      <c r="M91" s="49"/>
      <c r="N91" s="688"/>
      <c r="O91" s="212"/>
      <c r="P91" s="49"/>
      <c r="Q91" s="688"/>
      <c r="R91" s="202"/>
      <c r="S91" s="50"/>
      <c r="T91" s="51"/>
    </row>
    <row r="92" spans="1:20" x14ac:dyDescent="0.25">
      <c r="A92" s="22" t="e">
        <v>#REF!</v>
      </c>
      <c r="B92" s="201">
        <v>81</v>
      </c>
      <c r="C92" s="45">
        <v>0</v>
      </c>
      <c r="D92" s="46" t="s">
        <v>216</v>
      </c>
      <c r="E92" s="45">
        <v>0</v>
      </c>
      <c r="F92" s="46">
        <v>0</v>
      </c>
      <c r="G92" s="46">
        <v>0</v>
      </c>
      <c r="H92" s="47">
        <v>0</v>
      </c>
      <c r="I92" s="45">
        <v>0</v>
      </c>
      <c r="J92" s="47">
        <v>0</v>
      </c>
      <c r="K92" s="48"/>
      <c r="L92" s="212"/>
      <c r="M92" s="49"/>
      <c r="N92" s="688"/>
      <c r="O92" s="212"/>
      <c r="P92" s="49"/>
      <c r="Q92" s="688"/>
      <c r="R92" s="202"/>
      <c r="S92" s="50"/>
      <c r="T92" s="51"/>
    </row>
    <row r="93" spans="1:20" x14ac:dyDescent="0.25">
      <c r="A93" s="22" t="e">
        <v>#REF!</v>
      </c>
      <c r="B93" s="201">
        <v>82</v>
      </c>
      <c r="C93" s="45">
        <v>0</v>
      </c>
      <c r="D93" s="46" t="s">
        <v>216</v>
      </c>
      <c r="E93" s="45">
        <v>0</v>
      </c>
      <c r="F93" s="46">
        <v>0</v>
      </c>
      <c r="G93" s="46">
        <v>0</v>
      </c>
      <c r="H93" s="47">
        <v>0</v>
      </c>
      <c r="I93" s="45">
        <v>0</v>
      </c>
      <c r="J93" s="47">
        <v>0</v>
      </c>
      <c r="K93" s="48"/>
      <c r="L93" s="212"/>
      <c r="M93" s="49"/>
      <c r="N93" s="688"/>
      <c r="O93" s="212"/>
      <c r="P93" s="49"/>
      <c r="Q93" s="688"/>
      <c r="R93" s="202"/>
      <c r="S93" s="50"/>
      <c r="T93" s="51"/>
    </row>
    <row r="94" spans="1:20" x14ac:dyDescent="0.25">
      <c r="A94" s="22" t="e">
        <v>#REF!</v>
      </c>
      <c r="B94" s="201">
        <v>83</v>
      </c>
      <c r="C94" s="45">
        <v>0</v>
      </c>
      <c r="D94" s="46" t="s">
        <v>216</v>
      </c>
      <c r="E94" s="45">
        <v>0</v>
      </c>
      <c r="F94" s="46">
        <v>0</v>
      </c>
      <c r="G94" s="46">
        <v>0</v>
      </c>
      <c r="H94" s="47">
        <v>0</v>
      </c>
      <c r="I94" s="45">
        <v>0</v>
      </c>
      <c r="J94" s="47">
        <v>0</v>
      </c>
      <c r="K94" s="48"/>
      <c r="L94" s="212"/>
      <c r="M94" s="49"/>
      <c r="N94" s="688"/>
      <c r="O94" s="212"/>
      <c r="P94" s="49"/>
      <c r="Q94" s="688"/>
      <c r="R94" s="202"/>
      <c r="S94" s="50"/>
      <c r="T94" s="51"/>
    </row>
    <row r="95" spans="1:20" x14ac:dyDescent="0.25">
      <c r="A95" s="22" t="e">
        <v>#REF!</v>
      </c>
      <c r="B95" s="201">
        <v>84</v>
      </c>
      <c r="C95" s="45">
        <v>0</v>
      </c>
      <c r="D95" s="46" t="s">
        <v>216</v>
      </c>
      <c r="E95" s="45">
        <v>0</v>
      </c>
      <c r="F95" s="46">
        <v>0</v>
      </c>
      <c r="G95" s="46">
        <v>0</v>
      </c>
      <c r="H95" s="47">
        <v>0</v>
      </c>
      <c r="I95" s="45">
        <v>0</v>
      </c>
      <c r="J95" s="47">
        <v>0</v>
      </c>
      <c r="K95" s="48"/>
      <c r="L95" s="212"/>
      <c r="M95" s="49"/>
      <c r="N95" s="688"/>
      <c r="O95" s="212"/>
      <c r="P95" s="49"/>
      <c r="Q95" s="688"/>
      <c r="R95" s="202"/>
      <c r="S95" s="50"/>
      <c r="T95" s="51"/>
    </row>
    <row r="96" spans="1:20" x14ac:dyDescent="0.25">
      <c r="A96" s="22" t="e">
        <v>#REF!</v>
      </c>
      <c r="B96" s="201">
        <v>85</v>
      </c>
      <c r="C96" s="45">
        <v>0</v>
      </c>
      <c r="D96" s="46" t="s">
        <v>216</v>
      </c>
      <c r="E96" s="45">
        <v>0</v>
      </c>
      <c r="F96" s="46">
        <v>0</v>
      </c>
      <c r="G96" s="46">
        <v>0</v>
      </c>
      <c r="H96" s="47">
        <v>0</v>
      </c>
      <c r="I96" s="45">
        <v>0</v>
      </c>
      <c r="J96" s="47">
        <v>0</v>
      </c>
      <c r="K96" s="48"/>
      <c r="L96" s="212"/>
      <c r="M96" s="49"/>
      <c r="N96" s="688"/>
      <c r="O96" s="212"/>
      <c r="P96" s="49"/>
      <c r="Q96" s="688"/>
      <c r="R96" s="202"/>
      <c r="S96" s="50"/>
      <c r="T96" s="51"/>
    </row>
    <row r="97" spans="1:20" x14ac:dyDescent="0.25">
      <c r="A97" s="22" t="e">
        <v>#REF!</v>
      </c>
      <c r="B97" s="201">
        <v>86</v>
      </c>
      <c r="C97" s="45">
        <v>0</v>
      </c>
      <c r="D97" s="46" t="s">
        <v>216</v>
      </c>
      <c r="E97" s="45">
        <v>0</v>
      </c>
      <c r="F97" s="46">
        <v>0</v>
      </c>
      <c r="G97" s="46">
        <v>0</v>
      </c>
      <c r="H97" s="47">
        <v>0</v>
      </c>
      <c r="I97" s="45">
        <v>0</v>
      </c>
      <c r="J97" s="47">
        <v>0</v>
      </c>
      <c r="K97" s="48"/>
      <c r="L97" s="212"/>
      <c r="M97" s="49"/>
      <c r="N97" s="688"/>
      <c r="O97" s="212"/>
      <c r="P97" s="49"/>
      <c r="Q97" s="688"/>
      <c r="R97" s="202"/>
      <c r="S97" s="50"/>
      <c r="T97" s="51"/>
    </row>
    <row r="98" spans="1:20" x14ac:dyDescent="0.25">
      <c r="A98" s="22" t="e">
        <v>#REF!</v>
      </c>
      <c r="B98" s="201">
        <v>87</v>
      </c>
      <c r="C98" s="45">
        <v>0</v>
      </c>
      <c r="D98" s="46" t="s">
        <v>216</v>
      </c>
      <c r="E98" s="45">
        <v>0</v>
      </c>
      <c r="F98" s="46">
        <v>0</v>
      </c>
      <c r="G98" s="46">
        <v>0</v>
      </c>
      <c r="H98" s="47">
        <v>0</v>
      </c>
      <c r="I98" s="45">
        <v>0</v>
      </c>
      <c r="J98" s="47">
        <v>0</v>
      </c>
      <c r="K98" s="48"/>
      <c r="L98" s="212"/>
      <c r="M98" s="49"/>
      <c r="N98" s="688"/>
      <c r="O98" s="212"/>
      <c r="P98" s="49"/>
      <c r="Q98" s="688"/>
      <c r="R98" s="202"/>
      <c r="S98" s="50"/>
      <c r="T98" s="51"/>
    </row>
    <row r="99" spans="1:20" x14ac:dyDescent="0.25">
      <c r="A99" s="22" t="e">
        <v>#REF!</v>
      </c>
      <c r="B99" s="201">
        <v>88</v>
      </c>
      <c r="C99" s="45">
        <v>0</v>
      </c>
      <c r="D99" s="46" t="s">
        <v>216</v>
      </c>
      <c r="E99" s="45">
        <v>0</v>
      </c>
      <c r="F99" s="46">
        <v>0</v>
      </c>
      <c r="G99" s="46">
        <v>0</v>
      </c>
      <c r="H99" s="47">
        <v>0</v>
      </c>
      <c r="I99" s="45">
        <v>0</v>
      </c>
      <c r="J99" s="47">
        <v>0</v>
      </c>
      <c r="K99" s="48"/>
      <c r="L99" s="212"/>
      <c r="M99" s="49"/>
      <c r="N99" s="688"/>
      <c r="O99" s="212"/>
      <c r="P99" s="49"/>
      <c r="Q99" s="688"/>
      <c r="R99" s="202"/>
      <c r="S99" s="50"/>
      <c r="T99" s="51"/>
    </row>
    <row r="100" spans="1:20" x14ac:dyDescent="0.25">
      <c r="A100" s="22" t="e">
        <v>#REF!</v>
      </c>
      <c r="B100" s="201">
        <v>89</v>
      </c>
      <c r="C100" s="45">
        <v>0</v>
      </c>
      <c r="D100" s="46" t="s">
        <v>216</v>
      </c>
      <c r="E100" s="45">
        <v>0</v>
      </c>
      <c r="F100" s="46">
        <v>0</v>
      </c>
      <c r="G100" s="46">
        <v>0</v>
      </c>
      <c r="H100" s="47">
        <v>0</v>
      </c>
      <c r="I100" s="45">
        <v>0</v>
      </c>
      <c r="J100" s="47">
        <v>0</v>
      </c>
      <c r="K100" s="48"/>
      <c r="L100" s="212"/>
      <c r="M100" s="49"/>
      <c r="N100" s="688"/>
      <c r="O100" s="212"/>
      <c r="P100" s="49"/>
      <c r="Q100" s="688"/>
      <c r="R100" s="202"/>
      <c r="S100" s="50"/>
      <c r="T100" s="51"/>
    </row>
    <row r="101" spans="1:20" x14ac:dyDescent="0.25">
      <c r="A101" s="22" t="e">
        <v>#REF!</v>
      </c>
      <c r="B101" s="201">
        <v>90</v>
      </c>
      <c r="C101" s="45">
        <v>0</v>
      </c>
      <c r="D101" s="46" t="s">
        <v>216</v>
      </c>
      <c r="E101" s="45">
        <v>0</v>
      </c>
      <c r="F101" s="46">
        <v>0</v>
      </c>
      <c r="G101" s="46">
        <v>0</v>
      </c>
      <c r="H101" s="47">
        <v>0</v>
      </c>
      <c r="I101" s="45">
        <v>0</v>
      </c>
      <c r="J101" s="47">
        <v>0</v>
      </c>
      <c r="K101" s="48"/>
      <c r="L101" s="212"/>
      <c r="M101" s="49"/>
      <c r="N101" s="688"/>
      <c r="O101" s="212"/>
      <c r="P101" s="49"/>
      <c r="Q101" s="688"/>
      <c r="R101" s="202"/>
      <c r="S101" s="50"/>
      <c r="T101" s="51"/>
    </row>
    <row r="102" spans="1:20" x14ac:dyDescent="0.25">
      <c r="A102" s="22" t="e">
        <v>#REF!</v>
      </c>
      <c r="B102" s="201">
        <v>91</v>
      </c>
      <c r="C102" s="45">
        <v>0</v>
      </c>
      <c r="D102" s="46" t="s">
        <v>216</v>
      </c>
      <c r="E102" s="45">
        <v>0</v>
      </c>
      <c r="F102" s="46">
        <v>0</v>
      </c>
      <c r="G102" s="46">
        <v>0</v>
      </c>
      <c r="H102" s="47">
        <v>0</v>
      </c>
      <c r="I102" s="45">
        <v>0</v>
      </c>
      <c r="J102" s="47">
        <v>0</v>
      </c>
      <c r="K102" s="48"/>
      <c r="L102" s="212"/>
      <c r="M102" s="49"/>
      <c r="N102" s="688"/>
      <c r="O102" s="212"/>
      <c r="P102" s="49"/>
      <c r="Q102" s="688"/>
      <c r="R102" s="202"/>
      <c r="S102" s="50"/>
      <c r="T102" s="51"/>
    </row>
    <row r="103" spans="1:20" x14ac:dyDescent="0.25">
      <c r="A103" s="22" t="e">
        <v>#REF!</v>
      </c>
      <c r="B103" s="201">
        <v>92</v>
      </c>
      <c r="C103" s="45">
        <v>0</v>
      </c>
      <c r="D103" s="46" t="s">
        <v>216</v>
      </c>
      <c r="E103" s="45">
        <v>0</v>
      </c>
      <c r="F103" s="46">
        <v>0</v>
      </c>
      <c r="G103" s="46">
        <v>0</v>
      </c>
      <c r="H103" s="47">
        <v>0</v>
      </c>
      <c r="I103" s="45">
        <v>0</v>
      </c>
      <c r="J103" s="47">
        <v>0</v>
      </c>
      <c r="K103" s="48"/>
      <c r="L103" s="212"/>
      <c r="M103" s="49"/>
      <c r="N103" s="688"/>
      <c r="O103" s="212"/>
      <c r="P103" s="49"/>
      <c r="Q103" s="688"/>
      <c r="R103" s="202"/>
      <c r="S103" s="50"/>
      <c r="T103" s="51"/>
    </row>
    <row r="104" spans="1:20" x14ac:dyDescent="0.25">
      <c r="A104" s="22" t="e">
        <v>#REF!</v>
      </c>
      <c r="B104" s="201">
        <v>93</v>
      </c>
      <c r="C104" s="45">
        <v>0</v>
      </c>
      <c r="D104" s="46" t="s">
        <v>216</v>
      </c>
      <c r="E104" s="45">
        <v>0</v>
      </c>
      <c r="F104" s="46">
        <v>0</v>
      </c>
      <c r="G104" s="46">
        <v>0</v>
      </c>
      <c r="H104" s="47">
        <v>0</v>
      </c>
      <c r="I104" s="45">
        <v>0</v>
      </c>
      <c r="J104" s="47">
        <v>0</v>
      </c>
      <c r="K104" s="48"/>
      <c r="L104" s="212"/>
      <c r="M104" s="49"/>
      <c r="N104" s="688"/>
      <c r="O104" s="212"/>
      <c r="P104" s="49"/>
      <c r="Q104" s="688"/>
      <c r="R104" s="202"/>
      <c r="S104" s="50"/>
      <c r="T104" s="51"/>
    </row>
    <row r="105" spans="1:20" x14ac:dyDescent="0.25">
      <c r="A105" s="22" t="e">
        <v>#REF!</v>
      </c>
      <c r="B105" s="201">
        <v>94</v>
      </c>
      <c r="C105" s="45">
        <v>0</v>
      </c>
      <c r="D105" s="46" t="s">
        <v>216</v>
      </c>
      <c r="E105" s="45">
        <v>0</v>
      </c>
      <c r="F105" s="46">
        <v>0</v>
      </c>
      <c r="G105" s="46">
        <v>0</v>
      </c>
      <c r="H105" s="47">
        <v>0</v>
      </c>
      <c r="I105" s="45">
        <v>0</v>
      </c>
      <c r="J105" s="47">
        <v>0</v>
      </c>
      <c r="K105" s="48"/>
      <c r="L105" s="212"/>
      <c r="M105" s="49"/>
      <c r="N105" s="688"/>
      <c r="O105" s="212"/>
      <c r="P105" s="49"/>
      <c r="Q105" s="688"/>
      <c r="R105" s="202"/>
      <c r="S105" s="50"/>
      <c r="T105" s="51"/>
    </row>
    <row r="106" spans="1:20" x14ac:dyDescent="0.25">
      <c r="A106" s="22" t="e">
        <v>#REF!</v>
      </c>
      <c r="B106" s="201">
        <v>95</v>
      </c>
      <c r="C106" s="45">
        <v>0</v>
      </c>
      <c r="D106" s="46" t="s">
        <v>216</v>
      </c>
      <c r="E106" s="45">
        <v>0</v>
      </c>
      <c r="F106" s="46">
        <v>0</v>
      </c>
      <c r="G106" s="46">
        <v>0</v>
      </c>
      <c r="H106" s="47">
        <v>0</v>
      </c>
      <c r="I106" s="45">
        <v>0</v>
      </c>
      <c r="J106" s="47">
        <v>0</v>
      </c>
      <c r="K106" s="48"/>
      <c r="L106" s="212"/>
      <c r="M106" s="49"/>
      <c r="N106" s="688"/>
      <c r="O106" s="212"/>
      <c r="P106" s="49"/>
      <c r="Q106" s="688"/>
      <c r="R106" s="202"/>
      <c r="S106" s="50"/>
      <c r="T106" s="51"/>
    </row>
    <row r="107" spans="1:20" x14ac:dyDescent="0.25">
      <c r="A107" s="22" t="e">
        <v>#REF!</v>
      </c>
      <c r="B107" s="201">
        <v>96</v>
      </c>
      <c r="C107" s="45">
        <v>0</v>
      </c>
      <c r="D107" s="46" t="s">
        <v>216</v>
      </c>
      <c r="E107" s="45">
        <v>0</v>
      </c>
      <c r="F107" s="46">
        <v>0</v>
      </c>
      <c r="G107" s="46">
        <v>0</v>
      </c>
      <c r="H107" s="47">
        <v>0</v>
      </c>
      <c r="I107" s="45">
        <v>0</v>
      </c>
      <c r="J107" s="47">
        <v>0</v>
      </c>
      <c r="K107" s="48"/>
      <c r="L107" s="212"/>
      <c r="M107" s="49"/>
      <c r="N107" s="688"/>
      <c r="O107" s="212"/>
      <c r="P107" s="49"/>
      <c r="Q107" s="688"/>
      <c r="R107" s="202"/>
      <c r="S107" s="50"/>
      <c r="T107" s="51"/>
    </row>
    <row r="108" spans="1:20" x14ac:dyDescent="0.25">
      <c r="A108" s="22" t="e">
        <v>#REF!</v>
      </c>
      <c r="B108" s="201">
        <v>97</v>
      </c>
      <c r="C108" s="45">
        <v>0</v>
      </c>
      <c r="D108" s="46" t="s">
        <v>216</v>
      </c>
      <c r="E108" s="45">
        <v>0</v>
      </c>
      <c r="F108" s="46">
        <v>0</v>
      </c>
      <c r="G108" s="46">
        <v>0</v>
      </c>
      <c r="H108" s="47">
        <v>0</v>
      </c>
      <c r="I108" s="45">
        <v>0</v>
      </c>
      <c r="J108" s="47">
        <v>0</v>
      </c>
      <c r="K108" s="48"/>
      <c r="L108" s="212"/>
      <c r="M108" s="49"/>
      <c r="N108" s="688"/>
      <c r="O108" s="212"/>
      <c r="P108" s="49"/>
      <c r="Q108" s="688"/>
      <c r="R108" s="202"/>
      <c r="S108" s="50"/>
      <c r="T108" s="51"/>
    </row>
    <row r="109" spans="1:20" x14ac:dyDescent="0.25">
      <c r="A109" s="22" t="e">
        <v>#REF!</v>
      </c>
      <c r="B109" s="201">
        <v>98</v>
      </c>
      <c r="C109" s="45">
        <v>0</v>
      </c>
      <c r="D109" s="46" t="s">
        <v>216</v>
      </c>
      <c r="E109" s="45">
        <v>0</v>
      </c>
      <c r="F109" s="46">
        <v>0</v>
      </c>
      <c r="G109" s="46">
        <v>0</v>
      </c>
      <c r="H109" s="47">
        <v>0</v>
      </c>
      <c r="I109" s="45">
        <v>0</v>
      </c>
      <c r="J109" s="47">
        <v>0</v>
      </c>
      <c r="K109" s="48"/>
      <c r="L109" s="212"/>
      <c r="M109" s="49"/>
      <c r="N109" s="688"/>
      <c r="O109" s="212"/>
      <c r="P109" s="49"/>
      <c r="Q109" s="688"/>
      <c r="R109" s="202"/>
      <c r="S109" s="50"/>
      <c r="T109" s="51"/>
    </row>
    <row r="110" spans="1:20" x14ac:dyDescent="0.25">
      <c r="A110" s="22" t="e">
        <v>#REF!</v>
      </c>
      <c r="B110" s="201">
        <v>99</v>
      </c>
      <c r="C110" s="45">
        <v>0</v>
      </c>
      <c r="D110" s="46" t="s">
        <v>216</v>
      </c>
      <c r="E110" s="45">
        <v>0</v>
      </c>
      <c r="F110" s="46">
        <v>0</v>
      </c>
      <c r="G110" s="46">
        <v>0</v>
      </c>
      <c r="H110" s="47">
        <v>0</v>
      </c>
      <c r="I110" s="45">
        <v>0</v>
      </c>
      <c r="J110" s="47">
        <v>0</v>
      </c>
      <c r="K110" s="48"/>
      <c r="L110" s="212"/>
      <c r="M110" s="49"/>
      <c r="N110" s="688"/>
      <c r="O110" s="212"/>
      <c r="P110" s="49"/>
      <c r="Q110" s="688"/>
      <c r="R110" s="202"/>
      <c r="S110" s="50"/>
      <c r="T110" s="51"/>
    </row>
    <row r="111" spans="1:20" x14ac:dyDescent="0.25">
      <c r="A111" s="22" t="e">
        <v>#REF!</v>
      </c>
      <c r="B111" s="201">
        <v>100</v>
      </c>
      <c r="C111" s="45">
        <v>0</v>
      </c>
      <c r="D111" s="46" t="s">
        <v>216</v>
      </c>
      <c r="E111" s="45">
        <v>0</v>
      </c>
      <c r="F111" s="46">
        <v>0</v>
      </c>
      <c r="G111" s="46">
        <v>0</v>
      </c>
      <c r="H111" s="47">
        <v>0</v>
      </c>
      <c r="I111" s="45">
        <v>0</v>
      </c>
      <c r="J111" s="47">
        <v>0</v>
      </c>
      <c r="K111" s="48"/>
      <c r="L111" s="212"/>
      <c r="M111" s="49"/>
      <c r="N111" s="688"/>
      <c r="O111" s="212"/>
      <c r="P111" s="49"/>
      <c r="Q111" s="688"/>
      <c r="R111" s="202"/>
      <c r="S111" s="50"/>
      <c r="T111" s="51"/>
    </row>
    <row r="112" spans="1:20" x14ac:dyDescent="0.25">
      <c r="A112" s="22" t="e">
        <v>#REF!</v>
      </c>
      <c r="B112" s="201">
        <v>101</v>
      </c>
      <c r="C112" s="45">
        <v>0</v>
      </c>
      <c r="D112" s="46" t="s">
        <v>216</v>
      </c>
      <c r="E112" s="45">
        <v>0</v>
      </c>
      <c r="F112" s="46">
        <v>0</v>
      </c>
      <c r="G112" s="46">
        <v>0</v>
      </c>
      <c r="H112" s="47">
        <v>0</v>
      </c>
      <c r="I112" s="45">
        <v>0</v>
      </c>
      <c r="J112" s="47">
        <v>0</v>
      </c>
      <c r="K112" s="48"/>
      <c r="L112" s="212"/>
      <c r="M112" s="49"/>
      <c r="N112" s="688"/>
      <c r="O112" s="212"/>
      <c r="P112" s="49"/>
      <c r="Q112" s="688"/>
      <c r="R112" s="202"/>
      <c r="S112" s="50"/>
      <c r="T112" s="51"/>
    </row>
    <row r="113" spans="1:20" x14ac:dyDescent="0.25">
      <c r="A113" s="22" t="e">
        <v>#REF!</v>
      </c>
      <c r="B113" s="201">
        <v>102</v>
      </c>
      <c r="C113" s="45">
        <v>0</v>
      </c>
      <c r="D113" s="46" t="s">
        <v>216</v>
      </c>
      <c r="E113" s="45">
        <v>0</v>
      </c>
      <c r="F113" s="46">
        <v>0</v>
      </c>
      <c r="G113" s="46">
        <v>0</v>
      </c>
      <c r="H113" s="47">
        <v>0</v>
      </c>
      <c r="I113" s="45">
        <v>0</v>
      </c>
      <c r="J113" s="47">
        <v>0</v>
      </c>
      <c r="K113" s="48"/>
      <c r="L113" s="212"/>
      <c r="M113" s="49"/>
      <c r="N113" s="688"/>
      <c r="O113" s="212"/>
      <c r="P113" s="49"/>
      <c r="Q113" s="688"/>
      <c r="R113" s="202"/>
      <c r="S113" s="50"/>
      <c r="T113" s="51"/>
    </row>
    <row r="114" spans="1:20" x14ac:dyDescent="0.25">
      <c r="A114" s="22" t="e">
        <v>#REF!</v>
      </c>
      <c r="B114" s="201">
        <v>103</v>
      </c>
      <c r="C114" s="45">
        <v>0</v>
      </c>
      <c r="D114" s="46" t="s">
        <v>216</v>
      </c>
      <c r="E114" s="45">
        <v>0</v>
      </c>
      <c r="F114" s="46">
        <v>0</v>
      </c>
      <c r="G114" s="46">
        <v>0</v>
      </c>
      <c r="H114" s="47">
        <v>0</v>
      </c>
      <c r="I114" s="45">
        <v>0</v>
      </c>
      <c r="J114" s="47">
        <v>0</v>
      </c>
      <c r="K114" s="48"/>
      <c r="L114" s="212"/>
      <c r="M114" s="49"/>
      <c r="N114" s="688"/>
      <c r="O114" s="212"/>
      <c r="P114" s="49"/>
      <c r="Q114" s="688"/>
      <c r="R114" s="202"/>
      <c r="S114" s="50"/>
      <c r="T114" s="51"/>
    </row>
    <row r="115" spans="1:20" x14ac:dyDescent="0.25">
      <c r="A115" s="22" t="e">
        <v>#REF!</v>
      </c>
      <c r="B115" s="201">
        <v>104</v>
      </c>
      <c r="C115" s="45">
        <v>0</v>
      </c>
      <c r="D115" s="46" t="s">
        <v>216</v>
      </c>
      <c r="E115" s="45">
        <v>0</v>
      </c>
      <c r="F115" s="46">
        <v>0</v>
      </c>
      <c r="G115" s="46">
        <v>0</v>
      </c>
      <c r="H115" s="47">
        <v>0</v>
      </c>
      <c r="I115" s="45">
        <v>0</v>
      </c>
      <c r="J115" s="47">
        <v>0</v>
      </c>
      <c r="K115" s="48"/>
      <c r="L115" s="212"/>
      <c r="M115" s="49"/>
      <c r="N115" s="688"/>
      <c r="O115" s="212"/>
      <c r="P115" s="49"/>
      <c r="Q115" s="688"/>
      <c r="R115" s="202"/>
      <c r="S115" s="50"/>
      <c r="T115" s="51"/>
    </row>
    <row r="116" spans="1:20" x14ac:dyDescent="0.25">
      <c r="A116" s="22" t="e">
        <v>#REF!</v>
      </c>
      <c r="B116" s="201">
        <v>105</v>
      </c>
      <c r="C116" s="45">
        <v>0</v>
      </c>
      <c r="D116" s="46" t="s">
        <v>216</v>
      </c>
      <c r="E116" s="45">
        <v>0</v>
      </c>
      <c r="F116" s="46">
        <v>0</v>
      </c>
      <c r="G116" s="46">
        <v>0</v>
      </c>
      <c r="H116" s="47">
        <v>0</v>
      </c>
      <c r="I116" s="45">
        <v>0</v>
      </c>
      <c r="J116" s="47">
        <v>0</v>
      </c>
      <c r="K116" s="48"/>
      <c r="L116" s="212"/>
      <c r="M116" s="49"/>
      <c r="N116" s="688"/>
      <c r="O116" s="212"/>
      <c r="P116" s="49"/>
      <c r="Q116" s="688"/>
      <c r="R116" s="202"/>
      <c r="S116" s="50"/>
      <c r="T116" s="51"/>
    </row>
    <row r="117" spans="1:20" x14ac:dyDescent="0.25">
      <c r="A117" s="22" t="e">
        <v>#REF!</v>
      </c>
      <c r="B117" s="201">
        <v>106</v>
      </c>
      <c r="C117" s="45">
        <v>0</v>
      </c>
      <c r="D117" s="46" t="s">
        <v>216</v>
      </c>
      <c r="E117" s="45">
        <v>0</v>
      </c>
      <c r="F117" s="46">
        <v>0</v>
      </c>
      <c r="G117" s="46">
        <v>0</v>
      </c>
      <c r="H117" s="47">
        <v>0</v>
      </c>
      <c r="I117" s="45">
        <v>0</v>
      </c>
      <c r="J117" s="47">
        <v>0</v>
      </c>
      <c r="K117" s="48"/>
      <c r="L117" s="212"/>
      <c r="M117" s="49"/>
      <c r="N117" s="688"/>
      <c r="O117" s="212"/>
      <c r="P117" s="49"/>
      <c r="Q117" s="688"/>
      <c r="R117" s="202"/>
      <c r="S117" s="50"/>
      <c r="T117" s="51"/>
    </row>
    <row r="118" spans="1:20" x14ac:dyDescent="0.25">
      <c r="A118" s="22" t="e">
        <v>#REF!</v>
      </c>
      <c r="B118" s="201">
        <v>107</v>
      </c>
      <c r="C118" s="45">
        <v>0</v>
      </c>
      <c r="D118" s="46" t="s">
        <v>216</v>
      </c>
      <c r="E118" s="45">
        <v>0</v>
      </c>
      <c r="F118" s="46">
        <v>0</v>
      </c>
      <c r="G118" s="46">
        <v>0</v>
      </c>
      <c r="H118" s="47">
        <v>0</v>
      </c>
      <c r="I118" s="45">
        <v>0</v>
      </c>
      <c r="J118" s="47">
        <v>0</v>
      </c>
      <c r="K118" s="48"/>
      <c r="L118" s="212"/>
      <c r="M118" s="49"/>
      <c r="N118" s="688"/>
      <c r="O118" s="212"/>
      <c r="P118" s="49"/>
      <c r="Q118" s="688"/>
      <c r="R118" s="202"/>
      <c r="S118" s="50"/>
      <c r="T118" s="51"/>
    </row>
    <row r="119" spans="1:20" x14ac:dyDescent="0.25">
      <c r="A119" s="22" t="e">
        <v>#REF!</v>
      </c>
      <c r="B119" s="201">
        <v>108</v>
      </c>
      <c r="C119" s="45">
        <v>0</v>
      </c>
      <c r="D119" s="46" t="s">
        <v>216</v>
      </c>
      <c r="E119" s="45">
        <v>0</v>
      </c>
      <c r="F119" s="46">
        <v>0</v>
      </c>
      <c r="G119" s="46">
        <v>0</v>
      </c>
      <c r="H119" s="47">
        <v>0</v>
      </c>
      <c r="I119" s="45">
        <v>0</v>
      </c>
      <c r="J119" s="47">
        <v>0</v>
      </c>
      <c r="K119" s="48"/>
      <c r="L119" s="212"/>
      <c r="M119" s="49"/>
      <c r="N119" s="688"/>
      <c r="O119" s="212"/>
      <c r="P119" s="49"/>
      <c r="Q119" s="688"/>
      <c r="R119" s="202"/>
      <c r="S119" s="50"/>
      <c r="T119" s="51"/>
    </row>
    <row r="120" spans="1:20" x14ac:dyDescent="0.25">
      <c r="A120" s="22" t="e">
        <v>#REF!</v>
      </c>
      <c r="B120" s="201">
        <v>109</v>
      </c>
      <c r="C120" s="45">
        <v>0</v>
      </c>
      <c r="D120" s="46" t="s">
        <v>216</v>
      </c>
      <c r="E120" s="45">
        <v>0</v>
      </c>
      <c r="F120" s="46">
        <v>0</v>
      </c>
      <c r="G120" s="46">
        <v>0</v>
      </c>
      <c r="H120" s="47">
        <v>0</v>
      </c>
      <c r="I120" s="45">
        <v>0</v>
      </c>
      <c r="J120" s="47">
        <v>0</v>
      </c>
      <c r="K120" s="48"/>
      <c r="L120" s="212"/>
      <c r="M120" s="49"/>
      <c r="N120" s="688"/>
      <c r="O120" s="212"/>
      <c r="P120" s="49"/>
      <c r="Q120" s="688"/>
      <c r="R120" s="202"/>
      <c r="S120" s="50"/>
      <c r="T120" s="51"/>
    </row>
    <row r="121" spans="1:20" x14ac:dyDescent="0.25">
      <c r="A121" s="22" t="e">
        <v>#REF!</v>
      </c>
      <c r="B121" s="201">
        <v>110</v>
      </c>
      <c r="C121" s="45">
        <v>0</v>
      </c>
      <c r="D121" s="46" t="s">
        <v>216</v>
      </c>
      <c r="E121" s="45">
        <v>0</v>
      </c>
      <c r="F121" s="46">
        <v>0</v>
      </c>
      <c r="G121" s="46">
        <v>0</v>
      </c>
      <c r="H121" s="47">
        <v>0</v>
      </c>
      <c r="I121" s="45">
        <v>0</v>
      </c>
      <c r="J121" s="47">
        <v>0</v>
      </c>
      <c r="K121" s="48"/>
      <c r="L121" s="212"/>
      <c r="M121" s="49"/>
      <c r="N121" s="688"/>
      <c r="O121" s="212"/>
      <c r="P121" s="49"/>
      <c r="Q121" s="688"/>
      <c r="R121" s="202"/>
      <c r="S121" s="50"/>
      <c r="T121" s="51"/>
    </row>
    <row r="122" spans="1:20" x14ac:dyDescent="0.25">
      <c r="A122" s="22" t="e">
        <v>#REF!</v>
      </c>
      <c r="B122" s="201">
        <v>111</v>
      </c>
      <c r="C122" s="45">
        <v>0</v>
      </c>
      <c r="D122" s="46" t="s">
        <v>216</v>
      </c>
      <c r="E122" s="45">
        <v>0</v>
      </c>
      <c r="F122" s="46">
        <v>0</v>
      </c>
      <c r="G122" s="46">
        <v>0</v>
      </c>
      <c r="H122" s="47">
        <v>0</v>
      </c>
      <c r="I122" s="45">
        <v>0</v>
      </c>
      <c r="J122" s="47">
        <v>0</v>
      </c>
      <c r="K122" s="48"/>
      <c r="L122" s="212"/>
      <c r="M122" s="49"/>
      <c r="N122" s="688"/>
      <c r="O122" s="212"/>
      <c r="P122" s="49"/>
      <c r="Q122" s="688"/>
      <c r="R122" s="202"/>
      <c r="S122" s="50"/>
      <c r="T122" s="51"/>
    </row>
    <row r="123" spans="1:20" x14ac:dyDescent="0.25">
      <c r="A123" s="22" t="e">
        <v>#REF!</v>
      </c>
      <c r="B123" s="201">
        <v>112</v>
      </c>
      <c r="C123" s="45">
        <v>0</v>
      </c>
      <c r="D123" s="46" t="s">
        <v>216</v>
      </c>
      <c r="E123" s="45">
        <v>0</v>
      </c>
      <c r="F123" s="46">
        <v>0</v>
      </c>
      <c r="G123" s="46">
        <v>0</v>
      </c>
      <c r="H123" s="47">
        <v>0</v>
      </c>
      <c r="I123" s="45">
        <v>0</v>
      </c>
      <c r="J123" s="47">
        <v>0</v>
      </c>
      <c r="K123" s="48"/>
      <c r="L123" s="212"/>
      <c r="M123" s="49"/>
      <c r="N123" s="688"/>
      <c r="O123" s="212"/>
      <c r="P123" s="49"/>
      <c r="Q123" s="688"/>
      <c r="R123" s="202"/>
      <c r="S123" s="50"/>
      <c r="T123" s="51"/>
    </row>
    <row r="124" spans="1:20" x14ac:dyDescent="0.25">
      <c r="A124" s="22" t="e">
        <v>#REF!</v>
      </c>
      <c r="B124" s="201">
        <v>113</v>
      </c>
      <c r="C124" s="45">
        <v>0</v>
      </c>
      <c r="D124" s="46" t="s">
        <v>216</v>
      </c>
      <c r="E124" s="45">
        <v>0</v>
      </c>
      <c r="F124" s="46">
        <v>0</v>
      </c>
      <c r="G124" s="46">
        <v>0</v>
      </c>
      <c r="H124" s="47">
        <v>0</v>
      </c>
      <c r="I124" s="45">
        <v>0</v>
      </c>
      <c r="J124" s="47">
        <v>0</v>
      </c>
      <c r="K124" s="48"/>
      <c r="L124" s="212"/>
      <c r="M124" s="49"/>
      <c r="N124" s="688"/>
      <c r="O124" s="212"/>
      <c r="P124" s="49"/>
      <c r="Q124" s="688"/>
      <c r="R124" s="202"/>
      <c r="S124" s="50"/>
      <c r="T124" s="51"/>
    </row>
    <row r="125" spans="1:20" x14ac:dyDescent="0.25">
      <c r="A125" s="22" t="e">
        <v>#REF!</v>
      </c>
      <c r="B125" s="201">
        <v>114</v>
      </c>
      <c r="C125" s="45">
        <v>0</v>
      </c>
      <c r="D125" s="46" t="s">
        <v>216</v>
      </c>
      <c r="E125" s="45">
        <v>0</v>
      </c>
      <c r="F125" s="46">
        <v>0</v>
      </c>
      <c r="G125" s="46">
        <v>0</v>
      </c>
      <c r="H125" s="47">
        <v>0</v>
      </c>
      <c r="I125" s="45">
        <v>0</v>
      </c>
      <c r="J125" s="47">
        <v>0</v>
      </c>
      <c r="K125" s="48"/>
      <c r="L125" s="212"/>
      <c r="M125" s="49"/>
      <c r="N125" s="688"/>
      <c r="O125" s="212"/>
      <c r="P125" s="49"/>
      <c r="Q125" s="688"/>
      <c r="R125" s="202"/>
      <c r="S125" s="50"/>
      <c r="T125" s="51"/>
    </row>
    <row r="126" spans="1:20" x14ac:dyDescent="0.25">
      <c r="A126" s="22" t="e">
        <v>#REF!</v>
      </c>
      <c r="B126" s="201">
        <v>115</v>
      </c>
      <c r="C126" s="45">
        <v>0</v>
      </c>
      <c r="D126" s="46" t="s">
        <v>216</v>
      </c>
      <c r="E126" s="45">
        <v>0</v>
      </c>
      <c r="F126" s="46">
        <v>0</v>
      </c>
      <c r="G126" s="46">
        <v>0</v>
      </c>
      <c r="H126" s="47">
        <v>0</v>
      </c>
      <c r="I126" s="45">
        <v>0</v>
      </c>
      <c r="J126" s="47">
        <v>0</v>
      </c>
      <c r="K126" s="48"/>
      <c r="L126" s="212"/>
      <c r="M126" s="49"/>
      <c r="N126" s="688"/>
      <c r="O126" s="212"/>
      <c r="P126" s="49"/>
      <c r="Q126" s="688"/>
      <c r="R126" s="202"/>
      <c r="S126" s="50"/>
      <c r="T126" s="51"/>
    </row>
    <row r="127" spans="1:20" x14ac:dyDescent="0.25">
      <c r="A127" s="22" t="e">
        <v>#REF!</v>
      </c>
      <c r="B127" s="201">
        <v>116</v>
      </c>
      <c r="C127" s="45">
        <v>0</v>
      </c>
      <c r="D127" s="46" t="s">
        <v>216</v>
      </c>
      <c r="E127" s="45">
        <v>0</v>
      </c>
      <c r="F127" s="46">
        <v>0</v>
      </c>
      <c r="G127" s="46">
        <v>0</v>
      </c>
      <c r="H127" s="47">
        <v>0</v>
      </c>
      <c r="I127" s="45">
        <v>0</v>
      </c>
      <c r="J127" s="47">
        <v>0</v>
      </c>
      <c r="K127" s="48"/>
      <c r="L127" s="212"/>
      <c r="M127" s="49"/>
      <c r="N127" s="688"/>
      <c r="O127" s="212"/>
      <c r="P127" s="49"/>
      <c r="Q127" s="688"/>
      <c r="R127" s="202"/>
      <c r="S127" s="50"/>
      <c r="T127" s="51"/>
    </row>
    <row r="128" spans="1:20" x14ac:dyDescent="0.25">
      <c r="A128" s="22" t="e">
        <v>#REF!</v>
      </c>
      <c r="B128" s="201">
        <v>117</v>
      </c>
      <c r="C128" s="45">
        <v>0</v>
      </c>
      <c r="D128" s="46" t="s">
        <v>216</v>
      </c>
      <c r="E128" s="45">
        <v>0</v>
      </c>
      <c r="F128" s="46">
        <v>0</v>
      </c>
      <c r="G128" s="46">
        <v>0</v>
      </c>
      <c r="H128" s="47">
        <v>0</v>
      </c>
      <c r="I128" s="45">
        <v>0</v>
      </c>
      <c r="J128" s="47">
        <v>0</v>
      </c>
      <c r="K128" s="48"/>
      <c r="L128" s="212"/>
      <c r="M128" s="49"/>
      <c r="N128" s="688"/>
      <c r="O128" s="212"/>
      <c r="P128" s="49"/>
      <c r="Q128" s="688"/>
      <c r="R128" s="202"/>
      <c r="S128" s="50"/>
      <c r="T128" s="51"/>
    </row>
    <row r="129" spans="1:20" x14ac:dyDescent="0.25">
      <c r="A129" s="22" t="e">
        <v>#REF!</v>
      </c>
      <c r="B129" s="201">
        <v>118</v>
      </c>
      <c r="C129" s="45">
        <v>0</v>
      </c>
      <c r="D129" s="46" t="s">
        <v>216</v>
      </c>
      <c r="E129" s="45">
        <v>0</v>
      </c>
      <c r="F129" s="46">
        <v>0</v>
      </c>
      <c r="G129" s="46">
        <v>0</v>
      </c>
      <c r="H129" s="47">
        <v>0</v>
      </c>
      <c r="I129" s="45">
        <v>0</v>
      </c>
      <c r="J129" s="47">
        <v>0</v>
      </c>
      <c r="K129" s="48"/>
      <c r="L129" s="212"/>
      <c r="M129" s="49"/>
      <c r="N129" s="688"/>
      <c r="O129" s="212"/>
      <c r="P129" s="49"/>
      <c r="Q129" s="688"/>
      <c r="R129" s="202"/>
      <c r="S129" s="50"/>
      <c r="T129" s="51"/>
    </row>
    <row r="130" spans="1:20" x14ac:dyDescent="0.25">
      <c r="A130" s="22" t="e">
        <v>#REF!</v>
      </c>
      <c r="B130" s="201">
        <v>119</v>
      </c>
      <c r="C130" s="45">
        <v>0</v>
      </c>
      <c r="D130" s="46" t="s">
        <v>216</v>
      </c>
      <c r="E130" s="45">
        <v>0</v>
      </c>
      <c r="F130" s="46">
        <v>0</v>
      </c>
      <c r="G130" s="46">
        <v>0</v>
      </c>
      <c r="H130" s="47">
        <v>0</v>
      </c>
      <c r="I130" s="45">
        <v>0</v>
      </c>
      <c r="J130" s="47">
        <v>0</v>
      </c>
      <c r="K130" s="48"/>
      <c r="L130" s="212"/>
      <c r="M130" s="49"/>
      <c r="N130" s="688"/>
      <c r="O130" s="212"/>
      <c r="P130" s="49"/>
      <c r="Q130" s="688"/>
      <c r="R130" s="202"/>
      <c r="S130" s="50"/>
      <c r="T130" s="51"/>
    </row>
    <row r="131" spans="1:20" x14ac:dyDescent="0.25">
      <c r="A131" s="22" t="e">
        <v>#REF!</v>
      </c>
      <c r="B131" s="201">
        <v>120</v>
      </c>
      <c r="C131" s="45">
        <v>0</v>
      </c>
      <c r="D131" s="46" t="s">
        <v>216</v>
      </c>
      <c r="E131" s="45">
        <v>0</v>
      </c>
      <c r="F131" s="46">
        <v>0</v>
      </c>
      <c r="G131" s="46">
        <v>0</v>
      </c>
      <c r="H131" s="47">
        <v>0</v>
      </c>
      <c r="I131" s="45">
        <v>0</v>
      </c>
      <c r="J131" s="47">
        <v>0</v>
      </c>
      <c r="K131" s="48"/>
      <c r="L131" s="212"/>
      <c r="M131" s="49"/>
      <c r="N131" s="688"/>
      <c r="O131" s="212"/>
      <c r="P131" s="49"/>
      <c r="Q131" s="688"/>
      <c r="R131" s="202"/>
      <c r="S131" s="50"/>
      <c r="T131" s="51"/>
    </row>
    <row r="132" spans="1:20" x14ac:dyDescent="0.25">
      <c r="A132" s="22" t="e">
        <v>#REF!</v>
      </c>
      <c r="B132" s="201">
        <v>121</v>
      </c>
      <c r="C132" s="45">
        <v>0</v>
      </c>
      <c r="D132" s="46" t="s">
        <v>216</v>
      </c>
      <c r="E132" s="45">
        <v>0</v>
      </c>
      <c r="F132" s="46">
        <v>0</v>
      </c>
      <c r="G132" s="46">
        <v>0</v>
      </c>
      <c r="H132" s="47">
        <v>0</v>
      </c>
      <c r="I132" s="45">
        <v>0</v>
      </c>
      <c r="J132" s="47">
        <v>0</v>
      </c>
      <c r="K132" s="48"/>
      <c r="L132" s="212"/>
      <c r="M132" s="49"/>
      <c r="N132" s="688"/>
      <c r="O132" s="212"/>
      <c r="P132" s="49"/>
      <c r="Q132" s="688"/>
      <c r="R132" s="202"/>
      <c r="S132" s="50"/>
      <c r="T132" s="51"/>
    </row>
    <row r="133" spans="1:20" x14ac:dyDescent="0.25">
      <c r="A133" s="22" t="e">
        <v>#REF!</v>
      </c>
      <c r="B133" s="201">
        <v>122</v>
      </c>
      <c r="C133" s="45">
        <v>0</v>
      </c>
      <c r="D133" s="46" t="s">
        <v>216</v>
      </c>
      <c r="E133" s="45">
        <v>0</v>
      </c>
      <c r="F133" s="46">
        <v>0</v>
      </c>
      <c r="G133" s="46">
        <v>0</v>
      </c>
      <c r="H133" s="47">
        <v>0</v>
      </c>
      <c r="I133" s="45">
        <v>0</v>
      </c>
      <c r="J133" s="47">
        <v>0</v>
      </c>
      <c r="K133" s="48"/>
      <c r="L133" s="212"/>
      <c r="M133" s="49"/>
      <c r="N133" s="688"/>
      <c r="O133" s="212"/>
      <c r="P133" s="49"/>
      <c r="Q133" s="688"/>
      <c r="R133" s="202"/>
      <c r="S133" s="50"/>
      <c r="T133" s="51"/>
    </row>
    <row r="134" spans="1:20" x14ac:dyDescent="0.25">
      <c r="A134" s="22" t="e">
        <v>#REF!</v>
      </c>
      <c r="B134" s="201">
        <v>123</v>
      </c>
      <c r="C134" s="45">
        <v>0</v>
      </c>
      <c r="D134" s="46" t="s">
        <v>216</v>
      </c>
      <c r="E134" s="45">
        <v>0</v>
      </c>
      <c r="F134" s="46">
        <v>0</v>
      </c>
      <c r="G134" s="46">
        <v>0</v>
      </c>
      <c r="H134" s="47">
        <v>0</v>
      </c>
      <c r="I134" s="45">
        <v>0</v>
      </c>
      <c r="J134" s="47">
        <v>0</v>
      </c>
      <c r="K134" s="48"/>
      <c r="L134" s="212"/>
      <c r="M134" s="49"/>
      <c r="N134" s="688"/>
      <c r="O134" s="212"/>
      <c r="P134" s="49"/>
      <c r="Q134" s="688"/>
      <c r="R134" s="202"/>
      <c r="S134" s="50"/>
      <c r="T134" s="51"/>
    </row>
    <row r="135" spans="1:20" x14ac:dyDescent="0.25">
      <c r="A135" s="22" t="e">
        <v>#REF!</v>
      </c>
      <c r="B135" s="201">
        <v>124</v>
      </c>
      <c r="C135" s="45">
        <v>0</v>
      </c>
      <c r="D135" s="46" t="s">
        <v>216</v>
      </c>
      <c r="E135" s="45">
        <v>0</v>
      </c>
      <c r="F135" s="46">
        <v>0</v>
      </c>
      <c r="G135" s="46">
        <v>0</v>
      </c>
      <c r="H135" s="47">
        <v>0</v>
      </c>
      <c r="I135" s="45">
        <v>0</v>
      </c>
      <c r="J135" s="47">
        <v>0</v>
      </c>
      <c r="K135" s="48"/>
      <c r="L135" s="212"/>
      <c r="M135" s="49"/>
      <c r="N135" s="688"/>
      <c r="O135" s="212"/>
      <c r="P135" s="49"/>
      <c r="Q135" s="688"/>
      <c r="R135" s="202"/>
      <c r="S135" s="50"/>
      <c r="T135" s="51"/>
    </row>
    <row r="136" spans="1:20" x14ac:dyDescent="0.25">
      <c r="A136" s="22" t="e">
        <v>#REF!</v>
      </c>
      <c r="B136" s="201">
        <v>125</v>
      </c>
      <c r="C136" s="45">
        <v>0</v>
      </c>
      <c r="D136" s="46" t="s">
        <v>216</v>
      </c>
      <c r="E136" s="45">
        <v>0</v>
      </c>
      <c r="F136" s="46">
        <v>0</v>
      </c>
      <c r="G136" s="46">
        <v>0</v>
      </c>
      <c r="H136" s="47">
        <v>0</v>
      </c>
      <c r="I136" s="45">
        <v>0</v>
      </c>
      <c r="J136" s="47">
        <v>0</v>
      </c>
      <c r="K136" s="48"/>
      <c r="L136" s="212"/>
      <c r="M136" s="49"/>
      <c r="N136" s="688"/>
      <c r="O136" s="212"/>
      <c r="P136" s="49"/>
      <c r="Q136" s="688"/>
      <c r="R136" s="202"/>
      <c r="S136" s="50"/>
      <c r="T136" s="51"/>
    </row>
    <row r="137" spans="1:20" x14ac:dyDescent="0.25">
      <c r="A137" s="22" t="e">
        <v>#REF!</v>
      </c>
      <c r="B137" s="201">
        <v>126</v>
      </c>
      <c r="C137" s="45">
        <v>0</v>
      </c>
      <c r="D137" s="46" t="s">
        <v>216</v>
      </c>
      <c r="E137" s="45">
        <v>0</v>
      </c>
      <c r="F137" s="46">
        <v>0</v>
      </c>
      <c r="G137" s="46">
        <v>0</v>
      </c>
      <c r="H137" s="47">
        <v>0</v>
      </c>
      <c r="I137" s="45">
        <v>0</v>
      </c>
      <c r="J137" s="47">
        <v>0</v>
      </c>
      <c r="K137" s="48"/>
      <c r="L137" s="212"/>
      <c r="M137" s="49"/>
      <c r="N137" s="688"/>
      <c r="O137" s="212"/>
      <c r="P137" s="49"/>
      <c r="Q137" s="688"/>
      <c r="R137" s="202"/>
      <c r="S137" s="50"/>
      <c r="T137" s="51"/>
    </row>
    <row r="138" spans="1:20" x14ac:dyDescent="0.25">
      <c r="A138" s="22" t="e">
        <v>#REF!</v>
      </c>
      <c r="B138" s="201">
        <v>127</v>
      </c>
      <c r="C138" s="45">
        <v>0</v>
      </c>
      <c r="D138" s="46" t="s">
        <v>216</v>
      </c>
      <c r="E138" s="45">
        <v>0</v>
      </c>
      <c r="F138" s="46">
        <v>0</v>
      </c>
      <c r="G138" s="46">
        <v>0</v>
      </c>
      <c r="H138" s="47">
        <v>0</v>
      </c>
      <c r="I138" s="45">
        <v>0</v>
      </c>
      <c r="J138" s="47">
        <v>0</v>
      </c>
      <c r="K138" s="48"/>
      <c r="L138" s="212"/>
      <c r="M138" s="49"/>
      <c r="N138" s="688"/>
      <c r="O138" s="212"/>
      <c r="P138" s="49"/>
      <c r="Q138" s="688"/>
      <c r="R138" s="202"/>
      <c r="S138" s="50"/>
      <c r="T138" s="51"/>
    </row>
    <row r="139" spans="1:20" x14ac:dyDescent="0.25">
      <c r="A139" s="22" t="e">
        <v>#REF!</v>
      </c>
      <c r="B139" s="201">
        <v>128</v>
      </c>
      <c r="C139" s="45">
        <v>0</v>
      </c>
      <c r="D139" s="46" t="s">
        <v>216</v>
      </c>
      <c r="E139" s="45">
        <v>0</v>
      </c>
      <c r="F139" s="46">
        <v>0</v>
      </c>
      <c r="G139" s="46">
        <v>0</v>
      </c>
      <c r="H139" s="47">
        <v>0</v>
      </c>
      <c r="I139" s="45">
        <v>0</v>
      </c>
      <c r="J139" s="47">
        <v>0</v>
      </c>
      <c r="K139" s="48"/>
      <c r="L139" s="212"/>
      <c r="M139" s="49"/>
      <c r="N139" s="688"/>
      <c r="O139" s="212"/>
      <c r="P139" s="49"/>
      <c r="Q139" s="688"/>
      <c r="R139" s="202"/>
      <c r="S139" s="24"/>
      <c r="T139" s="24"/>
    </row>
    <row r="140" spans="1:20" x14ac:dyDescent="0.25">
      <c r="A140" s="22" t="e">
        <v>#REF!</v>
      </c>
      <c r="B140" s="201">
        <v>129</v>
      </c>
      <c r="C140" s="45">
        <v>0</v>
      </c>
      <c r="D140" s="46" t="s">
        <v>216</v>
      </c>
      <c r="E140" s="45">
        <v>0</v>
      </c>
      <c r="F140" s="46">
        <v>0</v>
      </c>
      <c r="G140" s="46">
        <v>0</v>
      </c>
      <c r="H140" s="47">
        <v>0</v>
      </c>
      <c r="I140" s="45">
        <v>0</v>
      </c>
      <c r="J140" s="47">
        <v>0</v>
      </c>
      <c r="K140" s="48"/>
      <c r="L140" s="212"/>
      <c r="M140" s="49"/>
      <c r="N140" s="688"/>
      <c r="O140" s="212"/>
      <c r="P140" s="49"/>
      <c r="Q140" s="688"/>
      <c r="R140" s="202"/>
      <c r="S140" s="24"/>
      <c r="T140" s="24"/>
    </row>
    <row r="141" spans="1:20" x14ac:dyDescent="0.25">
      <c r="A141" s="22" t="e">
        <v>#REF!</v>
      </c>
      <c r="B141" s="201">
        <v>130</v>
      </c>
      <c r="C141" s="45">
        <v>0</v>
      </c>
      <c r="D141" s="46" t="s">
        <v>216</v>
      </c>
      <c r="E141" s="45">
        <v>0</v>
      </c>
      <c r="F141" s="46">
        <v>0</v>
      </c>
      <c r="G141" s="46">
        <v>0</v>
      </c>
      <c r="H141" s="47">
        <v>0</v>
      </c>
      <c r="I141" s="45">
        <v>0</v>
      </c>
      <c r="J141" s="47">
        <v>0</v>
      </c>
      <c r="K141" s="48"/>
      <c r="L141" s="212"/>
      <c r="M141" s="49"/>
      <c r="N141" s="688"/>
      <c r="O141" s="212"/>
      <c r="P141" s="49"/>
      <c r="Q141" s="688"/>
      <c r="R141" s="202"/>
      <c r="S141" s="24"/>
      <c r="T141" s="24"/>
    </row>
    <row r="142" spans="1:20" x14ac:dyDescent="0.25">
      <c r="A142" s="22" t="e">
        <v>#REF!</v>
      </c>
      <c r="B142" s="201">
        <v>131</v>
      </c>
      <c r="C142" s="45">
        <v>0</v>
      </c>
      <c r="D142" s="46" t="s">
        <v>216</v>
      </c>
      <c r="E142" s="45">
        <v>0</v>
      </c>
      <c r="F142" s="46">
        <v>0</v>
      </c>
      <c r="G142" s="46">
        <v>0</v>
      </c>
      <c r="H142" s="47">
        <v>0</v>
      </c>
      <c r="I142" s="45">
        <v>0</v>
      </c>
      <c r="J142" s="47">
        <v>0</v>
      </c>
      <c r="K142" s="48"/>
      <c r="L142" s="212"/>
      <c r="M142" s="49"/>
      <c r="N142" s="688"/>
      <c r="O142" s="212"/>
      <c r="P142" s="49"/>
      <c r="Q142" s="688"/>
      <c r="R142" s="202"/>
      <c r="S142" s="24"/>
      <c r="T142" s="24"/>
    </row>
    <row r="143" spans="1:20" x14ac:dyDescent="0.25">
      <c r="A143" s="22" t="e">
        <v>#REF!</v>
      </c>
      <c r="B143" s="201">
        <v>132</v>
      </c>
      <c r="C143" s="45">
        <v>0</v>
      </c>
      <c r="D143" s="46" t="s">
        <v>216</v>
      </c>
      <c r="E143" s="45">
        <v>0</v>
      </c>
      <c r="F143" s="46">
        <v>0</v>
      </c>
      <c r="G143" s="46">
        <v>0</v>
      </c>
      <c r="H143" s="47">
        <v>0</v>
      </c>
      <c r="I143" s="45">
        <v>0</v>
      </c>
      <c r="J143" s="47">
        <v>0</v>
      </c>
      <c r="K143" s="48"/>
      <c r="L143" s="212"/>
      <c r="M143" s="49"/>
      <c r="N143" s="688"/>
      <c r="O143" s="212"/>
      <c r="P143" s="49"/>
      <c r="Q143" s="688"/>
      <c r="R143" s="202"/>
      <c r="S143" s="24"/>
      <c r="T143" s="24"/>
    </row>
    <row r="144" spans="1:20" x14ac:dyDescent="0.25">
      <c r="A144" s="22" t="e">
        <v>#REF!</v>
      </c>
      <c r="B144" s="201">
        <v>133</v>
      </c>
      <c r="C144" s="45">
        <v>0</v>
      </c>
      <c r="D144" s="46" t="s">
        <v>216</v>
      </c>
      <c r="E144" s="45">
        <v>0</v>
      </c>
      <c r="F144" s="46">
        <v>0</v>
      </c>
      <c r="G144" s="46">
        <v>0</v>
      </c>
      <c r="H144" s="47">
        <v>0</v>
      </c>
      <c r="I144" s="45">
        <v>0</v>
      </c>
      <c r="J144" s="47">
        <v>0</v>
      </c>
      <c r="K144" s="48"/>
      <c r="L144" s="212"/>
      <c r="M144" s="49"/>
      <c r="N144" s="688"/>
      <c r="O144" s="212"/>
      <c r="P144" s="49"/>
      <c r="Q144" s="688"/>
      <c r="R144" s="202"/>
      <c r="S144" s="24"/>
      <c r="T144" s="24"/>
    </row>
    <row r="145" spans="1:20" x14ac:dyDescent="0.25">
      <c r="A145" s="22" t="e">
        <v>#REF!</v>
      </c>
      <c r="B145" s="201">
        <v>134</v>
      </c>
      <c r="C145" s="45">
        <v>0</v>
      </c>
      <c r="D145" s="46" t="s">
        <v>216</v>
      </c>
      <c r="E145" s="45">
        <v>0</v>
      </c>
      <c r="F145" s="46">
        <v>0</v>
      </c>
      <c r="G145" s="46">
        <v>0</v>
      </c>
      <c r="H145" s="47">
        <v>0</v>
      </c>
      <c r="I145" s="45">
        <v>0</v>
      </c>
      <c r="J145" s="47">
        <v>0</v>
      </c>
      <c r="K145" s="48"/>
      <c r="L145" s="212"/>
      <c r="M145" s="49"/>
      <c r="N145" s="688"/>
      <c r="O145" s="212"/>
      <c r="P145" s="49"/>
      <c r="Q145" s="688"/>
      <c r="R145" s="202"/>
      <c r="S145" s="24"/>
      <c r="T145" s="24"/>
    </row>
    <row r="146" spans="1:20" x14ac:dyDescent="0.25">
      <c r="A146" s="22">
        <v>1103</v>
      </c>
      <c r="B146" s="201">
        <v>135</v>
      </c>
      <c r="C146" s="45">
        <v>0</v>
      </c>
      <c r="D146" s="46" t="s">
        <v>216</v>
      </c>
      <c r="E146" s="45">
        <v>0</v>
      </c>
      <c r="F146" s="46">
        <v>0</v>
      </c>
      <c r="G146" s="46">
        <v>0</v>
      </c>
      <c r="H146" s="47">
        <v>0</v>
      </c>
      <c r="I146" s="45">
        <v>0</v>
      </c>
      <c r="J146" s="47">
        <v>0</v>
      </c>
      <c r="K146" s="48"/>
      <c r="L146" s="212"/>
      <c r="M146" s="49"/>
      <c r="N146" s="688"/>
      <c r="O146" s="212"/>
      <c r="P146" s="49"/>
      <c r="Q146" s="688"/>
      <c r="R146" s="202"/>
      <c r="S146" s="24"/>
      <c r="T146" s="24"/>
    </row>
    <row r="147" spans="1:20" x14ac:dyDescent="0.25">
      <c r="A147" s="22">
        <v>1110</v>
      </c>
      <c r="B147" s="201">
        <v>136</v>
      </c>
      <c r="C147" s="45">
        <v>0</v>
      </c>
      <c r="D147" s="46" t="s">
        <v>216</v>
      </c>
      <c r="E147" s="45">
        <v>0</v>
      </c>
      <c r="F147" s="46">
        <v>0</v>
      </c>
      <c r="G147" s="46">
        <v>0</v>
      </c>
      <c r="H147" s="47">
        <v>0</v>
      </c>
      <c r="I147" s="45">
        <v>0</v>
      </c>
      <c r="J147" s="47">
        <v>0</v>
      </c>
      <c r="K147" s="48"/>
      <c r="L147" s="212"/>
      <c r="M147" s="49"/>
      <c r="N147" s="688"/>
      <c r="O147" s="212"/>
      <c r="P147" s="49"/>
      <c r="Q147" s="688"/>
      <c r="R147" s="202"/>
      <c r="S147" s="24"/>
      <c r="T147" s="24"/>
    </row>
    <row r="148" spans="1:20" x14ac:dyDescent="0.25">
      <c r="A148" s="22">
        <v>1117</v>
      </c>
      <c r="B148" s="201">
        <v>137</v>
      </c>
      <c r="C148" s="45">
        <v>0</v>
      </c>
      <c r="D148" s="46" t="s">
        <v>216</v>
      </c>
      <c r="E148" s="45">
        <v>0</v>
      </c>
      <c r="F148" s="46">
        <v>0</v>
      </c>
      <c r="G148" s="46">
        <v>0</v>
      </c>
      <c r="H148" s="47">
        <v>0</v>
      </c>
      <c r="I148" s="45">
        <v>0</v>
      </c>
      <c r="J148" s="47">
        <v>0</v>
      </c>
      <c r="K148" s="48"/>
      <c r="L148" s="212"/>
      <c r="M148" s="49"/>
      <c r="N148" s="688"/>
      <c r="O148" s="212"/>
      <c r="P148" s="49"/>
      <c r="Q148" s="688"/>
      <c r="R148" s="202"/>
      <c r="S148" s="50"/>
      <c r="T148" s="51"/>
    </row>
    <row r="149" spans="1:20" x14ac:dyDescent="0.25">
      <c r="A149" s="22">
        <v>1124</v>
      </c>
      <c r="B149" s="201">
        <v>138</v>
      </c>
      <c r="C149" s="45">
        <v>0</v>
      </c>
      <c r="D149" s="46" t="s">
        <v>216</v>
      </c>
      <c r="E149" s="45">
        <v>0</v>
      </c>
      <c r="F149" s="46">
        <v>0</v>
      </c>
      <c r="G149" s="46">
        <v>0</v>
      </c>
      <c r="H149" s="47">
        <v>0</v>
      </c>
      <c r="I149" s="45">
        <v>0</v>
      </c>
      <c r="J149" s="47">
        <v>0</v>
      </c>
      <c r="K149" s="48"/>
      <c r="L149" s="212"/>
      <c r="M149" s="49"/>
      <c r="N149" s="688"/>
      <c r="O149" s="212"/>
      <c r="P149" s="49"/>
      <c r="Q149" s="688"/>
      <c r="R149" s="202"/>
      <c r="S149" s="50"/>
      <c r="T149" s="51"/>
    </row>
    <row r="150" spans="1:20" x14ac:dyDescent="0.25">
      <c r="A150" s="22">
        <v>1131</v>
      </c>
      <c r="B150" s="201">
        <v>139</v>
      </c>
      <c r="C150" s="45">
        <v>0</v>
      </c>
      <c r="D150" s="46" t="s">
        <v>216</v>
      </c>
      <c r="E150" s="45">
        <v>0</v>
      </c>
      <c r="F150" s="46">
        <v>0</v>
      </c>
      <c r="G150" s="46">
        <v>0</v>
      </c>
      <c r="H150" s="47">
        <v>0</v>
      </c>
      <c r="I150" s="45">
        <v>0</v>
      </c>
      <c r="J150" s="47">
        <v>0</v>
      </c>
      <c r="K150" s="48"/>
      <c r="L150" s="212"/>
      <c r="M150" s="49"/>
      <c r="N150" s="688"/>
      <c r="O150" s="212"/>
      <c r="P150" s="49"/>
      <c r="Q150" s="688"/>
      <c r="R150" s="202"/>
      <c r="S150" s="50"/>
      <c r="T150" s="51"/>
    </row>
    <row r="151" spans="1:20" x14ac:dyDescent="0.25">
      <c r="A151" s="22">
        <v>1138</v>
      </c>
      <c r="B151" s="201">
        <v>140</v>
      </c>
      <c r="C151" s="45">
        <v>0</v>
      </c>
      <c r="D151" s="46" t="s">
        <v>216</v>
      </c>
      <c r="E151" s="45">
        <v>0</v>
      </c>
      <c r="F151" s="46">
        <v>0</v>
      </c>
      <c r="G151" s="46">
        <v>0</v>
      </c>
      <c r="H151" s="47">
        <v>0</v>
      </c>
      <c r="I151" s="45">
        <v>0</v>
      </c>
      <c r="J151" s="47">
        <v>0</v>
      </c>
      <c r="K151" s="48"/>
      <c r="L151" s="212"/>
      <c r="M151" s="49"/>
      <c r="N151" s="688"/>
      <c r="O151" s="212"/>
      <c r="P151" s="49"/>
      <c r="Q151" s="688"/>
      <c r="R151" s="202"/>
      <c r="S151" s="24"/>
      <c r="T151" s="24"/>
    </row>
    <row r="152" spans="1:20" x14ac:dyDescent="0.25">
      <c r="A152" s="22">
        <v>1145</v>
      </c>
      <c r="B152" s="201">
        <v>141</v>
      </c>
      <c r="C152" s="45">
        <v>0</v>
      </c>
      <c r="D152" s="46" t="s">
        <v>216</v>
      </c>
      <c r="E152" s="45">
        <v>0</v>
      </c>
      <c r="F152" s="46">
        <v>0</v>
      </c>
      <c r="G152" s="46">
        <v>0</v>
      </c>
      <c r="H152" s="47">
        <v>0</v>
      </c>
      <c r="I152" s="45">
        <v>0</v>
      </c>
      <c r="J152" s="47">
        <v>0</v>
      </c>
      <c r="K152" s="48"/>
      <c r="L152" s="212"/>
      <c r="M152" s="49"/>
      <c r="N152" s="688"/>
      <c r="O152" s="212"/>
      <c r="P152" s="49"/>
      <c r="Q152" s="688"/>
      <c r="R152" s="202"/>
      <c r="S152" s="24"/>
      <c r="T152" s="24"/>
    </row>
    <row r="153" spans="1:20" x14ac:dyDescent="0.25">
      <c r="A153" s="22">
        <v>1152</v>
      </c>
      <c r="B153" s="201">
        <v>142</v>
      </c>
      <c r="C153" s="45">
        <v>0</v>
      </c>
      <c r="D153" s="46" t="s">
        <v>216</v>
      </c>
      <c r="E153" s="45">
        <v>0</v>
      </c>
      <c r="F153" s="46">
        <v>0</v>
      </c>
      <c r="G153" s="46">
        <v>0</v>
      </c>
      <c r="H153" s="47">
        <v>0</v>
      </c>
      <c r="I153" s="45">
        <v>0</v>
      </c>
      <c r="J153" s="47">
        <v>0</v>
      </c>
      <c r="K153" s="48"/>
      <c r="L153" s="212"/>
      <c r="M153" s="49"/>
      <c r="N153" s="688"/>
      <c r="O153" s="212"/>
      <c r="P153" s="49"/>
      <c r="Q153" s="688"/>
      <c r="R153" s="202"/>
      <c r="S153" s="24"/>
      <c r="T153" s="24"/>
    </row>
    <row r="154" spans="1:20" x14ac:dyDescent="0.25">
      <c r="A154" s="22">
        <v>1159</v>
      </c>
      <c r="B154" s="201">
        <v>143</v>
      </c>
      <c r="C154" s="45">
        <v>0</v>
      </c>
      <c r="D154" s="46" t="s">
        <v>216</v>
      </c>
      <c r="E154" s="45">
        <v>0</v>
      </c>
      <c r="F154" s="46">
        <v>0</v>
      </c>
      <c r="G154" s="46">
        <v>0</v>
      </c>
      <c r="H154" s="47">
        <v>0</v>
      </c>
      <c r="I154" s="45">
        <v>0</v>
      </c>
      <c r="J154" s="47">
        <v>0</v>
      </c>
      <c r="K154" s="48"/>
      <c r="L154" s="212"/>
      <c r="M154" s="49"/>
      <c r="N154" s="688"/>
      <c r="O154" s="212"/>
      <c r="P154" s="49"/>
      <c r="Q154" s="688"/>
      <c r="R154" s="202"/>
      <c r="S154" s="24"/>
      <c r="T154" s="24"/>
    </row>
    <row r="155" spans="1:20" x14ac:dyDescent="0.25">
      <c r="A155" s="22">
        <v>1166</v>
      </c>
      <c r="B155" s="201">
        <v>144</v>
      </c>
      <c r="C155" s="45">
        <v>0</v>
      </c>
      <c r="D155" s="46" t="s">
        <v>216</v>
      </c>
      <c r="E155" s="45">
        <v>0</v>
      </c>
      <c r="F155" s="46">
        <v>0</v>
      </c>
      <c r="G155" s="46">
        <v>0</v>
      </c>
      <c r="H155" s="47">
        <v>0</v>
      </c>
      <c r="I155" s="45">
        <v>0</v>
      </c>
      <c r="J155" s="47">
        <v>0</v>
      </c>
      <c r="K155" s="48"/>
      <c r="L155" s="212"/>
      <c r="M155" s="49"/>
      <c r="N155" s="688"/>
      <c r="O155" s="212"/>
      <c r="P155" s="49"/>
      <c r="Q155" s="688"/>
      <c r="R155" s="202"/>
      <c r="S155" s="24"/>
      <c r="T155" s="24"/>
    </row>
    <row r="156" spans="1:20" x14ac:dyDescent="0.25">
      <c r="A156" s="22">
        <v>1173</v>
      </c>
      <c r="B156" s="201">
        <v>145</v>
      </c>
      <c r="C156" s="45">
        <v>0</v>
      </c>
      <c r="D156" s="46" t="s">
        <v>216</v>
      </c>
      <c r="E156" s="45">
        <v>0</v>
      </c>
      <c r="F156" s="46">
        <v>0</v>
      </c>
      <c r="G156" s="46">
        <v>0</v>
      </c>
      <c r="H156" s="47">
        <v>0</v>
      </c>
      <c r="I156" s="45">
        <v>0</v>
      </c>
      <c r="J156" s="47">
        <v>0</v>
      </c>
      <c r="K156" s="48"/>
      <c r="L156" s="212"/>
      <c r="M156" s="49"/>
      <c r="N156" s="688"/>
      <c r="O156" s="212"/>
      <c r="P156" s="49"/>
      <c r="Q156" s="688"/>
      <c r="R156" s="202"/>
      <c r="S156" s="24"/>
      <c r="T156" s="24"/>
    </row>
    <row r="157" spans="1:20" x14ac:dyDescent="0.25">
      <c r="A157" s="22">
        <v>1180</v>
      </c>
      <c r="B157" s="201">
        <v>146</v>
      </c>
      <c r="C157" s="45">
        <v>0</v>
      </c>
      <c r="D157" s="46" t="s">
        <v>216</v>
      </c>
      <c r="E157" s="45">
        <v>0</v>
      </c>
      <c r="F157" s="46">
        <v>0</v>
      </c>
      <c r="G157" s="46">
        <v>0</v>
      </c>
      <c r="H157" s="47">
        <v>0</v>
      </c>
      <c r="I157" s="45">
        <v>0</v>
      </c>
      <c r="J157" s="47">
        <v>0</v>
      </c>
      <c r="K157" s="48"/>
      <c r="L157" s="212"/>
      <c r="M157" s="49"/>
      <c r="N157" s="688"/>
      <c r="O157" s="212"/>
      <c r="P157" s="49"/>
      <c r="Q157" s="688"/>
      <c r="R157" s="202"/>
      <c r="S157" s="24"/>
      <c r="T157" s="24"/>
    </row>
    <row r="158" spans="1:20" x14ac:dyDescent="0.25">
      <c r="A158" s="22">
        <v>1187</v>
      </c>
      <c r="B158" s="201">
        <v>147</v>
      </c>
      <c r="C158" s="45">
        <v>0</v>
      </c>
      <c r="D158" s="46" t="s">
        <v>216</v>
      </c>
      <c r="E158" s="45">
        <v>0</v>
      </c>
      <c r="F158" s="46">
        <v>0</v>
      </c>
      <c r="G158" s="46">
        <v>0</v>
      </c>
      <c r="H158" s="47">
        <v>0</v>
      </c>
      <c r="I158" s="45">
        <v>0</v>
      </c>
      <c r="J158" s="47">
        <v>0</v>
      </c>
      <c r="K158" s="48"/>
      <c r="L158" s="212"/>
      <c r="M158" s="49"/>
      <c r="N158" s="688"/>
      <c r="O158" s="212"/>
      <c r="P158" s="49"/>
      <c r="Q158" s="688"/>
      <c r="R158" s="202"/>
      <c r="S158" s="24"/>
      <c r="T158" s="24"/>
    </row>
    <row r="159" spans="1:20" x14ac:dyDescent="0.25">
      <c r="A159" s="22">
        <v>1194</v>
      </c>
      <c r="B159" s="201">
        <v>148</v>
      </c>
      <c r="C159" s="45">
        <v>0</v>
      </c>
      <c r="D159" s="46" t="s">
        <v>216</v>
      </c>
      <c r="E159" s="45">
        <v>0</v>
      </c>
      <c r="F159" s="46">
        <v>0</v>
      </c>
      <c r="G159" s="46">
        <v>0</v>
      </c>
      <c r="H159" s="47">
        <v>0</v>
      </c>
      <c r="I159" s="45">
        <v>0</v>
      </c>
      <c r="J159" s="47">
        <v>0</v>
      </c>
      <c r="K159" s="48"/>
      <c r="L159" s="212"/>
      <c r="M159" s="49"/>
      <c r="N159" s="688"/>
      <c r="O159" s="212"/>
      <c r="P159" s="49"/>
      <c r="Q159" s="688"/>
      <c r="R159" s="202"/>
      <c r="S159" s="24"/>
      <c r="T159" s="24"/>
    </row>
    <row r="160" spans="1:20" x14ac:dyDescent="0.25">
      <c r="A160" s="22">
        <v>1201</v>
      </c>
      <c r="B160" s="201">
        <v>149</v>
      </c>
      <c r="C160" s="45">
        <v>0</v>
      </c>
      <c r="D160" s="46" t="s">
        <v>216</v>
      </c>
      <c r="E160" s="45">
        <v>0</v>
      </c>
      <c r="F160" s="46">
        <v>0</v>
      </c>
      <c r="G160" s="46">
        <v>0</v>
      </c>
      <c r="H160" s="47">
        <v>0</v>
      </c>
      <c r="I160" s="45">
        <v>0</v>
      </c>
      <c r="J160" s="47">
        <v>0</v>
      </c>
      <c r="K160" s="48"/>
      <c r="L160" s="212"/>
      <c r="M160" s="49"/>
      <c r="N160" s="688"/>
      <c r="O160" s="212"/>
      <c r="P160" s="49"/>
      <c r="Q160" s="688"/>
      <c r="R160" s="202"/>
      <c r="S160" s="50"/>
      <c r="T160" s="51"/>
    </row>
    <row r="161" spans="1:20" x14ac:dyDescent="0.25">
      <c r="A161" s="22">
        <v>1208</v>
      </c>
      <c r="B161" s="201">
        <v>150</v>
      </c>
      <c r="C161" s="45">
        <v>0</v>
      </c>
      <c r="D161" s="46" t="s">
        <v>216</v>
      </c>
      <c r="E161" s="45">
        <v>0</v>
      </c>
      <c r="F161" s="46">
        <v>0</v>
      </c>
      <c r="G161" s="46">
        <v>0</v>
      </c>
      <c r="H161" s="47">
        <v>0</v>
      </c>
      <c r="I161" s="45">
        <v>0</v>
      </c>
      <c r="J161" s="47">
        <v>0</v>
      </c>
      <c r="K161" s="48"/>
      <c r="L161" s="212"/>
      <c r="M161" s="49"/>
      <c r="N161" s="688"/>
      <c r="O161" s="212"/>
      <c r="P161" s="49"/>
      <c r="Q161" s="688"/>
      <c r="R161" s="202"/>
      <c r="S161" s="50"/>
      <c r="T161" s="51"/>
    </row>
    <row r="162" spans="1:20" x14ac:dyDescent="0.25">
      <c r="A162" s="22">
        <v>1215</v>
      </c>
      <c r="B162" s="201">
        <v>151</v>
      </c>
      <c r="C162" s="45">
        <v>0</v>
      </c>
      <c r="D162" s="46" t="s">
        <v>216</v>
      </c>
      <c r="E162" s="45">
        <v>0</v>
      </c>
      <c r="F162" s="46">
        <v>0</v>
      </c>
      <c r="G162" s="46">
        <v>0</v>
      </c>
      <c r="H162" s="47">
        <v>0</v>
      </c>
      <c r="I162" s="45">
        <v>0</v>
      </c>
      <c r="J162" s="47">
        <v>0</v>
      </c>
      <c r="K162" s="48"/>
      <c r="L162" s="212"/>
      <c r="M162" s="49"/>
      <c r="N162" s="688"/>
      <c r="O162" s="212"/>
      <c r="P162" s="49"/>
      <c r="Q162" s="688"/>
      <c r="R162" s="202"/>
      <c r="S162" s="50"/>
      <c r="T162" s="51"/>
    </row>
    <row r="163" spans="1:20" x14ac:dyDescent="0.25">
      <c r="A163" s="22">
        <v>1222</v>
      </c>
      <c r="B163" s="201">
        <v>152</v>
      </c>
      <c r="C163" s="45">
        <v>0</v>
      </c>
      <c r="D163" s="46" t="s">
        <v>216</v>
      </c>
      <c r="E163" s="45">
        <v>0</v>
      </c>
      <c r="F163" s="46">
        <v>0</v>
      </c>
      <c r="G163" s="46">
        <v>0</v>
      </c>
      <c r="H163" s="47">
        <v>0</v>
      </c>
      <c r="I163" s="45">
        <v>0</v>
      </c>
      <c r="J163" s="47">
        <v>0</v>
      </c>
      <c r="K163" s="48"/>
      <c r="L163" s="212"/>
      <c r="M163" s="49"/>
      <c r="N163" s="688"/>
      <c r="O163" s="212"/>
      <c r="P163" s="49"/>
      <c r="Q163" s="688"/>
      <c r="R163" s="202"/>
      <c r="S163" s="24"/>
      <c r="T163" s="24"/>
    </row>
    <row r="164" spans="1:20" x14ac:dyDescent="0.25">
      <c r="A164" s="22">
        <v>1229</v>
      </c>
      <c r="B164" s="201">
        <v>153</v>
      </c>
      <c r="C164" s="45">
        <v>0</v>
      </c>
      <c r="D164" s="46" t="s">
        <v>216</v>
      </c>
      <c r="E164" s="45">
        <v>0</v>
      </c>
      <c r="F164" s="46">
        <v>0</v>
      </c>
      <c r="G164" s="46">
        <v>0</v>
      </c>
      <c r="H164" s="47">
        <v>0</v>
      </c>
      <c r="I164" s="45">
        <v>0</v>
      </c>
      <c r="J164" s="47">
        <v>0</v>
      </c>
      <c r="K164" s="48"/>
      <c r="L164" s="212"/>
      <c r="M164" s="49"/>
      <c r="N164" s="688"/>
      <c r="O164" s="212"/>
      <c r="P164" s="49"/>
      <c r="Q164" s="688"/>
      <c r="R164" s="202"/>
      <c r="S164" s="24"/>
      <c r="T164" s="24"/>
    </row>
    <row r="165" spans="1:20" x14ac:dyDescent="0.25">
      <c r="A165" s="22">
        <v>1236</v>
      </c>
      <c r="B165" s="201">
        <v>154</v>
      </c>
      <c r="C165" s="45">
        <v>0</v>
      </c>
      <c r="D165" s="46" t="s">
        <v>216</v>
      </c>
      <c r="E165" s="45">
        <v>0</v>
      </c>
      <c r="F165" s="46">
        <v>0</v>
      </c>
      <c r="G165" s="46">
        <v>0</v>
      </c>
      <c r="H165" s="47">
        <v>0</v>
      </c>
      <c r="I165" s="45">
        <v>0</v>
      </c>
      <c r="J165" s="47">
        <v>0</v>
      </c>
      <c r="K165" s="48"/>
      <c r="L165" s="212"/>
      <c r="M165" s="49"/>
      <c r="N165" s="688"/>
      <c r="O165" s="212"/>
      <c r="P165" s="49"/>
      <c r="Q165" s="688"/>
      <c r="R165" s="202"/>
      <c r="S165" s="24"/>
      <c r="T165" s="24"/>
    </row>
    <row r="166" spans="1:20" x14ac:dyDescent="0.25">
      <c r="A166" s="22">
        <v>1243</v>
      </c>
      <c r="B166" s="201">
        <v>155</v>
      </c>
      <c r="C166" s="45">
        <v>0</v>
      </c>
      <c r="D166" s="46" t="s">
        <v>216</v>
      </c>
      <c r="E166" s="45">
        <v>0</v>
      </c>
      <c r="F166" s="46">
        <v>0</v>
      </c>
      <c r="G166" s="46">
        <v>0</v>
      </c>
      <c r="H166" s="47">
        <v>0</v>
      </c>
      <c r="I166" s="45">
        <v>0</v>
      </c>
      <c r="J166" s="47">
        <v>0</v>
      </c>
      <c r="K166" s="48"/>
      <c r="L166" s="212"/>
      <c r="M166" s="49"/>
      <c r="N166" s="688"/>
      <c r="O166" s="212"/>
      <c r="P166" s="49"/>
      <c r="Q166" s="688"/>
      <c r="R166" s="202"/>
      <c r="S166" s="24"/>
      <c r="T166" s="24"/>
    </row>
    <row r="167" spans="1:20" x14ac:dyDescent="0.25">
      <c r="A167" s="22">
        <v>1250</v>
      </c>
      <c r="B167" s="201">
        <v>156</v>
      </c>
      <c r="C167" s="45">
        <v>0</v>
      </c>
      <c r="D167" s="46" t="s">
        <v>216</v>
      </c>
      <c r="E167" s="45">
        <v>0</v>
      </c>
      <c r="F167" s="46">
        <v>0</v>
      </c>
      <c r="G167" s="46">
        <v>0</v>
      </c>
      <c r="H167" s="47">
        <v>0</v>
      </c>
      <c r="I167" s="45">
        <v>0</v>
      </c>
      <c r="J167" s="47">
        <v>0</v>
      </c>
      <c r="K167" s="48"/>
      <c r="L167" s="212"/>
      <c r="M167" s="49"/>
      <c r="N167" s="688"/>
      <c r="O167" s="212"/>
      <c r="P167" s="49"/>
      <c r="Q167" s="688"/>
      <c r="R167" s="202"/>
      <c r="S167" s="24"/>
      <c r="T167" s="24"/>
    </row>
    <row r="168" spans="1:20" x14ac:dyDescent="0.25">
      <c r="A168" s="22">
        <v>1257</v>
      </c>
      <c r="B168" s="201">
        <v>157</v>
      </c>
      <c r="C168" s="45">
        <v>0</v>
      </c>
      <c r="D168" s="46" t="s">
        <v>216</v>
      </c>
      <c r="E168" s="45">
        <v>0</v>
      </c>
      <c r="F168" s="46">
        <v>0</v>
      </c>
      <c r="G168" s="46">
        <v>0</v>
      </c>
      <c r="H168" s="47">
        <v>0</v>
      </c>
      <c r="I168" s="45">
        <v>0</v>
      </c>
      <c r="J168" s="47">
        <v>0</v>
      </c>
      <c r="K168" s="48"/>
      <c r="L168" s="212"/>
      <c r="M168" s="49"/>
      <c r="N168" s="688"/>
      <c r="O168" s="212"/>
      <c r="P168" s="49"/>
      <c r="Q168" s="688"/>
      <c r="R168" s="202"/>
      <c r="S168" s="24"/>
      <c r="T168" s="24"/>
    </row>
    <row r="169" spans="1:20" x14ac:dyDescent="0.25">
      <c r="A169" s="22">
        <v>1264</v>
      </c>
      <c r="B169" s="201">
        <v>158</v>
      </c>
      <c r="C169" s="45">
        <v>0</v>
      </c>
      <c r="D169" s="46" t="s">
        <v>216</v>
      </c>
      <c r="E169" s="45">
        <v>0</v>
      </c>
      <c r="F169" s="46">
        <v>0</v>
      </c>
      <c r="G169" s="46">
        <v>0</v>
      </c>
      <c r="H169" s="47">
        <v>0</v>
      </c>
      <c r="I169" s="45">
        <v>0</v>
      </c>
      <c r="J169" s="47">
        <v>0</v>
      </c>
      <c r="K169" s="48"/>
      <c r="L169" s="212"/>
      <c r="M169" s="49"/>
      <c r="N169" s="688"/>
      <c r="O169" s="212"/>
      <c r="P169" s="49"/>
      <c r="Q169" s="688"/>
      <c r="R169" s="202"/>
      <c r="S169" s="24"/>
      <c r="T169" s="24"/>
    </row>
    <row r="170" spans="1:20" x14ac:dyDescent="0.25">
      <c r="A170" s="22">
        <v>1271</v>
      </c>
      <c r="B170" s="201">
        <v>159</v>
      </c>
      <c r="C170" s="45">
        <v>0</v>
      </c>
      <c r="D170" s="46" t="s">
        <v>216</v>
      </c>
      <c r="E170" s="45">
        <v>0</v>
      </c>
      <c r="F170" s="46">
        <v>0</v>
      </c>
      <c r="G170" s="46">
        <v>0</v>
      </c>
      <c r="H170" s="47">
        <v>0</v>
      </c>
      <c r="I170" s="45">
        <v>0</v>
      </c>
      <c r="J170" s="47">
        <v>0</v>
      </c>
      <c r="K170" s="48"/>
      <c r="L170" s="212"/>
      <c r="M170" s="49"/>
      <c r="N170" s="688"/>
      <c r="O170" s="212"/>
      <c r="P170" s="49"/>
      <c r="Q170" s="688"/>
      <c r="R170" s="202"/>
      <c r="S170" s="24"/>
      <c r="T170" s="24"/>
    </row>
    <row r="171" spans="1:20" hidden="1" x14ac:dyDescent="0.25">
      <c r="A171" s="22">
        <v>1278</v>
      </c>
      <c r="B171" s="201">
        <v>160</v>
      </c>
      <c r="C171" s="56">
        <v>0</v>
      </c>
      <c r="D171" s="57" t="s">
        <v>216</v>
      </c>
      <c r="E171" s="56">
        <v>0</v>
      </c>
      <c r="F171" s="57" t="e" vm="1">
        <v>#VALUE!</v>
      </c>
      <c r="G171" s="57" t="e" vm="1">
        <v>#VALUE!</v>
      </c>
      <c r="H171" s="58"/>
      <c r="I171" s="56">
        <v>0</v>
      </c>
      <c r="J171" s="58">
        <v>0</v>
      </c>
      <c r="K171" s="48"/>
      <c r="L171" s="212"/>
      <c r="M171" s="49"/>
      <c r="N171" s="688"/>
      <c r="O171" s="212"/>
      <c r="P171" s="49"/>
      <c r="Q171" s="688"/>
      <c r="R171" s="202"/>
      <c r="S171" s="24"/>
      <c r="T171" s="24"/>
    </row>
    <row r="172" spans="1:20" hidden="1" x14ac:dyDescent="0.25">
      <c r="A172" s="22">
        <v>1285</v>
      </c>
      <c r="B172" s="201">
        <v>161</v>
      </c>
      <c r="C172" s="56">
        <v>0</v>
      </c>
      <c r="D172" s="57" t="s">
        <v>216</v>
      </c>
      <c r="E172" s="56" t="e" vm="1">
        <v>#VALUE!</v>
      </c>
      <c r="F172" s="57" t="e" vm="1">
        <v>#VALUE!</v>
      </c>
      <c r="G172" s="57" t="e" vm="1">
        <v>#VALUE!</v>
      </c>
      <c r="H172" s="58"/>
      <c r="I172" s="56">
        <v>0</v>
      </c>
      <c r="J172" s="58">
        <v>0</v>
      </c>
      <c r="K172" s="48"/>
      <c r="L172" s="212"/>
      <c r="M172" s="49"/>
      <c r="N172" s="688"/>
      <c r="O172" s="212"/>
      <c r="P172" s="49"/>
      <c r="Q172" s="688"/>
      <c r="R172" s="202"/>
      <c r="S172" s="50"/>
      <c r="T172" s="51"/>
    </row>
    <row r="173" spans="1:20" hidden="1" x14ac:dyDescent="0.25">
      <c r="A173" s="22">
        <v>1292</v>
      </c>
      <c r="B173" s="201">
        <v>162</v>
      </c>
      <c r="C173" s="56">
        <v>0</v>
      </c>
      <c r="D173" s="57" t="s">
        <v>216</v>
      </c>
      <c r="E173" s="56" t="e" vm="1">
        <v>#VALUE!</v>
      </c>
      <c r="F173" s="57" t="e" vm="1">
        <v>#VALUE!</v>
      </c>
      <c r="G173" s="57" t="e" vm="1">
        <v>#VALUE!</v>
      </c>
      <c r="H173" s="58"/>
      <c r="I173" s="56">
        <v>0</v>
      </c>
      <c r="J173" s="58">
        <v>0</v>
      </c>
      <c r="K173" s="48"/>
      <c r="L173" s="212"/>
      <c r="M173" s="49"/>
      <c r="N173" s="688"/>
      <c r="O173" s="212"/>
      <c r="P173" s="49"/>
      <c r="Q173" s="688"/>
      <c r="R173" s="202"/>
      <c r="S173" s="50"/>
      <c r="T173" s="51"/>
    </row>
    <row r="174" spans="1:20" hidden="1" x14ac:dyDescent="0.25">
      <c r="A174" s="22">
        <v>1299</v>
      </c>
      <c r="B174" s="201">
        <v>163</v>
      </c>
      <c r="C174" s="56">
        <v>0</v>
      </c>
      <c r="D174" s="57" t="s">
        <v>216</v>
      </c>
      <c r="E174" s="56" t="e" vm="1">
        <v>#VALUE!</v>
      </c>
      <c r="F174" s="57" t="e" vm="1">
        <v>#VALUE!</v>
      </c>
      <c r="G174" s="57" t="e" vm="1">
        <v>#VALUE!</v>
      </c>
      <c r="H174" s="58"/>
      <c r="I174" s="56">
        <v>0</v>
      </c>
      <c r="J174" s="58">
        <v>0</v>
      </c>
      <c r="K174" s="48"/>
      <c r="L174" s="212"/>
      <c r="M174" s="49"/>
      <c r="N174" s="688"/>
      <c r="O174" s="212"/>
      <c r="P174" s="49"/>
      <c r="Q174" s="688"/>
      <c r="R174" s="202"/>
      <c r="S174" s="50"/>
      <c r="T174" s="51"/>
    </row>
    <row r="175" spans="1:20" hidden="1" x14ac:dyDescent="0.25">
      <c r="A175" s="22">
        <v>1306</v>
      </c>
      <c r="B175" s="201">
        <v>164</v>
      </c>
      <c r="C175" s="56">
        <v>0</v>
      </c>
      <c r="D175" s="57" t="s">
        <v>216</v>
      </c>
      <c r="E175" s="56" t="e" vm="1">
        <v>#VALUE!</v>
      </c>
      <c r="F175" s="57" t="e" vm="1">
        <v>#VALUE!</v>
      </c>
      <c r="G175" s="57" t="e" vm="1">
        <v>#VALUE!</v>
      </c>
      <c r="H175" s="58"/>
      <c r="I175" s="56">
        <v>0</v>
      </c>
      <c r="J175" s="58">
        <v>0</v>
      </c>
      <c r="K175" s="48"/>
      <c r="L175" s="212"/>
      <c r="M175" s="49"/>
      <c r="N175" s="688"/>
      <c r="O175" s="212"/>
      <c r="P175" s="49"/>
      <c r="Q175" s="688"/>
      <c r="R175" s="202"/>
      <c r="S175" s="24"/>
      <c r="T175" s="24"/>
    </row>
    <row r="176" spans="1:20" hidden="1" x14ac:dyDescent="0.25">
      <c r="A176" s="22">
        <v>1313</v>
      </c>
      <c r="B176" s="201">
        <v>165</v>
      </c>
      <c r="C176" s="56">
        <v>0</v>
      </c>
      <c r="D176" s="57" t="s">
        <v>216</v>
      </c>
      <c r="E176" s="56" t="e" vm="1">
        <v>#VALUE!</v>
      </c>
      <c r="F176" s="57" t="e" vm="1">
        <v>#VALUE!</v>
      </c>
      <c r="G176" s="57" t="e" vm="1">
        <v>#VALUE!</v>
      </c>
      <c r="H176" s="58"/>
      <c r="I176" s="56">
        <v>0</v>
      </c>
      <c r="J176" s="58">
        <v>0</v>
      </c>
      <c r="K176" s="48"/>
      <c r="L176" s="212"/>
      <c r="M176" s="49"/>
      <c r="N176" s="688"/>
      <c r="O176" s="212"/>
      <c r="P176" s="49"/>
      <c r="Q176" s="688"/>
      <c r="R176" s="202"/>
      <c r="S176" s="24"/>
      <c r="T176" s="24"/>
    </row>
    <row r="177" spans="1:20" hidden="1" x14ac:dyDescent="0.25">
      <c r="A177" s="22">
        <v>1320</v>
      </c>
      <c r="B177" s="201">
        <v>166</v>
      </c>
      <c r="C177" s="56">
        <v>0</v>
      </c>
      <c r="D177" s="57" t="s">
        <v>216</v>
      </c>
      <c r="E177" s="56" t="e" vm="1">
        <v>#VALUE!</v>
      </c>
      <c r="F177" s="57" t="e" vm="1">
        <v>#VALUE!</v>
      </c>
      <c r="G177" s="57" t="e" vm="1">
        <v>#VALUE!</v>
      </c>
      <c r="H177" s="58"/>
      <c r="I177" s="56">
        <v>0</v>
      </c>
      <c r="J177" s="58">
        <v>0</v>
      </c>
      <c r="K177" s="48"/>
      <c r="L177" s="212"/>
      <c r="M177" s="49"/>
      <c r="N177" s="688"/>
      <c r="O177" s="212"/>
      <c r="P177" s="49"/>
      <c r="Q177" s="688"/>
      <c r="R177" s="202"/>
      <c r="S177" s="24"/>
      <c r="T177" s="24"/>
    </row>
    <row r="178" spans="1:20" hidden="1" x14ac:dyDescent="0.25">
      <c r="A178" s="22">
        <v>1327</v>
      </c>
      <c r="B178" s="201">
        <v>167</v>
      </c>
      <c r="C178" s="56">
        <v>0</v>
      </c>
      <c r="D178" s="57" t="s">
        <v>216</v>
      </c>
      <c r="E178" s="56" t="e" vm="1">
        <v>#VALUE!</v>
      </c>
      <c r="F178" s="57" t="e" vm="1">
        <v>#VALUE!</v>
      </c>
      <c r="G178" s="57" t="e" vm="1">
        <v>#VALUE!</v>
      </c>
      <c r="H178" s="58"/>
      <c r="I178" s="56">
        <v>0</v>
      </c>
      <c r="J178" s="58">
        <v>0</v>
      </c>
      <c r="K178" s="48"/>
      <c r="L178" s="212"/>
      <c r="M178" s="49"/>
      <c r="N178" s="688"/>
      <c r="O178" s="212"/>
      <c r="P178" s="49"/>
      <c r="Q178" s="688"/>
      <c r="R178" s="202"/>
      <c r="S178" s="50"/>
      <c r="T178" s="51"/>
    </row>
    <row r="179" spans="1:20" hidden="1" x14ac:dyDescent="0.25">
      <c r="A179" s="22">
        <v>1334</v>
      </c>
      <c r="B179" s="201">
        <v>168</v>
      </c>
      <c r="C179" s="56">
        <v>0</v>
      </c>
      <c r="D179" s="57" t="s">
        <v>216</v>
      </c>
      <c r="E179" s="56" t="e" vm="1">
        <v>#VALUE!</v>
      </c>
      <c r="F179" s="57" t="e" vm="1">
        <v>#VALUE!</v>
      </c>
      <c r="G179" s="57" t="e" vm="1">
        <v>#VALUE!</v>
      </c>
      <c r="H179" s="58"/>
      <c r="I179" s="56">
        <v>0</v>
      </c>
      <c r="J179" s="58">
        <v>0</v>
      </c>
      <c r="K179" s="48"/>
      <c r="L179" s="212"/>
      <c r="M179" s="49"/>
      <c r="N179" s="688"/>
      <c r="O179" s="212"/>
      <c r="P179" s="49"/>
      <c r="Q179" s="688"/>
      <c r="R179" s="202"/>
      <c r="S179" s="50"/>
      <c r="T179" s="51"/>
    </row>
    <row r="180" spans="1:20" hidden="1" x14ac:dyDescent="0.25">
      <c r="A180" s="22">
        <v>1341</v>
      </c>
      <c r="B180" s="201">
        <v>169</v>
      </c>
      <c r="C180" s="56">
        <v>0</v>
      </c>
      <c r="D180" s="57" t="s">
        <v>216</v>
      </c>
      <c r="E180" s="56" t="e" vm="1">
        <v>#VALUE!</v>
      </c>
      <c r="F180" s="57" t="e" vm="1">
        <v>#VALUE!</v>
      </c>
      <c r="G180" s="57" t="e" vm="1">
        <v>#VALUE!</v>
      </c>
      <c r="H180" s="58"/>
      <c r="I180" s="56">
        <v>0</v>
      </c>
      <c r="J180" s="58">
        <v>0</v>
      </c>
      <c r="K180" s="48"/>
      <c r="L180" s="212"/>
      <c r="M180" s="49"/>
      <c r="N180" s="688"/>
      <c r="O180" s="212"/>
      <c r="P180" s="49"/>
      <c r="Q180" s="688"/>
      <c r="R180" s="202"/>
      <c r="S180" s="50"/>
      <c r="T180" s="51"/>
    </row>
    <row r="181" spans="1:20" hidden="1" x14ac:dyDescent="0.25">
      <c r="A181" s="22">
        <v>1348</v>
      </c>
      <c r="B181" s="201">
        <v>170</v>
      </c>
      <c r="C181" s="56">
        <v>0</v>
      </c>
      <c r="D181" s="57" t="s">
        <v>216</v>
      </c>
      <c r="E181" s="56" t="e" vm="1">
        <v>#VALUE!</v>
      </c>
      <c r="F181" s="57" t="e" vm="1">
        <v>#VALUE!</v>
      </c>
      <c r="G181" s="57" t="e" vm="1">
        <v>#VALUE!</v>
      </c>
      <c r="H181" s="58"/>
      <c r="I181" s="56">
        <v>0</v>
      </c>
      <c r="J181" s="58">
        <v>0</v>
      </c>
      <c r="K181" s="48"/>
      <c r="L181" s="212"/>
      <c r="M181" s="49"/>
      <c r="N181" s="688"/>
      <c r="O181" s="212"/>
      <c r="P181" s="49"/>
      <c r="Q181" s="688"/>
      <c r="R181" s="202"/>
      <c r="S181" s="24"/>
      <c r="T181" s="24"/>
    </row>
    <row r="182" spans="1:20" hidden="1" x14ac:dyDescent="0.25">
      <c r="A182" s="22">
        <v>1355</v>
      </c>
      <c r="B182" s="201">
        <v>171</v>
      </c>
      <c r="C182" s="56">
        <v>0</v>
      </c>
      <c r="D182" s="57" t="s">
        <v>216</v>
      </c>
      <c r="E182" s="56" t="e" vm="1">
        <v>#VALUE!</v>
      </c>
      <c r="F182" s="57" t="e" vm="1">
        <v>#VALUE!</v>
      </c>
      <c r="G182" s="57" t="e" vm="1">
        <v>#VALUE!</v>
      </c>
      <c r="H182" s="58"/>
      <c r="I182" s="56">
        <v>0</v>
      </c>
      <c r="J182" s="58">
        <v>0</v>
      </c>
      <c r="K182" s="48"/>
      <c r="L182" s="212"/>
      <c r="M182" s="49"/>
      <c r="N182" s="688"/>
      <c r="O182" s="212"/>
      <c r="P182" s="49"/>
      <c r="Q182" s="688"/>
      <c r="R182" s="202"/>
      <c r="S182" s="50"/>
      <c r="T182" s="51"/>
    </row>
    <row r="183" spans="1:20" hidden="1" x14ac:dyDescent="0.25">
      <c r="A183" s="22">
        <v>1362</v>
      </c>
      <c r="B183" s="201">
        <v>172</v>
      </c>
      <c r="C183" s="56">
        <v>0</v>
      </c>
      <c r="D183" s="57" t="s">
        <v>216</v>
      </c>
      <c r="E183" s="56" t="e" vm="1">
        <v>#VALUE!</v>
      </c>
      <c r="F183" s="57" t="e" vm="1">
        <v>#VALUE!</v>
      </c>
      <c r="G183" s="57" t="e" vm="1">
        <v>#VALUE!</v>
      </c>
      <c r="H183" s="58"/>
      <c r="I183" s="56">
        <v>0</v>
      </c>
      <c r="J183" s="58">
        <v>0</v>
      </c>
      <c r="K183" s="48"/>
      <c r="L183" s="212"/>
      <c r="M183" s="49"/>
      <c r="N183" s="688"/>
      <c r="O183" s="212"/>
      <c r="P183" s="49"/>
      <c r="Q183" s="688"/>
      <c r="R183" s="202"/>
      <c r="S183" s="50"/>
      <c r="T183" s="51"/>
    </row>
    <row r="184" spans="1:20" hidden="1" x14ac:dyDescent="0.25">
      <c r="A184" s="22">
        <v>1369</v>
      </c>
      <c r="B184" s="201">
        <v>173</v>
      </c>
      <c r="C184" s="56">
        <v>0</v>
      </c>
      <c r="D184" s="57" t="s">
        <v>216</v>
      </c>
      <c r="E184" s="56" t="e" vm="1">
        <v>#VALUE!</v>
      </c>
      <c r="F184" s="57" t="e" vm="1">
        <v>#VALUE!</v>
      </c>
      <c r="G184" s="57" t="e" vm="1">
        <v>#VALUE!</v>
      </c>
      <c r="H184" s="58"/>
      <c r="I184" s="56">
        <v>0</v>
      </c>
      <c r="J184" s="58">
        <v>0</v>
      </c>
      <c r="K184" s="48"/>
      <c r="L184" s="212"/>
      <c r="M184" s="49"/>
      <c r="N184" s="688"/>
      <c r="O184" s="212"/>
      <c r="P184" s="49"/>
      <c r="Q184" s="688"/>
      <c r="R184" s="202"/>
      <c r="S184" s="50"/>
      <c r="T184" s="51"/>
    </row>
    <row r="185" spans="1:20" hidden="1" x14ac:dyDescent="0.25">
      <c r="A185" s="22">
        <v>1376</v>
      </c>
      <c r="B185" s="201">
        <v>174</v>
      </c>
      <c r="C185" s="56">
        <v>0</v>
      </c>
      <c r="D185" s="57" t="s">
        <v>216</v>
      </c>
      <c r="E185" s="56" t="e" vm="1">
        <v>#VALUE!</v>
      </c>
      <c r="F185" s="57" t="e" vm="1">
        <v>#VALUE!</v>
      </c>
      <c r="G185" s="57" t="e" vm="1">
        <v>#VALUE!</v>
      </c>
      <c r="H185" s="58"/>
      <c r="I185" s="56">
        <v>0</v>
      </c>
      <c r="J185" s="58">
        <v>0</v>
      </c>
      <c r="K185" s="48"/>
      <c r="L185" s="212"/>
      <c r="M185" s="49"/>
      <c r="N185" s="688"/>
      <c r="O185" s="212"/>
      <c r="P185" s="49"/>
      <c r="Q185" s="688"/>
      <c r="R185" s="202"/>
      <c r="S185" s="24"/>
      <c r="T185" s="24"/>
    </row>
    <row r="186" spans="1:20" hidden="1" x14ac:dyDescent="0.25">
      <c r="A186" s="22">
        <v>1383</v>
      </c>
      <c r="B186" s="201">
        <v>175</v>
      </c>
      <c r="C186" s="56">
        <v>0</v>
      </c>
      <c r="D186" s="57" t="s">
        <v>216</v>
      </c>
      <c r="E186" s="56" t="e" vm="1">
        <v>#VALUE!</v>
      </c>
      <c r="F186" s="57" t="e" vm="1">
        <v>#VALUE!</v>
      </c>
      <c r="G186" s="57" t="e" vm="1">
        <v>#VALUE!</v>
      </c>
      <c r="H186" s="58"/>
      <c r="I186" s="56">
        <v>0</v>
      </c>
      <c r="J186" s="58">
        <v>0</v>
      </c>
      <c r="K186" s="48"/>
      <c r="L186" s="212"/>
      <c r="M186" s="49"/>
      <c r="N186" s="688"/>
      <c r="O186" s="212"/>
      <c r="P186" s="49"/>
      <c r="Q186" s="688"/>
      <c r="R186" s="202"/>
      <c r="S186" s="24"/>
      <c r="T186" s="24"/>
    </row>
    <row r="187" spans="1:20" hidden="1" x14ac:dyDescent="0.25">
      <c r="A187" s="22">
        <v>1390</v>
      </c>
      <c r="B187" s="201">
        <v>176</v>
      </c>
      <c r="C187" s="56">
        <v>0</v>
      </c>
      <c r="D187" s="57" t="s">
        <v>216</v>
      </c>
      <c r="E187" s="56" t="e" vm="1">
        <v>#VALUE!</v>
      </c>
      <c r="F187" s="57" t="e" vm="1">
        <v>#VALUE!</v>
      </c>
      <c r="G187" s="57" t="e" vm="1">
        <v>#VALUE!</v>
      </c>
      <c r="H187" s="58"/>
      <c r="I187" s="56">
        <v>0</v>
      </c>
      <c r="J187" s="58">
        <v>0</v>
      </c>
      <c r="K187" s="48"/>
      <c r="L187" s="212"/>
      <c r="M187" s="49"/>
      <c r="N187" s="688"/>
      <c r="O187" s="212"/>
      <c r="P187" s="49"/>
      <c r="Q187" s="688"/>
      <c r="R187" s="202"/>
      <c r="S187" s="24"/>
      <c r="T187" s="24"/>
    </row>
    <row r="188" spans="1:20" hidden="1" x14ac:dyDescent="0.25">
      <c r="A188" s="22">
        <v>1397</v>
      </c>
      <c r="B188" s="201">
        <v>177</v>
      </c>
      <c r="C188" s="56">
        <v>0</v>
      </c>
      <c r="D188" s="57" t="s">
        <v>216</v>
      </c>
      <c r="E188" s="56" t="e" vm="1">
        <v>#VALUE!</v>
      </c>
      <c r="F188" s="57" t="e" vm="1">
        <v>#VALUE!</v>
      </c>
      <c r="G188" s="57" t="e" vm="1">
        <v>#VALUE!</v>
      </c>
      <c r="H188" s="58"/>
      <c r="I188" s="56">
        <v>0</v>
      </c>
      <c r="J188" s="58">
        <v>0</v>
      </c>
      <c r="K188" s="48"/>
      <c r="L188" s="212"/>
      <c r="M188" s="49"/>
      <c r="N188" s="688"/>
      <c r="O188" s="212"/>
      <c r="P188" s="49"/>
      <c r="Q188" s="688"/>
      <c r="R188" s="202"/>
      <c r="S188" s="24"/>
      <c r="T188" s="24"/>
    </row>
    <row r="189" spans="1:20" hidden="1" x14ac:dyDescent="0.25">
      <c r="A189" s="22">
        <v>1404</v>
      </c>
      <c r="B189" s="201">
        <v>178</v>
      </c>
      <c r="C189" s="56">
        <v>0</v>
      </c>
      <c r="D189" s="57" t="s">
        <v>216</v>
      </c>
      <c r="E189" s="56" t="e" vm="1">
        <v>#VALUE!</v>
      </c>
      <c r="F189" s="57" t="e" vm="1">
        <v>#VALUE!</v>
      </c>
      <c r="G189" s="57" t="e" vm="1">
        <v>#VALUE!</v>
      </c>
      <c r="H189" s="58"/>
      <c r="I189" s="56">
        <v>0</v>
      </c>
      <c r="J189" s="58">
        <v>0</v>
      </c>
      <c r="K189" s="48"/>
      <c r="L189" s="212"/>
      <c r="M189" s="49"/>
      <c r="N189" s="688"/>
      <c r="O189" s="212"/>
      <c r="P189" s="49"/>
      <c r="Q189" s="688"/>
      <c r="R189" s="202"/>
      <c r="S189" s="24"/>
      <c r="T189" s="24"/>
    </row>
    <row r="190" spans="1:20" hidden="1" x14ac:dyDescent="0.25">
      <c r="A190" s="22">
        <v>1411</v>
      </c>
      <c r="B190" s="201">
        <v>179</v>
      </c>
      <c r="C190" s="56">
        <v>0</v>
      </c>
      <c r="D190" s="57" t="s">
        <v>216</v>
      </c>
      <c r="E190" s="56" t="e" vm="1">
        <v>#VALUE!</v>
      </c>
      <c r="F190" s="57" t="e" vm="1">
        <v>#VALUE!</v>
      </c>
      <c r="G190" s="57" t="e" vm="1">
        <v>#VALUE!</v>
      </c>
      <c r="H190" s="58"/>
      <c r="I190" s="56">
        <v>0</v>
      </c>
      <c r="J190" s="58">
        <v>0</v>
      </c>
      <c r="K190" s="48"/>
      <c r="L190" s="212"/>
      <c r="M190" s="49"/>
      <c r="N190" s="688"/>
      <c r="O190" s="212"/>
      <c r="P190" s="49"/>
      <c r="Q190" s="688"/>
      <c r="R190" s="202"/>
      <c r="S190" s="24"/>
      <c r="T190" s="24"/>
    </row>
    <row r="191" spans="1:20" hidden="1" x14ac:dyDescent="0.25">
      <c r="A191" s="22">
        <v>1418</v>
      </c>
      <c r="B191" s="201">
        <v>180</v>
      </c>
      <c r="C191" s="56">
        <v>0</v>
      </c>
      <c r="D191" s="57" t="s">
        <v>216</v>
      </c>
      <c r="E191" s="56" t="e" vm="1">
        <v>#VALUE!</v>
      </c>
      <c r="F191" s="57" t="e" vm="1">
        <v>#VALUE!</v>
      </c>
      <c r="G191" s="57" t="e" vm="1">
        <v>#VALUE!</v>
      </c>
      <c r="H191" s="58"/>
      <c r="I191" s="56">
        <v>0</v>
      </c>
      <c r="J191" s="58">
        <v>0</v>
      </c>
      <c r="K191" s="48"/>
      <c r="L191" s="212"/>
      <c r="M191" s="49"/>
      <c r="N191" s="688"/>
      <c r="O191" s="212"/>
      <c r="P191" s="49"/>
      <c r="Q191" s="688"/>
      <c r="R191" s="202"/>
      <c r="S191" s="24"/>
      <c r="T191" s="24"/>
    </row>
    <row r="192" spans="1:20" hidden="1" x14ac:dyDescent="0.25">
      <c r="A192" s="22">
        <v>1425</v>
      </c>
      <c r="B192" s="201">
        <v>181</v>
      </c>
      <c r="C192" s="56">
        <v>0</v>
      </c>
      <c r="D192" s="57" t="s">
        <v>216</v>
      </c>
      <c r="E192" s="56" t="e" vm="1">
        <v>#VALUE!</v>
      </c>
      <c r="F192" s="57" t="e" vm="1">
        <v>#VALUE!</v>
      </c>
      <c r="G192" s="57" t="e" vm="1">
        <v>#VALUE!</v>
      </c>
      <c r="H192" s="58"/>
      <c r="I192" s="56">
        <v>0</v>
      </c>
      <c r="J192" s="58">
        <v>0</v>
      </c>
      <c r="K192" s="48"/>
      <c r="L192" s="212"/>
      <c r="M192" s="49"/>
      <c r="N192" s="688"/>
      <c r="O192" s="212"/>
      <c r="P192" s="49"/>
      <c r="Q192" s="688"/>
      <c r="R192" s="202"/>
      <c r="S192" s="24"/>
      <c r="T192" s="24"/>
    </row>
    <row r="193" spans="1:20" hidden="1" x14ac:dyDescent="0.25">
      <c r="A193" s="22">
        <v>1432</v>
      </c>
      <c r="B193" s="201">
        <v>182</v>
      </c>
      <c r="C193" s="56">
        <v>0</v>
      </c>
      <c r="D193" s="57" t="s">
        <v>216</v>
      </c>
      <c r="E193" s="56" t="e" vm="1">
        <v>#VALUE!</v>
      </c>
      <c r="F193" s="57" t="e" vm="1">
        <v>#VALUE!</v>
      </c>
      <c r="G193" s="57" t="e" vm="1">
        <v>#VALUE!</v>
      </c>
      <c r="H193" s="58"/>
      <c r="I193" s="56">
        <v>0</v>
      </c>
      <c r="J193" s="58">
        <v>0</v>
      </c>
      <c r="K193" s="48"/>
      <c r="L193" s="212"/>
      <c r="M193" s="49"/>
      <c r="N193" s="688"/>
      <c r="O193" s="212"/>
      <c r="P193" s="49"/>
      <c r="Q193" s="688"/>
      <c r="R193" s="202"/>
      <c r="S193" s="50"/>
      <c r="T193" s="51"/>
    </row>
    <row r="194" spans="1:20" hidden="1" x14ac:dyDescent="0.25">
      <c r="A194" s="22">
        <v>1439</v>
      </c>
      <c r="B194" s="201">
        <v>183</v>
      </c>
      <c r="C194" s="56">
        <v>0</v>
      </c>
      <c r="D194" s="57" t="s">
        <v>216</v>
      </c>
      <c r="E194" s="56" t="e" vm="1">
        <v>#VALUE!</v>
      </c>
      <c r="F194" s="57" t="e" vm="1">
        <v>#VALUE!</v>
      </c>
      <c r="G194" s="57" t="e" vm="1">
        <v>#VALUE!</v>
      </c>
      <c r="H194" s="58"/>
      <c r="I194" s="56">
        <v>0</v>
      </c>
      <c r="J194" s="58">
        <v>0</v>
      </c>
      <c r="K194" s="48"/>
      <c r="L194" s="212"/>
      <c r="M194" s="49"/>
      <c r="N194" s="688"/>
      <c r="O194" s="212"/>
      <c r="P194" s="49"/>
      <c r="Q194" s="688"/>
      <c r="R194" s="202"/>
      <c r="S194" s="50"/>
      <c r="T194" s="51"/>
    </row>
    <row r="195" spans="1:20" hidden="1" x14ac:dyDescent="0.25">
      <c r="A195" s="22">
        <v>1446</v>
      </c>
      <c r="B195" s="201">
        <v>184</v>
      </c>
      <c r="C195" s="56">
        <v>0</v>
      </c>
      <c r="D195" s="57" t="s">
        <v>216</v>
      </c>
      <c r="E195" s="56" t="e" vm="1">
        <v>#VALUE!</v>
      </c>
      <c r="F195" s="57" t="e" vm="1">
        <v>#VALUE!</v>
      </c>
      <c r="G195" s="57" t="e" vm="1">
        <v>#VALUE!</v>
      </c>
      <c r="H195" s="58"/>
      <c r="I195" s="56">
        <v>0</v>
      </c>
      <c r="J195" s="58">
        <v>0</v>
      </c>
      <c r="K195" s="48"/>
      <c r="L195" s="212"/>
      <c r="M195" s="49"/>
      <c r="N195" s="688"/>
      <c r="O195" s="212"/>
      <c r="P195" s="49"/>
      <c r="Q195" s="688"/>
      <c r="R195" s="202"/>
      <c r="S195" s="50"/>
      <c r="T195" s="51"/>
    </row>
    <row r="196" spans="1:20" hidden="1" x14ac:dyDescent="0.25">
      <c r="A196" s="22">
        <v>1453</v>
      </c>
      <c r="B196" s="201">
        <v>185</v>
      </c>
      <c r="C196" s="56">
        <v>0</v>
      </c>
      <c r="D196" s="57" t="s">
        <v>216</v>
      </c>
      <c r="E196" s="56" t="e" vm="1">
        <v>#VALUE!</v>
      </c>
      <c r="F196" s="57" t="e" vm="1">
        <v>#VALUE!</v>
      </c>
      <c r="G196" s="57" t="e" vm="1">
        <v>#VALUE!</v>
      </c>
      <c r="H196" s="58"/>
      <c r="I196" s="56">
        <v>0</v>
      </c>
      <c r="J196" s="58">
        <v>0</v>
      </c>
      <c r="K196" s="48"/>
      <c r="L196" s="212"/>
      <c r="M196" s="49"/>
      <c r="N196" s="688"/>
      <c r="O196" s="212"/>
      <c r="P196" s="49"/>
      <c r="Q196" s="688"/>
      <c r="R196" s="202"/>
      <c r="S196" s="24"/>
      <c r="T196" s="24"/>
    </row>
    <row r="197" spans="1:20" hidden="1" x14ac:dyDescent="0.25">
      <c r="A197" s="22">
        <v>1460</v>
      </c>
      <c r="B197" s="201">
        <v>186</v>
      </c>
      <c r="C197" s="56">
        <v>0</v>
      </c>
      <c r="D197" s="57" t="s">
        <v>216</v>
      </c>
      <c r="E197" s="56" t="e" vm="1">
        <v>#VALUE!</v>
      </c>
      <c r="F197" s="57" t="e" vm="1">
        <v>#VALUE!</v>
      </c>
      <c r="G197" s="57" t="e" vm="1">
        <v>#VALUE!</v>
      </c>
      <c r="H197" s="58"/>
      <c r="I197" s="56">
        <v>0</v>
      </c>
      <c r="J197" s="58">
        <v>0</v>
      </c>
      <c r="K197" s="48"/>
      <c r="L197" s="212"/>
      <c r="M197" s="49"/>
      <c r="N197" s="688"/>
      <c r="O197" s="212"/>
      <c r="P197" s="49"/>
      <c r="Q197" s="688"/>
      <c r="R197" s="202"/>
      <c r="S197" s="24"/>
      <c r="T197" s="24"/>
    </row>
    <row r="198" spans="1:20" hidden="1" x14ac:dyDescent="0.25">
      <c r="A198" s="22">
        <v>1467</v>
      </c>
      <c r="B198" s="201">
        <v>187</v>
      </c>
      <c r="C198" s="56">
        <v>0</v>
      </c>
      <c r="D198" s="57" t="s">
        <v>216</v>
      </c>
      <c r="E198" s="56" t="e" vm="1">
        <v>#VALUE!</v>
      </c>
      <c r="F198" s="57" t="e" vm="1">
        <v>#VALUE!</v>
      </c>
      <c r="G198" s="57" t="e" vm="1">
        <v>#VALUE!</v>
      </c>
      <c r="H198" s="58"/>
      <c r="I198" s="56">
        <v>0</v>
      </c>
      <c r="J198" s="58">
        <v>0</v>
      </c>
      <c r="K198" s="48"/>
      <c r="L198" s="212"/>
      <c r="M198" s="49"/>
      <c r="N198" s="688"/>
      <c r="O198" s="212"/>
      <c r="P198" s="49"/>
      <c r="Q198" s="688"/>
      <c r="R198" s="202"/>
      <c r="S198" s="24"/>
      <c r="T198" s="24"/>
    </row>
    <row r="199" spans="1:20" hidden="1" x14ac:dyDescent="0.25">
      <c r="A199" s="22">
        <v>1474</v>
      </c>
      <c r="B199" s="201">
        <v>188</v>
      </c>
      <c r="C199" s="56">
        <v>0</v>
      </c>
      <c r="D199" s="57" t="s">
        <v>216</v>
      </c>
      <c r="E199" s="56" t="e" vm="1">
        <v>#VALUE!</v>
      </c>
      <c r="F199" s="57" t="e" vm="1">
        <v>#VALUE!</v>
      </c>
      <c r="G199" s="57" t="e" vm="1">
        <v>#VALUE!</v>
      </c>
      <c r="H199" s="58"/>
      <c r="I199" s="56">
        <v>0</v>
      </c>
      <c r="J199" s="58">
        <v>0</v>
      </c>
      <c r="K199" s="48"/>
      <c r="L199" s="212"/>
      <c r="M199" s="49"/>
      <c r="N199" s="688"/>
      <c r="O199" s="212"/>
      <c r="P199" s="49"/>
      <c r="Q199" s="688"/>
      <c r="R199" s="202"/>
      <c r="S199" s="24"/>
      <c r="T199" s="24"/>
    </row>
    <row r="200" spans="1:20" hidden="1" x14ac:dyDescent="0.25">
      <c r="A200" s="22">
        <v>1481</v>
      </c>
      <c r="B200" s="201">
        <v>189</v>
      </c>
      <c r="C200" s="56">
        <v>0</v>
      </c>
      <c r="D200" s="57" t="s">
        <v>216</v>
      </c>
      <c r="E200" s="56" t="e" vm="1">
        <v>#VALUE!</v>
      </c>
      <c r="F200" s="57" t="e" vm="1">
        <v>#VALUE!</v>
      </c>
      <c r="G200" s="57" t="e" vm="1">
        <v>#VALUE!</v>
      </c>
      <c r="H200" s="58"/>
      <c r="I200" s="56">
        <v>0</v>
      </c>
      <c r="J200" s="58">
        <v>0</v>
      </c>
      <c r="K200" s="48"/>
      <c r="L200" s="212"/>
      <c r="M200" s="49"/>
      <c r="N200" s="688"/>
      <c r="O200" s="212"/>
      <c r="P200" s="49"/>
      <c r="Q200" s="688"/>
      <c r="R200" s="202"/>
      <c r="S200" s="24"/>
      <c r="T200" s="24"/>
    </row>
    <row r="201" spans="1:20" hidden="1" x14ac:dyDescent="0.25">
      <c r="A201" s="22">
        <v>1488</v>
      </c>
      <c r="B201" s="201">
        <v>190</v>
      </c>
      <c r="C201" s="56">
        <v>0</v>
      </c>
      <c r="D201" s="57" t="s">
        <v>216</v>
      </c>
      <c r="E201" s="56" t="e" vm="1">
        <v>#VALUE!</v>
      </c>
      <c r="F201" s="57" t="e" vm="1">
        <v>#VALUE!</v>
      </c>
      <c r="G201" s="57" t="e" vm="1">
        <v>#VALUE!</v>
      </c>
      <c r="H201" s="58"/>
      <c r="I201" s="56">
        <v>0</v>
      </c>
      <c r="J201" s="58">
        <v>0</v>
      </c>
      <c r="K201" s="48"/>
      <c r="L201" s="212"/>
      <c r="M201" s="49"/>
      <c r="N201" s="688"/>
      <c r="O201" s="212"/>
      <c r="P201" s="49"/>
      <c r="Q201" s="688"/>
      <c r="R201" s="202"/>
      <c r="S201" s="24"/>
      <c r="T201" s="24"/>
    </row>
    <row r="202" spans="1:20" hidden="1" x14ac:dyDescent="0.25">
      <c r="A202" s="22">
        <v>1495</v>
      </c>
      <c r="B202" s="201">
        <v>191</v>
      </c>
      <c r="C202" s="56">
        <v>0</v>
      </c>
      <c r="D202" s="57" t="s">
        <v>216</v>
      </c>
      <c r="E202" s="56" t="e" vm="1">
        <v>#VALUE!</v>
      </c>
      <c r="F202" s="57" t="e" vm="1">
        <v>#VALUE!</v>
      </c>
      <c r="G202" s="57" t="e" vm="1">
        <v>#VALUE!</v>
      </c>
      <c r="H202" s="58"/>
      <c r="I202" s="56">
        <v>0</v>
      </c>
      <c r="J202" s="58">
        <v>0</v>
      </c>
      <c r="K202" s="48"/>
      <c r="L202" s="212"/>
      <c r="M202" s="49"/>
      <c r="N202" s="688"/>
      <c r="O202" s="212"/>
      <c r="P202" s="49"/>
      <c r="Q202" s="688"/>
      <c r="R202" s="202"/>
      <c r="S202" s="24"/>
      <c r="T202" s="24"/>
    </row>
    <row r="203" spans="1:20" hidden="1" x14ac:dyDescent="0.25">
      <c r="A203" s="22">
        <v>1502</v>
      </c>
      <c r="B203" s="201">
        <v>192</v>
      </c>
      <c r="C203" s="56">
        <v>0</v>
      </c>
      <c r="D203" s="57" t="s">
        <v>216</v>
      </c>
      <c r="E203" s="56" t="e" vm="1">
        <v>#VALUE!</v>
      </c>
      <c r="F203" s="57" t="e" vm="1">
        <v>#VALUE!</v>
      </c>
      <c r="G203" s="57" t="e" vm="1">
        <v>#VALUE!</v>
      </c>
      <c r="H203" s="58"/>
      <c r="I203" s="56">
        <v>0</v>
      </c>
      <c r="J203" s="58">
        <v>0</v>
      </c>
      <c r="K203" s="48"/>
      <c r="L203" s="212"/>
      <c r="M203" s="49"/>
      <c r="N203" s="688"/>
      <c r="O203" s="212"/>
      <c r="P203" s="49"/>
      <c r="Q203" s="688"/>
      <c r="R203" s="202"/>
      <c r="S203" s="24"/>
      <c r="T203" s="24"/>
    </row>
    <row r="204" spans="1:20" hidden="1" x14ac:dyDescent="0.25">
      <c r="A204" s="22">
        <v>1509</v>
      </c>
      <c r="B204" s="201">
        <v>193</v>
      </c>
      <c r="C204" s="56">
        <v>0</v>
      </c>
      <c r="D204" s="57" t="s">
        <v>216</v>
      </c>
      <c r="E204" s="56" t="e" vm="1">
        <v>#VALUE!</v>
      </c>
      <c r="F204" s="57" t="e" vm="1">
        <v>#VALUE!</v>
      </c>
      <c r="G204" s="57" t="e" vm="1">
        <v>#VALUE!</v>
      </c>
      <c r="H204" s="58"/>
      <c r="I204" s="56">
        <v>0</v>
      </c>
      <c r="J204" s="58">
        <v>0</v>
      </c>
      <c r="K204" s="48"/>
      <c r="L204" s="212"/>
      <c r="M204" s="49"/>
      <c r="N204" s="688"/>
      <c r="O204" s="212"/>
      <c r="P204" s="49"/>
      <c r="Q204" s="688"/>
      <c r="R204" s="202"/>
      <c r="S204" s="24"/>
      <c r="T204" s="24"/>
    </row>
    <row r="205" spans="1:20" hidden="1" x14ac:dyDescent="0.25">
      <c r="A205" s="22">
        <v>1516</v>
      </c>
      <c r="B205" s="201">
        <v>194</v>
      </c>
      <c r="C205" s="56">
        <v>0</v>
      </c>
      <c r="D205" s="57" t="s">
        <v>216</v>
      </c>
      <c r="E205" s="56" t="e" vm="1">
        <v>#VALUE!</v>
      </c>
      <c r="F205" s="57" t="e" vm="1">
        <v>#VALUE!</v>
      </c>
      <c r="G205" s="57" t="e" vm="1">
        <v>#VALUE!</v>
      </c>
      <c r="H205" s="58"/>
      <c r="I205" s="56">
        <v>0</v>
      </c>
      <c r="J205" s="58">
        <v>0</v>
      </c>
      <c r="K205" s="48"/>
      <c r="L205" s="212"/>
      <c r="M205" s="49"/>
      <c r="N205" s="688"/>
      <c r="O205" s="212"/>
      <c r="P205" s="49"/>
      <c r="Q205" s="688"/>
      <c r="R205" s="202"/>
      <c r="S205" s="24"/>
      <c r="T205" s="24"/>
    </row>
    <row r="206" spans="1:20" hidden="1" x14ac:dyDescent="0.25">
      <c r="A206" s="22">
        <v>1523</v>
      </c>
      <c r="B206" s="201">
        <v>195</v>
      </c>
      <c r="C206" s="56">
        <v>0</v>
      </c>
      <c r="D206" s="57" t="s">
        <v>216</v>
      </c>
      <c r="E206" s="56" t="e" vm="1">
        <v>#VALUE!</v>
      </c>
      <c r="F206" s="57" t="e" vm="1">
        <v>#VALUE!</v>
      </c>
      <c r="G206" s="57" t="e" vm="1">
        <v>#VALUE!</v>
      </c>
      <c r="H206" s="58"/>
      <c r="I206" s="56">
        <v>0</v>
      </c>
      <c r="J206" s="58">
        <v>0</v>
      </c>
      <c r="K206" s="48"/>
      <c r="L206" s="212"/>
      <c r="M206" s="49"/>
      <c r="N206" s="688"/>
      <c r="O206" s="212"/>
      <c r="P206" s="49"/>
      <c r="Q206" s="688"/>
      <c r="R206" s="202"/>
      <c r="S206" s="24"/>
      <c r="T206" s="24"/>
    </row>
    <row r="207" spans="1:20" hidden="1" x14ac:dyDescent="0.25">
      <c r="A207" s="22">
        <v>1530</v>
      </c>
      <c r="B207" s="201">
        <v>196</v>
      </c>
      <c r="C207" s="56">
        <v>0</v>
      </c>
      <c r="D207" s="57" t="s">
        <v>216</v>
      </c>
      <c r="E207" s="56" t="e" vm="1">
        <v>#VALUE!</v>
      </c>
      <c r="F207" s="57" t="e" vm="1">
        <v>#VALUE!</v>
      </c>
      <c r="G207" s="57" t="e" vm="1">
        <v>#VALUE!</v>
      </c>
      <c r="H207" s="58"/>
      <c r="I207" s="56">
        <v>0</v>
      </c>
      <c r="J207" s="58">
        <v>0</v>
      </c>
      <c r="K207" s="48"/>
      <c r="L207" s="212"/>
      <c r="M207" s="49"/>
      <c r="N207" s="688"/>
      <c r="O207" s="212"/>
      <c r="P207" s="49"/>
      <c r="Q207" s="688"/>
      <c r="R207" s="202"/>
      <c r="S207" s="24"/>
      <c r="T207" s="24"/>
    </row>
    <row r="208" spans="1:20" hidden="1" x14ac:dyDescent="0.25">
      <c r="A208" s="22">
        <v>1537</v>
      </c>
      <c r="B208" s="201">
        <v>197</v>
      </c>
      <c r="C208" s="56">
        <v>0</v>
      </c>
      <c r="D208" s="57" t="s">
        <v>216</v>
      </c>
      <c r="E208" s="56" t="e" vm="1">
        <v>#VALUE!</v>
      </c>
      <c r="F208" s="57" t="e" vm="1">
        <v>#VALUE!</v>
      </c>
      <c r="G208" s="57" t="e" vm="1">
        <v>#VALUE!</v>
      </c>
      <c r="H208" s="58"/>
      <c r="I208" s="56">
        <v>0</v>
      </c>
      <c r="J208" s="58">
        <v>0</v>
      </c>
      <c r="K208" s="48"/>
      <c r="L208" s="212"/>
      <c r="M208" s="49"/>
      <c r="N208" s="688"/>
      <c r="O208" s="212"/>
      <c r="P208" s="49"/>
      <c r="Q208" s="688"/>
      <c r="R208" s="202"/>
      <c r="S208" s="24"/>
      <c r="T208" s="24"/>
    </row>
    <row r="209" spans="1:27" ht="5.25" customHeight="1" thickBot="1" x14ac:dyDescent="0.3">
      <c r="A209" s="4"/>
      <c r="B209" s="59"/>
      <c r="C209" s="60"/>
      <c r="D209" s="60"/>
      <c r="E209" s="60"/>
      <c r="F209" s="61"/>
      <c r="G209" s="61"/>
      <c r="H209" s="62"/>
      <c r="I209" s="61"/>
      <c r="J209" s="62"/>
      <c r="K209" s="63"/>
      <c r="L209" s="64"/>
      <c r="M209" s="65"/>
      <c r="N209" s="65"/>
      <c r="O209" s="64"/>
      <c r="P209" s="65"/>
      <c r="Q209" s="65"/>
      <c r="R209" s="62"/>
      <c r="S209" s="7"/>
    </row>
    <row r="210" spans="1:27" ht="15.75" thickTop="1" x14ac:dyDescent="0.25">
      <c r="A210" s="4"/>
      <c r="B210" s="7"/>
      <c r="C210" s="7"/>
      <c r="D210" s="7"/>
      <c r="E210" s="7"/>
      <c r="F210" s="7"/>
      <c r="G210" s="7"/>
      <c r="H210" s="7"/>
      <c r="I210" s="7"/>
      <c r="J210" s="7"/>
      <c r="K210" s="9"/>
      <c r="L210" s="492"/>
      <c r="M210" s="493"/>
      <c r="N210" s="493"/>
      <c r="O210" s="492"/>
      <c r="P210" s="493"/>
      <c r="Q210" s="493"/>
      <c r="R210" s="7"/>
      <c r="S210" s="7"/>
      <c r="T210" s="7"/>
      <c r="U210" s="7"/>
      <c r="V210" s="7"/>
      <c r="W210" s="7"/>
      <c r="X210" s="7"/>
      <c r="Y210" s="7"/>
      <c r="Z210" s="7"/>
      <c r="AA210" s="7"/>
    </row>
    <row r="211" spans="1:27" x14ac:dyDescent="0.25">
      <c r="A211" s="4"/>
      <c r="B211" s="13" t="s">
        <v>411</v>
      </c>
      <c r="C211" s="7"/>
      <c r="D211" s="7"/>
      <c r="E211" s="7"/>
      <c r="F211" s="7"/>
      <c r="G211" s="7"/>
      <c r="H211" s="7"/>
      <c r="I211" s="7"/>
      <c r="J211" s="7"/>
      <c r="K211" s="9"/>
      <c r="L211" s="68"/>
      <c r="M211" s="9"/>
      <c r="N211" s="9"/>
      <c r="O211" s="68"/>
      <c r="P211" s="9"/>
      <c r="Q211" s="9"/>
      <c r="R211" s="7"/>
      <c r="S211" s="7"/>
      <c r="T211" s="7"/>
      <c r="U211" s="7"/>
      <c r="V211" s="7"/>
      <c r="W211" s="7"/>
      <c r="X211" s="7"/>
      <c r="Y211" s="7"/>
      <c r="Z211" s="7"/>
      <c r="AA211" s="7"/>
    </row>
    <row r="212" spans="1:27" x14ac:dyDescent="0.25">
      <c r="A212" s="4"/>
      <c r="B212" s="7" t="s">
        <v>412</v>
      </c>
      <c r="C212" s="7"/>
      <c r="D212" s="7"/>
      <c r="E212" s="7"/>
      <c r="F212" s="7"/>
      <c r="G212" s="7"/>
      <c r="H212" s="7"/>
      <c r="I212" s="7"/>
      <c r="J212" s="7"/>
      <c r="K212" s="9"/>
      <c r="L212" s="68"/>
      <c r="M212" s="9"/>
      <c r="N212" s="9"/>
      <c r="O212" s="68"/>
      <c r="P212" s="9"/>
      <c r="Q212" s="9"/>
      <c r="R212" s="7"/>
      <c r="S212" s="7"/>
      <c r="T212" s="7"/>
      <c r="U212" s="7"/>
      <c r="V212" s="7"/>
      <c r="W212" s="7"/>
      <c r="X212" s="7"/>
      <c r="Y212" s="7"/>
      <c r="Z212" s="7"/>
      <c r="AA212" s="7"/>
    </row>
    <row r="213" spans="1:27" x14ac:dyDescent="0.25">
      <c r="A213" s="4"/>
      <c r="B213" s="7" t="s">
        <v>7414</v>
      </c>
      <c r="C213" s="7"/>
      <c r="D213" s="7"/>
      <c r="E213" s="7"/>
      <c r="F213" s="7"/>
      <c r="G213" s="7"/>
      <c r="H213" s="7"/>
      <c r="I213" s="7"/>
      <c r="J213" s="7"/>
      <c r="K213" s="9"/>
      <c r="L213" s="68"/>
      <c r="M213" s="9"/>
      <c r="N213" s="9"/>
      <c r="O213" s="68"/>
      <c r="P213" s="9"/>
      <c r="Q213" s="9"/>
      <c r="R213" s="7"/>
      <c r="S213" s="7"/>
      <c r="T213" s="7"/>
      <c r="U213" s="7"/>
      <c r="V213" s="7"/>
      <c r="W213" s="7"/>
      <c r="X213" s="7"/>
      <c r="Y213" s="7"/>
      <c r="Z213" s="7"/>
      <c r="AA213" s="7"/>
    </row>
    <row r="214" spans="1:27" x14ac:dyDescent="0.25">
      <c r="A214" s="4"/>
      <c r="B214" s="7" t="s">
        <v>563</v>
      </c>
      <c r="C214" s="7"/>
      <c r="D214" s="7"/>
      <c r="E214" s="7"/>
      <c r="F214" s="7"/>
      <c r="G214" s="7"/>
      <c r="H214" s="7"/>
      <c r="I214" s="7"/>
      <c r="J214" s="7"/>
      <c r="K214" s="9"/>
      <c r="L214" s="68"/>
      <c r="M214" s="9"/>
      <c r="N214" s="9"/>
      <c r="O214" s="68"/>
      <c r="P214" s="9"/>
      <c r="Q214" s="9"/>
      <c r="R214" s="7"/>
      <c r="S214" s="7"/>
      <c r="T214" s="7"/>
      <c r="U214" s="7"/>
      <c r="V214" s="7"/>
      <c r="W214" s="7"/>
      <c r="X214" s="7"/>
      <c r="Y214" s="7"/>
      <c r="Z214" s="7"/>
      <c r="AA214" s="7"/>
    </row>
    <row r="215" spans="1:27" x14ac:dyDescent="0.25">
      <c r="A215" s="4"/>
      <c r="B215" s="7"/>
      <c r="E215" s="7"/>
      <c r="F215" s="7"/>
      <c r="G215" s="7"/>
      <c r="H215" s="7"/>
      <c r="I215" s="7"/>
      <c r="J215" s="7"/>
      <c r="K215" s="9"/>
      <c r="L215" s="68"/>
      <c r="M215" s="9"/>
      <c r="N215" s="9"/>
      <c r="O215" s="68"/>
      <c r="P215" s="9"/>
      <c r="Q215" s="9"/>
      <c r="R215" s="7"/>
      <c r="S215" s="7"/>
      <c r="T215" s="7"/>
      <c r="U215" s="7"/>
      <c r="V215" s="7"/>
      <c r="W215" s="7"/>
      <c r="X215" s="7"/>
      <c r="Y215" s="7"/>
      <c r="Z215" s="7"/>
      <c r="AA215" s="7"/>
    </row>
    <row r="223" spans="1:27" ht="6.75" customHeight="1" x14ac:dyDescent="0.25"/>
  </sheetData>
  <sheetProtection formatCells="0" sort="0" autoFilter="0"/>
  <mergeCells count="27">
    <mergeCell ref="Q23:Q30"/>
    <mergeCell ref="L14:L21"/>
    <mergeCell ref="M14:M21"/>
    <mergeCell ref="N14:N21"/>
    <mergeCell ref="O14:O21"/>
    <mergeCell ref="P14:P21"/>
    <mergeCell ref="Q14:Q21"/>
    <mergeCell ref="L23:L30"/>
    <mergeCell ref="M23:M30"/>
    <mergeCell ref="N23:N30"/>
    <mergeCell ref="O23:O30"/>
    <mergeCell ref="P23:P30"/>
    <mergeCell ref="B2:R2"/>
    <mergeCell ref="B4:D4"/>
    <mergeCell ref="B6:D6"/>
    <mergeCell ref="B8:D8"/>
    <mergeCell ref="B10:H10"/>
    <mergeCell ref="I10:J10"/>
    <mergeCell ref="L10:N10"/>
    <mergeCell ref="O10:Q10"/>
    <mergeCell ref="R10:R11"/>
    <mergeCell ref="Q35:Q40"/>
    <mergeCell ref="L35:L40"/>
    <mergeCell ref="M35:M40"/>
    <mergeCell ref="N35:N40"/>
    <mergeCell ref="O35:O40"/>
    <mergeCell ref="P35:P40"/>
  </mergeCells>
  <pageMargins left="0.51" right="0.19685039370078741" top="0.59055118110236227" bottom="0.35433070866141736" header="0.31496062992125984" footer="0.43307086614173229"/>
  <pageSetup paperSize="9" scale="43" orientation="landscape" horizontalDpi="1200" verticalDpi="1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45968-ABCF-44C2-9288-83BA31E0B4BC}">
  <sheetPr codeName="Hoja18"/>
  <dimension ref="B2:R147"/>
  <sheetViews>
    <sheetView zoomScale="70" zoomScaleNormal="70" workbookViewId="0">
      <selection sqref="A1:XFD1048576"/>
    </sheetView>
  </sheetViews>
  <sheetFormatPr baseColWidth="10" defaultColWidth="8.85546875" defaultRowHeight="15" x14ac:dyDescent="0.25"/>
  <cols>
    <col min="1" max="1" width="6.7109375" customWidth="1"/>
    <col min="3" max="3" width="15.5703125" customWidth="1"/>
    <col min="4" max="4" width="27.5703125" customWidth="1"/>
    <col min="5" max="5" width="32.42578125" customWidth="1"/>
    <col min="6" max="7" width="15" customWidth="1"/>
    <col min="8" max="8" width="25" customWidth="1"/>
    <col min="9" max="10" width="15" style="555" customWidth="1"/>
    <col min="11" max="11" width="20" customWidth="1"/>
    <col min="12" max="17" width="15" style="550" customWidth="1"/>
    <col min="18" max="18" width="50" customWidth="1"/>
    <col min="19" max="19" width="13.5703125" bestFit="1" customWidth="1"/>
  </cols>
  <sheetData>
    <row r="2" spans="2:18" ht="21" x14ac:dyDescent="0.35">
      <c r="D2" s="548" t="s">
        <v>7289</v>
      </c>
    </row>
    <row r="3" spans="2:18" x14ac:dyDescent="0.25">
      <c r="R3" s="880" t="s">
        <v>7290</v>
      </c>
    </row>
    <row r="4" spans="2:18" x14ac:dyDescent="0.25">
      <c r="K4" t="s">
        <v>7291</v>
      </c>
      <c r="L4" s="773"/>
      <c r="M4" s="773"/>
      <c r="N4" s="773"/>
      <c r="R4" s="867" t="s">
        <v>5154</v>
      </c>
    </row>
    <row r="5" spans="2:18" ht="15" customHeight="1" x14ac:dyDescent="0.25">
      <c r="B5" s="1125" t="s">
        <v>393</v>
      </c>
      <c r="C5" s="1126"/>
      <c r="D5" s="1126"/>
      <c r="E5" s="1126"/>
      <c r="F5" s="1126"/>
      <c r="G5" s="1126"/>
      <c r="H5" s="1127"/>
      <c r="I5" s="1128" t="s">
        <v>394</v>
      </c>
      <c r="J5" s="1129"/>
      <c r="K5" s="1123" t="s">
        <v>407</v>
      </c>
      <c r="L5" s="1130" t="s">
        <v>395</v>
      </c>
      <c r="M5" s="1131"/>
      <c r="N5" s="1132"/>
      <c r="O5" s="1130" t="s">
        <v>396</v>
      </c>
      <c r="P5" s="1131"/>
      <c r="Q5" s="1132"/>
      <c r="R5" s="1123" t="s">
        <v>397</v>
      </c>
    </row>
    <row r="6" spans="2:18" ht="30" x14ac:dyDescent="0.25">
      <c r="B6" s="551" t="s">
        <v>4002</v>
      </c>
      <c r="C6" s="551" t="s">
        <v>399</v>
      </c>
      <c r="D6" s="551" t="s">
        <v>4003</v>
      </c>
      <c r="E6" s="551" t="s">
        <v>401</v>
      </c>
      <c r="F6" s="551" t="s">
        <v>402</v>
      </c>
      <c r="G6" s="551" t="s">
        <v>403</v>
      </c>
      <c r="H6" s="551" t="s">
        <v>404</v>
      </c>
      <c r="I6" s="703" t="s">
        <v>405</v>
      </c>
      <c r="J6" s="703" t="s">
        <v>406</v>
      </c>
      <c r="K6" s="1124"/>
      <c r="L6" s="553" t="s">
        <v>408</v>
      </c>
      <c r="M6" s="553" t="s">
        <v>409</v>
      </c>
      <c r="N6" s="553" t="s">
        <v>410</v>
      </c>
      <c r="O6" s="553" t="s">
        <v>408</v>
      </c>
      <c r="P6" s="553" t="s">
        <v>409</v>
      </c>
      <c r="Q6" s="553" t="s">
        <v>410</v>
      </c>
      <c r="R6" s="1124"/>
    </row>
    <row r="7" spans="2:18" s="559" customFormat="1" ht="102.75" x14ac:dyDescent="0.25">
      <c r="B7" s="600">
        <v>1</v>
      </c>
      <c r="C7" s="600" t="s">
        <v>4006</v>
      </c>
      <c r="D7" s="600" t="s">
        <v>20</v>
      </c>
      <c r="E7" s="600" t="s">
        <v>104</v>
      </c>
      <c r="F7" s="600" t="s">
        <v>435</v>
      </c>
      <c r="G7" s="600" t="s">
        <v>417</v>
      </c>
      <c r="H7" s="600" t="s">
        <v>3460</v>
      </c>
      <c r="I7" s="601">
        <v>43678</v>
      </c>
      <c r="J7" s="601">
        <v>48152</v>
      </c>
      <c r="K7" s="600" t="s">
        <v>3533</v>
      </c>
      <c r="L7" s="1102" t="s">
        <v>7292</v>
      </c>
      <c r="M7" s="1102" t="s">
        <v>7292</v>
      </c>
      <c r="N7" s="1102" t="s">
        <v>7292</v>
      </c>
      <c r="O7" s="558">
        <v>0</v>
      </c>
      <c r="P7" s="558">
        <v>0</v>
      </c>
      <c r="Q7" s="558">
        <v>0</v>
      </c>
      <c r="R7" s="500" t="s">
        <v>5382</v>
      </c>
    </row>
    <row r="8" spans="2:18" s="559" customFormat="1" ht="25.5" x14ac:dyDescent="0.25">
      <c r="B8" s="600">
        <v>2</v>
      </c>
      <c r="C8" s="600" t="s">
        <v>4007</v>
      </c>
      <c r="D8" s="600" t="s">
        <v>20</v>
      </c>
      <c r="E8" s="600" t="s">
        <v>104</v>
      </c>
      <c r="F8" s="600" t="s">
        <v>435</v>
      </c>
      <c r="G8" s="600" t="s">
        <v>417</v>
      </c>
      <c r="H8" s="600" t="s">
        <v>3723</v>
      </c>
      <c r="I8" s="601">
        <v>43678</v>
      </c>
      <c r="J8" s="601">
        <v>48152</v>
      </c>
      <c r="K8" s="600" t="s">
        <v>3659</v>
      </c>
      <c r="L8" s="1103"/>
      <c r="M8" s="1103"/>
      <c r="N8" s="1103"/>
      <c r="O8" s="558">
        <v>0</v>
      </c>
      <c r="P8" s="558">
        <v>0</v>
      </c>
      <c r="Q8" s="558">
        <v>0</v>
      </c>
      <c r="R8" s="500"/>
    </row>
    <row r="9" spans="2:18" s="559" customFormat="1" ht="25.5" x14ac:dyDescent="0.25">
      <c r="B9" s="600">
        <v>3</v>
      </c>
      <c r="C9" s="600" t="s">
        <v>1856</v>
      </c>
      <c r="D9" s="600" t="s">
        <v>20</v>
      </c>
      <c r="E9" s="600" t="s">
        <v>104</v>
      </c>
      <c r="F9" s="600" t="s">
        <v>435</v>
      </c>
      <c r="G9" s="600" t="s">
        <v>417</v>
      </c>
      <c r="H9" s="600" t="s">
        <v>500</v>
      </c>
      <c r="I9" s="601">
        <v>42644</v>
      </c>
      <c r="J9" s="601">
        <v>48152</v>
      </c>
      <c r="K9" s="600" t="s">
        <v>500</v>
      </c>
      <c r="L9" s="1104"/>
      <c r="M9" s="1104"/>
      <c r="N9" s="1104"/>
      <c r="O9" s="558">
        <v>0</v>
      </c>
      <c r="P9" s="558">
        <v>0</v>
      </c>
      <c r="Q9" s="558">
        <v>0</v>
      </c>
      <c r="R9" s="500"/>
    </row>
    <row r="10" spans="2:18" s="559" customFormat="1" ht="114.75" x14ac:dyDescent="0.25">
      <c r="B10" s="600">
        <v>4</v>
      </c>
      <c r="C10" s="600" t="s">
        <v>1978</v>
      </c>
      <c r="D10" s="600" t="s">
        <v>20</v>
      </c>
      <c r="E10" s="600" t="s">
        <v>102</v>
      </c>
      <c r="F10" s="600" t="s">
        <v>435</v>
      </c>
      <c r="G10" s="600" t="s">
        <v>417</v>
      </c>
      <c r="H10" s="600" t="s">
        <v>486</v>
      </c>
      <c r="I10" s="601">
        <v>42644</v>
      </c>
      <c r="J10" s="601">
        <v>48152</v>
      </c>
      <c r="K10" s="600" t="s">
        <v>4008</v>
      </c>
      <c r="L10" s="1102">
        <v>8.8016500000000004</v>
      </c>
      <c r="M10" s="1102">
        <v>8.8016500000000004</v>
      </c>
      <c r="N10" s="1102">
        <v>8.8016500000000004</v>
      </c>
      <c r="O10" s="558">
        <v>0</v>
      </c>
      <c r="P10" s="558">
        <v>0</v>
      </c>
      <c r="Q10" s="558">
        <v>0</v>
      </c>
      <c r="R10" s="600" t="s">
        <v>5383</v>
      </c>
    </row>
    <row r="11" spans="2:18" s="559" customFormat="1" ht="25.5" x14ac:dyDescent="0.25">
      <c r="B11" s="600">
        <v>5</v>
      </c>
      <c r="C11" s="600" t="s">
        <v>1993</v>
      </c>
      <c r="D11" s="600" t="s">
        <v>20</v>
      </c>
      <c r="E11" s="600" t="s">
        <v>102</v>
      </c>
      <c r="F11" s="600" t="s">
        <v>435</v>
      </c>
      <c r="G11" s="600" t="s">
        <v>417</v>
      </c>
      <c r="H11" s="600" t="s">
        <v>489</v>
      </c>
      <c r="I11" s="601">
        <v>42644</v>
      </c>
      <c r="J11" s="601">
        <v>48152</v>
      </c>
      <c r="K11" s="600" t="s">
        <v>3521</v>
      </c>
      <c r="L11" s="1103"/>
      <c r="M11" s="1103"/>
      <c r="N11" s="1103"/>
      <c r="O11" s="558">
        <v>0</v>
      </c>
      <c r="P11" s="558">
        <v>0</v>
      </c>
      <c r="Q11" s="558">
        <v>0</v>
      </c>
      <c r="R11" s="600"/>
    </row>
    <row r="12" spans="2:18" s="559" customFormat="1" ht="25.5" x14ac:dyDescent="0.25">
      <c r="B12" s="600">
        <v>6</v>
      </c>
      <c r="C12" s="600" t="s">
        <v>2006</v>
      </c>
      <c r="D12" s="600" t="s">
        <v>20</v>
      </c>
      <c r="E12" s="600" t="s">
        <v>102</v>
      </c>
      <c r="F12" s="600" t="s">
        <v>435</v>
      </c>
      <c r="G12" s="600" t="s">
        <v>417</v>
      </c>
      <c r="H12" s="600" t="s">
        <v>492</v>
      </c>
      <c r="I12" s="601">
        <v>42644</v>
      </c>
      <c r="J12" s="601">
        <v>48152</v>
      </c>
      <c r="K12" s="600" t="s">
        <v>3522</v>
      </c>
      <c r="L12" s="1103"/>
      <c r="M12" s="1103"/>
      <c r="N12" s="1103"/>
      <c r="O12" s="558">
        <v>0</v>
      </c>
      <c r="P12" s="558">
        <v>0</v>
      </c>
      <c r="Q12" s="558">
        <v>0</v>
      </c>
      <c r="R12" s="600"/>
    </row>
    <row r="13" spans="2:18" s="559" customFormat="1" ht="25.5" x14ac:dyDescent="0.25">
      <c r="B13" s="600">
        <v>7</v>
      </c>
      <c r="C13" s="600" t="s">
        <v>2023</v>
      </c>
      <c r="D13" s="600" t="s">
        <v>20</v>
      </c>
      <c r="E13" s="600" t="s">
        <v>102</v>
      </c>
      <c r="F13" s="600" t="s">
        <v>435</v>
      </c>
      <c r="G13" s="600" t="s">
        <v>417</v>
      </c>
      <c r="H13" s="600" t="s">
        <v>495</v>
      </c>
      <c r="I13" s="601">
        <v>42644</v>
      </c>
      <c r="J13" s="601">
        <v>48152</v>
      </c>
      <c r="K13" s="600" t="s">
        <v>4009</v>
      </c>
      <c r="L13" s="1103"/>
      <c r="M13" s="1103"/>
      <c r="N13" s="1103"/>
      <c r="O13" s="558">
        <v>0</v>
      </c>
      <c r="P13" s="558">
        <v>0</v>
      </c>
      <c r="Q13" s="558">
        <v>0</v>
      </c>
      <c r="R13" s="600"/>
    </row>
    <row r="14" spans="2:18" s="559" customFormat="1" ht="25.5" x14ac:dyDescent="0.25">
      <c r="B14" s="600">
        <v>8</v>
      </c>
      <c r="C14" s="600" t="s">
        <v>2036</v>
      </c>
      <c r="D14" s="600" t="s">
        <v>20</v>
      </c>
      <c r="E14" s="600" t="s">
        <v>102</v>
      </c>
      <c r="F14" s="600" t="s">
        <v>435</v>
      </c>
      <c r="G14" s="600" t="s">
        <v>417</v>
      </c>
      <c r="H14" s="600" t="s">
        <v>498</v>
      </c>
      <c r="I14" s="601">
        <v>42644</v>
      </c>
      <c r="J14" s="601">
        <v>48152</v>
      </c>
      <c r="K14" s="600" t="s">
        <v>715</v>
      </c>
      <c r="L14" s="1104"/>
      <c r="M14" s="1104"/>
      <c r="N14" s="1104"/>
      <c r="O14" s="558">
        <v>0</v>
      </c>
      <c r="P14" s="558">
        <v>0</v>
      </c>
      <c r="Q14" s="558">
        <v>0</v>
      </c>
      <c r="R14" s="600"/>
    </row>
    <row r="15" spans="2:18" s="559" customFormat="1" ht="114.75" x14ac:dyDescent="0.25">
      <c r="B15" s="600">
        <v>9</v>
      </c>
      <c r="C15" s="600" t="s">
        <v>1872</v>
      </c>
      <c r="D15" s="600" t="s">
        <v>20</v>
      </c>
      <c r="E15" s="600" t="s">
        <v>111</v>
      </c>
      <c r="F15" s="600" t="s">
        <v>435</v>
      </c>
      <c r="G15" s="600" t="s">
        <v>417</v>
      </c>
      <c r="H15" s="600" t="s">
        <v>540</v>
      </c>
      <c r="I15" s="601">
        <v>42644</v>
      </c>
      <c r="J15" s="601">
        <v>48152</v>
      </c>
      <c r="K15" s="600" t="s">
        <v>3518</v>
      </c>
      <c r="L15" s="1102">
        <v>19.950410000000002</v>
      </c>
      <c r="M15" s="1102">
        <v>19.950410000000002</v>
      </c>
      <c r="N15" s="1102">
        <v>19.950410000000002</v>
      </c>
      <c r="O15" s="558">
        <v>0</v>
      </c>
      <c r="P15" s="558">
        <v>0</v>
      </c>
      <c r="Q15" s="558">
        <v>0</v>
      </c>
      <c r="R15" s="600" t="s">
        <v>5384</v>
      </c>
    </row>
    <row r="16" spans="2:18" s="559" customFormat="1" ht="26.25" x14ac:dyDescent="0.25">
      <c r="B16" s="600">
        <v>10</v>
      </c>
      <c r="C16" s="500" t="s">
        <v>1889</v>
      </c>
      <c r="D16" s="500" t="s">
        <v>20</v>
      </c>
      <c r="E16" s="500" t="s">
        <v>111</v>
      </c>
      <c r="F16" s="500" t="s">
        <v>435</v>
      </c>
      <c r="G16" s="500" t="s">
        <v>417</v>
      </c>
      <c r="H16" s="500" t="s">
        <v>543</v>
      </c>
      <c r="I16" s="556">
        <v>42644</v>
      </c>
      <c r="J16" s="556">
        <v>48152</v>
      </c>
      <c r="K16" s="600" t="s">
        <v>3519</v>
      </c>
      <c r="L16" s="1103"/>
      <c r="M16" s="1103"/>
      <c r="N16" s="1103"/>
      <c r="O16" s="502">
        <v>0</v>
      </c>
      <c r="P16" s="502">
        <v>0</v>
      </c>
      <c r="Q16" s="502">
        <v>0</v>
      </c>
      <c r="R16" s="500"/>
    </row>
    <row r="17" spans="2:18" s="559" customFormat="1" ht="26.25" x14ac:dyDescent="0.25">
      <c r="B17" s="600">
        <v>11</v>
      </c>
      <c r="C17" s="500" t="s">
        <v>1905</v>
      </c>
      <c r="D17" s="500" t="s">
        <v>20</v>
      </c>
      <c r="E17" s="500" t="s">
        <v>111</v>
      </c>
      <c r="F17" s="500" t="s">
        <v>435</v>
      </c>
      <c r="G17" s="500" t="s">
        <v>417</v>
      </c>
      <c r="H17" s="500" t="s">
        <v>546</v>
      </c>
      <c r="I17" s="556">
        <v>42644</v>
      </c>
      <c r="J17" s="556">
        <v>48152</v>
      </c>
      <c r="K17" s="600" t="s">
        <v>713</v>
      </c>
      <c r="L17" s="1103"/>
      <c r="M17" s="1103"/>
      <c r="N17" s="1103"/>
      <c r="O17" s="502">
        <v>0</v>
      </c>
      <c r="P17" s="502">
        <v>0</v>
      </c>
      <c r="Q17" s="502">
        <v>0</v>
      </c>
      <c r="R17" s="500"/>
    </row>
    <row r="18" spans="2:18" s="559" customFormat="1" ht="38.25" x14ac:dyDescent="0.25">
      <c r="B18" s="600">
        <v>12</v>
      </c>
      <c r="C18" s="500" t="s">
        <v>1921</v>
      </c>
      <c r="D18" s="500" t="s">
        <v>20</v>
      </c>
      <c r="E18" s="500" t="s">
        <v>111</v>
      </c>
      <c r="F18" s="500" t="s">
        <v>435</v>
      </c>
      <c r="G18" s="500" t="s">
        <v>417</v>
      </c>
      <c r="H18" s="500" t="s">
        <v>549</v>
      </c>
      <c r="I18" s="556">
        <v>42644</v>
      </c>
      <c r="J18" s="556">
        <v>48152</v>
      </c>
      <c r="K18" s="600" t="s">
        <v>3520</v>
      </c>
      <c r="L18" s="1103"/>
      <c r="M18" s="1103"/>
      <c r="N18" s="1103"/>
      <c r="O18" s="502">
        <v>0</v>
      </c>
      <c r="P18" s="502">
        <v>0</v>
      </c>
      <c r="Q18" s="502">
        <v>0</v>
      </c>
      <c r="R18" s="500"/>
    </row>
    <row r="19" spans="2:18" s="559" customFormat="1" ht="26.25" x14ac:dyDescent="0.25">
      <c r="B19" s="600">
        <v>13</v>
      </c>
      <c r="C19" s="500" t="s">
        <v>1936</v>
      </c>
      <c r="D19" s="500" t="s">
        <v>20</v>
      </c>
      <c r="E19" s="500" t="s">
        <v>111</v>
      </c>
      <c r="F19" s="500" t="s">
        <v>435</v>
      </c>
      <c r="G19" s="500" t="s">
        <v>417</v>
      </c>
      <c r="H19" s="500" t="s">
        <v>552</v>
      </c>
      <c r="I19" s="556">
        <v>42644</v>
      </c>
      <c r="J19" s="556">
        <v>48152</v>
      </c>
      <c r="K19" s="600" t="s">
        <v>2957</v>
      </c>
      <c r="L19" s="1103"/>
      <c r="M19" s="1103"/>
      <c r="N19" s="1103"/>
      <c r="O19" s="502">
        <v>0</v>
      </c>
      <c r="P19" s="502">
        <v>0</v>
      </c>
      <c r="Q19" s="502">
        <v>0</v>
      </c>
      <c r="R19" s="500"/>
    </row>
    <row r="20" spans="2:18" s="559" customFormat="1" ht="26.25" x14ac:dyDescent="0.25">
      <c r="B20" s="600">
        <v>14</v>
      </c>
      <c r="C20" s="500" t="s">
        <v>1952</v>
      </c>
      <c r="D20" s="500" t="s">
        <v>20</v>
      </c>
      <c r="E20" s="500" t="s">
        <v>111</v>
      </c>
      <c r="F20" s="500" t="s">
        <v>435</v>
      </c>
      <c r="G20" s="500" t="s">
        <v>417</v>
      </c>
      <c r="H20" s="500" t="s">
        <v>498</v>
      </c>
      <c r="I20" s="556">
        <v>42644</v>
      </c>
      <c r="J20" s="556">
        <v>48152</v>
      </c>
      <c r="K20" s="600" t="s">
        <v>498</v>
      </c>
      <c r="L20" s="1103"/>
      <c r="M20" s="1103"/>
      <c r="N20" s="1103"/>
      <c r="O20" s="502">
        <v>0</v>
      </c>
      <c r="P20" s="502">
        <v>0</v>
      </c>
      <c r="Q20" s="502">
        <v>0</v>
      </c>
      <c r="R20" s="500"/>
    </row>
    <row r="21" spans="2:18" s="559" customFormat="1" ht="26.25" x14ac:dyDescent="0.25">
      <c r="B21" s="600">
        <v>15</v>
      </c>
      <c r="C21" s="500" t="s">
        <v>1963</v>
      </c>
      <c r="D21" s="500" t="s">
        <v>20</v>
      </c>
      <c r="E21" s="500" t="s">
        <v>111</v>
      </c>
      <c r="F21" s="500" t="s">
        <v>435</v>
      </c>
      <c r="G21" s="500" t="s">
        <v>417</v>
      </c>
      <c r="H21" s="500" t="s">
        <v>556</v>
      </c>
      <c r="I21" s="556">
        <v>42644</v>
      </c>
      <c r="J21" s="556">
        <v>48152</v>
      </c>
      <c r="K21" s="600" t="s">
        <v>714</v>
      </c>
      <c r="L21" s="1104"/>
      <c r="M21" s="1104"/>
      <c r="N21" s="1104"/>
      <c r="O21" s="502">
        <v>0</v>
      </c>
      <c r="P21" s="502">
        <v>0</v>
      </c>
      <c r="Q21" s="502">
        <v>0</v>
      </c>
      <c r="R21" s="500"/>
    </row>
    <row r="22" spans="2:18" s="559" customFormat="1" ht="102" x14ac:dyDescent="0.25">
      <c r="B22" s="600">
        <v>16</v>
      </c>
      <c r="C22" s="600" t="s">
        <v>1697</v>
      </c>
      <c r="D22" s="600" t="s">
        <v>20</v>
      </c>
      <c r="E22" s="600" t="s">
        <v>94</v>
      </c>
      <c r="F22" s="600" t="s">
        <v>435</v>
      </c>
      <c r="G22" s="600" t="s">
        <v>417</v>
      </c>
      <c r="H22" s="600" t="s">
        <v>536</v>
      </c>
      <c r="I22" s="601">
        <v>42644</v>
      </c>
      <c r="J22" s="601">
        <v>48152</v>
      </c>
      <c r="K22" s="600" t="s">
        <v>536</v>
      </c>
      <c r="L22" s="1102">
        <v>5.8677700000000002</v>
      </c>
      <c r="M22" s="1102">
        <v>5.8677700000000002</v>
      </c>
      <c r="N22" s="1102">
        <v>5.8677700000000002</v>
      </c>
      <c r="O22" s="558">
        <v>0</v>
      </c>
      <c r="P22" s="558">
        <v>0</v>
      </c>
      <c r="Q22" s="558">
        <v>0</v>
      </c>
      <c r="R22" s="600" t="s">
        <v>5385</v>
      </c>
    </row>
    <row r="23" spans="2:18" s="559" customFormat="1" ht="25.5" x14ac:dyDescent="0.25">
      <c r="B23" s="600">
        <v>17</v>
      </c>
      <c r="C23" s="600" t="s">
        <v>1714</v>
      </c>
      <c r="D23" s="600" t="s">
        <v>20</v>
      </c>
      <c r="E23" s="600" t="s">
        <v>94</v>
      </c>
      <c r="F23" s="600" t="s">
        <v>435</v>
      </c>
      <c r="G23" s="600" t="s">
        <v>417</v>
      </c>
      <c r="H23" s="600" t="s">
        <v>538</v>
      </c>
      <c r="I23" s="601">
        <v>42644</v>
      </c>
      <c r="J23" s="601">
        <v>48152</v>
      </c>
      <c r="K23" s="600" t="s">
        <v>538</v>
      </c>
      <c r="L23" s="1104"/>
      <c r="M23" s="1104"/>
      <c r="N23" s="1104"/>
      <c r="O23" s="558">
        <v>0</v>
      </c>
      <c r="P23" s="558">
        <v>0</v>
      </c>
      <c r="Q23" s="558">
        <v>0</v>
      </c>
      <c r="R23" s="600"/>
    </row>
    <row r="24" spans="2:18" s="559" customFormat="1" ht="140.25" x14ac:dyDescent="0.25">
      <c r="B24" s="600">
        <v>18</v>
      </c>
      <c r="C24" s="600" t="s">
        <v>1441</v>
      </c>
      <c r="D24" s="600" t="s">
        <v>20</v>
      </c>
      <c r="E24" s="600" t="s">
        <v>254</v>
      </c>
      <c r="F24" s="600" t="s">
        <v>435</v>
      </c>
      <c r="G24" s="600" t="s">
        <v>417</v>
      </c>
      <c r="H24" s="600" t="s">
        <v>436</v>
      </c>
      <c r="I24" s="601">
        <v>42644</v>
      </c>
      <c r="J24" s="601">
        <v>48152</v>
      </c>
      <c r="K24" s="600" t="s">
        <v>592</v>
      </c>
      <c r="L24" s="1102">
        <v>88.603309999999993</v>
      </c>
      <c r="M24" s="1102">
        <v>88.603309999999993</v>
      </c>
      <c r="N24" s="1102">
        <v>88.603309999999993</v>
      </c>
      <c r="O24" s="558">
        <v>0</v>
      </c>
      <c r="P24" s="558">
        <v>0</v>
      </c>
      <c r="Q24" s="558">
        <v>0</v>
      </c>
      <c r="R24" s="600" t="s">
        <v>5386</v>
      </c>
    </row>
    <row r="25" spans="2:18" s="559" customFormat="1" ht="63.75" x14ac:dyDescent="0.25">
      <c r="B25" s="600">
        <v>19</v>
      </c>
      <c r="C25" s="500" t="s">
        <v>1462</v>
      </c>
      <c r="D25" s="500" t="s">
        <v>20</v>
      </c>
      <c r="E25" s="500" t="s">
        <v>254</v>
      </c>
      <c r="F25" s="500" t="s">
        <v>435</v>
      </c>
      <c r="G25" s="500" t="s">
        <v>417</v>
      </c>
      <c r="H25" s="500" t="s">
        <v>439</v>
      </c>
      <c r="I25" s="556">
        <v>42644</v>
      </c>
      <c r="J25" s="556">
        <v>48152</v>
      </c>
      <c r="K25" s="600" t="s">
        <v>5155</v>
      </c>
      <c r="L25" s="1103"/>
      <c r="M25" s="1103"/>
      <c r="N25" s="1103"/>
      <c r="O25" s="502">
        <v>0</v>
      </c>
      <c r="P25" s="502">
        <v>0</v>
      </c>
      <c r="Q25" s="502">
        <v>0</v>
      </c>
      <c r="R25" s="500"/>
    </row>
    <row r="26" spans="2:18" s="559" customFormat="1" ht="26.25" x14ac:dyDescent="0.25">
      <c r="B26" s="600">
        <v>20</v>
      </c>
      <c r="C26" s="500" t="s">
        <v>1481</v>
      </c>
      <c r="D26" s="500" t="s">
        <v>20</v>
      </c>
      <c r="E26" s="500" t="s">
        <v>254</v>
      </c>
      <c r="F26" s="500" t="s">
        <v>435</v>
      </c>
      <c r="G26" s="500" t="s">
        <v>417</v>
      </c>
      <c r="H26" s="500" t="s">
        <v>441</v>
      </c>
      <c r="I26" s="556">
        <v>42644</v>
      </c>
      <c r="J26" s="556">
        <v>48152</v>
      </c>
      <c r="K26" s="600" t="s">
        <v>441</v>
      </c>
      <c r="L26" s="1103"/>
      <c r="M26" s="1103"/>
      <c r="N26" s="1103"/>
      <c r="O26" s="502">
        <v>0</v>
      </c>
      <c r="P26" s="502">
        <v>0</v>
      </c>
      <c r="Q26" s="502">
        <v>0</v>
      </c>
      <c r="R26" s="500"/>
    </row>
    <row r="27" spans="2:18" s="559" customFormat="1" ht="26.25" x14ac:dyDescent="0.25">
      <c r="B27" s="600">
        <v>21</v>
      </c>
      <c r="C27" s="500" t="s">
        <v>3514</v>
      </c>
      <c r="D27" s="500" t="s">
        <v>20</v>
      </c>
      <c r="E27" s="500" t="s">
        <v>254</v>
      </c>
      <c r="F27" s="500" t="s">
        <v>435</v>
      </c>
      <c r="G27" s="500" t="s">
        <v>417</v>
      </c>
      <c r="H27" s="500" t="s">
        <v>4005</v>
      </c>
      <c r="I27" s="556">
        <v>43126</v>
      </c>
      <c r="J27" s="556">
        <v>48152</v>
      </c>
      <c r="K27" s="600" t="s">
        <v>3316</v>
      </c>
      <c r="L27" s="1103"/>
      <c r="M27" s="1103"/>
      <c r="N27" s="1103"/>
      <c r="O27" s="502">
        <v>0</v>
      </c>
      <c r="P27" s="502">
        <v>0</v>
      </c>
      <c r="Q27" s="502">
        <v>0</v>
      </c>
      <c r="R27" s="500"/>
    </row>
    <row r="28" spans="2:18" s="559" customFormat="1" ht="26.25" x14ac:dyDescent="0.25">
      <c r="B28" s="600">
        <v>22</v>
      </c>
      <c r="C28" s="500" t="s">
        <v>1500</v>
      </c>
      <c r="D28" s="500" t="s">
        <v>20</v>
      </c>
      <c r="E28" s="500" t="s">
        <v>254</v>
      </c>
      <c r="F28" s="500" t="s">
        <v>435</v>
      </c>
      <c r="G28" s="500" t="s">
        <v>417</v>
      </c>
      <c r="H28" s="500" t="s">
        <v>443</v>
      </c>
      <c r="I28" s="556">
        <v>42644</v>
      </c>
      <c r="J28" s="556">
        <v>48152</v>
      </c>
      <c r="K28" s="600" t="s">
        <v>443</v>
      </c>
      <c r="L28" s="1103"/>
      <c r="M28" s="1103"/>
      <c r="N28" s="1103"/>
      <c r="O28" s="502">
        <v>0</v>
      </c>
      <c r="P28" s="502">
        <v>0</v>
      </c>
      <c r="Q28" s="502">
        <v>0</v>
      </c>
      <c r="R28" s="500"/>
    </row>
    <row r="29" spans="2:18" s="559" customFormat="1" ht="38.25" x14ac:dyDescent="0.25">
      <c r="B29" s="600">
        <v>23</v>
      </c>
      <c r="C29" s="500" t="s">
        <v>1521</v>
      </c>
      <c r="D29" s="500" t="s">
        <v>20</v>
      </c>
      <c r="E29" s="500" t="s">
        <v>254</v>
      </c>
      <c r="F29" s="500" t="s">
        <v>435</v>
      </c>
      <c r="G29" s="500" t="s">
        <v>417</v>
      </c>
      <c r="H29" s="500" t="s">
        <v>445</v>
      </c>
      <c r="I29" s="556">
        <v>42644</v>
      </c>
      <c r="J29" s="556">
        <v>48152</v>
      </c>
      <c r="K29" s="600" t="s">
        <v>3515</v>
      </c>
      <c r="L29" s="1103"/>
      <c r="M29" s="1103"/>
      <c r="N29" s="1103"/>
      <c r="O29" s="502">
        <v>0</v>
      </c>
      <c r="P29" s="502">
        <v>0</v>
      </c>
      <c r="Q29" s="502">
        <v>0</v>
      </c>
      <c r="R29" s="500"/>
    </row>
    <row r="30" spans="2:18" s="559" customFormat="1" ht="26.25" x14ac:dyDescent="0.25">
      <c r="B30" s="600">
        <v>24</v>
      </c>
      <c r="C30" s="500" t="s">
        <v>1543</v>
      </c>
      <c r="D30" s="500" t="s">
        <v>20</v>
      </c>
      <c r="E30" s="500" t="s">
        <v>254</v>
      </c>
      <c r="F30" s="500" t="s">
        <v>435</v>
      </c>
      <c r="G30" s="500" t="s">
        <v>417</v>
      </c>
      <c r="H30" s="500" t="s">
        <v>448</v>
      </c>
      <c r="I30" s="556">
        <v>42644</v>
      </c>
      <c r="J30" s="556">
        <v>48152</v>
      </c>
      <c r="K30" s="600" t="s">
        <v>3516</v>
      </c>
      <c r="L30" s="1103"/>
      <c r="M30" s="1103"/>
      <c r="N30" s="1103"/>
      <c r="O30" s="502">
        <v>0</v>
      </c>
      <c r="P30" s="502">
        <v>0</v>
      </c>
      <c r="Q30" s="502">
        <v>0</v>
      </c>
      <c r="R30" s="500"/>
    </row>
    <row r="31" spans="2:18" s="559" customFormat="1" ht="26.25" x14ac:dyDescent="0.25">
      <c r="B31" s="600">
        <v>25</v>
      </c>
      <c r="C31" s="500" t="s">
        <v>1560</v>
      </c>
      <c r="D31" s="500" t="s">
        <v>20</v>
      </c>
      <c r="E31" s="500" t="s">
        <v>254</v>
      </c>
      <c r="F31" s="500" t="s">
        <v>435</v>
      </c>
      <c r="G31" s="500" t="s">
        <v>417</v>
      </c>
      <c r="H31" s="500" t="s">
        <v>451</v>
      </c>
      <c r="I31" s="556">
        <v>42644</v>
      </c>
      <c r="J31" s="556">
        <v>48152</v>
      </c>
      <c r="K31" s="600" t="s">
        <v>3517</v>
      </c>
      <c r="L31" s="1103"/>
      <c r="M31" s="1103"/>
      <c r="N31" s="1103"/>
      <c r="O31" s="502">
        <v>0</v>
      </c>
      <c r="P31" s="502">
        <v>0</v>
      </c>
      <c r="Q31" s="502">
        <v>0</v>
      </c>
      <c r="R31" s="500"/>
    </row>
    <row r="32" spans="2:18" s="559" customFormat="1" ht="26.25" x14ac:dyDescent="0.25">
      <c r="B32" s="600">
        <v>26</v>
      </c>
      <c r="C32" s="500" t="s">
        <v>1578</v>
      </c>
      <c r="D32" s="500" t="s">
        <v>20</v>
      </c>
      <c r="E32" s="500" t="s">
        <v>254</v>
      </c>
      <c r="F32" s="500" t="s">
        <v>435</v>
      </c>
      <c r="G32" s="500" t="s">
        <v>417</v>
      </c>
      <c r="H32" s="500" t="s">
        <v>454</v>
      </c>
      <c r="I32" s="556">
        <v>42644</v>
      </c>
      <c r="J32" s="556">
        <v>48152</v>
      </c>
      <c r="K32" s="600" t="s">
        <v>454</v>
      </c>
      <c r="L32" s="1103"/>
      <c r="M32" s="1103"/>
      <c r="N32" s="1103"/>
      <c r="O32" s="502">
        <v>0</v>
      </c>
      <c r="P32" s="502">
        <v>0</v>
      </c>
      <c r="Q32" s="502">
        <v>0</v>
      </c>
      <c r="R32" s="500"/>
    </row>
    <row r="33" spans="2:18" s="559" customFormat="1" ht="26.25" x14ac:dyDescent="0.25">
      <c r="B33" s="600">
        <v>27</v>
      </c>
      <c r="C33" s="500" t="s">
        <v>1595</v>
      </c>
      <c r="D33" s="500" t="s">
        <v>20</v>
      </c>
      <c r="E33" s="500" t="s">
        <v>254</v>
      </c>
      <c r="F33" s="500" t="s">
        <v>435</v>
      </c>
      <c r="G33" s="500" t="s">
        <v>417</v>
      </c>
      <c r="H33" s="500" t="s">
        <v>456</v>
      </c>
      <c r="I33" s="556">
        <v>42644</v>
      </c>
      <c r="J33" s="556">
        <v>48152</v>
      </c>
      <c r="K33" s="600" t="s">
        <v>456</v>
      </c>
      <c r="L33" s="1103"/>
      <c r="M33" s="1103"/>
      <c r="N33" s="1103"/>
      <c r="O33" s="502">
        <v>0</v>
      </c>
      <c r="P33" s="502">
        <v>0</v>
      </c>
      <c r="Q33" s="502">
        <v>0</v>
      </c>
      <c r="R33" s="500"/>
    </row>
    <row r="34" spans="2:18" s="559" customFormat="1" ht="26.25" x14ac:dyDescent="0.25">
      <c r="B34" s="600">
        <v>28</v>
      </c>
      <c r="C34" s="500" t="s">
        <v>1611</v>
      </c>
      <c r="D34" s="500" t="s">
        <v>20</v>
      </c>
      <c r="E34" s="500" t="s">
        <v>254</v>
      </c>
      <c r="F34" s="500" t="s">
        <v>435</v>
      </c>
      <c r="G34" s="500" t="s">
        <v>417</v>
      </c>
      <c r="H34" s="500" t="s">
        <v>458</v>
      </c>
      <c r="I34" s="556">
        <v>42644</v>
      </c>
      <c r="J34" s="556">
        <v>48152</v>
      </c>
      <c r="K34" s="600" t="s">
        <v>458</v>
      </c>
      <c r="L34" s="1103"/>
      <c r="M34" s="1103"/>
      <c r="N34" s="1103"/>
      <c r="O34" s="502">
        <v>0</v>
      </c>
      <c r="P34" s="502">
        <v>0</v>
      </c>
      <c r="Q34" s="502">
        <v>0</v>
      </c>
      <c r="R34" s="500"/>
    </row>
    <row r="35" spans="2:18" s="559" customFormat="1" ht="26.25" x14ac:dyDescent="0.25">
      <c r="B35" s="600">
        <v>29</v>
      </c>
      <c r="C35" s="500" t="s">
        <v>1628</v>
      </c>
      <c r="D35" s="500" t="s">
        <v>20</v>
      </c>
      <c r="E35" s="500" t="s">
        <v>254</v>
      </c>
      <c r="F35" s="500" t="s">
        <v>435</v>
      </c>
      <c r="G35" s="500" t="s">
        <v>417</v>
      </c>
      <c r="H35" s="500" t="s">
        <v>460</v>
      </c>
      <c r="I35" s="556">
        <v>42644</v>
      </c>
      <c r="J35" s="556">
        <v>48152</v>
      </c>
      <c r="K35" s="600" t="s">
        <v>460</v>
      </c>
      <c r="L35" s="1103"/>
      <c r="M35" s="1103"/>
      <c r="N35" s="1103"/>
      <c r="O35" s="502">
        <v>0</v>
      </c>
      <c r="P35" s="502">
        <v>0</v>
      </c>
      <c r="Q35" s="502">
        <v>0</v>
      </c>
      <c r="R35" s="500"/>
    </row>
    <row r="36" spans="2:18" s="559" customFormat="1" ht="26.25" x14ac:dyDescent="0.25">
      <c r="B36" s="600">
        <v>30</v>
      </c>
      <c r="C36" s="500" t="s">
        <v>1645</v>
      </c>
      <c r="D36" s="500" t="s">
        <v>20</v>
      </c>
      <c r="E36" s="500" t="s">
        <v>254</v>
      </c>
      <c r="F36" s="500" t="s">
        <v>435</v>
      </c>
      <c r="G36" s="500" t="s">
        <v>417</v>
      </c>
      <c r="H36" s="500" t="s">
        <v>462</v>
      </c>
      <c r="I36" s="556">
        <v>42644</v>
      </c>
      <c r="J36" s="556">
        <v>48152</v>
      </c>
      <c r="K36" s="600" t="s">
        <v>590</v>
      </c>
      <c r="L36" s="1103"/>
      <c r="M36" s="1103"/>
      <c r="N36" s="1103"/>
      <c r="O36" s="502">
        <v>0</v>
      </c>
      <c r="P36" s="502">
        <v>0</v>
      </c>
      <c r="Q36" s="502">
        <v>0</v>
      </c>
      <c r="R36" s="500"/>
    </row>
    <row r="37" spans="2:18" s="559" customFormat="1" ht="26.25" x14ac:dyDescent="0.25">
      <c r="B37" s="600">
        <v>31</v>
      </c>
      <c r="C37" s="500" t="s">
        <v>1661</v>
      </c>
      <c r="D37" s="500" t="s">
        <v>20</v>
      </c>
      <c r="E37" s="500" t="s">
        <v>254</v>
      </c>
      <c r="F37" s="500" t="s">
        <v>435</v>
      </c>
      <c r="G37" s="500" t="s">
        <v>417</v>
      </c>
      <c r="H37" s="500" t="s">
        <v>464</v>
      </c>
      <c r="I37" s="556">
        <v>42644</v>
      </c>
      <c r="J37" s="556">
        <v>48152</v>
      </c>
      <c r="K37" s="600" t="s">
        <v>574</v>
      </c>
      <c r="L37" s="1103"/>
      <c r="M37" s="1103"/>
      <c r="N37" s="1103"/>
      <c r="O37" s="502">
        <v>0</v>
      </c>
      <c r="P37" s="502">
        <v>0</v>
      </c>
      <c r="Q37" s="502">
        <v>0</v>
      </c>
      <c r="R37" s="500"/>
    </row>
    <row r="38" spans="2:18" s="559" customFormat="1" ht="26.25" x14ac:dyDescent="0.25">
      <c r="B38" s="600">
        <v>32</v>
      </c>
      <c r="C38" s="500" t="s">
        <v>1678</v>
      </c>
      <c r="D38" s="500" t="s">
        <v>20</v>
      </c>
      <c r="E38" s="500" t="s">
        <v>254</v>
      </c>
      <c r="F38" s="500" t="s">
        <v>435</v>
      </c>
      <c r="G38" s="500" t="s">
        <v>417</v>
      </c>
      <c r="H38" s="500" t="s">
        <v>466</v>
      </c>
      <c r="I38" s="556">
        <v>42644</v>
      </c>
      <c r="J38" s="556">
        <v>48152</v>
      </c>
      <c r="K38" s="600" t="s">
        <v>583</v>
      </c>
      <c r="L38" s="1104"/>
      <c r="M38" s="1104"/>
      <c r="N38" s="1104"/>
      <c r="O38" s="502">
        <v>0</v>
      </c>
      <c r="P38" s="502">
        <v>0</v>
      </c>
      <c r="Q38" s="502">
        <v>0</v>
      </c>
      <c r="R38" s="500"/>
    </row>
    <row r="39" spans="2:18" s="559" customFormat="1" ht="89.25" x14ac:dyDescent="0.25">
      <c r="B39" s="600">
        <v>33</v>
      </c>
      <c r="C39" s="600" t="s">
        <v>1097</v>
      </c>
      <c r="D39" s="600" t="s">
        <v>20</v>
      </c>
      <c r="E39" s="600" t="s">
        <v>4203</v>
      </c>
      <c r="F39" s="600" t="s">
        <v>435</v>
      </c>
      <c r="G39" s="600" t="s">
        <v>417</v>
      </c>
      <c r="H39" s="600" t="s">
        <v>468</v>
      </c>
      <c r="I39" s="601">
        <v>42644</v>
      </c>
      <c r="J39" s="601">
        <v>48152</v>
      </c>
      <c r="K39" s="600" t="s">
        <v>3510</v>
      </c>
      <c r="L39" s="1102">
        <v>15.842980000000001</v>
      </c>
      <c r="M39" s="1102">
        <v>15.842980000000001</v>
      </c>
      <c r="N39" s="1102">
        <v>15.842980000000001</v>
      </c>
      <c r="O39" s="558">
        <v>0</v>
      </c>
      <c r="P39" s="558">
        <v>0</v>
      </c>
      <c r="Q39" s="558">
        <v>0</v>
      </c>
      <c r="R39" s="600" t="s">
        <v>5387</v>
      </c>
    </row>
    <row r="40" spans="2:18" s="559" customFormat="1" ht="26.25" x14ac:dyDescent="0.25">
      <c r="B40" s="600">
        <v>34</v>
      </c>
      <c r="C40" s="500" t="s">
        <v>1134</v>
      </c>
      <c r="D40" s="500" t="s">
        <v>20</v>
      </c>
      <c r="E40" s="500" t="s">
        <v>4203</v>
      </c>
      <c r="F40" s="500" t="s">
        <v>435</v>
      </c>
      <c r="G40" s="500" t="s">
        <v>417</v>
      </c>
      <c r="H40" s="500" t="s">
        <v>470</v>
      </c>
      <c r="I40" s="556">
        <v>42644</v>
      </c>
      <c r="J40" s="556">
        <v>48152</v>
      </c>
      <c r="K40" s="600" t="s">
        <v>5156</v>
      </c>
      <c r="L40" s="1103"/>
      <c r="M40" s="1103"/>
      <c r="N40" s="1103"/>
      <c r="O40" s="502">
        <v>0</v>
      </c>
      <c r="P40" s="502">
        <v>0</v>
      </c>
      <c r="Q40" s="502">
        <v>0</v>
      </c>
      <c r="R40" s="500"/>
    </row>
    <row r="41" spans="2:18" s="559" customFormat="1" ht="26.25" x14ac:dyDescent="0.25">
      <c r="B41" s="600">
        <v>35</v>
      </c>
      <c r="C41" s="500" t="s">
        <v>1162</v>
      </c>
      <c r="D41" s="500" t="s">
        <v>20</v>
      </c>
      <c r="E41" s="500" t="s">
        <v>4203</v>
      </c>
      <c r="F41" s="500" t="s">
        <v>435</v>
      </c>
      <c r="G41" s="500" t="s">
        <v>417</v>
      </c>
      <c r="H41" s="500" t="s">
        <v>473</v>
      </c>
      <c r="I41" s="556">
        <v>42644</v>
      </c>
      <c r="J41" s="556">
        <v>48152</v>
      </c>
      <c r="K41" s="600" t="s">
        <v>57</v>
      </c>
      <c r="L41" s="1103"/>
      <c r="M41" s="1103"/>
      <c r="N41" s="1103"/>
      <c r="O41" s="502">
        <v>0</v>
      </c>
      <c r="P41" s="502">
        <v>0</v>
      </c>
      <c r="Q41" s="502">
        <v>0</v>
      </c>
      <c r="R41" s="500"/>
    </row>
    <row r="42" spans="2:18" s="559" customFormat="1" ht="51" x14ac:dyDescent="0.25">
      <c r="B42" s="600">
        <v>36</v>
      </c>
      <c r="C42" s="500" t="s">
        <v>1189</v>
      </c>
      <c r="D42" s="500" t="s">
        <v>20</v>
      </c>
      <c r="E42" s="500" t="s">
        <v>4203</v>
      </c>
      <c r="F42" s="500" t="s">
        <v>435</v>
      </c>
      <c r="G42" s="500" t="s">
        <v>417</v>
      </c>
      <c r="H42" s="500" t="s">
        <v>475</v>
      </c>
      <c r="I42" s="556">
        <v>42644</v>
      </c>
      <c r="J42" s="556">
        <v>48152</v>
      </c>
      <c r="K42" s="600" t="s">
        <v>5157</v>
      </c>
      <c r="L42" s="1104"/>
      <c r="M42" s="1104"/>
      <c r="N42" s="1104"/>
      <c r="O42" s="502">
        <v>0</v>
      </c>
      <c r="P42" s="502">
        <v>0</v>
      </c>
      <c r="Q42" s="502">
        <v>0</v>
      </c>
      <c r="R42" s="500"/>
    </row>
    <row r="43" spans="2:18" s="559" customFormat="1" ht="89.25" x14ac:dyDescent="0.25">
      <c r="B43" s="600">
        <v>37</v>
      </c>
      <c r="C43" s="600" t="s">
        <v>1381</v>
      </c>
      <c r="D43" s="600" t="s">
        <v>20</v>
      </c>
      <c r="E43" s="600" t="s">
        <v>4120</v>
      </c>
      <c r="F43" s="600" t="s">
        <v>435</v>
      </c>
      <c r="G43" s="600" t="s">
        <v>417</v>
      </c>
      <c r="H43" s="600" t="s">
        <v>478</v>
      </c>
      <c r="I43" s="601">
        <v>42644</v>
      </c>
      <c r="J43" s="601">
        <v>48152</v>
      </c>
      <c r="K43" s="600" t="s">
        <v>602</v>
      </c>
      <c r="L43" s="1102">
        <v>2.9338799999999998</v>
      </c>
      <c r="M43" s="1102">
        <v>2.9338799999999998</v>
      </c>
      <c r="N43" s="1102">
        <v>2.9338799999999998</v>
      </c>
      <c r="O43" s="558">
        <v>0</v>
      </c>
      <c r="P43" s="558">
        <v>0</v>
      </c>
      <c r="Q43" s="558">
        <v>0</v>
      </c>
      <c r="R43" s="600" t="s">
        <v>5388</v>
      </c>
    </row>
    <row r="44" spans="2:18" s="559" customFormat="1" ht="26.25" x14ac:dyDescent="0.25">
      <c r="B44" s="600">
        <v>38</v>
      </c>
      <c r="C44" s="500" t="s">
        <v>1403</v>
      </c>
      <c r="D44" s="500" t="s">
        <v>20</v>
      </c>
      <c r="E44" s="500" t="s">
        <v>4120</v>
      </c>
      <c r="F44" s="500" t="s">
        <v>435</v>
      </c>
      <c r="G44" s="500" t="s">
        <v>417</v>
      </c>
      <c r="H44" s="500" t="s">
        <v>482</v>
      </c>
      <c r="I44" s="556">
        <v>42644</v>
      </c>
      <c r="J44" s="556">
        <v>48152</v>
      </c>
      <c r="K44" s="600" t="s">
        <v>482</v>
      </c>
      <c r="L44" s="1103"/>
      <c r="M44" s="1103"/>
      <c r="N44" s="1103"/>
      <c r="O44" s="502">
        <v>0</v>
      </c>
      <c r="P44" s="502">
        <v>0</v>
      </c>
      <c r="Q44" s="502">
        <v>0</v>
      </c>
      <c r="R44" s="500"/>
    </row>
    <row r="45" spans="2:18" s="559" customFormat="1" ht="26.25" x14ac:dyDescent="0.25">
      <c r="B45" s="600">
        <v>39</v>
      </c>
      <c r="C45" s="500" t="s">
        <v>1423</v>
      </c>
      <c r="D45" s="500" t="s">
        <v>20</v>
      </c>
      <c r="E45" s="500" t="s">
        <v>4120</v>
      </c>
      <c r="F45" s="500" t="s">
        <v>435</v>
      </c>
      <c r="G45" s="500" t="s">
        <v>417</v>
      </c>
      <c r="H45" s="500" t="s">
        <v>484</v>
      </c>
      <c r="I45" s="556">
        <v>42644</v>
      </c>
      <c r="J45" s="556">
        <v>48152</v>
      </c>
      <c r="K45" s="600" t="s">
        <v>599</v>
      </c>
      <c r="L45" s="1104"/>
      <c r="M45" s="1104"/>
      <c r="N45" s="1104"/>
      <c r="O45" s="502">
        <v>0</v>
      </c>
      <c r="P45" s="502">
        <v>0</v>
      </c>
      <c r="Q45" s="502">
        <v>0</v>
      </c>
      <c r="R45" s="500"/>
    </row>
    <row r="46" spans="2:18" s="559" customFormat="1" ht="102" x14ac:dyDescent="0.25">
      <c r="B46" s="600">
        <v>40</v>
      </c>
      <c r="C46" s="600" t="s">
        <v>1211</v>
      </c>
      <c r="D46" s="600" t="s">
        <v>20</v>
      </c>
      <c r="E46" s="600" t="s">
        <v>68</v>
      </c>
      <c r="F46" s="600" t="s">
        <v>435</v>
      </c>
      <c r="G46" s="600" t="s">
        <v>417</v>
      </c>
      <c r="H46" s="600" t="s">
        <v>478</v>
      </c>
      <c r="I46" s="601">
        <v>42644</v>
      </c>
      <c r="J46" s="601">
        <v>48152</v>
      </c>
      <c r="K46" s="600" t="s">
        <v>3511</v>
      </c>
      <c r="L46" s="1102">
        <v>84.495869999999996</v>
      </c>
      <c r="M46" s="1102">
        <v>84.495869999999996</v>
      </c>
      <c r="N46" s="1102">
        <v>84.495869999999996</v>
      </c>
      <c r="O46" s="558">
        <v>0</v>
      </c>
      <c r="P46" s="558">
        <v>0</v>
      </c>
      <c r="Q46" s="558">
        <v>0</v>
      </c>
      <c r="R46" s="600" t="s">
        <v>5389</v>
      </c>
    </row>
    <row r="47" spans="2:18" s="559" customFormat="1" ht="26.25" x14ac:dyDescent="0.25">
      <c r="B47" s="600">
        <v>41</v>
      </c>
      <c r="C47" s="500" t="s">
        <v>1230</v>
      </c>
      <c r="D47" s="500" t="s">
        <v>20</v>
      </c>
      <c r="E47" s="500" t="s">
        <v>68</v>
      </c>
      <c r="F47" s="500" t="s">
        <v>435</v>
      </c>
      <c r="G47" s="500" t="s">
        <v>417</v>
      </c>
      <c r="H47" s="500" t="s">
        <v>504</v>
      </c>
      <c r="I47" s="556">
        <v>42644</v>
      </c>
      <c r="J47" s="556">
        <v>48152</v>
      </c>
      <c r="K47" s="600" t="s">
        <v>3512</v>
      </c>
      <c r="L47" s="1103"/>
      <c r="M47" s="1103"/>
      <c r="N47" s="1103"/>
      <c r="O47" s="502">
        <v>0</v>
      </c>
      <c r="P47" s="502">
        <v>0</v>
      </c>
      <c r="Q47" s="502">
        <v>0</v>
      </c>
      <c r="R47" s="500"/>
    </row>
    <row r="48" spans="2:18" s="559" customFormat="1" ht="26.25" x14ac:dyDescent="0.25">
      <c r="B48" s="600">
        <v>42</v>
      </c>
      <c r="C48" s="500" t="s">
        <v>1250</v>
      </c>
      <c r="D48" s="500" t="s">
        <v>20</v>
      </c>
      <c r="E48" s="500" t="s">
        <v>68</v>
      </c>
      <c r="F48" s="500" t="s">
        <v>435</v>
      </c>
      <c r="G48" s="500" t="s">
        <v>417</v>
      </c>
      <c r="H48" s="500" t="s">
        <v>507</v>
      </c>
      <c r="I48" s="556">
        <v>42644</v>
      </c>
      <c r="J48" s="556">
        <v>48152</v>
      </c>
      <c r="K48" s="600" t="s">
        <v>572</v>
      </c>
      <c r="L48" s="1103"/>
      <c r="M48" s="1103"/>
      <c r="N48" s="1103"/>
      <c r="O48" s="502">
        <v>0</v>
      </c>
      <c r="P48" s="502">
        <v>0</v>
      </c>
      <c r="Q48" s="502">
        <v>0</v>
      </c>
      <c r="R48" s="500"/>
    </row>
    <row r="49" spans="2:18" s="559" customFormat="1" ht="26.25" x14ac:dyDescent="0.25">
      <c r="B49" s="600">
        <v>43</v>
      </c>
      <c r="C49" s="500" t="s">
        <v>1269</v>
      </c>
      <c r="D49" s="500" t="s">
        <v>20</v>
      </c>
      <c r="E49" s="500" t="s">
        <v>68</v>
      </c>
      <c r="F49" s="500" t="s">
        <v>435</v>
      </c>
      <c r="G49" s="500" t="s">
        <v>417</v>
      </c>
      <c r="H49" s="500" t="s">
        <v>509</v>
      </c>
      <c r="I49" s="556">
        <v>42644</v>
      </c>
      <c r="J49" s="556">
        <v>48152</v>
      </c>
      <c r="K49" s="600" t="s">
        <v>568</v>
      </c>
      <c r="L49" s="1103"/>
      <c r="M49" s="1103"/>
      <c r="N49" s="1103"/>
      <c r="O49" s="502">
        <v>0</v>
      </c>
      <c r="P49" s="502">
        <v>0</v>
      </c>
      <c r="Q49" s="502">
        <v>0</v>
      </c>
      <c r="R49" s="500"/>
    </row>
    <row r="50" spans="2:18" s="559" customFormat="1" ht="26.25" x14ac:dyDescent="0.25">
      <c r="B50" s="600">
        <v>44</v>
      </c>
      <c r="C50" s="500" t="s">
        <v>1290</v>
      </c>
      <c r="D50" s="500" t="s">
        <v>20</v>
      </c>
      <c r="E50" s="500" t="s">
        <v>68</v>
      </c>
      <c r="F50" s="500" t="s">
        <v>435</v>
      </c>
      <c r="G50" s="500" t="s">
        <v>417</v>
      </c>
      <c r="H50" s="500" t="s">
        <v>511</v>
      </c>
      <c r="I50" s="556">
        <v>42644</v>
      </c>
      <c r="J50" s="556">
        <v>48152</v>
      </c>
      <c r="K50" s="600" t="s">
        <v>511</v>
      </c>
      <c r="L50" s="1103"/>
      <c r="M50" s="1103"/>
      <c r="N50" s="1103"/>
      <c r="O50" s="502">
        <v>0</v>
      </c>
      <c r="P50" s="502">
        <v>0</v>
      </c>
      <c r="Q50" s="502">
        <v>0</v>
      </c>
      <c r="R50" s="500"/>
    </row>
    <row r="51" spans="2:18" s="559" customFormat="1" ht="51" x14ac:dyDescent="0.25">
      <c r="B51" s="600">
        <v>45</v>
      </c>
      <c r="C51" s="500" t="s">
        <v>1313</v>
      </c>
      <c r="D51" s="500" t="s">
        <v>20</v>
      </c>
      <c r="E51" s="500" t="s">
        <v>68</v>
      </c>
      <c r="F51" s="500" t="s">
        <v>435</v>
      </c>
      <c r="G51" s="500" t="s">
        <v>417</v>
      </c>
      <c r="H51" s="500" t="s">
        <v>513</v>
      </c>
      <c r="I51" s="556">
        <v>42644</v>
      </c>
      <c r="J51" s="556">
        <v>48152</v>
      </c>
      <c r="K51" s="600" t="s">
        <v>3513</v>
      </c>
      <c r="L51" s="1103"/>
      <c r="M51" s="1103"/>
      <c r="N51" s="1103"/>
      <c r="O51" s="502">
        <v>0</v>
      </c>
      <c r="P51" s="502">
        <v>0</v>
      </c>
      <c r="Q51" s="502">
        <v>0</v>
      </c>
      <c r="R51" s="500"/>
    </row>
    <row r="52" spans="2:18" s="559" customFormat="1" ht="26.25" x14ac:dyDescent="0.25">
      <c r="B52" s="600">
        <v>46</v>
      </c>
      <c r="C52" s="500" t="s">
        <v>1337</v>
      </c>
      <c r="D52" s="500" t="s">
        <v>20</v>
      </c>
      <c r="E52" s="500" t="s">
        <v>68</v>
      </c>
      <c r="F52" s="500" t="s">
        <v>435</v>
      </c>
      <c r="G52" s="500" t="s">
        <v>417</v>
      </c>
      <c r="H52" s="500" t="s">
        <v>428</v>
      </c>
      <c r="I52" s="556">
        <v>42644</v>
      </c>
      <c r="J52" s="556">
        <v>48152</v>
      </c>
      <c r="K52" s="600" t="s">
        <v>579</v>
      </c>
      <c r="L52" s="1103"/>
      <c r="M52" s="1103"/>
      <c r="N52" s="1103"/>
      <c r="O52" s="502">
        <v>0</v>
      </c>
      <c r="P52" s="502">
        <v>0</v>
      </c>
      <c r="Q52" s="502">
        <v>0</v>
      </c>
      <c r="R52" s="500"/>
    </row>
    <row r="53" spans="2:18" s="559" customFormat="1" ht="26.25" x14ac:dyDescent="0.25">
      <c r="B53" s="600">
        <v>47</v>
      </c>
      <c r="C53" s="500" t="s">
        <v>1360</v>
      </c>
      <c r="D53" s="500" t="s">
        <v>20</v>
      </c>
      <c r="E53" s="500" t="s">
        <v>68</v>
      </c>
      <c r="F53" s="500" t="s">
        <v>435</v>
      </c>
      <c r="G53" s="500" t="s">
        <v>417</v>
      </c>
      <c r="H53" s="500" t="s">
        <v>517</v>
      </c>
      <c r="I53" s="556">
        <v>42644</v>
      </c>
      <c r="J53" s="556">
        <v>48152</v>
      </c>
      <c r="K53" s="600" t="s">
        <v>4010</v>
      </c>
      <c r="L53" s="1104"/>
      <c r="M53" s="1104"/>
      <c r="N53" s="1104"/>
      <c r="O53" s="502">
        <v>0</v>
      </c>
      <c r="P53" s="502">
        <v>0</v>
      </c>
      <c r="Q53" s="502">
        <v>0</v>
      </c>
      <c r="R53" s="500"/>
    </row>
    <row r="54" spans="2:18" s="559" customFormat="1" ht="63.75" x14ac:dyDescent="0.25">
      <c r="B54" s="600">
        <v>48</v>
      </c>
      <c r="C54" s="600" t="s">
        <v>3724</v>
      </c>
      <c r="D54" s="600" t="s">
        <v>20</v>
      </c>
      <c r="E54" s="600" t="s">
        <v>36</v>
      </c>
      <c r="F54" s="600" t="s">
        <v>416</v>
      </c>
      <c r="G54" s="600" t="s">
        <v>558</v>
      </c>
      <c r="H54" s="600" t="s">
        <v>4011</v>
      </c>
      <c r="I54" s="601">
        <v>43617</v>
      </c>
      <c r="J54" s="601">
        <v>48152</v>
      </c>
      <c r="K54" s="600" t="s">
        <v>2963</v>
      </c>
      <c r="L54" s="531" t="s">
        <v>7293</v>
      </c>
      <c r="M54" s="531" t="s">
        <v>7293</v>
      </c>
      <c r="N54" s="531" t="s">
        <v>7293</v>
      </c>
      <c r="O54" s="558">
        <v>0</v>
      </c>
      <c r="P54" s="558">
        <v>0</v>
      </c>
      <c r="Q54" s="558">
        <v>0</v>
      </c>
      <c r="R54" s="600" t="s">
        <v>4004</v>
      </c>
    </row>
    <row r="55" spans="2:18" s="559" customFormat="1" ht="114.75" x14ac:dyDescent="0.25">
      <c r="B55" s="600">
        <v>49</v>
      </c>
      <c r="C55" s="600" t="s">
        <v>1732</v>
      </c>
      <c r="D55" s="600" t="s">
        <v>20</v>
      </c>
      <c r="E55" s="600" t="s">
        <v>4012</v>
      </c>
      <c r="F55" s="600" t="s">
        <v>435</v>
      </c>
      <c r="G55" s="600" t="s">
        <v>417</v>
      </c>
      <c r="H55" s="600" t="s">
        <v>534</v>
      </c>
      <c r="I55" s="601">
        <v>42644</v>
      </c>
      <c r="J55" s="601">
        <v>48152</v>
      </c>
      <c r="K55" s="600" t="s">
        <v>534</v>
      </c>
      <c r="L55" s="1102">
        <v>21.710740000000001</v>
      </c>
      <c r="M55" s="1102">
        <v>21.710740000000001</v>
      </c>
      <c r="N55" s="1102">
        <v>21.710740000000001</v>
      </c>
      <c r="O55" s="558">
        <v>0</v>
      </c>
      <c r="P55" s="558">
        <v>0</v>
      </c>
      <c r="Q55" s="558">
        <v>0</v>
      </c>
      <c r="R55" s="600" t="s">
        <v>5390</v>
      </c>
    </row>
    <row r="56" spans="2:18" s="559" customFormat="1" ht="26.25" x14ac:dyDescent="0.25">
      <c r="B56" s="600">
        <v>50</v>
      </c>
      <c r="C56" s="500" t="s">
        <v>1751</v>
      </c>
      <c r="D56" s="500" t="s">
        <v>20</v>
      </c>
      <c r="E56" s="500" t="s">
        <v>4012</v>
      </c>
      <c r="F56" s="500" t="s">
        <v>435</v>
      </c>
      <c r="G56" s="500" t="s">
        <v>417</v>
      </c>
      <c r="H56" s="500" t="s">
        <v>520</v>
      </c>
      <c r="I56" s="556">
        <v>42644</v>
      </c>
      <c r="J56" s="556">
        <v>48152</v>
      </c>
      <c r="K56" s="600" t="s">
        <v>710</v>
      </c>
      <c r="L56" s="1103"/>
      <c r="M56" s="1103"/>
      <c r="N56" s="1103"/>
      <c r="O56" s="502">
        <v>0</v>
      </c>
      <c r="P56" s="502">
        <v>0</v>
      </c>
      <c r="Q56" s="502">
        <v>0</v>
      </c>
      <c r="R56" s="500"/>
    </row>
    <row r="57" spans="2:18" s="559" customFormat="1" ht="26.25" x14ac:dyDescent="0.25">
      <c r="B57" s="600">
        <v>51</v>
      </c>
      <c r="C57" s="500" t="s">
        <v>1771</v>
      </c>
      <c r="D57" s="500" t="s">
        <v>20</v>
      </c>
      <c r="E57" s="500" t="s">
        <v>4012</v>
      </c>
      <c r="F57" s="500" t="s">
        <v>435</v>
      </c>
      <c r="G57" s="500" t="s">
        <v>417</v>
      </c>
      <c r="H57" s="500" t="s">
        <v>522</v>
      </c>
      <c r="I57" s="556">
        <v>42644</v>
      </c>
      <c r="J57" s="556">
        <v>48152</v>
      </c>
      <c r="K57" s="600" t="s">
        <v>614</v>
      </c>
      <c r="L57" s="1103"/>
      <c r="M57" s="1103"/>
      <c r="N57" s="1103"/>
      <c r="O57" s="502">
        <v>0</v>
      </c>
      <c r="P57" s="502">
        <v>0</v>
      </c>
      <c r="Q57" s="502">
        <v>0</v>
      </c>
      <c r="R57" s="500"/>
    </row>
    <row r="58" spans="2:18" s="559" customFormat="1" ht="26.25" x14ac:dyDescent="0.25">
      <c r="B58" s="600">
        <v>52</v>
      </c>
      <c r="C58" s="500" t="s">
        <v>1789</v>
      </c>
      <c r="D58" s="500" t="s">
        <v>20</v>
      </c>
      <c r="E58" s="500" t="s">
        <v>4012</v>
      </c>
      <c r="F58" s="500" t="s">
        <v>435</v>
      </c>
      <c r="G58" s="500" t="s">
        <v>417</v>
      </c>
      <c r="H58" s="500" t="s">
        <v>524</v>
      </c>
      <c r="I58" s="556">
        <v>42644</v>
      </c>
      <c r="J58" s="556">
        <v>48152</v>
      </c>
      <c r="K58" s="600" t="s">
        <v>524</v>
      </c>
      <c r="L58" s="1103"/>
      <c r="M58" s="1103"/>
      <c r="N58" s="1103"/>
      <c r="O58" s="502">
        <v>0</v>
      </c>
      <c r="P58" s="502">
        <v>0</v>
      </c>
      <c r="Q58" s="502">
        <v>0</v>
      </c>
      <c r="R58" s="500"/>
    </row>
    <row r="59" spans="2:18" s="559" customFormat="1" ht="26.25" x14ac:dyDescent="0.25">
      <c r="B59" s="600">
        <v>53</v>
      </c>
      <c r="C59" s="500" t="s">
        <v>1809</v>
      </c>
      <c r="D59" s="500" t="s">
        <v>20</v>
      </c>
      <c r="E59" s="500" t="s">
        <v>4012</v>
      </c>
      <c r="F59" s="500" t="s">
        <v>435</v>
      </c>
      <c r="G59" s="500" t="s">
        <v>417</v>
      </c>
      <c r="H59" s="500" t="s">
        <v>526</v>
      </c>
      <c r="I59" s="556">
        <v>42644</v>
      </c>
      <c r="J59" s="556">
        <v>48152</v>
      </c>
      <c r="K59" s="600" t="s">
        <v>711</v>
      </c>
      <c r="L59" s="1103"/>
      <c r="M59" s="1103"/>
      <c r="N59" s="1103"/>
      <c r="O59" s="502">
        <v>0</v>
      </c>
      <c r="P59" s="502">
        <v>0</v>
      </c>
      <c r="Q59" s="502">
        <v>0</v>
      </c>
      <c r="R59" s="500"/>
    </row>
    <row r="60" spans="2:18" s="559" customFormat="1" ht="26.25" x14ac:dyDescent="0.25">
      <c r="B60" s="600">
        <v>54</v>
      </c>
      <c r="C60" s="500" t="s">
        <v>1826</v>
      </c>
      <c r="D60" s="500" t="s">
        <v>20</v>
      </c>
      <c r="E60" s="500" t="s">
        <v>4012</v>
      </c>
      <c r="F60" s="500" t="s">
        <v>435</v>
      </c>
      <c r="G60" s="500" t="s">
        <v>417</v>
      </c>
      <c r="H60" s="500" t="s">
        <v>528</v>
      </c>
      <c r="I60" s="556">
        <v>42644</v>
      </c>
      <c r="J60" s="556">
        <v>48152</v>
      </c>
      <c r="K60" s="600" t="s">
        <v>712</v>
      </c>
      <c r="L60" s="1103"/>
      <c r="M60" s="1103"/>
      <c r="N60" s="1103"/>
      <c r="O60" s="502">
        <v>0</v>
      </c>
      <c r="P60" s="502">
        <v>0</v>
      </c>
      <c r="Q60" s="502">
        <v>0</v>
      </c>
      <c r="R60" s="500"/>
    </row>
    <row r="61" spans="2:18" s="559" customFormat="1" ht="38.25" x14ac:dyDescent="0.25">
      <c r="B61" s="600">
        <v>55</v>
      </c>
      <c r="C61" s="500" t="s">
        <v>1841</v>
      </c>
      <c r="D61" s="500" t="s">
        <v>20</v>
      </c>
      <c r="E61" s="500" t="s">
        <v>4012</v>
      </c>
      <c r="F61" s="500" t="s">
        <v>435</v>
      </c>
      <c r="G61" s="500" t="s">
        <v>417</v>
      </c>
      <c r="H61" s="500" t="s">
        <v>531</v>
      </c>
      <c r="I61" s="556">
        <v>42644</v>
      </c>
      <c r="J61" s="556">
        <v>48152</v>
      </c>
      <c r="K61" s="600" t="s">
        <v>4013</v>
      </c>
      <c r="L61" s="1122"/>
      <c r="M61" s="1122"/>
      <c r="N61" s="1122"/>
      <c r="O61" s="502">
        <v>0</v>
      </c>
      <c r="P61" s="502">
        <v>0</v>
      </c>
      <c r="Q61" s="502">
        <v>0</v>
      </c>
      <c r="R61" s="500"/>
    </row>
    <row r="62" spans="2:18" s="559" customFormat="1" ht="26.25" x14ac:dyDescent="0.25">
      <c r="B62" s="600">
        <v>56</v>
      </c>
      <c r="C62" s="500" t="s">
        <v>5391</v>
      </c>
      <c r="D62" s="500" t="s">
        <v>20</v>
      </c>
      <c r="E62" s="500" t="s">
        <v>5376</v>
      </c>
      <c r="F62" s="500" t="s">
        <v>416</v>
      </c>
      <c r="G62" s="500" t="s">
        <v>558</v>
      </c>
      <c r="H62" s="500" t="s">
        <v>464</v>
      </c>
      <c r="I62" s="556">
        <v>44927</v>
      </c>
      <c r="J62" s="556">
        <v>45107</v>
      </c>
      <c r="K62" s="600" t="s">
        <v>464</v>
      </c>
      <c r="L62" s="868">
        <v>34</v>
      </c>
      <c r="M62" s="868">
        <v>34</v>
      </c>
      <c r="N62" s="868">
        <v>34</v>
      </c>
      <c r="O62" s="866">
        <v>0</v>
      </c>
      <c r="P62" s="502">
        <v>0</v>
      </c>
      <c r="Q62" s="502">
        <v>0</v>
      </c>
      <c r="R62" s="500"/>
    </row>
    <row r="63" spans="2:18" s="559" customFormat="1" ht="26.25" x14ac:dyDescent="0.25">
      <c r="B63" s="600">
        <v>57</v>
      </c>
      <c r="C63" s="500" t="s">
        <v>5392</v>
      </c>
      <c r="D63" s="500" t="s">
        <v>20</v>
      </c>
      <c r="E63" s="500" t="s">
        <v>5376</v>
      </c>
      <c r="F63" s="500" t="s">
        <v>416</v>
      </c>
      <c r="G63" s="500" t="s">
        <v>558</v>
      </c>
      <c r="H63" s="500" t="s">
        <v>5393</v>
      </c>
      <c r="I63" s="556">
        <v>44927</v>
      </c>
      <c r="J63" s="556">
        <v>45107</v>
      </c>
      <c r="K63" s="600" t="s">
        <v>5394</v>
      </c>
      <c r="L63" s="868">
        <v>1</v>
      </c>
      <c r="M63" s="868">
        <v>1</v>
      </c>
      <c r="N63" s="868">
        <v>1</v>
      </c>
      <c r="O63" s="866">
        <v>0</v>
      </c>
      <c r="P63" s="502">
        <v>0</v>
      </c>
      <c r="Q63" s="502">
        <v>0</v>
      </c>
      <c r="R63" s="881"/>
    </row>
    <row r="64" spans="2:18" ht="26.25" x14ac:dyDescent="0.25">
      <c r="B64" s="600">
        <v>58</v>
      </c>
      <c r="C64" s="500" t="s">
        <v>7294</v>
      </c>
      <c r="D64" s="500" t="s">
        <v>20</v>
      </c>
      <c r="E64" s="500" t="s">
        <v>3853</v>
      </c>
      <c r="F64" s="500" t="s">
        <v>416</v>
      </c>
      <c r="G64" s="500" t="s">
        <v>558</v>
      </c>
      <c r="H64" s="500" t="s">
        <v>370</v>
      </c>
      <c r="I64" s="556">
        <v>44986</v>
      </c>
      <c r="J64" s="556">
        <v>45291</v>
      </c>
      <c r="K64" s="600" t="s">
        <v>370</v>
      </c>
      <c r="L64" s="1116">
        <v>40</v>
      </c>
      <c r="M64" s="1119">
        <v>40</v>
      </c>
      <c r="N64" s="1119">
        <v>40</v>
      </c>
      <c r="O64" s="866">
        <v>0</v>
      </c>
      <c r="P64" s="502">
        <v>0</v>
      </c>
      <c r="Q64" s="502">
        <v>0</v>
      </c>
      <c r="R64" s="881" t="s">
        <v>3795</v>
      </c>
    </row>
    <row r="65" spans="2:18" ht="26.25" x14ac:dyDescent="0.25">
      <c r="B65" s="600">
        <v>59</v>
      </c>
      <c r="C65" s="500" t="s">
        <v>7294</v>
      </c>
      <c r="D65" s="500" t="s">
        <v>20</v>
      </c>
      <c r="E65" s="500" t="s">
        <v>6349</v>
      </c>
      <c r="F65" s="500" t="s">
        <v>416</v>
      </c>
      <c r="G65" s="500" t="s">
        <v>558</v>
      </c>
      <c r="H65" s="500" t="s">
        <v>522</v>
      </c>
      <c r="I65" s="556">
        <v>44986</v>
      </c>
      <c r="J65" s="556">
        <v>45291</v>
      </c>
      <c r="K65" s="600" t="s">
        <v>522</v>
      </c>
      <c r="L65" s="1117"/>
      <c r="M65" s="1120"/>
      <c r="N65" s="1120"/>
      <c r="O65" s="866">
        <v>0</v>
      </c>
      <c r="P65" s="502">
        <v>0</v>
      </c>
      <c r="Q65" s="502">
        <v>0</v>
      </c>
      <c r="R65" s="881" t="s">
        <v>3795</v>
      </c>
    </row>
    <row r="66" spans="2:18" ht="26.25" x14ac:dyDescent="0.25">
      <c r="B66" s="600">
        <v>60</v>
      </c>
      <c r="C66" s="500" t="s">
        <v>7294</v>
      </c>
      <c r="D66" s="500" t="s">
        <v>20</v>
      </c>
      <c r="E66" s="500" t="s">
        <v>4846</v>
      </c>
      <c r="F66" s="500" t="s">
        <v>416</v>
      </c>
      <c r="G66" s="500" t="s">
        <v>558</v>
      </c>
      <c r="H66" s="500" t="s">
        <v>522</v>
      </c>
      <c r="I66" s="556">
        <v>44986</v>
      </c>
      <c r="J66" s="556">
        <v>45291</v>
      </c>
      <c r="K66" s="600" t="s">
        <v>522</v>
      </c>
      <c r="L66" s="1117"/>
      <c r="M66" s="1120"/>
      <c r="N66" s="1120"/>
      <c r="O66" s="866">
        <v>0</v>
      </c>
      <c r="P66" s="502">
        <v>0</v>
      </c>
      <c r="Q66" s="502">
        <v>0</v>
      </c>
      <c r="R66" s="881" t="s">
        <v>3795</v>
      </c>
    </row>
    <row r="67" spans="2:18" ht="26.25" x14ac:dyDescent="0.25">
      <c r="B67" s="600">
        <v>61</v>
      </c>
      <c r="C67" s="500" t="s">
        <v>7294</v>
      </c>
      <c r="D67" s="500" t="s">
        <v>20</v>
      </c>
      <c r="E67" s="500" t="s">
        <v>4176</v>
      </c>
      <c r="F67" s="500" t="s">
        <v>416</v>
      </c>
      <c r="G67" s="500" t="s">
        <v>558</v>
      </c>
      <c r="H67" s="500" t="s">
        <v>522</v>
      </c>
      <c r="I67" s="556">
        <v>44986</v>
      </c>
      <c r="J67" s="556">
        <v>45291</v>
      </c>
      <c r="K67" s="600" t="s">
        <v>522</v>
      </c>
      <c r="L67" s="1117"/>
      <c r="M67" s="1120"/>
      <c r="N67" s="1120"/>
      <c r="O67" s="866">
        <v>0</v>
      </c>
      <c r="P67" s="502">
        <v>0</v>
      </c>
      <c r="Q67" s="502">
        <v>0</v>
      </c>
      <c r="R67" s="881" t="s">
        <v>3795</v>
      </c>
    </row>
    <row r="68" spans="2:18" ht="26.25" x14ac:dyDescent="0.25">
      <c r="B68" s="600">
        <v>62</v>
      </c>
      <c r="C68" s="500" t="s">
        <v>7294</v>
      </c>
      <c r="D68" s="500" t="s">
        <v>20</v>
      </c>
      <c r="E68" s="500" t="s">
        <v>6417</v>
      </c>
      <c r="F68" s="500" t="s">
        <v>416</v>
      </c>
      <c r="G68" s="500" t="s">
        <v>558</v>
      </c>
      <c r="H68" s="500" t="s">
        <v>522</v>
      </c>
      <c r="I68" s="556">
        <v>44986</v>
      </c>
      <c r="J68" s="556">
        <v>45291</v>
      </c>
      <c r="K68" s="600" t="s">
        <v>522</v>
      </c>
      <c r="L68" s="1117"/>
      <c r="M68" s="1120"/>
      <c r="N68" s="1120"/>
      <c r="O68" s="866">
        <v>0</v>
      </c>
      <c r="P68" s="502">
        <v>0</v>
      </c>
      <c r="Q68" s="502">
        <v>0</v>
      </c>
      <c r="R68" s="881" t="s">
        <v>3795</v>
      </c>
    </row>
    <row r="69" spans="2:18" ht="26.25" x14ac:dyDescent="0.25">
      <c r="B69" s="600">
        <v>63</v>
      </c>
      <c r="C69" s="500" t="s">
        <v>7294</v>
      </c>
      <c r="D69" s="500" t="s">
        <v>20</v>
      </c>
      <c r="E69" s="500" t="s">
        <v>5576</v>
      </c>
      <c r="F69" s="500" t="s">
        <v>416</v>
      </c>
      <c r="G69" s="500" t="s">
        <v>558</v>
      </c>
      <c r="H69" s="500" t="s">
        <v>522</v>
      </c>
      <c r="I69" s="556">
        <v>44986</v>
      </c>
      <c r="J69" s="556">
        <v>45291</v>
      </c>
      <c r="K69" s="600" t="s">
        <v>522</v>
      </c>
      <c r="L69" s="1117"/>
      <c r="M69" s="1120"/>
      <c r="N69" s="1120"/>
      <c r="O69" s="866">
        <v>0</v>
      </c>
      <c r="P69" s="502">
        <v>0</v>
      </c>
      <c r="Q69" s="502">
        <v>0</v>
      </c>
      <c r="R69" s="881" t="s">
        <v>3795</v>
      </c>
    </row>
    <row r="70" spans="2:18" ht="26.25" x14ac:dyDescent="0.25">
      <c r="B70" s="600">
        <v>64</v>
      </c>
      <c r="C70" s="500" t="s">
        <v>7294</v>
      </c>
      <c r="D70" s="500" t="s">
        <v>20</v>
      </c>
      <c r="E70" s="500" t="s">
        <v>4982</v>
      </c>
      <c r="F70" s="500" t="s">
        <v>416</v>
      </c>
      <c r="G70" s="500" t="s">
        <v>558</v>
      </c>
      <c r="H70" s="500" t="s">
        <v>522</v>
      </c>
      <c r="I70" s="556">
        <v>44986</v>
      </c>
      <c r="J70" s="556">
        <v>45291</v>
      </c>
      <c r="K70" s="600" t="s">
        <v>522</v>
      </c>
      <c r="L70" s="1117"/>
      <c r="M70" s="1120"/>
      <c r="N70" s="1120"/>
      <c r="O70" s="866">
        <v>0</v>
      </c>
      <c r="P70" s="502">
        <v>0</v>
      </c>
      <c r="Q70" s="502">
        <v>0</v>
      </c>
      <c r="R70" s="881" t="s">
        <v>3795</v>
      </c>
    </row>
    <row r="71" spans="2:18" ht="26.25" x14ac:dyDescent="0.25">
      <c r="B71" s="600">
        <v>65</v>
      </c>
      <c r="C71" s="500" t="s">
        <v>7294</v>
      </c>
      <c r="D71" s="500" t="s">
        <v>20</v>
      </c>
      <c r="E71" s="500" t="s">
        <v>386</v>
      </c>
      <c r="F71" s="500" t="s">
        <v>416</v>
      </c>
      <c r="G71" s="500" t="s">
        <v>558</v>
      </c>
      <c r="H71" s="500" t="s">
        <v>370</v>
      </c>
      <c r="I71" s="556">
        <v>44986</v>
      </c>
      <c r="J71" s="556">
        <v>45291</v>
      </c>
      <c r="K71" s="600" t="s">
        <v>370</v>
      </c>
      <c r="L71" s="1117"/>
      <c r="M71" s="1120"/>
      <c r="N71" s="1120"/>
      <c r="O71" s="866">
        <v>0</v>
      </c>
      <c r="P71" s="502">
        <v>0</v>
      </c>
      <c r="Q71" s="502">
        <v>0</v>
      </c>
      <c r="R71" s="881" t="s">
        <v>3795</v>
      </c>
    </row>
    <row r="72" spans="2:18" ht="26.25" x14ac:dyDescent="0.25">
      <c r="B72" s="600">
        <v>66</v>
      </c>
      <c r="C72" s="500" t="s">
        <v>7294</v>
      </c>
      <c r="D72" s="500" t="s">
        <v>20</v>
      </c>
      <c r="E72" s="500" t="s">
        <v>6866</v>
      </c>
      <c r="F72" s="500" t="s">
        <v>416</v>
      </c>
      <c r="G72" s="500" t="s">
        <v>558</v>
      </c>
      <c r="H72" s="500" t="s">
        <v>370</v>
      </c>
      <c r="I72" s="556">
        <v>44986</v>
      </c>
      <c r="J72" s="556">
        <v>45291</v>
      </c>
      <c r="K72" s="600" t="s">
        <v>370</v>
      </c>
      <c r="L72" s="1117"/>
      <c r="M72" s="1120"/>
      <c r="N72" s="1120"/>
      <c r="O72" s="866">
        <v>0</v>
      </c>
      <c r="P72" s="502">
        <v>0</v>
      </c>
      <c r="Q72" s="502">
        <v>0</v>
      </c>
      <c r="R72" s="881" t="s">
        <v>3795</v>
      </c>
    </row>
    <row r="73" spans="2:18" ht="26.25" x14ac:dyDescent="0.25">
      <c r="B73" s="600">
        <v>67</v>
      </c>
      <c r="C73" s="500" t="s">
        <v>7294</v>
      </c>
      <c r="D73" s="500" t="s">
        <v>20</v>
      </c>
      <c r="E73" s="500" t="s">
        <v>7295</v>
      </c>
      <c r="F73" s="500" t="s">
        <v>416</v>
      </c>
      <c r="G73" s="500" t="s">
        <v>558</v>
      </c>
      <c r="H73" s="500" t="s">
        <v>370</v>
      </c>
      <c r="I73" s="556">
        <v>44986</v>
      </c>
      <c r="J73" s="556">
        <v>45291</v>
      </c>
      <c r="K73" s="600" t="s">
        <v>370</v>
      </c>
      <c r="L73" s="1117"/>
      <c r="M73" s="1120"/>
      <c r="N73" s="1120"/>
      <c r="O73" s="866">
        <v>0</v>
      </c>
      <c r="P73" s="502">
        <v>0</v>
      </c>
      <c r="Q73" s="502">
        <v>0</v>
      </c>
      <c r="R73" s="881" t="s">
        <v>3795</v>
      </c>
    </row>
    <row r="74" spans="2:18" ht="26.25" x14ac:dyDescent="0.25">
      <c r="B74" s="600">
        <v>68</v>
      </c>
      <c r="C74" s="500" t="s">
        <v>7294</v>
      </c>
      <c r="D74" s="500" t="s">
        <v>20</v>
      </c>
      <c r="E74" s="500" t="s">
        <v>3946</v>
      </c>
      <c r="F74" s="500" t="s">
        <v>416</v>
      </c>
      <c r="G74" s="500" t="s">
        <v>558</v>
      </c>
      <c r="H74" s="500" t="s">
        <v>370</v>
      </c>
      <c r="I74" s="556">
        <v>44986</v>
      </c>
      <c r="J74" s="556">
        <v>45291</v>
      </c>
      <c r="K74" s="600" t="s">
        <v>370</v>
      </c>
      <c r="L74" s="1117"/>
      <c r="M74" s="1120"/>
      <c r="N74" s="1120"/>
      <c r="O74" s="866">
        <v>0</v>
      </c>
      <c r="P74" s="502">
        <v>0</v>
      </c>
      <c r="Q74" s="502">
        <v>0</v>
      </c>
      <c r="R74" s="881" t="s">
        <v>3795</v>
      </c>
    </row>
    <row r="75" spans="2:18" ht="26.25" x14ac:dyDescent="0.25">
      <c r="B75" s="600">
        <v>69</v>
      </c>
      <c r="C75" s="500" t="s">
        <v>7294</v>
      </c>
      <c r="D75" s="500" t="s">
        <v>20</v>
      </c>
      <c r="E75" s="500" t="s">
        <v>3807</v>
      </c>
      <c r="F75" s="500" t="s">
        <v>416</v>
      </c>
      <c r="G75" s="500" t="s">
        <v>558</v>
      </c>
      <c r="H75" s="500" t="s">
        <v>522</v>
      </c>
      <c r="I75" s="556">
        <v>44986</v>
      </c>
      <c r="J75" s="556">
        <v>45291</v>
      </c>
      <c r="K75" s="600" t="s">
        <v>522</v>
      </c>
      <c r="L75" s="1117"/>
      <c r="M75" s="1120"/>
      <c r="N75" s="1120"/>
      <c r="O75" s="866">
        <v>0</v>
      </c>
      <c r="P75" s="502">
        <v>0</v>
      </c>
      <c r="Q75" s="502">
        <v>0</v>
      </c>
      <c r="R75" s="881" t="s">
        <v>3795</v>
      </c>
    </row>
    <row r="76" spans="2:18" ht="26.25" x14ac:dyDescent="0.25">
      <c r="B76" s="600">
        <v>70</v>
      </c>
      <c r="C76" s="500" t="s">
        <v>7294</v>
      </c>
      <c r="D76" s="500" t="s">
        <v>20</v>
      </c>
      <c r="E76" s="500" t="s">
        <v>5694</v>
      </c>
      <c r="F76" s="500" t="s">
        <v>416</v>
      </c>
      <c r="G76" s="500" t="s">
        <v>558</v>
      </c>
      <c r="H76" s="500" t="s">
        <v>370</v>
      </c>
      <c r="I76" s="556">
        <v>44986</v>
      </c>
      <c r="J76" s="556">
        <v>45291</v>
      </c>
      <c r="K76" s="600" t="s">
        <v>370</v>
      </c>
      <c r="L76" s="1117"/>
      <c r="M76" s="1120"/>
      <c r="N76" s="1120"/>
      <c r="O76" s="866">
        <v>0</v>
      </c>
      <c r="P76" s="502">
        <v>0</v>
      </c>
      <c r="Q76" s="502">
        <v>0</v>
      </c>
      <c r="R76" s="881" t="s">
        <v>3795</v>
      </c>
    </row>
    <row r="77" spans="2:18" ht="26.25" x14ac:dyDescent="0.25">
      <c r="B77" s="600">
        <v>71</v>
      </c>
      <c r="C77" s="500" t="s">
        <v>7294</v>
      </c>
      <c r="D77" s="500" t="s">
        <v>20</v>
      </c>
      <c r="E77" s="500" t="s">
        <v>4408</v>
      </c>
      <c r="F77" s="500" t="s">
        <v>416</v>
      </c>
      <c r="G77" s="500" t="s">
        <v>558</v>
      </c>
      <c r="H77" s="500" t="s">
        <v>370</v>
      </c>
      <c r="I77" s="556">
        <v>44986</v>
      </c>
      <c r="J77" s="556">
        <v>45291</v>
      </c>
      <c r="K77" s="600" t="s">
        <v>370</v>
      </c>
      <c r="L77" s="1117"/>
      <c r="M77" s="1120"/>
      <c r="N77" s="1120"/>
      <c r="O77" s="866">
        <v>0</v>
      </c>
      <c r="P77" s="502">
        <v>0</v>
      </c>
      <c r="Q77" s="502">
        <v>0</v>
      </c>
      <c r="R77" s="881" t="s">
        <v>3795</v>
      </c>
    </row>
    <row r="78" spans="2:18" ht="26.25" x14ac:dyDescent="0.25">
      <c r="B78" s="600">
        <v>72</v>
      </c>
      <c r="C78" s="500" t="s">
        <v>7294</v>
      </c>
      <c r="D78" s="500" t="s">
        <v>20</v>
      </c>
      <c r="E78" s="500" t="s">
        <v>6485</v>
      </c>
      <c r="F78" s="500" t="s">
        <v>416</v>
      </c>
      <c r="G78" s="500" t="s">
        <v>558</v>
      </c>
      <c r="H78" s="500" t="s">
        <v>370</v>
      </c>
      <c r="I78" s="556">
        <v>44986</v>
      </c>
      <c r="J78" s="556">
        <v>45291</v>
      </c>
      <c r="K78" s="600" t="s">
        <v>370</v>
      </c>
      <c r="L78" s="1117"/>
      <c r="M78" s="1120"/>
      <c r="N78" s="1120"/>
      <c r="O78" s="866">
        <v>0</v>
      </c>
      <c r="P78" s="502">
        <v>0</v>
      </c>
      <c r="Q78" s="502">
        <v>0</v>
      </c>
      <c r="R78" s="881" t="s">
        <v>3795</v>
      </c>
    </row>
    <row r="79" spans="2:18" ht="26.25" x14ac:dyDescent="0.25">
      <c r="B79" s="600">
        <v>73</v>
      </c>
      <c r="C79" s="500" t="s">
        <v>7294</v>
      </c>
      <c r="D79" s="500" t="s">
        <v>20</v>
      </c>
      <c r="E79" s="500" t="s">
        <v>6869</v>
      </c>
      <c r="F79" s="500" t="s">
        <v>416</v>
      </c>
      <c r="G79" s="500" t="s">
        <v>558</v>
      </c>
      <c r="H79" s="500" t="s">
        <v>370</v>
      </c>
      <c r="I79" s="556">
        <v>44986</v>
      </c>
      <c r="J79" s="556">
        <v>45291</v>
      </c>
      <c r="K79" s="600" t="s">
        <v>370</v>
      </c>
      <c r="L79" s="1117"/>
      <c r="M79" s="1120"/>
      <c r="N79" s="1120"/>
      <c r="O79" s="866">
        <v>0</v>
      </c>
      <c r="P79" s="502">
        <v>0</v>
      </c>
      <c r="Q79" s="502">
        <v>0</v>
      </c>
      <c r="R79" s="881" t="s">
        <v>3795</v>
      </c>
    </row>
    <row r="80" spans="2:18" ht="26.25" x14ac:dyDescent="0.25">
      <c r="B80" s="600">
        <v>74</v>
      </c>
      <c r="C80" s="500" t="s">
        <v>7294</v>
      </c>
      <c r="D80" s="500" t="s">
        <v>20</v>
      </c>
      <c r="E80" s="500" t="s">
        <v>4370</v>
      </c>
      <c r="F80" s="500" t="s">
        <v>416</v>
      </c>
      <c r="G80" s="500" t="s">
        <v>558</v>
      </c>
      <c r="H80" s="500" t="s">
        <v>370</v>
      </c>
      <c r="I80" s="556">
        <v>44986</v>
      </c>
      <c r="J80" s="556">
        <v>45291</v>
      </c>
      <c r="K80" s="600" t="s">
        <v>370</v>
      </c>
      <c r="L80" s="1117"/>
      <c r="M80" s="1120"/>
      <c r="N80" s="1120"/>
      <c r="O80" s="866">
        <v>0</v>
      </c>
      <c r="P80" s="502">
        <v>0</v>
      </c>
      <c r="Q80" s="502">
        <v>0</v>
      </c>
      <c r="R80" s="881" t="s">
        <v>3795</v>
      </c>
    </row>
    <row r="81" spans="2:18" ht="26.25" x14ac:dyDescent="0.25">
      <c r="B81" s="600">
        <v>75</v>
      </c>
      <c r="C81" s="500" t="s">
        <v>7294</v>
      </c>
      <c r="D81" s="500" t="s">
        <v>20</v>
      </c>
      <c r="E81" s="500" t="s">
        <v>4579</v>
      </c>
      <c r="F81" s="500" t="s">
        <v>416</v>
      </c>
      <c r="G81" s="500" t="s">
        <v>558</v>
      </c>
      <c r="H81" s="500" t="s">
        <v>370</v>
      </c>
      <c r="I81" s="556">
        <v>44986</v>
      </c>
      <c r="J81" s="556">
        <v>45291</v>
      </c>
      <c r="K81" s="600" t="s">
        <v>370</v>
      </c>
      <c r="L81" s="1117"/>
      <c r="M81" s="1120"/>
      <c r="N81" s="1120"/>
      <c r="O81" s="866">
        <v>0</v>
      </c>
      <c r="P81" s="502">
        <v>0</v>
      </c>
      <c r="Q81" s="502">
        <v>0</v>
      </c>
      <c r="R81" s="881" t="s">
        <v>3795</v>
      </c>
    </row>
    <row r="82" spans="2:18" ht="26.25" x14ac:dyDescent="0.25">
      <c r="B82" s="600">
        <v>76</v>
      </c>
      <c r="C82" s="500" t="s">
        <v>7294</v>
      </c>
      <c r="D82" s="500" t="s">
        <v>20</v>
      </c>
      <c r="E82" s="500" t="s">
        <v>6872</v>
      </c>
      <c r="F82" s="500" t="s">
        <v>416</v>
      </c>
      <c r="G82" s="500" t="s">
        <v>558</v>
      </c>
      <c r="H82" s="500" t="s">
        <v>370</v>
      </c>
      <c r="I82" s="556">
        <v>44986</v>
      </c>
      <c r="J82" s="556">
        <v>45291</v>
      </c>
      <c r="K82" s="600" t="s">
        <v>370</v>
      </c>
      <c r="L82" s="1117"/>
      <c r="M82" s="1120"/>
      <c r="N82" s="1120"/>
      <c r="O82" s="866">
        <v>0</v>
      </c>
      <c r="P82" s="502">
        <v>0</v>
      </c>
      <c r="Q82" s="502">
        <v>0</v>
      </c>
      <c r="R82" s="881" t="s">
        <v>3795</v>
      </c>
    </row>
    <row r="83" spans="2:18" ht="26.25" x14ac:dyDescent="0.25">
      <c r="B83" s="600">
        <v>77</v>
      </c>
      <c r="C83" s="500" t="s">
        <v>7294</v>
      </c>
      <c r="D83" s="500" t="s">
        <v>20</v>
      </c>
      <c r="E83" s="500" t="s">
        <v>4199</v>
      </c>
      <c r="F83" s="500" t="s">
        <v>416</v>
      </c>
      <c r="G83" s="500" t="s">
        <v>558</v>
      </c>
      <c r="H83" s="500" t="s">
        <v>370</v>
      </c>
      <c r="I83" s="556">
        <v>44986</v>
      </c>
      <c r="J83" s="556">
        <v>45291</v>
      </c>
      <c r="K83" s="600" t="s">
        <v>370</v>
      </c>
      <c r="L83" s="1117"/>
      <c r="M83" s="1120"/>
      <c r="N83" s="1120"/>
      <c r="O83" s="866">
        <v>0</v>
      </c>
      <c r="P83" s="502">
        <v>0</v>
      </c>
      <c r="Q83" s="502">
        <v>0</v>
      </c>
      <c r="R83" s="881" t="s">
        <v>3795</v>
      </c>
    </row>
    <row r="84" spans="2:18" ht="26.25" x14ac:dyDescent="0.25">
      <c r="B84" s="600">
        <v>78</v>
      </c>
      <c r="C84" s="500" t="s">
        <v>7294</v>
      </c>
      <c r="D84" s="500" t="s">
        <v>20</v>
      </c>
      <c r="E84" s="500" t="s">
        <v>4877</v>
      </c>
      <c r="F84" s="500" t="s">
        <v>416</v>
      </c>
      <c r="G84" s="500" t="s">
        <v>558</v>
      </c>
      <c r="H84" s="500" t="s">
        <v>522</v>
      </c>
      <c r="I84" s="556">
        <v>44986</v>
      </c>
      <c r="J84" s="556">
        <v>45291</v>
      </c>
      <c r="K84" s="600" t="s">
        <v>522</v>
      </c>
      <c r="L84" s="1117"/>
      <c r="M84" s="1120"/>
      <c r="N84" s="1120"/>
      <c r="O84" s="866">
        <v>0</v>
      </c>
      <c r="P84" s="502">
        <v>0</v>
      </c>
      <c r="Q84" s="502">
        <v>0</v>
      </c>
      <c r="R84" s="881" t="s">
        <v>3795</v>
      </c>
    </row>
    <row r="85" spans="2:18" ht="26.25" x14ac:dyDescent="0.25">
      <c r="B85" s="600">
        <v>79</v>
      </c>
      <c r="C85" s="500" t="s">
        <v>7294</v>
      </c>
      <c r="D85" s="500" t="s">
        <v>20</v>
      </c>
      <c r="E85" s="500" t="s">
        <v>2355</v>
      </c>
      <c r="F85" s="500" t="s">
        <v>416</v>
      </c>
      <c r="G85" s="500" t="s">
        <v>558</v>
      </c>
      <c r="H85" s="500" t="s">
        <v>513</v>
      </c>
      <c r="I85" s="556">
        <v>44986</v>
      </c>
      <c r="J85" s="556">
        <v>45291</v>
      </c>
      <c r="K85" s="600" t="s">
        <v>513</v>
      </c>
      <c r="L85" s="1117"/>
      <c r="M85" s="1120"/>
      <c r="N85" s="1120"/>
      <c r="O85" s="866">
        <v>0</v>
      </c>
      <c r="P85" s="502">
        <v>0</v>
      </c>
      <c r="Q85" s="502">
        <v>0</v>
      </c>
      <c r="R85" s="881" t="s">
        <v>3795</v>
      </c>
    </row>
    <row r="86" spans="2:18" ht="26.25" x14ac:dyDescent="0.25">
      <c r="B86" s="600">
        <v>80</v>
      </c>
      <c r="C86" s="500" t="s">
        <v>7294</v>
      </c>
      <c r="D86" s="500" t="s">
        <v>20</v>
      </c>
      <c r="E86" s="500" t="s">
        <v>5564</v>
      </c>
      <c r="F86" s="500" t="s">
        <v>416</v>
      </c>
      <c r="G86" s="500" t="s">
        <v>558</v>
      </c>
      <c r="H86" s="500" t="s">
        <v>370</v>
      </c>
      <c r="I86" s="556">
        <v>44986</v>
      </c>
      <c r="J86" s="556">
        <v>45291</v>
      </c>
      <c r="K86" s="600" t="s">
        <v>370</v>
      </c>
      <c r="L86" s="1117"/>
      <c r="M86" s="1120"/>
      <c r="N86" s="1120"/>
      <c r="O86" s="866">
        <v>0</v>
      </c>
      <c r="P86" s="502">
        <v>0</v>
      </c>
      <c r="Q86" s="502">
        <v>0</v>
      </c>
      <c r="R86" s="881" t="s">
        <v>3795</v>
      </c>
    </row>
    <row r="87" spans="2:18" ht="26.25" x14ac:dyDescent="0.25">
      <c r="B87" s="600">
        <v>81</v>
      </c>
      <c r="C87" s="500" t="s">
        <v>7294</v>
      </c>
      <c r="D87" s="500" t="s">
        <v>20</v>
      </c>
      <c r="E87" s="500" t="s">
        <v>5716</v>
      </c>
      <c r="F87" s="500" t="s">
        <v>416</v>
      </c>
      <c r="G87" s="500" t="s">
        <v>558</v>
      </c>
      <c r="H87" s="500" t="s">
        <v>370</v>
      </c>
      <c r="I87" s="556">
        <v>44986</v>
      </c>
      <c r="J87" s="556">
        <v>45291</v>
      </c>
      <c r="K87" s="600" t="s">
        <v>370</v>
      </c>
      <c r="L87" s="1117"/>
      <c r="M87" s="1120"/>
      <c r="N87" s="1120"/>
      <c r="O87" s="866">
        <v>0</v>
      </c>
      <c r="P87" s="502">
        <v>0</v>
      </c>
      <c r="Q87" s="502">
        <v>0</v>
      </c>
      <c r="R87" s="881" t="s">
        <v>3795</v>
      </c>
    </row>
    <row r="88" spans="2:18" ht="26.25" x14ac:dyDescent="0.25">
      <c r="B88" s="600">
        <v>82</v>
      </c>
      <c r="C88" s="500" t="s">
        <v>7294</v>
      </c>
      <c r="D88" s="500" t="s">
        <v>20</v>
      </c>
      <c r="E88" s="500" t="s">
        <v>5569</v>
      </c>
      <c r="F88" s="500" t="s">
        <v>416</v>
      </c>
      <c r="G88" s="500" t="s">
        <v>558</v>
      </c>
      <c r="H88" s="500" t="s">
        <v>370</v>
      </c>
      <c r="I88" s="556">
        <v>44986</v>
      </c>
      <c r="J88" s="556">
        <v>45291</v>
      </c>
      <c r="K88" s="600" t="s">
        <v>370</v>
      </c>
      <c r="L88" s="1117"/>
      <c r="M88" s="1120"/>
      <c r="N88" s="1120"/>
      <c r="O88" s="866">
        <v>0</v>
      </c>
      <c r="P88" s="502">
        <v>0</v>
      </c>
      <c r="Q88" s="502">
        <v>0</v>
      </c>
      <c r="R88" s="881" t="s">
        <v>3795</v>
      </c>
    </row>
    <row r="89" spans="2:18" ht="26.25" x14ac:dyDescent="0.25">
      <c r="B89" s="600">
        <v>83</v>
      </c>
      <c r="C89" s="500" t="s">
        <v>7294</v>
      </c>
      <c r="D89" s="500" t="s">
        <v>20</v>
      </c>
      <c r="E89" s="500" t="s">
        <v>4200</v>
      </c>
      <c r="F89" s="500" t="s">
        <v>416</v>
      </c>
      <c r="G89" s="500" t="s">
        <v>558</v>
      </c>
      <c r="H89" s="500" t="s">
        <v>370</v>
      </c>
      <c r="I89" s="556">
        <v>44986</v>
      </c>
      <c r="J89" s="556">
        <v>45291</v>
      </c>
      <c r="K89" s="600" t="s">
        <v>370</v>
      </c>
      <c r="L89" s="1117"/>
      <c r="M89" s="1120"/>
      <c r="N89" s="1120"/>
      <c r="O89" s="866">
        <v>0</v>
      </c>
      <c r="P89" s="502">
        <v>0</v>
      </c>
      <c r="Q89" s="502">
        <v>0</v>
      </c>
      <c r="R89" s="881" t="s">
        <v>3795</v>
      </c>
    </row>
    <row r="90" spans="2:18" ht="26.25" x14ac:dyDescent="0.25">
      <c r="B90" s="600">
        <v>84</v>
      </c>
      <c r="C90" s="500" t="s">
        <v>7294</v>
      </c>
      <c r="D90" s="500" t="s">
        <v>20</v>
      </c>
      <c r="E90" s="500" t="s">
        <v>4974</v>
      </c>
      <c r="F90" s="500" t="s">
        <v>416</v>
      </c>
      <c r="G90" s="500" t="s">
        <v>558</v>
      </c>
      <c r="H90" s="500" t="s">
        <v>370</v>
      </c>
      <c r="I90" s="556">
        <v>44986</v>
      </c>
      <c r="J90" s="556">
        <v>45291</v>
      </c>
      <c r="K90" s="600" t="s">
        <v>370</v>
      </c>
      <c r="L90" s="1117"/>
      <c r="M90" s="1120"/>
      <c r="N90" s="1120"/>
      <c r="O90" s="866">
        <v>0</v>
      </c>
      <c r="P90" s="502">
        <v>0</v>
      </c>
      <c r="Q90" s="502">
        <v>0</v>
      </c>
      <c r="R90" s="881" t="s">
        <v>3795</v>
      </c>
    </row>
    <row r="91" spans="2:18" ht="26.25" x14ac:dyDescent="0.25">
      <c r="B91" s="600">
        <v>85</v>
      </c>
      <c r="C91" s="500" t="s">
        <v>7294</v>
      </c>
      <c r="D91" s="500" t="s">
        <v>20</v>
      </c>
      <c r="E91" s="500" t="s">
        <v>4643</v>
      </c>
      <c r="F91" s="500" t="s">
        <v>416</v>
      </c>
      <c r="G91" s="500" t="s">
        <v>558</v>
      </c>
      <c r="H91" s="500" t="s">
        <v>370</v>
      </c>
      <c r="I91" s="556">
        <v>44986</v>
      </c>
      <c r="J91" s="556">
        <v>45291</v>
      </c>
      <c r="K91" s="600" t="s">
        <v>370</v>
      </c>
      <c r="L91" s="1117"/>
      <c r="M91" s="1120"/>
      <c r="N91" s="1120"/>
      <c r="O91" s="866">
        <v>0</v>
      </c>
      <c r="P91" s="502">
        <v>0</v>
      </c>
      <c r="Q91" s="502">
        <v>0</v>
      </c>
      <c r="R91" s="881" t="s">
        <v>3795</v>
      </c>
    </row>
    <row r="92" spans="2:18" ht="26.25" x14ac:dyDescent="0.25">
      <c r="B92" s="600">
        <v>86</v>
      </c>
      <c r="C92" s="500" t="s">
        <v>7294</v>
      </c>
      <c r="D92" s="500" t="s">
        <v>20</v>
      </c>
      <c r="E92" s="500" t="s">
        <v>4895</v>
      </c>
      <c r="F92" s="500" t="s">
        <v>416</v>
      </c>
      <c r="G92" s="500" t="s">
        <v>558</v>
      </c>
      <c r="H92" s="500" t="s">
        <v>370</v>
      </c>
      <c r="I92" s="556">
        <v>44986</v>
      </c>
      <c r="J92" s="556">
        <v>45291</v>
      </c>
      <c r="K92" s="600" t="s">
        <v>370</v>
      </c>
      <c r="L92" s="1117"/>
      <c r="M92" s="1120"/>
      <c r="N92" s="1120"/>
      <c r="O92" s="866">
        <v>0</v>
      </c>
      <c r="P92" s="502">
        <v>0</v>
      </c>
      <c r="Q92" s="502">
        <v>0</v>
      </c>
      <c r="R92" s="881" t="s">
        <v>3795</v>
      </c>
    </row>
    <row r="93" spans="2:18" ht="26.25" x14ac:dyDescent="0.25">
      <c r="B93" s="600">
        <v>87</v>
      </c>
      <c r="C93" s="500" t="s">
        <v>7294</v>
      </c>
      <c r="D93" s="500" t="s">
        <v>20</v>
      </c>
      <c r="E93" s="500" t="s">
        <v>6493</v>
      </c>
      <c r="F93" s="500" t="s">
        <v>416</v>
      </c>
      <c r="G93" s="500" t="s">
        <v>558</v>
      </c>
      <c r="H93" s="500" t="s">
        <v>370</v>
      </c>
      <c r="I93" s="556">
        <v>44986</v>
      </c>
      <c r="J93" s="556">
        <v>45291</v>
      </c>
      <c r="K93" s="600" t="s">
        <v>370</v>
      </c>
      <c r="L93" s="1117"/>
      <c r="M93" s="1120"/>
      <c r="N93" s="1120"/>
      <c r="O93" s="866">
        <v>0</v>
      </c>
      <c r="P93" s="502">
        <v>0</v>
      </c>
      <c r="Q93" s="502">
        <v>0</v>
      </c>
      <c r="R93" s="881" t="s">
        <v>3795</v>
      </c>
    </row>
    <row r="94" spans="2:18" ht="26.25" x14ac:dyDescent="0.25">
      <c r="B94" s="600">
        <v>88</v>
      </c>
      <c r="C94" s="500" t="s">
        <v>7294</v>
      </c>
      <c r="D94" s="500" t="s">
        <v>20</v>
      </c>
      <c r="E94" s="500" t="s">
        <v>5722</v>
      </c>
      <c r="F94" s="500" t="s">
        <v>416</v>
      </c>
      <c r="G94" s="500" t="s">
        <v>558</v>
      </c>
      <c r="H94" s="500" t="s">
        <v>522</v>
      </c>
      <c r="I94" s="556">
        <v>44986</v>
      </c>
      <c r="J94" s="556">
        <v>45291</v>
      </c>
      <c r="K94" s="600" t="s">
        <v>522</v>
      </c>
      <c r="L94" s="1117"/>
      <c r="M94" s="1120"/>
      <c r="N94" s="1120"/>
      <c r="O94" s="866">
        <v>0</v>
      </c>
      <c r="P94" s="502">
        <v>0</v>
      </c>
      <c r="Q94" s="502">
        <v>0</v>
      </c>
      <c r="R94" s="881" t="s">
        <v>3795</v>
      </c>
    </row>
    <row r="95" spans="2:18" ht="26.25" x14ac:dyDescent="0.25">
      <c r="B95" s="600">
        <v>89</v>
      </c>
      <c r="C95" s="500" t="s">
        <v>7294</v>
      </c>
      <c r="D95" s="500" t="s">
        <v>20</v>
      </c>
      <c r="E95" s="500" t="s">
        <v>5586</v>
      </c>
      <c r="F95" s="500" t="s">
        <v>416</v>
      </c>
      <c r="G95" s="500" t="s">
        <v>558</v>
      </c>
      <c r="H95" s="500" t="s">
        <v>522</v>
      </c>
      <c r="I95" s="556">
        <v>44986</v>
      </c>
      <c r="J95" s="556">
        <v>45291</v>
      </c>
      <c r="K95" s="600" t="s">
        <v>522</v>
      </c>
      <c r="L95" s="1117"/>
      <c r="M95" s="1120"/>
      <c r="N95" s="1120"/>
      <c r="O95" s="866">
        <v>0</v>
      </c>
      <c r="P95" s="502">
        <v>0</v>
      </c>
      <c r="Q95" s="502">
        <v>0</v>
      </c>
      <c r="R95" s="881" t="s">
        <v>3795</v>
      </c>
    </row>
    <row r="96" spans="2:18" ht="26.25" x14ac:dyDescent="0.25">
      <c r="B96" s="600">
        <v>90</v>
      </c>
      <c r="C96" s="500" t="s">
        <v>7294</v>
      </c>
      <c r="D96" s="500" t="s">
        <v>20</v>
      </c>
      <c r="E96" s="500" t="s">
        <v>3808</v>
      </c>
      <c r="F96" s="500" t="s">
        <v>416</v>
      </c>
      <c r="G96" s="500" t="s">
        <v>558</v>
      </c>
      <c r="H96" s="500" t="s">
        <v>522</v>
      </c>
      <c r="I96" s="556">
        <v>44986</v>
      </c>
      <c r="J96" s="556">
        <v>45291</v>
      </c>
      <c r="K96" s="600" t="s">
        <v>522</v>
      </c>
      <c r="L96" s="1117"/>
      <c r="M96" s="1120"/>
      <c r="N96" s="1120"/>
      <c r="O96" s="866">
        <v>0</v>
      </c>
      <c r="P96" s="502">
        <v>0</v>
      </c>
      <c r="Q96" s="502">
        <v>0</v>
      </c>
      <c r="R96" s="881" t="s">
        <v>3795</v>
      </c>
    </row>
    <row r="97" spans="2:18" ht="26.25" x14ac:dyDescent="0.25">
      <c r="B97" s="600">
        <v>91</v>
      </c>
      <c r="C97" s="500" t="s">
        <v>7294</v>
      </c>
      <c r="D97" s="500" t="s">
        <v>20</v>
      </c>
      <c r="E97" s="500" t="s">
        <v>5730</v>
      </c>
      <c r="F97" s="500" t="s">
        <v>416</v>
      </c>
      <c r="G97" s="500" t="s">
        <v>558</v>
      </c>
      <c r="H97" s="500" t="s">
        <v>522</v>
      </c>
      <c r="I97" s="556">
        <v>44986</v>
      </c>
      <c r="J97" s="556">
        <v>45291</v>
      </c>
      <c r="K97" s="600" t="s">
        <v>522</v>
      </c>
      <c r="L97" s="1117"/>
      <c r="M97" s="1120"/>
      <c r="N97" s="1120"/>
      <c r="O97" s="866">
        <v>0</v>
      </c>
      <c r="P97" s="502">
        <v>0</v>
      </c>
      <c r="Q97" s="502">
        <v>0</v>
      </c>
      <c r="R97" s="881" t="s">
        <v>3795</v>
      </c>
    </row>
    <row r="98" spans="2:18" ht="26.25" x14ac:dyDescent="0.25">
      <c r="B98" s="600">
        <v>92</v>
      </c>
      <c r="C98" s="500" t="s">
        <v>7294</v>
      </c>
      <c r="D98" s="500" t="s">
        <v>20</v>
      </c>
      <c r="E98" s="500" t="s">
        <v>3539</v>
      </c>
      <c r="F98" s="500" t="s">
        <v>416</v>
      </c>
      <c r="G98" s="500" t="s">
        <v>558</v>
      </c>
      <c r="H98" s="500" t="s">
        <v>370</v>
      </c>
      <c r="I98" s="556">
        <v>44986</v>
      </c>
      <c r="J98" s="556">
        <v>45291</v>
      </c>
      <c r="K98" s="600" t="s">
        <v>370</v>
      </c>
      <c r="L98" s="1117"/>
      <c r="M98" s="1120"/>
      <c r="N98" s="1120"/>
      <c r="O98" s="866">
        <v>0</v>
      </c>
      <c r="P98" s="502">
        <v>0</v>
      </c>
      <c r="Q98" s="502">
        <v>0</v>
      </c>
      <c r="R98" s="881" t="s">
        <v>3795</v>
      </c>
    </row>
    <row r="99" spans="2:18" ht="26.25" x14ac:dyDescent="0.25">
      <c r="B99" s="600">
        <v>93</v>
      </c>
      <c r="C99" s="500" t="s">
        <v>7294</v>
      </c>
      <c r="D99" s="500" t="s">
        <v>20</v>
      </c>
      <c r="E99" s="500" t="s">
        <v>6497</v>
      </c>
      <c r="F99" s="500" t="s">
        <v>416</v>
      </c>
      <c r="G99" s="500" t="s">
        <v>558</v>
      </c>
      <c r="H99" s="500" t="s">
        <v>370</v>
      </c>
      <c r="I99" s="556">
        <v>44986</v>
      </c>
      <c r="J99" s="556">
        <v>45291</v>
      </c>
      <c r="K99" s="600" t="s">
        <v>370</v>
      </c>
      <c r="L99" s="1117"/>
      <c r="M99" s="1120"/>
      <c r="N99" s="1120"/>
      <c r="O99" s="866">
        <v>0</v>
      </c>
      <c r="P99" s="502">
        <v>0</v>
      </c>
      <c r="Q99" s="502">
        <v>0</v>
      </c>
      <c r="R99" s="881" t="s">
        <v>3795</v>
      </c>
    </row>
    <row r="100" spans="2:18" ht="26.25" x14ac:dyDescent="0.25">
      <c r="B100" s="600">
        <v>94</v>
      </c>
      <c r="C100" s="500" t="s">
        <v>7294</v>
      </c>
      <c r="D100" s="500" t="s">
        <v>20</v>
      </c>
      <c r="E100" s="500" t="s">
        <v>5042</v>
      </c>
      <c r="F100" s="500" t="s">
        <v>416</v>
      </c>
      <c r="G100" s="500" t="s">
        <v>558</v>
      </c>
      <c r="H100" s="500" t="s">
        <v>370</v>
      </c>
      <c r="I100" s="556">
        <v>44986</v>
      </c>
      <c r="J100" s="556">
        <v>45291</v>
      </c>
      <c r="K100" s="600" t="s">
        <v>370</v>
      </c>
      <c r="L100" s="1117"/>
      <c r="M100" s="1120"/>
      <c r="N100" s="1120"/>
      <c r="O100" s="866">
        <v>0</v>
      </c>
      <c r="P100" s="502">
        <v>0</v>
      </c>
      <c r="Q100" s="502">
        <v>0</v>
      </c>
      <c r="R100" s="881" t="s">
        <v>3795</v>
      </c>
    </row>
    <row r="101" spans="2:18" ht="26.25" x14ac:dyDescent="0.25">
      <c r="B101" s="600">
        <v>95</v>
      </c>
      <c r="C101" s="500" t="s">
        <v>7294</v>
      </c>
      <c r="D101" s="500" t="s">
        <v>20</v>
      </c>
      <c r="E101" s="500" t="s">
        <v>5041</v>
      </c>
      <c r="F101" s="500" t="s">
        <v>416</v>
      </c>
      <c r="G101" s="500" t="s">
        <v>558</v>
      </c>
      <c r="H101" s="500" t="s">
        <v>370</v>
      </c>
      <c r="I101" s="556">
        <v>44986</v>
      </c>
      <c r="J101" s="556">
        <v>45291</v>
      </c>
      <c r="K101" s="600" t="s">
        <v>370</v>
      </c>
      <c r="L101" s="1117"/>
      <c r="M101" s="1120"/>
      <c r="N101" s="1120"/>
      <c r="O101" s="866">
        <v>0</v>
      </c>
      <c r="P101" s="502">
        <v>0</v>
      </c>
      <c r="Q101" s="502">
        <v>0</v>
      </c>
      <c r="R101" s="881" t="s">
        <v>3795</v>
      </c>
    </row>
    <row r="102" spans="2:18" ht="26.25" x14ac:dyDescent="0.25">
      <c r="B102" s="600">
        <v>96</v>
      </c>
      <c r="C102" s="500" t="s">
        <v>7294</v>
      </c>
      <c r="D102" s="500" t="s">
        <v>20</v>
      </c>
      <c r="E102" s="500" t="s">
        <v>4461</v>
      </c>
      <c r="F102" s="500" t="s">
        <v>416</v>
      </c>
      <c r="G102" s="500" t="s">
        <v>558</v>
      </c>
      <c r="H102" s="500" t="s">
        <v>370</v>
      </c>
      <c r="I102" s="556">
        <v>44986</v>
      </c>
      <c r="J102" s="556">
        <v>45291</v>
      </c>
      <c r="K102" s="600" t="s">
        <v>370</v>
      </c>
      <c r="L102" s="1117"/>
      <c r="M102" s="1120"/>
      <c r="N102" s="1120"/>
      <c r="O102" s="866">
        <v>0</v>
      </c>
      <c r="P102" s="502">
        <v>0</v>
      </c>
      <c r="Q102" s="502">
        <v>0</v>
      </c>
      <c r="R102" s="881" t="s">
        <v>3795</v>
      </c>
    </row>
    <row r="103" spans="2:18" ht="26.25" x14ac:dyDescent="0.25">
      <c r="B103" s="600">
        <v>97</v>
      </c>
      <c r="C103" s="500" t="s">
        <v>7294</v>
      </c>
      <c r="D103" s="500" t="s">
        <v>20</v>
      </c>
      <c r="E103" s="500" t="s">
        <v>5557</v>
      </c>
      <c r="F103" s="500" t="s">
        <v>416</v>
      </c>
      <c r="G103" s="500" t="s">
        <v>558</v>
      </c>
      <c r="H103" s="500" t="s">
        <v>370</v>
      </c>
      <c r="I103" s="556">
        <v>44986</v>
      </c>
      <c r="J103" s="556">
        <v>45291</v>
      </c>
      <c r="K103" s="600" t="s">
        <v>370</v>
      </c>
      <c r="L103" s="1117"/>
      <c r="M103" s="1120"/>
      <c r="N103" s="1120"/>
      <c r="O103" s="866">
        <v>0</v>
      </c>
      <c r="P103" s="502">
        <v>0</v>
      </c>
      <c r="Q103" s="502">
        <v>0</v>
      </c>
      <c r="R103" s="881" t="s">
        <v>3795</v>
      </c>
    </row>
    <row r="104" spans="2:18" ht="26.25" x14ac:dyDescent="0.25">
      <c r="B104" s="600">
        <v>98</v>
      </c>
      <c r="C104" s="500" t="s">
        <v>7294</v>
      </c>
      <c r="D104" s="500" t="s">
        <v>20</v>
      </c>
      <c r="E104" s="500" t="s">
        <v>6639</v>
      </c>
      <c r="F104" s="500" t="s">
        <v>416</v>
      </c>
      <c r="G104" s="500" t="s">
        <v>558</v>
      </c>
      <c r="H104" s="500" t="s">
        <v>370</v>
      </c>
      <c r="I104" s="556">
        <v>44986</v>
      </c>
      <c r="J104" s="556">
        <v>45291</v>
      </c>
      <c r="K104" s="600" t="s">
        <v>370</v>
      </c>
      <c r="L104" s="1117"/>
      <c r="M104" s="1120"/>
      <c r="N104" s="1120"/>
      <c r="O104" s="866">
        <v>0</v>
      </c>
      <c r="P104" s="502">
        <v>0</v>
      </c>
      <c r="Q104" s="502">
        <v>0</v>
      </c>
      <c r="R104" s="881" t="s">
        <v>3795</v>
      </c>
    </row>
    <row r="105" spans="2:18" ht="26.25" x14ac:dyDescent="0.25">
      <c r="B105" s="600">
        <v>99</v>
      </c>
      <c r="C105" s="500" t="s">
        <v>7294</v>
      </c>
      <c r="D105" s="500" t="s">
        <v>20</v>
      </c>
      <c r="E105" s="500" t="s">
        <v>5105</v>
      </c>
      <c r="F105" s="500" t="s">
        <v>416</v>
      </c>
      <c r="G105" s="500" t="s">
        <v>558</v>
      </c>
      <c r="H105" s="500" t="s">
        <v>370</v>
      </c>
      <c r="I105" s="556">
        <v>44986</v>
      </c>
      <c r="J105" s="556">
        <v>45291</v>
      </c>
      <c r="K105" s="600" t="s">
        <v>370</v>
      </c>
      <c r="L105" s="1117"/>
      <c r="M105" s="1120"/>
      <c r="N105" s="1120"/>
      <c r="O105" s="866">
        <v>0</v>
      </c>
      <c r="P105" s="502">
        <v>0</v>
      </c>
      <c r="Q105" s="502">
        <v>0</v>
      </c>
      <c r="R105" s="881" t="s">
        <v>3795</v>
      </c>
    </row>
    <row r="106" spans="2:18" ht="26.25" x14ac:dyDescent="0.25">
      <c r="B106" s="600">
        <v>100</v>
      </c>
      <c r="C106" s="500" t="s">
        <v>7294</v>
      </c>
      <c r="D106" s="500" t="s">
        <v>20</v>
      </c>
      <c r="E106" s="500" t="s">
        <v>4867</v>
      </c>
      <c r="F106" s="500" t="s">
        <v>416</v>
      </c>
      <c r="G106" s="500" t="s">
        <v>558</v>
      </c>
      <c r="H106" s="500" t="s">
        <v>513</v>
      </c>
      <c r="I106" s="556">
        <v>44986</v>
      </c>
      <c r="J106" s="556">
        <v>45291</v>
      </c>
      <c r="K106" s="600" t="s">
        <v>513</v>
      </c>
      <c r="L106" s="1117"/>
      <c r="M106" s="1120"/>
      <c r="N106" s="1120"/>
      <c r="O106" s="866">
        <v>0</v>
      </c>
      <c r="P106" s="502">
        <v>0</v>
      </c>
      <c r="Q106" s="502">
        <v>0</v>
      </c>
      <c r="R106" s="881" t="s">
        <v>3795</v>
      </c>
    </row>
    <row r="107" spans="2:18" ht="26.25" x14ac:dyDescent="0.25">
      <c r="B107" s="600">
        <v>101</v>
      </c>
      <c r="C107" s="500" t="s">
        <v>7294</v>
      </c>
      <c r="D107" s="500" t="s">
        <v>20</v>
      </c>
      <c r="E107" s="500" t="s">
        <v>6415</v>
      </c>
      <c r="F107" s="500" t="s">
        <v>416</v>
      </c>
      <c r="G107" s="500" t="s">
        <v>558</v>
      </c>
      <c r="H107" s="500" t="s">
        <v>370</v>
      </c>
      <c r="I107" s="556">
        <v>44986</v>
      </c>
      <c r="J107" s="556">
        <v>45291</v>
      </c>
      <c r="K107" s="600" t="s">
        <v>370</v>
      </c>
      <c r="L107" s="1117"/>
      <c r="M107" s="1120"/>
      <c r="N107" s="1120"/>
      <c r="O107" s="866">
        <v>0</v>
      </c>
      <c r="P107" s="502">
        <v>0</v>
      </c>
      <c r="Q107" s="502">
        <v>0</v>
      </c>
      <c r="R107" s="881" t="s">
        <v>3795</v>
      </c>
    </row>
    <row r="108" spans="2:18" ht="26.25" x14ac:dyDescent="0.25">
      <c r="B108" s="600">
        <v>102</v>
      </c>
      <c r="C108" s="500" t="s">
        <v>7294</v>
      </c>
      <c r="D108" s="500" t="s">
        <v>20</v>
      </c>
      <c r="E108" s="500" t="s">
        <v>5121</v>
      </c>
      <c r="F108" s="500" t="s">
        <v>416</v>
      </c>
      <c r="G108" s="500" t="s">
        <v>558</v>
      </c>
      <c r="H108" s="500" t="s">
        <v>370</v>
      </c>
      <c r="I108" s="556">
        <v>44986</v>
      </c>
      <c r="J108" s="556">
        <v>45291</v>
      </c>
      <c r="K108" s="600" t="s">
        <v>370</v>
      </c>
      <c r="L108" s="1117"/>
      <c r="M108" s="1120"/>
      <c r="N108" s="1120"/>
      <c r="O108" s="866">
        <v>0</v>
      </c>
      <c r="P108" s="502">
        <v>0</v>
      </c>
      <c r="Q108" s="502">
        <v>0</v>
      </c>
      <c r="R108" s="881" t="s">
        <v>3795</v>
      </c>
    </row>
    <row r="109" spans="2:18" ht="26.25" x14ac:dyDescent="0.25">
      <c r="B109" s="600">
        <v>103</v>
      </c>
      <c r="C109" s="500" t="s">
        <v>7294</v>
      </c>
      <c r="D109" s="500" t="s">
        <v>20</v>
      </c>
      <c r="E109" s="500" t="s">
        <v>6354</v>
      </c>
      <c r="F109" s="500" t="s">
        <v>416</v>
      </c>
      <c r="G109" s="500" t="s">
        <v>558</v>
      </c>
      <c r="H109" s="500" t="s">
        <v>370</v>
      </c>
      <c r="I109" s="556">
        <v>44986</v>
      </c>
      <c r="J109" s="556">
        <v>45291</v>
      </c>
      <c r="K109" s="600" t="s">
        <v>370</v>
      </c>
      <c r="L109" s="1117"/>
      <c r="M109" s="1120"/>
      <c r="N109" s="1120"/>
      <c r="O109" s="866">
        <v>0</v>
      </c>
      <c r="P109" s="502">
        <v>0</v>
      </c>
      <c r="Q109" s="502">
        <v>0</v>
      </c>
      <c r="R109" s="881" t="s">
        <v>3795</v>
      </c>
    </row>
    <row r="110" spans="2:18" ht="26.25" x14ac:dyDescent="0.25">
      <c r="B110" s="600">
        <v>104</v>
      </c>
      <c r="C110" s="500" t="s">
        <v>7294</v>
      </c>
      <c r="D110" s="500" t="s">
        <v>20</v>
      </c>
      <c r="E110" s="500" t="s">
        <v>4001</v>
      </c>
      <c r="F110" s="500" t="s">
        <v>416</v>
      </c>
      <c r="G110" s="500" t="s">
        <v>558</v>
      </c>
      <c r="H110" s="500" t="s">
        <v>370</v>
      </c>
      <c r="I110" s="556">
        <v>44986</v>
      </c>
      <c r="J110" s="556">
        <v>45291</v>
      </c>
      <c r="K110" s="600" t="s">
        <v>370</v>
      </c>
      <c r="L110" s="1117"/>
      <c r="M110" s="1120"/>
      <c r="N110" s="1120"/>
      <c r="O110" s="866">
        <v>0</v>
      </c>
      <c r="P110" s="502">
        <v>0</v>
      </c>
      <c r="Q110" s="502">
        <v>0</v>
      </c>
      <c r="R110" s="881" t="s">
        <v>3795</v>
      </c>
    </row>
    <row r="111" spans="2:18" ht="26.25" x14ac:dyDescent="0.25">
      <c r="B111" s="600">
        <v>105</v>
      </c>
      <c r="C111" s="500" t="s">
        <v>7294</v>
      </c>
      <c r="D111" s="500" t="s">
        <v>20</v>
      </c>
      <c r="E111" s="500" t="s">
        <v>4139</v>
      </c>
      <c r="F111" s="500" t="s">
        <v>416</v>
      </c>
      <c r="G111" s="500" t="s">
        <v>558</v>
      </c>
      <c r="H111" s="500" t="s">
        <v>370</v>
      </c>
      <c r="I111" s="556">
        <v>44986</v>
      </c>
      <c r="J111" s="556">
        <v>45291</v>
      </c>
      <c r="K111" s="600" t="s">
        <v>370</v>
      </c>
      <c r="L111" s="1117"/>
      <c r="M111" s="1120"/>
      <c r="N111" s="1120"/>
      <c r="O111" s="866">
        <v>0</v>
      </c>
      <c r="P111" s="502">
        <v>0</v>
      </c>
      <c r="Q111" s="502">
        <v>0</v>
      </c>
      <c r="R111" s="881" t="s">
        <v>3795</v>
      </c>
    </row>
    <row r="112" spans="2:18" ht="26.25" x14ac:dyDescent="0.25">
      <c r="B112" s="600">
        <v>106</v>
      </c>
      <c r="C112" s="500" t="s">
        <v>7294</v>
      </c>
      <c r="D112" s="500" t="s">
        <v>20</v>
      </c>
      <c r="E112" s="500" t="s">
        <v>5040</v>
      </c>
      <c r="F112" s="500" t="s">
        <v>416</v>
      </c>
      <c r="G112" s="500" t="s">
        <v>558</v>
      </c>
      <c r="H112" s="500" t="s">
        <v>370</v>
      </c>
      <c r="I112" s="556">
        <v>44986</v>
      </c>
      <c r="J112" s="556">
        <v>45291</v>
      </c>
      <c r="K112" s="600" t="s">
        <v>370</v>
      </c>
      <c r="L112" s="1117"/>
      <c r="M112" s="1120"/>
      <c r="N112" s="1120"/>
      <c r="O112" s="866">
        <v>0</v>
      </c>
      <c r="P112" s="502">
        <v>0</v>
      </c>
      <c r="Q112" s="502">
        <v>0</v>
      </c>
      <c r="R112" s="881" t="s">
        <v>3795</v>
      </c>
    </row>
    <row r="113" spans="2:18" ht="26.25" x14ac:dyDescent="0.25">
      <c r="B113" s="600">
        <v>107</v>
      </c>
      <c r="C113" s="500" t="s">
        <v>7294</v>
      </c>
      <c r="D113" s="500" t="s">
        <v>20</v>
      </c>
      <c r="E113" s="500" t="s">
        <v>2789</v>
      </c>
      <c r="F113" s="500" t="s">
        <v>416</v>
      </c>
      <c r="G113" s="500" t="s">
        <v>558</v>
      </c>
      <c r="H113" s="500" t="s">
        <v>370</v>
      </c>
      <c r="I113" s="556">
        <v>44986</v>
      </c>
      <c r="J113" s="556">
        <v>45291</v>
      </c>
      <c r="K113" s="600" t="s">
        <v>370</v>
      </c>
      <c r="L113" s="1117"/>
      <c r="M113" s="1120"/>
      <c r="N113" s="1120"/>
      <c r="O113" s="866">
        <v>0</v>
      </c>
      <c r="P113" s="502">
        <v>0</v>
      </c>
      <c r="Q113" s="502">
        <v>0</v>
      </c>
      <c r="R113" s="881" t="s">
        <v>3795</v>
      </c>
    </row>
    <row r="114" spans="2:18" ht="26.25" x14ac:dyDescent="0.25">
      <c r="B114" s="600">
        <v>108</v>
      </c>
      <c r="C114" s="500" t="s">
        <v>7294</v>
      </c>
      <c r="D114" s="500" t="s">
        <v>20</v>
      </c>
      <c r="E114" s="500" t="s">
        <v>3832</v>
      </c>
      <c r="F114" s="500" t="s">
        <v>416</v>
      </c>
      <c r="G114" s="500" t="s">
        <v>558</v>
      </c>
      <c r="H114" s="500" t="s">
        <v>370</v>
      </c>
      <c r="I114" s="556">
        <v>44986</v>
      </c>
      <c r="J114" s="556">
        <v>45291</v>
      </c>
      <c r="K114" s="600" t="s">
        <v>370</v>
      </c>
      <c r="L114" s="1117"/>
      <c r="M114" s="1120"/>
      <c r="N114" s="1120"/>
      <c r="O114" s="866">
        <v>0</v>
      </c>
      <c r="P114" s="502">
        <v>0</v>
      </c>
      <c r="Q114" s="502">
        <v>0</v>
      </c>
      <c r="R114" s="881" t="s">
        <v>3795</v>
      </c>
    </row>
    <row r="115" spans="2:18" ht="26.25" x14ac:dyDescent="0.25">
      <c r="B115" s="600">
        <v>109</v>
      </c>
      <c r="C115" s="500" t="s">
        <v>7294</v>
      </c>
      <c r="D115" s="500" t="s">
        <v>20</v>
      </c>
      <c r="E115" s="500" t="s">
        <v>6892</v>
      </c>
      <c r="F115" s="500" t="s">
        <v>416</v>
      </c>
      <c r="G115" s="500" t="s">
        <v>558</v>
      </c>
      <c r="H115" s="500" t="s">
        <v>370</v>
      </c>
      <c r="I115" s="556">
        <v>44986</v>
      </c>
      <c r="J115" s="556">
        <v>45291</v>
      </c>
      <c r="K115" s="600" t="s">
        <v>370</v>
      </c>
      <c r="L115" s="1117"/>
      <c r="M115" s="1120"/>
      <c r="N115" s="1120"/>
      <c r="O115" s="866">
        <v>0</v>
      </c>
      <c r="P115" s="502">
        <v>0</v>
      </c>
      <c r="Q115" s="502">
        <v>0</v>
      </c>
      <c r="R115" s="881" t="s">
        <v>3795</v>
      </c>
    </row>
    <row r="116" spans="2:18" ht="26.25" x14ac:dyDescent="0.25">
      <c r="B116" s="600">
        <v>110</v>
      </c>
      <c r="C116" s="500" t="s">
        <v>7294</v>
      </c>
      <c r="D116" s="500" t="s">
        <v>20</v>
      </c>
      <c r="E116" s="500" t="s">
        <v>2478</v>
      </c>
      <c r="F116" s="500" t="s">
        <v>416</v>
      </c>
      <c r="G116" s="500" t="s">
        <v>558</v>
      </c>
      <c r="H116" s="500" t="s">
        <v>370</v>
      </c>
      <c r="I116" s="556">
        <v>44986</v>
      </c>
      <c r="J116" s="556">
        <v>45291</v>
      </c>
      <c r="K116" s="600" t="s">
        <v>370</v>
      </c>
      <c r="L116" s="1117"/>
      <c r="M116" s="1120"/>
      <c r="N116" s="1120"/>
      <c r="O116" s="866">
        <v>0</v>
      </c>
      <c r="P116" s="502">
        <v>0</v>
      </c>
      <c r="Q116" s="502">
        <v>0</v>
      </c>
      <c r="R116" s="881" t="s">
        <v>3795</v>
      </c>
    </row>
    <row r="117" spans="2:18" ht="26.25" x14ac:dyDescent="0.25">
      <c r="B117" s="600">
        <v>111</v>
      </c>
      <c r="C117" s="500" t="s">
        <v>7294</v>
      </c>
      <c r="D117" s="500" t="s">
        <v>20</v>
      </c>
      <c r="E117" s="500" t="s">
        <v>3818</v>
      </c>
      <c r="F117" s="500" t="s">
        <v>416</v>
      </c>
      <c r="G117" s="500" t="s">
        <v>558</v>
      </c>
      <c r="H117" s="500" t="s">
        <v>522</v>
      </c>
      <c r="I117" s="556">
        <v>44986</v>
      </c>
      <c r="J117" s="556">
        <v>45291</v>
      </c>
      <c r="K117" s="600" t="s">
        <v>522</v>
      </c>
      <c r="L117" s="1117"/>
      <c r="M117" s="1120"/>
      <c r="N117" s="1120"/>
      <c r="O117" s="866">
        <v>0</v>
      </c>
      <c r="P117" s="502">
        <v>0</v>
      </c>
      <c r="Q117" s="502">
        <v>0</v>
      </c>
      <c r="R117" s="881" t="s">
        <v>3795</v>
      </c>
    </row>
    <row r="118" spans="2:18" ht="26.25" x14ac:dyDescent="0.25">
      <c r="B118" s="600">
        <v>112</v>
      </c>
      <c r="C118" s="500" t="s">
        <v>7294</v>
      </c>
      <c r="D118" s="500" t="s">
        <v>20</v>
      </c>
      <c r="E118" s="500" t="s">
        <v>5039</v>
      </c>
      <c r="F118" s="500" t="s">
        <v>416</v>
      </c>
      <c r="G118" s="500" t="s">
        <v>558</v>
      </c>
      <c r="H118" s="500" t="s">
        <v>370</v>
      </c>
      <c r="I118" s="556">
        <v>44986</v>
      </c>
      <c r="J118" s="556">
        <v>45291</v>
      </c>
      <c r="K118" s="600" t="s">
        <v>370</v>
      </c>
      <c r="L118" s="1117"/>
      <c r="M118" s="1120"/>
      <c r="N118" s="1120"/>
      <c r="O118" s="866">
        <v>0</v>
      </c>
      <c r="P118" s="502">
        <v>0</v>
      </c>
      <c r="Q118" s="502">
        <v>0</v>
      </c>
      <c r="R118" s="881" t="s">
        <v>3795</v>
      </c>
    </row>
    <row r="119" spans="2:18" ht="26.25" x14ac:dyDescent="0.25">
      <c r="B119" s="600">
        <v>113</v>
      </c>
      <c r="C119" s="500" t="s">
        <v>7294</v>
      </c>
      <c r="D119" s="500" t="s">
        <v>20</v>
      </c>
      <c r="E119" s="500" t="s">
        <v>4716</v>
      </c>
      <c r="F119" s="500" t="s">
        <v>416</v>
      </c>
      <c r="G119" s="500" t="s">
        <v>558</v>
      </c>
      <c r="H119" s="500" t="s">
        <v>370</v>
      </c>
      <c r="I119" s="556">
        <v>44986</v>
      </c>
      <c r="J119" s="556">
        <v>45291</v>
      </c>
      <c r="K119" s="600" t="s">
        <v>370</v>
      </c>
      <c r="L119" s="1117"/>
      <c r="M119" s="1120"/>
      <c r="N119" s="1120"/>
      <c r="O119" s="866">
        <v>0</v>
      </c>
      <c r="P119" s="502">
        <v>0</v>
      </c>
      <c r="Q119" s="502">
        <v>0</v>
      </c>
      <c r="R119" s="881" t="s">
        <v>3795</v>
      </c>
    </row>
    <row r="120" spans="2:18" ht="26.25" x14ac:dyDescent="0.25">
      <c r="B120" s="600">
        <v>114</v>
      </c>
      <c r="C120" s="500" t="s">
        <v>7294</v>
      </c>
      <c r="D120" s="500" t="s">
        <v>20</v>
      </c>
      <c r="E120" s="500" t="s">
        <v>4363</v>
      </c>
      <c r="F120" s="500" t="s">
        <v>416</v>
      </c>
      <c r="G120" s="500" t="s">
        <v>558</v>
      </c>
      <c r="H120" s="500" t="s">
        <v>370</v>
      </c>
      <c r="I120" s="556">
        <v>44986</v>
      </c>
      <c r="J120" s="556">
        <v>45291</v>
      </c>
      <c r="K120" s="600" t="s">
        <v>370</v>
      </c>
      <c r="L120" s="1117"/>
      <c r="M120" s="1120"/>
      <c r="N120" s="1120"/>
      <c r="O120" s="866">
        <v>0</v>
      </c>
      <c r="P120" s="502">
        <v>0</v>
      </c>
      <c r="Q120" s="502">
        <v>0</v>
      </c>
      <c r="R120" s="881" t="s">
        <v>3795</v>
      </c>
    </row>
    <row r="121" spans="2:18" ht="26.25" x14ac:dyDescent="0.25">
      <c r="B121" s="600">
        <v>115</v>
      </c>
      <c r="C121" s="500" t="s">
        <v>7294</v>
      </c>
      <c r="D121" s="500" t="s">
        <v>20</v>
      </c>
      <c r="E121" s="500" t="s">
        <v>3798</v>
      </c>
      <c r="F121" s="500" t="s">
        <v>416</v>
      </c>
      <c r="G121" s="500" t="s">
        <v>558</v>
      </c>
      <c r="H121" s="500" t="s">
        <v>370</v>
      </c>
      <c r="I121" s="556">
        <v>44986</v>
      </c>
      <c r="J121" s="556">
        <v>45291</v>
      </c>
      <c r="K121" s="600" t="s">
        <v>370</v>
      </c>
      <c r="L121" s="1117"/>
      <c r="M121" s="1120"/>
      <c r="N121" s="1120"/>
      <c r="O121" s="866">
        <v>0</v>
      </c>
      <c r="P121" s="502">
        <v>0</v>
      </c>
      <c r="Q121" s="502">
        <v>0</v>
      </c>
      <c r="R121" s="881" t="s">
        <v>3795</v>
      </c>
    </row>
    <row r="122" spans="2:18" ht="26.25" x14ac:dyDescent="0.25">
      <c r="B122" s="600">
        <v>116</v>
      </c>
      <c r="C122" s="500" t="s">
        <v>7294</v>
      </c>
      <c r="D122" s="500" t="s">
        <v>20</v>
      </c>
      <c r="E122" s="500" t="s">
        <v>4448</v>
      </c>
      <c r="F122" s="500" t="s">
        <v>416</v>
      </c>
      <c r="G122" s="500" t="s">
        <v>558</v>
      </c>
      <c r="H122" s="500" t="s">
        <v>370</v>
      </c>
      <c r="I122" s="556">
        <v>44986</v>
      </c>
      <c r="J122" s="556">
        <v>45291</v>
      </c>
      <c r="K122" s="600" t="s">
        <v>370</v>
      </c>
      <c r="L122" s="1117"/>
      <c r="M122" s="1120"/>
      <c r="N122" s="1120"/>
      <c r="O122" s="866">
        <v>0</v>
      </c>
      <c r="P122" s="502">
        <v>0</v>
      </c>
      <c r="Q122" s="502">
        <v>0</v>
      </c>
      <c r="R122" s="881" t="s">
        <v>3795</v>
      </c>
    </row>
    <row r="123" spans="2:18" ht="26.25" x14ac:dyDescent="0.25">
      <c r="B123" s="600">
        <v>117</v>
      </c>
      <c r="C123" s="500" t="s">
        <v>7294</v>
      </c>
      <c r="D123" s="500" t="s">
        <v>20</v>
      </c>
      <c r="E123" s="500" t="s">
        <v>6330</v>
      </c>
      <c r="F123" s="500" t="s">
        <v>416</v>
      </c>
      <c r="G123" s="500" t="s">
        <v>558</v>
      </c>
      <c r="H123" s="500" t="s">
        <v>370</v>
      </c>
      <c r="I123" s="556">
        <v>44986</v>
      </c>
      <c r="J123" s="556">
        <v>45291</v>
      </c>
      <c r="K123" s="600" t="s">
        <v>370</v>
      </c>
      <c r="L123" s="1117"/>
      <c r="M123" s="1120"/>
      <c r="N123" s="1120"/>
      <c r="O123" s="866">
        <v>0</v>
      </c>
      <c r="P123" s="502">
        <v>0</v>
      </c>
      <c r="Q123" s="502">
        <v>0</v>
      </c>
      <c r="R123" s="881" t="s">
        <v>3795</v>
      </c>
    </row>
    <row r="124" spans="2:18" ht="26.25" x14ac:dyDescent="0.25">
      <c r="B124" s="600">
        <v>118</v>
      </c>
      <c r="C124" s="500" t="s">
        <v>7294</v>
      </c>
      <c r="D124" s="500" t="s">
        <v>20</v>
      </c>
      <c r="E124" s="500" t="s">
        <v>4186</v>
      </c>
      <c r="F124" s="500" t="s">
        <v>416</v>
      </c>
      <c r="G124" s="500" t="s">
        <v>558</v>
      </c>
      <c r="H124" s="500" t="s">
        <v>370</v>
      </c>
      <c r="I124" s="556">
        <v>44986</v>
      </c>
      <c r="J124" s="556">
        <v>45291</v>
      </c>
      <c r="K124" s="600" t="s">
        <v>370</v>
      </c>
      <c r="L124" s="1117"/>
      <c r="M124" s="1120"/>
      <c r="N124" s="1120"/>
      <c r="O124" s="866">
        <v>0</v>
      </c>
      <c r="P124" s="502">
        <v>0</v>
      </c>
      <c r="Q124" s="502">
        <v>0</v>
      </c>
      <c r="R124" s="881" t="s">
        <v>3795</v>
      </c>
    </row>
    <row r="125" spans="2:18" ht="26.25" x14ac:dyDescent="0.25">
      <c r="B125" s="600">
        <v>119</v>
      </c>
      <c r="C125" s="500" t="s">
        <v>7294</v>
      </c>
      <c r="D125" s="500" t="s">
        <v>20</v>
      </c>
      <c r="E125" s="500" t="s">
        <v>4521</v>
      </c>
      <c r="F125" s="500" t="s">
        <v>416</v>
      </c>
      <c r="G125" s="500" t="s">
        <v>558</v>
      </c>
      <c r="H125" s="500" t="s">
        <v>522</v>
      </c>
      <c r="I125" s="556">
        <v>44986</v>
      </c>
      <c r="J125" s="556">
        <v>45291</v>
      </c>
      <c r="K125" s="600" t="s">
        <v>522</v>
      </c>
      <c r="L125" s="1117"/>
      <c r="M125" s="1120"/>
      <c r="N125" s="1120"/>
      <c r="O125" s="866">
        <v>0</v>
      </c>
      <c r="P125" s="502">
        <v>0</v>
      </c>
      <c r="Q125" s="502">
        <v>0</v>
      </c>
      <c r="R125" s="881" t="s">
        <v>3795</v>
      </c>
    </row>
    <row r="126" spans="2:18" ht="26.25" x14ac:dyDescent="0.25">
      <c r="B126" s="600">
        <v>120</v>
      </c>
      <c r="C126" s="500" t="s">
        <v>7294</v>
      </c>
      <c r="D126" s="500" t="s">
        <v>20</v>
      </c>
      <c r="E126" s="500" t="s">
        <v>6083</v>
      </c>
      <c r="F126" s="500" t="s">
        <v>416</v>
      </c>
      <c r="G126" s="500" t="s">
        <v>558</v>
      </c>
      <c r="H126" s="500" t="s">
        <v>522</v>
      </c>
      <c r="I126" s="556">
        <v>44986</v>
      </c>
      <c r="J126" s="556">
        <v>45291</v>
      </c>
      <c r="K126" s="600" t="s">
        <v>522</v>
      </c>
      <c r="L126" s="1117"/>
      <c r="M126" s="1120"/>
      <c r="N126" s="1120"/>
      <c r="O126" s="866">
        <v>0</v>
      </c>
      <c r="P126" s="502">
        <v>0</v>
      </c>
      <c r="Q126" s="502">
        <v>0</v>
      </c>
      <c r="R126" s="881" t="s">
        <v>3795</v>
      </c>
    </row>
    <row r="127" spans="2:18" ht="26.25" x14ac:dyDescent="0.25">
      <c r="B127" s="600">
        <v>121</v>
      </c>
      <c r="C127" s="500" t="s">
        <v>7294</v>
      </c>
      <c r="D127" s="500" t="s">
        <v>20</v>
      </c>
      <c r="E127" s="500" t="s">
        <v>4201</v>
      </c>
      <c r="F127" s="500" t="s">
        <v>416</v>
      </c>
      <c r="G127" s="500" t="s">
        <v>558</v>
      </c>
      <c r="H127" s="500" t="s">
        <v>513</v>
      </c>
      <c r="I127" s="556">
        <v>44986</v>
      </c>
      <c r="J127" s="556">
        <v>45291</v>
      </c>
      <c r="K127" s="600" t="s">
        <v>513</v>
      </c>
      <c r="L127" s="1117"/>
      <c r="M127" s="1120"/>
      <c r="N127" s="1120"/>
      <c r="O127" s="866">
        <v>0</v>
      </c>
      <c r="P127" s="502">
        <v>0</v>
      </c>
      <c r="Q127" s="502">
        <v>0</v>
      </c>
      <c r="R127" s="881" t="s">
        <v>3795</v>
      </c>
    </row>
    <row r="128" spans="2:18" ht="26.25" x14ac:dyDescent="0.25">
      <c r="B128" s="600">
        <v>122</v>
      </c>
      <c r="C128" s="500" t="s">
        <v>7294</v>
      </c>
      <c r="D128" s="500" t="s">
        <v>20</v>
      </c>
      <c r="E128" s="500" t="s">
        <v>4140</v>
      </c>
      <c r="F128" s="500" t="s">
        <v>416</v>
      </c>
      <c r="G128" s="500" t="s">
        <v>558</v>
      </c>
      <c r="H128" s="500" t="s">
        <v>370</v>
      </c>
      <c r="I128" s="556">
        <v>44986</v>
      </c>
      <c r="J128" s="556">
        <v>45291</v>
      </c>
      <c r="K128" s="600" t="s">
        <v>370</v>
      </c>
      <c r="L128" s="1117"/>
      <c r="M128" s="1120"/>
      <c r="N128" s="1120"/>
      <c r="O128" s="866">
        <v>0</v>
      </c>
      <c r="P128" s="502">
        <v>0</v>
      </c>
      <c r="Q128" s="502">
        <v>0</v>
      </c>
      <c r="R128" s="881" t="s">
        <v>3795</v>
      </c>
    </row>
    <row r="129" spans="2:18" ht="26.25" x14ac:dyDescent="0.25">
      <c r="B129" s="600">
        <v>123</v>
      </c>
      <c r="C129" s="500" t="s">
        <v>7294</v>
      </c>
      <c r="D129" s="500" t="s">
        <v>20</v>
      </c>
      <c r="E129" s="500" t="s">
        <v>4141</v>
      </c>
      <c r="F129" s="500" t="s">
        <v>416</v>
      </c>
      <c r="G129" s="500" t="s">
        <v>558</v>
      </c>
      <c r="H129" s="500" t="s">
        <v>522</v>
      </c>
      <c r="I129" s="556">
        <v>44986</v>
      </c>
      <c r="J129" s="556">
        <v>45291</v>
      </c>
      <c r="K129" s="600" t="s">
        <v>522</v>
      </c>
      <c r="L129" s="1117"/>
      <c r="M129" s="1120"/>
      <c r="N129" s="1120"/>
      <c r="O129" s="866">
        <v>0</v>
      </c>
      <c r="P129" s="502">
        <v>0</v>
      </c>
      <c r="Q129" s="502">
        <v>0</v>
      </c>
      <c r="R129" s="881" t="s">
        <v>3795</v>
      </c>
    </row>
    <row r="130" spans="2:18" ht="26.25" x14ac:dyDescent="0.25">
      <c r="B130" s="600">
        <v>124</v>
      </c>
      <c r="C130" s="500" t="s">
        <v>7294</v>
      </c>
      <c r="D130" s="500" t="s">
        <v>20</v>
      </c>
      <c r="E130" s="500" t="s">
        <v>4838</v>
      </c>
      <c r="F130" s="500" t="s">
        <v>416</v>
      </c>
      <c r="G130" s="500" t="s">
        <v>558</v>
      </c>
      <c r="H130" s="500" t="s">
        <v>370</v>
      </c>
      <c r="I130" s="556">
        <v>44986</v>
      </c>
      <c r="J130" s="556">
        <v>45291</v>
      </c>
      <c r="K130" s="600" t="s">
        <v>370</v>
      </c>
      <c r="L130" s="1117"/>
      <c r="M130" s="1120"/>
      <c r="N130" s="1120"/>
      <c r="O130" s="866">
        <v>0</v>
      </c>
      <c r="P130" s="502">
        <v>0</v>
      </c>
      <c r="Q130" s="502">
        <v>0</v>
      </c>
      <c r="R130" s="881" t="s">
        <v>3795</v>
      </c>
    </row>
    <row r="131" spans="2:18" ht="26.25" x14ac:dyDescent="0.25">
      <c r="B131" s="600">
        <v>125</v>
      </c>
      <c r="C131" s="500" t="s">
        <v>7294</v>
      </c>
      <c r="D131" s="500" t="s">
        <v>20</v>
      </c>
      <c r="E131" s="500" t="s">
        <v>6086</v>
      </c>
      <c r="F131" s="500" t="s">
        <v>416</v>
      </c>
      <c r="G131" s="500" t="s">
        <v>558</v>
      </c>
      <c r="H131" s="500" t="s">
        <v>522</v>
      </c>
      <c r="I131" s="556">
        <v>44986</v>
      </c>
      <c r="J131" s="556">
        <v>45291</v>
      </c>
      <c r="K131" s="600" t="s">
        <v>522</v>
      </c>
      <c r="L131" s="1117"/>
      <c r="M131" s="1120"/>
      <c r="N131" s="1120"/>
      <c r="O131" s="866">
        <v>0</v>
      </c>
      <c r="P131" s="502">
        <v>0</v>
      </c>
      <c r="Q131" s="502">
        <v>0</v>
      </c>
      <c r="R131" s="881" t="s">
        <v>3795</v>
      </c>
    </row>
    <row r="132" spans="2:18" ht="26.25" x14ac:dyDescent="0.25">
      <c r="B132" s="600">
        <v>126</v>
      </c>
      <c r="C132" s="500" t="s">
        <v>7294</v>
      </c>
      <c r="D132" s="500" t="s">
        <v>20</v>
      </c>
      <c r="E132" s="500" t="s">
        <v>5566</v>
      </c>
      <c r="F132" s="500" t="s">
        <v>416</v>
      </c>
      <c r="G132" s="500" t="s">
        <v>558</v>
      </c>
      <c r="H132" s="500" t="s">
        <v>522</v>
      </c>
      <c r="I132" s="556">
        <v>44986</v>
      </c>
      <c r="J132" s="556">
        <v>45291</v>
      </c>
      <c r="K132" s="600" t="s">
        <v>522</v>
      </c>
      <c r="L132" s="1117"/>
      <c r="M132" s="1120"/>
      <c r="N132" s="1120"/>
      <c r="O132" s="866">
        <v>0</v>
      </c>
      <c r="P132" s="502">
        <v>0</v>
      </c>
      <c r="Q132" s="502">
        <v>0</v>
      </c>
      <c r="R132" s="881" t="s">
        <v>3795</v>
      </c>
    </row>
    <row r="133" spans="2:18" ht="26.25" x14ac:dyDescent="0.25">
      <c r="B133" s="600">
        <v>127</v>
      </c>
      <c r="C133" s="500" t="s">
        <v>7294</v>
      </c>
      <c r="D133" s="500" t="s">
        <v>20</v>
      </c>
      <c r="E133" s="500" t="s">
        <v>3727</v>
      </c>
      <c r="F133" s="500" t="s">
        <v>416</v>
      </c>
      <c r="G133" s="500" t="s">
        <v>558</v>
      </c>
      <c r="H133" s="500" t="s">
        <v>370</v>
      </c>
      <c r="I133" s="556">
        <v>44986</v>
      </c>
      <c r="J133" s="556">
        <v>45291</v>
      </c>
      <c r="K133" s="600" t="s">
        <v>370</v>
      </c>
      <c r="L133" s="1117"/>
      <c r="M133" s="1120"/>
      <c r="N133" s="1120"/>
      <c r="O133" s="866">
        <v>0</v>
      </c>
      <c r="P133" s="502">
        <v>0</v>
      </c>
      <c r="Q133" s="502">
        <v>0</v>
      </c>
      <c r="R133" s="881" t="s">
        <v>3795</v>
      </c>
    </row>
    <row r="134" spans="2:18" ht="26.25" x14ac:dyDescent="0.25">
      <c r="B134" s="600">
        <v>128</v>
      </c>
      <c r="C134" s="500" t="s">
        <v>7294</v>
      </c>
      <c r="D134" s="500" t="s">
        <v>20</v>
      </c>
      <c r="E134" s="500" t="s">
        <v>183</v>
      </c>
      <c r="F134" s="500" t="s">
        <v>416</v>
      </c>
      <c r="G134" s="500" t="s">
        <v>558</v>
      </c>
      <c r="H134" s="500" t="s">
        <v>370</v>
      </c>
      <c r="I134" s="556">
        <v>44986</v>
      </c>
      <c r="J134" s="556">
        <v>45291</v>
      </c>
      <c r="K134" s="600" t="s">
        <v>370</v>
      </c>
      <c r="L134" s="1117"/>
      <c r="M134" s="1120"/>
      <c r="N134" s="1120"/>
      <c r="O134" s="866">
        <v>0</v>
      </c>
      <c r="P134" s="502">
        <v>0</v>
      </c>
      <c r="Q134" s="502">
        <v>0</v>
      </c>
      <c r="R134" s="881" t="s">
        <v>3795</v>
      </c>
    </row>
    <row r="135" spans="2:18" ht="26.25" x14ac:dyDescent="0.25">
      <c r="B135" s="600">
        <v>129</v>
      </c>
      <c r="C135" s="500" t="s">
        <v>7294</v>
      </c>
      <c r="D135" s="500" t="s">
        <v>20</v>
      </c>
      <c r="E135" s="500" t="s">
        <v>4311</v>
      </c>
      <c r="F135" s="500" t="s">
        <v>416</v>
      </c>
      <c r="G135" s="500" t="s">
        <v>558</v>
      </c>
      <c r="H135" s="500" t="s">
        <v>370</v>
      </c>
      <c r="I135" s="556">
        <v>44986</v>
      </c>
      <c r="J135" s="556">
        <v>45291</v>
      </c>
      <c r="K135" s="600" t="s">
        <v>370</v>
      </c>
      <c r="L135" s="1117"/>
      <c r="M135" s="1120"/>
      <c r="N135" s="1120"/>
      <c r="O135" s="866">
        <v>0</v>
      </c>
      <c r="P135" s="502">
        <v>0</v>
      </c>
      <c r="Q135" s="502">
        <v>0</v>
      </c>
      <c r="R135" s="881" t="s">
        <v>3795</v>
      </c>
    </row>
    <row r="136" spans="2:18" ht="26.25" x14ac:dyDescent="0.25">
      <c r="B136" s="600">
        <v>130</v>
      </c>
      <c r="C136" s="500" t="s">
        <v>7294</v>
      </c>
      <c r="D136" s="500" t="s">
        <v>20</v>
      </c>
      <c r="E136" s="500" t="s">
        <v>5789</v>
      </c>
      <c r="F136" s="500" t="s">
        <v>416</v>
      </c>
      <c r="G136" s="500" t="s">
        <v>558</v>
      </c>
      <c r="H136" s="500" t="s">
        <v>370</v>
      </c>
      <c r="I136" s="556">
        <v>44986</v>
      </c>
      <c r="J136" s="556">
        <v>45291</v>
      </c>
      <c r="K136" s="600" t="s">
        <v>370</v>
      </c>
      <c r="L136" s="1117"/>
      <c r="M136" s="1120"/>
      <c r="N136" s="1120"/>
      <c r="O136" s="866">
        <v>0</v>
      </c>
      <c r="P136" s="502">
        <v>0</v>
      </c>
      <c r="Q136" s="502">
        <v>0</v>
      </c>
      <c r="R136" s="881" t="s">
        <v>3795</v>
      </c>
    </row>
    <row r="137" spans="2:18" ht="39" x14ac:dyDescent="0.25">
      <c r="B137" s="600">
        <v>131</v>
      </c>
      <c r="C137" s="500" t="s">
        <v>7294</v>
      </c>
      <c r="D137" s="500" t="s">
        <v>20</v>
      </c>
      <c r="E137" s="500" t="s">
        <v>7296</v>
      </c>
      <c r="F137" s="500" t="s">
        <v>416</v>
      </c>
      <c r="G137" s="500" t="s">
        <v>558</v>
      </c>
      <c r="H137" s="500" t="s">
        <v>370</v>
      </c>
      <c r="I137" s="556">
        <v>44986</v>
      </c>
      <c r="J137" s="556">
        <v>45291</v>
      </c>
      <c r="K137" s="600" t="s">
        <v>370</v>
      </c>
      <c r="L137" s="1117"/>
      <c r="M137" s="1120"/>
      <c r="N137" s="1120"/>
      <c r="O137" s="866">
        <v>0</v>
      </c>
      <c r="P137" s="502">
        <v>0</v>
      </c>
      <c r="Q137" s="502">
        <v>0</v>
      </c>
      <c r="R137" s="881" t="s">
        <v>3795</v>
      </c>
    </row>
    <row r="138" spans="2:18" ht="26.25" x14ac:dyDescent="0.25">
      <c r="B138" s="600">
        <v>132</v>
      </c>
      <c r="C138" s="500" t="s">
        <v>7294</v>
      </c>
      <c r="D138" s="500" t="s">
        <v>20</v>
      </c>
      <c r="E138" s="500" t="s">
        <v>2172</v>
      </c>
      <c r="F138" s="500" t="s">
        <v>416</v>
      </c>
      <c r="G138" s="500" t="s">
        <v>558</v>
      </c>
      <c r="H138" s="500" t="s">
        <v>370</v>
      </c>
      <c r="I138" s="556">
        <v>44986</v>
      </c>
      <c r="J138" s="556">
        <v>45291</v>
      </c>
      <c r="K138" s="600" t="s">
        <v>370</v>
      </c>
      <c r="L138" s="1117"/>
      <c r="M138" s="1120"/>
      <c r="N138" s="1120"/>
      <c r="O138" s="866">
        <v>0</v>
      </c>
      <c r="P138" s="502">
        <v>0</v>
      </c>
      <c r="Q138" s="502">
        <v>0</v>
      </c>
      <c r="R138" s="881" t="s">
        <v>3795</v>
      </c>
    </row>
    <row r="139" spans="2:18" ht="26.25" x14ac:dyDescent="0.25">
      <c r="B139" s="600">
        <v>133</v>
      </c>
      <c r="C139" s="500" t="s">
        <v>7294</v>
      </c>
      <c r="D139" s="500" t="s">
        <v>20</v>
      </c>
      <c r="E139" s="500" t="s">
        <v>4988</v>
      </c>
      <c r="F139" s="500" t="s">
        <v>416</v>
      </c>
      <c r="G139" s="500" t="s">
        <v>558</v>
      </c>
      <c r="H139" s="500" t="s">
        <v>370</v>
      </c>
      <c r="I139" s="556">
        <v>44986</v>
      </c>
      <c r="J139" s="556">
        <v>45291</v>
      </c>
      <c r="K139" s="600" t="s">
        <v>370</v>
      </c>
      <c r="L139" s="1117"/>
      <c r="M139" s="1120"/>
      <c r="N139" s="1120"/>
      <c r="O139" s="866">
        <v>0</v>
      </c>
      <c r="P139" s="502">
        <v>0</v>
      </c>
      <c r="Q139" s="502">
        <v>0</v>
      </c>
      <c r="R139" s="881" t="s">
        <v>3795</v>
      </c>
    </row>
    <row r="140" spans="2:18" ht="26.25" x14ac:dyDescent="0.25">
      <c r="B140" s="600">
        <v>134</v>
      </c>
      <c r="C140" s="500" t="s">
        <v>7294</v>
      </c>
      <c r="D140" s="500" t="s">
        <v>20</v>
      </c>
      <c r="E140" s="500" t="s">
        <v>6896</v>
      </c>
      <c r="F140" s="500" t="s">
        <v>416</v>
      </c>
      <c r="G140" s="500" t="s">
        <v>558</v>
      </c>
      <c r="H140" s="500" t="s">
        <v>370</v>
      </c>
      <c r="I140" s="556">
        <v>44986</v>
      </c>
      <c r="J140" s="556">
        <v>45291</v>
      </c>
      <c r="K140" s="600" t="s">
        <v>370</v>
      </c>
      <c r="L140" s="1117"/>
      <c r="M140" s="1120"/>
      <c r="N140" s="1120"/>
      <c r="O140" s="866">
        <v>0</v>
      </c>
      <c r="P140" s="502">
        <v>0</v>
      </c>
      <c r="Q140" s="502">
        <v>0</v>
      </c>
      <c r="R140" s="881" t="s">
        <v>3795</v>
      </c>
    </row>
    <row r="141" spans="2:18" ht="26.25" x14ac:dyDescent="0.25">
      <c r="B141" s="600">
        <v>135</v>
      </c>
      <c r="C141" s="500" t="s">
        <v>7294</v>
      </c>
      <c r="D141" s="500" t="s">
        <v>20</v>
      </c>
      <c r="E141" s="500" t="s">
        <v>6090</v>
      </c>
      <c r="F141" s="500" t="s">
        <v>416</v>
      </c>
      <c r="G141" s="500" t="s">
        <v>558</v>
      </c>
      <c r="H141" s="500" t="s">
        <v>370</v>
      </c>
      <c r="I141" s="556">
        <v>44986</v>
      </c>
      <c r="J141" s="556">
        <v>45291</v>
      </c>
      <c r="K141" s="600" t="s">
        <v>370</v>
      </c>
      <c r="L141" s="1117"/>
      <c r="M141" s="1120"/>
      <c r="N141" s="1120"/>
      <c r="O141" s="866">
        <v>0</v>
      </c>
      <c r="P141" s="502">
        <v>0</v>
      </c>
      <c r="Q141" s="502">
        <v>0</v>
      </c>
      <c r="R141" s="881" t="s">
        <v>3795</v>
      </c>
    </row>
    <row r="142" spans="2:18" ht="26.25" x14ac:dyDescent="0.25">
      <c r="B142" s="600">
        <v>136</v>
      </c>
      <c r="C142" s="500" t="s">
        <v>7294</v>
      </c>
      <c r="D142" s="500" t="s">
        <v>20</v>
      </c>
      <c r="E142" s="500" t="s">
        <v>3922</v>
      </c>
      <c r="F142" s="500" t="s">
        <v>416</v>
      </c>
      <c r="G142" s="500" t="s">
        <v>558</v>
      </c>
      <c r="H142" s="500" t="s">
        <v>370</v>
      </c>
      <c r="I142" s="556">
        <v>44986</v>
      </c>
      <c r="J142" s="556">
        <v>45291</v>
      </c>
      <c r="K142" s="600" t="s">
        <v>370</v>
      </c>
      <c r="L142" s="1117"/>
      <c r="M142" s="1120"/>
      <c r="N142" s="1120"/>
      <c r="O142" s="866">
        <v>0</v>
      </c>
      <c r="P142" s="502">
        <v>0</v>
      </c>
      <c r="Q142" s="502">
        <v>0</v>
      </c>
      <c r="R142" s="881" t="s">
        <v>3795</v>
      </c>
    </row>
    <row r="143" spans="2:18" ht="26.25" x14ac:dyDescent="0.25">
      <c r="B143" s="600">
        <v>137</v>
      </c>
      <c r="C143" s="500" t="s">
        <v>7294</v>
      </c>
      <c r="D143" s="500" t="s">
        <v>20</v>
      </c>
      <c r="E143" s="500" t="s">
        <v>7297</v>
      </c>
      <c r="F143" s="500" t="s">
        <v>416</v>
      </c>
      <c r="G143" s="500" t="s">
        <v>558</v>
      </c>
      <c r="H143" s="500" t="s">
        <v>370</v>
      </c>
      <c r="I143" s="556">
        <v>44986</v>
      </c>
      <c r="J143" s="556">
        <v>45291</v>
      </c>
      <c r="K143" s="600" t="s">
        <v>370</v>
      </c>
      <c r="L143" s="1117"/>
      <c r="M143" s="1120"/>
      <c r="N143" s="1120"/>
      <c r="O143" s="866">
        <v>0</v>
      </c>
      <c r="P143" s="502">
        <v>0</v>
      </c>
      <c r="Q143" s="502">
        <v>0</v>
      </c>
      <c r="R143" s="881" t="s">
        <v>3795</v>
      </c>
    </row>
    <row r="144" spans="2:18" ht="26.25" x14ac:dyDescent="0.25">
      <c r="B144" s="600">
        <v>138</v>
      </c>
      <c r="C144" s="500" t="s">
        <v>7294</v>
      </c>
      <c r="D144" s="500" t="s">
        <v>20</v>
      </c>
      <c r="E144" s="500" t="s">
        <v>3820</v>
      </c>
      <c r="F144" s="500" t="s">
        <v>416</v>
      </c>
      <c r="G144" s="500" t="s">
        <v>558</v>
      </c>
      <c r="H144" s="500" t="s">
        <v>370</v>
      </c>
      <c r="I144" s="556">
        <v>44986</v>
      </c>
      <c r="J144" s="556">
        <v>45291</v>
      </c>
      <c r="K144" s="600" t="s">
        <v>370</v>
      </c>
      <c r="L144" s="1117"/>
      <c r="M144" s="1120"/>
      <c r="N144" s="1120"/>
      <c r="O144" s="866">
        <v>0</v>
      </c>
      <c r="P144" s="502">
        <v>0</v>
      </c>
      <c r="Q144" s="502">
        <v>0</v>
      </c>
      <c r="R144" s="881" t="s">
        <v>3795</v>
      </c>
    </row>
    <row r="145" spans="2:18" ht="26.25" x14ac:dyDescent="0.25">
      <c r="B145" s="600">
        <v>139</v>
      </c>
      <c r="C145" s="500" t="s">
        <v>7294</v>
      </c>
      <c r="D145" s="500" t="s">
        <v>20</v>
      </c>
      <c r="E145" s="500" t="s">
        <v>3734</v>
      </c>
      <c r="F145" s="500" t="s">
        <v>416</v>
      </c>
      <c r="G145" s="500" t="s">
        <v>558</v>
      </c>
      <c r="H145" s="500" t="s">
        <v>370</v>
      </c>
      <c r="I145" s="556">
        <v>44986</v>
      </c>
      <c r="J145" s="556">
        <v>45291</v>
      </c>
      <c r="K145" s="600" t="s">
        <v>370</v>
      </c>
      <c r="L145" s="1117"/>
      <c r="M145" s="1120"/>
      <c r="N145" s="1120"/>
      <c r="O145" s="866">
        <v>0</v>
      </c>
      <c r="P145" s="502">
        <v>0</v>
      </c>
      <c r="Q145" s="502">
        <v>0</v>
      </c>
      <c r="R145" s="881" t="s">
        <v>3795</v>
      </c>
    </row>
    <row r="146" spans="2:18" ht="26.25" x14ac:dyDescent="0.25">
      <c r="B146" s="600">
        <v>140</v>
      </c>
      <c r="C146" s="500" t="s">
        <v>7294</v>
      </c>
      <c r="D146" s="500" t="s">
        <v>20</v>
      </c>
      <c r="E146" s="500" t="s">
        <v>5798</v>
      </c>
      <c r="F146" s="500" t="s">
        <v>416</v>
      </c>
      <c r="G146" s="500" t="s">
        <v>558</v>
      </c>
      <c r="H146" s="500" t="s">
        <v>370</v>
      </c>
      <c r="I146" s="556">
        <v>44986</v>
      </c>
      <c r="J146" s="556">
        <v>45291</v>
      </c>
      <c r="K146" s="600" t="s">
        <v>370</v>
      </c>
      <c r="L146" s="1117"/>
      <c r="M146" s="1120"/>
      <c r="N146" s="1120"/>
      <c r="O146" s="866">
        <v>0</v>
      </c>
      <c r="P146" s="502">
        <v>0</v>
      </c>
      <c r="Q146" s="502">
        <v>0</v>
      </c>
      <c r="R146" s="881" t="s">
        <v>3795</v>
      </c>
    </row>
    <row r="147" spans="2:18" ht="26.25" x14ac:dyDescent="0.25">
      <c r="B147" s="600">
        <v>141</v>
      </c>
      <c r="C147" s="500" t="s">
        <v>7294</v>
      </c>
      <c r="D147" s="500" t="s">
        <v>20</v>
      </c>
      <c r="E147" s="500" t="s">
        <v>4106</v>
      </c>
      <c r="F147" s="500" t="s">
        <v>416</v>
      </c>
      <c r="G147" s="500" t="s">
        <v>558</v>
      </c>
      <c r="H147" s="500" t="s">
        <v>370</v>
      </c>
      <c r="I147" s="556">
        <v>44986</v>
      </c>
      <c r="J147" s="556">
        <v>45291</v>
      </c>
      <c r="K147" s="600" t="s">
        <v>370</v>
      </c>
      <c r="L147" s="1118"/>
      <c r="M147" s="1121"/>
      <c r="N147" s="1121"/>
      <c r="O147" s="866">
        <v>0</v>
      </c>
      <c r="P147" s="502">
        <v>0</v>
      </c>
      <c r="Q147" s="502">
        <v>0</v>
      </c>
      <c r="R147" s="881" t="s">
        <v>3795</v>
      </c>
    </row>
  </sheetData>
  <mergeCells count="36">
    <mergeCell ref="R5:R6"/>
    <mergeCell ref="B5:H5"/>
    <mergeCell ref="I5:J5"/>
    <mergeCell ref="K5:K6"/>
    <mergeCell ref="L5:N5"/>
    <mergeCell ref="O5:Q5"/>
    <mergeCell ref="L7:L9"/>
    <mergeCell ref="M7:M9"/>
    <mergeCell ref="N7:N9"/>
    <mergeCell ref="L10:L14"/>
    <mergeCell ref="M10:M14"/>
    <mergeCell ref="N10:N14"/>
    <mergeCell ref="L15:L21"/>
    <mergeCell ref="M15:M21"/>
    <mergeCell ref="N15:N21"/>
    <mergeCell ref="L22:L23"/>
    <mergeCell ref="M22:M23"/>
    <mergeCell ref="N22:N23"/>
    <mergeCell ref="L24:L38"/>
    <mergeCell ref="M24:M38"/>
    <mergeCell ref="N24:N38"/>
    <mergeCell ref="L39:L42"/>
    <mergeCell ref="M39:M42"/>
    <mergeCell ref="N39:N42"/>
    <mergeCell ref="L43:L45"/>
    <mergeCell ref="M43:M45"/>
    <mergeCell ref="N43:N45"/>
    <mergeCell ref="L46:L53"/>
    <mergeCell ref="M46:M53"/>
    <mergeCell ref="N46:N53"/>
    <mergeCell ref="L64:L147"/>
    <mergeCell ref="M64:M147"/>
    <mergeCell ref="N64:N147"/>
    <mergeCell ref="L55:L61"/>
    <mergeCell ref="M55:M61"/>
    <mergeCell ref="N55:N61"/>
  </mergeCells>
  <conditionalFormatting sqref="A64:A147">
    <cfRule type="duplicateValues" dxfId="9" priority="1"/>
  </conditionalFormatting>
  <pageMargins left="0.7" right="0.7" top="0.75" bottom="0.75" header="0.3" footer="0.3"/>
  <pageSetup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21163-0393-4312-AA68-093F278953B9}">
  <sheetPr codeName="Hoja19"/>
  <dimension ref="A1:R130"/>
  <sheetViews>
    <sheetView topLeftCell="B82" zoomScale="70" zoomScaleNormal="70" workbookViewId="0">
      <selection activeCell="M40" sqref="M40:M50"/>
    </sheetView>
  </sheetViews>
  <sheetFormatPr baseColWidth="10" defaultColWidth="9" defaultRowHeight="15" x14ac:dyDescent="0.25"/>
  <cols>
    <col min="1" max="1" width="10.28515625" style="69" hidden="1" customWidth="1"/>
    <col min="2" max="2" width="10.140625" customWidth="1"/>
    <col min="3" max="3" width="15" customWidth="1"/>
    <col min="4" max="4" width="22.28515625" customWidth="1"/>
    <col min="5" max="5" width="66.140625" bestFit="1" customWidth="1"/>
    <col min="6" max="6" width="12" customWidth="1"/>
    <col min="7" max="7" width="15.140625" customWidth="1"/>
    <col min="8" max="8" width="22.42578125" customWidth="1"/>
    <col min="9" max="10" width="8.85546875" style="598" customWidth="1"/>
    <col min="11" max="11" width="23.140625" style="18" bestFit="1" customWidth="1"/>
    <col min="12" max="12" width="11.42578125" style="18" customWidth="1"/>
    <col min="13" max="13" width="10" style="599" bestFit="1" customWidth="1"/>
    <col min="14" max="14" width="11.5703125" style="18" customWidth="1"/>
    <col min="15" max="15" width="11.42578125" style="18" bestFit="1" customWidth="1"/>
    <col min="16" max="16" width="8.28515625" style="599" bestFit="1" customWidth="1"/>
    <col min="17" max="17" width="11.140625" style="18" customWidth="1"/>
    <col min="18" max="18" width="31.5703125" customWidth="1"/>
  </cols>
  <sheetData>
    <row r="1" spans="1:18" x14ac:dyDescent="0.25">
      <c r="A1" s="47"/>
      <c r="B1" s="5"/>
      <c r="C1" s="5"/>
      <c r="D1" s="5"/>
      <c r="E1" s="5"/>
      <c r="F1" s="5"/>
      <c r="G1" s="5"/>
      <c r="H1" s="5"/>
      <c r="I1" s="560"/>
      <c r="J1" s="560"/>
      <c r="K1" s="6"/>
      <c r="L1" s="6"/>
      <c r="M1" s="561"/>
      <c r="N1" s="6"/>
      <c r="O1" s="6"/>
      <c r="P1" s="561"/>
      <c r="Q1" s="6"/>
      <c r="R1" s="5"/>
    </row>
    <row r="2" spans="1:18" ht="20.25" x14ac:dyDescent="0.25">
      <c r="A2" s="4"/>
      <c r="B2" s="1045" t="s">
        <v>390</v>
      </c>
      <c r="C2" s="1045"/>
      <c r="D2" s="1045"/>
      <c r="E2" s="1045"/>
      <c r="F2" s="1045"/>
      <c r="G2" s="1045"/>
      <c r="H2" s="1045"/>
      <c r="I2" s="1045"/>
      <c r="J2" s="1045"/>
      <c r="K2" s="1045"/>
      <c r="L2" s="1045"/>
      <c r="M2" s="1045"/>
      <c r="N2" s="1045"/>
      <c r="O2" s="1045"/>
      <c r="P2" s="1045"/>
      <c r="Q2" s="1045"/>
      <c r="R2" s="1045"/>
    </row>
    <row r="3" spans="1:18" ht="12" customHeight="1" x14ac:dyDescent="0.25">
      <c r="A3" s="4"/>
      <c r="B3" s="7"/>
      <c r="C3" s="7"/>
      <c r="D3" s="7"/>
      <c r="E3" s="7"/>
      <c r="F3" s="7"/>
      <c r="G3" s="7"/>
      <c r="H3" s="7"/>
      <c r="I3" s="20"/>
      <c r="J3" s="20"/>
      <c r="K3" s="9"/>
      <c r="L3" s="9"/>
      <c r="M3" s="194"/>
      <c r="N3" s="9"/>
      <c r="O3" s="9"/>
      <c r="P3" s="194"/>
      <c r="Q3" s="9"/>
      <c r="R3" s="7"/>
    </row>
    <row r="4" spans="1:18" ht="20.25" customHeight="1" x14ac:dyDescent="0.25">
      <c r="A4" s="4"/>
      <c r="B4" s="1046" t="s">
        <v>391</v>
      </c>
      <c r="C4" s="1047"/>
      <c r="D4" s="1048"/>
      <c r="E4" s="10">
        <v>44963</v>
      </c>
      <c r="F4" s="11"/>
      <c r="G4" s="7"/>
      <c r="H4" s="7"/>
      <c r="I4" s="20"/>
      <c r="J4" s="20"/>
      <c r="K4" s="9"/>
      <c r="L4" s="9"/>
      <c r="M4" s="194"/>
      <c r="N4" s="9"/>
      <c r="O4" s="9"/>
      <c r="P4" s="194"/>
      <c r="Q4" s="9"/>
      <c r="R4" s="7"/>
    </row>
    <row r="5" spans="1:18" ht="5.25" customHeight="1" x14ac:dyDescent="0.25">
      <c r="A5" s="4"/>
      <c r="B5" s="12"/>
      <c r="C5" s="12"/>
      <c r="D5" s="12"/>
      <c r="E5" s="13"/>
      <c r="F5" s="13"/>
      <c r="G5" s="7"/>
      <c r="H5" s="7"/>
      <c r="I5" s="20"/>
      <c r="J5" s="20"/>
      <c r="K5" s="9"/>
      <c r="L5" s="9"/>
      <c r="M5" s="194"/>
      <c r="N5" s="9"/>
      <c r="O5" s="9"/>
      <c r="P5" s="194"/>
      <c r="Q5" s="9"/>
      <c r="R5" s="7"/>
    </row>
    <row r="6" spans="1:18" ht="21" customHeight="1" x14ac:dyDescent="0.25">
      <c r="A6" s="4"/>
      <c r="B6" s="1049" t="s">
        <v>0</v>
      </c>
      <c r="C6" s="1050"/>
      <c r="D6" s="1051"/>
      <c r="E6" s="14" t="s">
        <v>15</v>
      </c>
      <c r="F6" s="11"/>
      <c r="G6" s="7"/>
      <c r="H6" s="7"/>
      <c r="I6" s="20"/>
      <c r="J6" s="20"/>
      <c r="K6" s="9"/>
      <c r="L6" s="9"/>
      <c r="M6" s="194"/>
      <c r="N6" s="9"/>
      <c r="O6" s="9"/>
      <c r="P6" s="194"/>
      <c r="Q6" s="9"/>
      <c r="R6" s="7"/>
    </row>
    <row r="7" spans="1:18" s="18" customFormat="1" ht="6" customHeight="1" x14ac:dyDescent="0.25">
      <c r="A7" s="15"/>
      <c r="B7" s="16"/>
      <c r="C7" s="16"/>
      <c r="D7" s="16"/>
      <c r="E7" s="17"/>
      <c r="F7" s="17"/>
      <c r="G7" s="9"/>
      <c r="H7" s="9"/>
      <c r="I7" s="21"/>
      <c r="J7" s="21"/>
      <c r="K7" s="9"/>
      <c r="L7" s="9"/>
      <c r="M7" s="194"/>
      <c r="N7" s="9"/>
      <c r="O7" s="9"/>
      <c r="P7" s="194"/>
      <c r="Q7" s="9"/>
      <c r="R7" s="9"/>
    </row>
    <row r="8" spans="1:18" ht="20.25" customHeight="1" x14ac:dyDescent="0.25">
      <c r="A8" s="4"/>
      <c r="B8" s="1052" t="s">
        <v>392</v>
      </c>
      <c r="C8" s="1052"/>
      <c r="D8" s="1052"/>
      <c r="E8" s="19">
        <v>44927</v>
      </c>
      <c r="F8" s="11"/>
      <c r="G8" s="7"/>
      <c r="H8" s="7"/>
      <c r="I8" s="20"/>
      <c r="J8" s="20"/>
      <c r="K8" s="9"/>
      <c r="L8" s="9"/>
      <c r="M8" s="194"/>
      <c r="N8" s="9"/>
      <c r="O8" s="9"/>
      <c r="P8" s="194"/>
      <c r="Q8" s="9"/>
      <c r="R8" s="7"/>
    </row>
    <row r="9" spans="1:18" ht="11.25" customHeight="1" thickBot="1" x14ac:dyDescent="0.3">
      <c r="A9" s="4"/>
      <c r="B9" s="7"/>
      <c r="C9" s="7"/>
      <c r="D9" s="7"/>
      <c r="E9" s="7"/>
      <c r="F9" s="7"/>
      <c r="G9" s="20"/>
      <c r="H9" s="20"/>
      <c r="I9" s="20"/>
      <c r="J9" s="20"/>
      <c r="K9" s="21"/>
      <c r="L9" s="21"/>
      <c r="M9" s="382"/>
      <c r="N9" s="21"/>
      <c r="O9" s="21"/>
      <c r="P9" s="382"/>
      <c r="Q9" s="21"/>
      <c r="R9" s="20"/>
    </row>
    <row r="10" spans="1:18" ht="34.5" customHeight="1" thickTop="1" thickBot="1" x14ac:dyDescent="0.3">
      <c r="A10" s="22"/>
      <c r="B10" s="1053" t="s">
        <v>393</v>
      </c>
      <c r="C10" s="1054"/>
      <c r="D10" s="1054"/>
      <c r="E10" s="1054"/>
      <c r="F10" s="1054"/>
      <c r="G10" s="1054"/>
      <c r="H10" s="1055"/>
      <c r="I10" s="1156" t="s">
        <v>394</v>
      </c>
      <c r="J10" s="1157"/>
      <c r="K10" s="23"/>
      <c r="L10" s="1056" t="s">
        <v>395</v>
      </c>
      <c r="M10" s="1057"/>
      <c r="N10" s="1058"/>
      <c r="O10" s="1056" t="s">
        <v>396</v>
      </c>
      <c r="P10" s="1057"/>
      <c r="Q10" s="1058"/>
      <c r="R10" s="1059" t="s">
        <v>397</v>
      </c>
    </row>
    <row r="11" spans="1:18" ht="39" customHeight="1" thickTop="1" thickBot="1" x14ac:dyDescent="0.3">
      <c r="A11" s="22"/>
      <c r="B11" s="25" t="s">
        <v>398</v>
      </c>
      <c r="C11" s="26" t="s">
        <v>399</v>
      </c>
      <c r="D11" s="26" t="s">
        <v>400</v>
      </c>
      <c r="E11" s="27" t="s">
        <v>401</v>
      </c>
      <c r="F11" s="28" t="s">
        <v>402</v>
      </c>
      <c r="G11" s="28" t="s">
        <v>403</v>
      </c>
      <c r="H11" s="29" t="s">
        <v>404</v>
      </c>
      <c r="I11" s="562" t="s">
        <v>405</v>
      </c>
      <c r="J11" s="563" t="s">
        <v>406</v>
      </c>
      <c r="K11" s="32" t="s">
        <v>407</v>
      </c>
      <c r="L11" s="33" t="s">
        <v>408</v>
      </c>
      <c r="M11" s="564" t="s">
        <v>409</v>
      </c>
      <c r="N11" s="35" t="s">
        <v>410</v>
      </c>
      <c r="O11" s="33" t="s">
        <v>408</v>
      </c>
      <c r="P11" s="564" t="s">
        <v>409</v>
      </c>
      <c r="Q11" s="36" t="s">
        <v>410</v>
      </c>
      <c r="R11" s="1060"/>
    </row>
    <row r="12" spans="1:18" s="574" customFormat="1" ht="15.75" thickTop="1" x14ac:dyDescent="0.25">
      <c r="A12" s="24"/>
      <c r="B12" s="37">
        <v>1</v>
      </c>
      <c r="C12" s="565" t="s">
        <v>1095</v>
      </c>
      <c r="D12" s="566" t="s">
        <v>15</v>
      </c>
      <c r="E12" s="565" t="s">
        <v>94</v>
      </c>
      <c r="F12" s="567" t="s">
        <v>416</v>
      </c>
      <c r="G12" s="567" t="s">
        <v>417</v>
      </c>
      <c r="H12" s="568" t="s">
        <v>536</v>
      </c>
      <c r="I12" s="569" t="s">
        <v>1119</v>
      </c>
      <c r="J12" s="570" t="s">
        <v>1113</v>
      </c>
      <c r="K12" s="567" t="s">
        <v>536</v>
      </c>
      <c r="L12" s="571"/>
      <c r="M12" s="572">
        <v>2</v>
      </c>
      <c r="N12" s="573">
        <v>2</v>
      </c>
      <c r="O12" s="571"/>
      <c r="P12" s="572">
        <v>0.4</v>
      </c>
      <c r="Q12" s="573">
        <v>0.4</v>
      </c>
      <c r="R12" s="70" t="s">
        <v>649</v>
      </c>
    </row>
    <row r="13" spans="1:18" s="574" customFormat="1" x14ac:dyDescent="0.25">
      <c r="A13" s="24"/>
      <c r="B13" s="201">
        <v>2</v>
      </c>
      <c r="C13" s="56" t="s">
        <v>1132</v>
      </c>
      <c r="D13" s="57" t="s">
        <v>15</v>
      </c>
      <c r="E13" s="56" t="s">
        <v>94</v>
      </c>
      <c r="F13" s="57" t="s">
        <v>416</v>
      </c>
      <c r="G13" s="57" t="s">
        <v>417</v>
      </c>
      <c r="H13" s="58" t="s">
        <v>538</v>
      </c>
      <c r="I13" s="575" t="s">
        <v>1119</v>
      </c>
      <c r="J13" s="576" t="s">
        <v>1113</v>
      </c>
      <c r="K13" s="57" t="s">
        <v>538</v>
      </c>
      <c r="L13" s="682"/>
      <c r="M13" s="577">
        <v>30</v>
      </c>
      <c r="N13" s="680">
        <v>30</v>
      </c>
      <c r="O13" s="682"/>
      <c r="P13" s="577">
        <v>6</v>
      </c>
      <c r="Q13" s="680">
        <v>6</v>
      </c>
      <c r="R13" s="202" t="s">
        <v>649</v>
      </c>
    </row>
    <row r="14" spans="1:18" s="574" customFormat="1" x14ac:dyDescent="0.25">
      <c r="A14" s="24"/>
      <c r="B14" s="201">
        <v>3</v>
      </c>
      <c r="C14" s="56" t="s">
        <v>1480</v>
      </c>
      <c r="D14" s="57" t="s">
        <v>15</v>
      </c>
      <c r="E14" s="56" t="s">
        <v>107</v>
      </c>
      <c r="F14" s="57" t="s">
        <v>435</v>
      </c>
      <c r="G14" s="57" t="s">
        <v>417</v>
      </c>
      <c r="H14" s="58" t="s">
        <v>482</v>
      </c>
      <c r="I14" s="575" t="s">
        <v>565</v>
      </c>
      <c r="J14" s="579">
        <v>48579</v>
      </c>
      <c r="K14" s="57" t="s">
        <v>482</v>
      </c>
      <c r="L14" s="682"/>
      <c r="M14" s="1133">
        <v>80</v>
      </c>
      <c r="N14" s="1135">
        <v>80</v>
      </c>
      <c r="O14" s="682"/>
      <c r="P14" s="1133">
        <v>1.9</v>
      </c>
      <c r="Q14" s="1135">
        <v>1.9</v>
      </c>
      <c r="R14" s="202"/>
    </row>
    <row r="15" spans="1:18" s="574" customFormat="1" x14ac:dyDescent="0.25">
      <c r="A15" s="24"/>
      <c r="B15" s="201">
        <v>4</v>
      </c>
      <c r="C15" s="56" t="s">
        <v>1499</v>
      </c>
      <c r="D15" s="57" t="s">
        <v>15</v>
      </c>
      <c r="E15" s="56" t="s">
        <v>107</v>
      </c>
      <c r="F15" s="57" t="s">
        <v>435</v>
      </c>
      <c r="G15" s="57" t="s">
        <v>417</v>
      </c>
      <c r="H15" s="58" t="s">
        <v>484</v>
      </c>
      <c r="I15" s="575" t="s">
        <v>565</v>
      </c>
      <c r="J15" s="579">
        <v>48579</v>
      </c>
      <c r="K15" s="57" t="s">
        <v>599</v>
      </c>
      <c r="L15" s="682"/>
      <c r="M15" s="1143"/>
      <c r="N15" s="1144"/>
      <c r="O15" s="682"/>
      <c r="P15" s="1143"/>
      <c r="Q15" s="1144"/>
      <c r="R15" s="202"/>
    </row>
    <row r="16" spans="1:18" s="574" customFormat="1" x14ac:dyDescent="0.25">
      <c r="A16" s="24"/>
      <c r="B16" s="201">
        <v>5</v>
      </c>
      <c r="C16" s="56" t="s">
        <v>1520</v>
      </c>
      <c r="D16" s="57" t="s">
        <v>15</v>
      </c>
      <c r="E16" s="56" t="s">
        <v>107</v>
      </c>
      <c r="F16" s="57" t="s">
        <v>435</v>
      </c>
      <c r="G16" s="57" t="s">
        <v>417</v>
      </c>
      <c r="H16" s="58" t="s">
        <v>478</v>
      </c>
      <c r="I16" s="575" t="s">
        <v>1454</v>
      </c>
      <c r="J16" s="579">
        <v>48579</v>
      </c>
      <c r="K16" s="57" t="s">
        <v>602</v>
      </c>
      <c r="L16" s="682"/>
      <c r="M16" s="1134"/>
      <c r="N16" s="1136"/>
      <c r="O16" s="682"/>
      <c r="P16" s="1134"/>
      <c r="Q16" s="1136"/>
      <c r="R16" s="202"/>
    </row>
    <row r="17" spans="1:18" s="574" customFormat="1" x14ac:dyDescent="0.25">
      <c r="A17" s="24"/>
      <c r="B17" s="201">
        <v>6</v>
      </c>
      <c r="C17" s="56" t="s">
        <v>1542</v>
      </c>
      <c r="D17" s="57" t="s">
        <v>15</v>
      </c>
      <c r="E17" s="56" t="s">
        <v>68</v>
      </c>
      <c r="F17" s="57" t="s">
        <v>435</v>
      </c>
      <c r="G17" s="57" t="s">
        <v>417</v>
      </c>
      <c r="H17" s="58" t="s">
        <v>507</v>
      </c>
      <c r="I17" s="575" t="s">
        <v>565</v>
      </c>
      <c r="J17" s="579">
        <v>48579</v>
      </c>
      <c r="K17" s="57" t="s">
        <v>572</v>
      </c>
      <c r="L17" s="580"/>
      <c r="M17" s="1133">
        <v>34.25</v>
      </c>
      <c r="N17" s="1149">
        <v>34.25</v>
      </c>
      <c r="O17" s="580"/>
      <c r="P17" s="1158">
        <v>3.43</v>
      </c>
      <c r="Q17" s="1135">
        <v>3.43</v>
      </c>
      <c r="R17" s="202"/>
    </row>
    <row r="18" spans="1:18" s="574" customFormat="1" x14ac:dyDescent="0.25">
      <c r="A18" s="24"/>
      <c r="B18" s="201">
        <v>7</v>
      </c>
      <c r="C18" s="56" t="s">
        <v>1559</v>
      </c>
      <c r="D18" s="57" t="s">
        <v>15</v>
      </c>
      <c r="E18" s="56" t="s">
        <v>68</v>
      </c>
      <c r="F18" s="57" t="s">
        <v>435</v>
      </c>
      <c r="G18" s="57" t="s">
        <v>417</v>
      </c>
      <c r="H18" s="58" t="s">
        <v>478</v>
      </c>
      <c r="I18" s="575" t="s">
        <v>565</v>
      </c>
      <c r="J18" s="579">
        <v>48579</v>
      </c>
      <c r="K18" s="57" t="s">
        <v>6519</v>
      </c>
      <c r="L18" s="580"/>
      <c r="M18" s="1143"/>
      <c r="N18" s="1150"/>
      <c r="O18" s="580"/>
      <c r="P18" s="1159"/>
      <c r="Q18" s="1144"/>
      <c r="R18" s="202"/>
    </row>
    <row r="19" spans="1:18" s="574" customFormat="1" x14ac:dyDescent="0.25">
      <c r="A19" s="24"/>
      <c r="B19" s="201">
        <v>8</v>
      </c>
      <c r="C19" s="56" t="s">
        <v>1559</v>
      </c>
      <c r="D19" s="57" t="s">
        <v>15</v>
      </c>
      <c r="E19" s="56" t="s">
        <v>68</v>
      </c>
      <c r="F19" s="57" t="s">
        <v>435</v>
      </c>
      <c r="G19" s="57" t="s">
        <v>417</v>
      </c>
      <c r="H19" s="58" t="s">
        <v>478</v>
      </c>
      <c r="I19" s="575" t="s">
        <v>565</v>
      </c>
      <c r="J19" s="579">
        <v>48579</v>
      </c>
      <c r="K19" s="57" t="s">
        <v>6520</v>
      </c>
      <c r="L19" s="580"/>
      <c r="M19" s="1143"/>
      <c r="N19" s="1150"/>
      <c r="O19" s="580"/>
      <c r="P19" s="1159"/>
      <c r="Q19" s="1144"/>
      <c r="R19" s="202"/>
    </row>
    <row r="20" spans="1:18" s="574" customFormat="1" x14ac:dyDescent="0.25">
      <c r="A20" s="24"/>
      <c r="B20" s="201">
        <v>9</v>
      </c>
      <c r="C20" s="56" t="s">
        <v>1559</v>
      </c>
      <c r="D20" s="57" t="s">
        <v>15</v>
      </c>
      <c r="E20" s="56" t="s">
        <v>68</v>
      </c>
      <c r="F20" s="57" t="s">
        <v>435</v>
      </c>
      <c r="G20" s="57" t="s">
        <v>417</v>
      </c>
      <c r="H20" s="58" t="s">
        <v>478</v>
      </c>
      <c r="I20" s="575" t="s">
        <v>565</v>
      </c>
      <c r="J20" s="579">
        <v>48579</v>
      </c>
      <c r="K20" s="57" t="s">
        <v>6521</v>
      </c>
      <c r="L20" s="580"/>
      <c r="M20" s="1143"/>
      <c r="N20" s="1150"/>
      <c r="O20" s="580"/>
      <c r="P20" s="1159"/>
      <c r="Q20" s="1144"/>
      <c r="R20" s="202"/>
    </row>
    <row r="21" spans="1:18" s="574" customFormat="1" x14ac:dyDescent="0.25">
      <c r="A21" s="24"/>
      <c r="B21" s="201">
        <v>10</v>
      </c>
      <c r="C21" s="56" t="s">
        <v>1577</v>
      </c>
      <c r="D21" s="57" t="s">
        <v>15</v>
      </c>
      <c r="E21" s="56" t="s">
        <v>68</v>
      </c>
      <c r="F21" s="57" t="s">
        <v>435</v>
      </c>
      <c r="G21" s="57" t="s">
        <v>417</v>
      </c>
      <c r="H21" s="58" t="s">
        <v>504</v>
      </c>
      <c r="I21" s="575" t="s">
        <v>565</v>
      </c>
      <c r="J21" s="579">
        <v>48579</v>
      </c>
      <c r="K21" s="57" t="s">
        <v>504</v>
      </c>
      <c r="L21" s="580"/>
      <c r="M21" s="1143"/>
      <c r="N21" s="1150"/>
      <c r="O21" s="580"/>
      <c r="P21" s="1159"/>
      <c r="Q21" s="1144"/>
      <c r="R21" s="202"/>
    </row>
    <row r="22" spans="1:18" s="574" customFormat="1" x14ac:dyDescent="0.25">
      <c r="A22" s="24"/>
      <c r="B22" s="201">
        <v>11</v>
      </c>
      <c r="C22" s="56" t="s">
        <v>1577</v>
      </c>
      <c r="D22" s="57" t="s">
        <v>15</v>
      </c>
      <c r="E22" s="56" t="s">
        <v>68</v>
      </c>
      <c r="F22" s="57" t="s">
        <v>435</v>
      </c>
      <c r="G22" s="57" t="s">
        <v>417</v>
      </c>
      <c r="H22" s="58" t="s">
        <v>504</v>
      </c>
      <c r="I22" s="575" t="s">
        <v>565</v>
      </c>
      <c r="J22" s="579">
        <v>48579</v>
      </c>
      <c r="K22" s="57" t="s">
        <v>6522</v>
      </c>
      <c r="L22" s="580"/>
      <c r="M22" s="1143"/>
      <c r="N22" s="1150"/>
      <c r="O22" s="580"/>
      <c r="P22" s="1159"/>
      <c r="Q22" s="1144"/>
      <c r="R22" s="202"/>
    </row>
    <row r="23" spans="1:18" s="574" customFormat="1" x14ac:dyDescent="0.25">
      <c r="A23" s="24"/>
      <c r="B23" s="201">
        <v>12</v>
      </c>
      <c r="C23" s="56" t="s">
        <v>1594</v>
      </c>
      <c r="D23" s="57" t="s">
        <v>15</v>
      </c>
      <c r="E23" s="56" t="s">
        <v>68</v>
      </c>
      <c r="F23" s="57" t="s">
        <v>435</v>
      </c>
      <c r="G23" s="57" t="s">
        <v>417</v>
      </c>
      <c r="H23" s="58" t="s">
        <v>509</v>
      </c>
      <c r="I23" s="575" t="s">
        <v>565</v>
      </c>
      <c r="J23" s="579">
        <v>48579</v>
      </c>
      <c r="K23" s="57" t="s">
        <v>568</v>
      </c>
      <c r="L23" s="580"/>
      <c r="M23" s="1143"/>
      <c r="N23" s="1150"/>
      <c r="O23" s="580"/>
      <c r="P23" s="1159"/>
      <c r="Q23" s="1144"/>
      <c r="R23" s="202"/>
    </row>
    <row r="24" spans="1:18" s="574" customFormat="1" x14ac:dyDescent="0.25">
      <c r="A24" s="24"/>
      <c r="B24" s="201">
        <v>13</v>
      </c>
      <c r="C24" s="56" t="s">
        <v>1610</v>
      </c>
      <c r="D24" s="57" t="s">
        <v>15</v>
      </c>
      <c r="E24" s="56" t="s">
        <v>68</v>
      </c>
      <c r="F24" s="57" t="s">
        <v>435</v>
      </c>
      <c r="G24" s="57" t="s">
        <v>417</v>
      </c>
      <c r="H24" s="58" t="s">
        <v>511</v>
      </c>
      <c r="I24" s="575" t="s">
        <v>565</v>
      </c>
      <c r="J24" s="579">
        <v>48579</v>
      </c>
      <c r="K24" s="57" t="s">
        <v>511</v>
      </c>
      <c r="L24" s="580"/>
      <c r="M24" s="1143"/>
      <c r="N24" s="1150"/>
      <c r="O24" s="580"/>
      <c r="P24" s="1159"/>
      <c r="Q24" s="1144"/>
      <c r="R24" s="202"/>
    </row>
    <row r="25" spans="1:18" s="574" customFormat="1" x14ac:dyDescent="0.25">
      <c r="A25" s="24"/>
      <c r="B25" s="201">
        <v>14</v>
      </c>
      <c r="C25" s="56" t="s">
        <v>1627</v>
      </c>
      <c r="D25" s="57" t="s">
        <v>15</v>
      </c>
      <c r="E25" s="56" t="s">
        <v>68</v>
      </c>
      <c r="F25" s="57" t="s">
        <v>435</v>
      </c>
      <c r="G25" s="57" t="s">
        <v>417</v>
      </c>
      <c r="H25" s="58" t="s">
        <v>513</v>
      </c>
      <c r="I25" s="575" t="s">
        <v>565</v>
      </c>
      <c r="J25" s="579">
        <v>48579</v>
      </c>
      <c r="K25" s="57" t="s">
        <v>6523</v>
      </c>
      <c r="L25" s="580"/>
      <c r="M25" s="1143"/>
      <c r="N25" s="1150"/>
      <c r="O25" s="580"/>
      <c r="P25" s="1159"/>
      <c r="Q25" s="1144"/>
      <c r="R25" s="202"/>
    </row>
    <row r="26" spans="1:18" s="574" customFormat="1" x14ac:dyDescent="0.25">
      <c r="A26" s="24"/>
      <c r="B26" s="201">
        <v>15</v>
      </c>
      <c r="C26" s="56" t="s">
        <v>1627</v>
      </c>
      <c r="D26" s="57" t="s">
        <v>15</v>
      </c>
      <c r="E26" s="56" t="s">
        <v>68</v>
      </c>
      <c r="F26" s="57" t="s">
        <v>435</v>
      </c>
      <c r="G26" s="57" t="s">
        <v>417</v>
      </c>
      <c r="H26" s="58" t="s">
        <v>513</v>
      </c>
      <c r="I26" s="575" t="s">
        <v>565</v>
      </c>
      <c r="J26" s="579">
        <v>48579</v>
      </c>
      <c r="K26" s="57" t="s">
        <v>513</v>
      </c>
      <c r="L26" s="580"/>
      <c r="M26" s="1143"/>
      <c r="N26" s="1150"/>
      <c r="O26" s="580"/>
      <c r="P26" s="1159"/>
      <c r="Q26" s="1144"/>
      <c r="R26" s="202"/>
    </row>
    <row r="27" spans="1:18" s="574" customFormat="1" x14ac:dyDescent="0.25">
      <c r="A27" s="24"/>
      <c r="B27" s="201">
        <v>16</v>
      </c>
      <c r="C27" s="56" t="s">
        <v>1627</v>
      </c>
      <c r="D27" s="57" t="s">
        <v>15</v>
      </c>
      <c r="E27" s="56" t="s">
        <v>68</v>
      </c>
      <c r="F27" s="57" t="s">
        <v>435</v>
      </c>
      <c r="G27" s="57" t="s">
        <v>417</v>
      </c>
      <c r="H27" s="58" t="s">
        <v>513</v>
      </c>
      <c r="I27" s="575" t="s">
        <v>565</v>
      </c>
      <c r="J27" s="579">
        <v>48579</v>
      </c>
      <c r="K27" s="57" t="s">
        <v>574</v>
      </c>
      <c r="L27" s="580"/>
      <c r="M27" s="1143"/>
      <c r="N27" s="1150"/>
      <c r="O27" s="580"/>
      <c r="P27" s="1159"/>
      <c r="Q27" s="1144"/>
      <c r="R27" s="202"/>
    </row>
    <row r="28" spans="1:18" s="574" customFormat="1" x14ac:dyDescent="0.25">
      <c r="A28" s="24"/>
      <c r="B28" s="201">
        <v>17</v>
      </c>
      <c r="C28" s="56" t="s">
        <v>1627</v>
      </c>
      <c r="D28" s="57" t="s">
        <v>15</v>
      </c>
      <c r="E28" s="56" t="s">
        <v>68</v>
      </c>
      <c r="F28" s="57" t="s">
        <v>435</v>
      </c>
      <c r="G28" s="57" t="s">
        <v>417</v>
      </c>
      <c r="H28" s="58" t="s">
        <v>513</v>
      </c>
      <c r="I28" s="575" t="s">
        <v>565</v>
      </c>
      <c r="J28" s="579">
        <v>48579</v>
      </c>
      <c r="K28" s="57" t="s">
        <v>6524</v>
      </c>
      <c r="L28" s="580"/>
      <c r="M28" s="1143"/>
      <c r="N28" s="1150"/>
      <c r="O28" s="580"/>
      <c r="P28" s="1159"/>
      <c r="Q28" s="1144"/>
      <c r="R28" s="202"/>
    </row>
    <row r="29" spans="1:18" s="574" customFormat="1" x14ac:dyDescent="0.25">
      <c r="A29" s="24"/>
      <c r="B29" s="201">
        <v>18</v>
      </c>
      <c r="C29" s="56" t="s">
        <v>1644</v>
      </c>
      <c r="D29" s="57" t="s">
        <v>15</v>
      </c>
      <c r="E29" s="56" t="s">
        <v>68</v>
      </c>
      <c r="F29" s="57" t="s">
        <v>435</v>
      </c>
      <c r="G29" s="57" t="s">
        <v>417</v>
      </c>
      <c r="H29" s="58" t="s">
        <v>428</v>
      </c>
      <c r="I29" s="575" t="s">
        <v>565</v>
      </c>
      <c r="J29" s="579">
        <v>48579</v>
      </c>
      <c r="K29" s="57" t="s">
        <v>579</v>
      </c>
      <c r="L29" s="580"/>
      <c r="M29" s="1143"/>
      <c r="N29" s="1150"/>
      <c r="O29" s="580"/>
      <c r="P29" s="1159"/>
      <c r="Q29" s="1144"/>
      <c r="R29" s="202"/>
    </row>
    <row r="30" spans="1:18" s="574" customFormat="1" x14ac:dyDescent="0.25">
      <c r="A30" s="24"/>
      <c r="B30" s="201">
        <v>19</v>
      </c>
      <c r="C30" s="56" t="s">
        <v>1660</v>
      </c>
      <c r="D30" s="57" t="s">
        <v>15</v>
      </c>
      <c r="E30" s="56" t="s">
        <v>68</v>
      </c>
      <c r="F30" s="57" t="s">
        <v>435</v>
      </c>
      <c r="G30" s="57" t="s">
        <v>417</v>
      </c>
      <c r="H30" s="58" t="s">
        <v>517</v>
      </c>
      <c r="I30" s="575" t="s">
        <v>565</v>
      </c>
      <c r="J30" s="579">
        <v>48579</v>
      </c>
      <c r="K30" s="57" t="s">
        <v>570</v>
      </c>
      <c r="L30" s="580"/>
      <c r="M30" s="1143"/>
      <c r="N30" s="1150"/>
      <c r="O30" s="580"/>
      <c r="P30" s="1159"/>
      <c r="Q30" s="1144"/>
      <c r="R30" s="202"/>
    </row>
    <row r="31" spans="1:18" s="574" customFormat="1" x14ac:dyDescent="0.25">
      <c r="A31" s="24"/>
      <c r="B31" s="201">
        <v>20</v>
      </c>
      <c r="C31" s="56" t="s">
        <v>1660</v>
      </c>
      <c r="D31" s="57" t="s">
        <v>15</v>
      </c>
      <c r="E31" s="56" t="s">
        <v>68</v>
      </c>
      <c r="F31" s="57" t="s">
        <v>435</v>
      </c>
      <c r="G31" s="57" t="s">
        <v>417</v>
      </c>
      <c r="H31" s="58" t="s">
        <v>517</v>
      </c>
      <c r="I31" s="575" t="s">
        <v>565</v>
      </c>
      <c r="J31" s="579">
        <v>48579</v>
      </c>
      <c r="K31" s="57" t="s">
        <v>6371</v>
      </c>
      <c r="L31" s="580"/>
      <c r="M31" s="1134"/>
      <c r="N31" s="1151"/>
      <c r="O31" s="580"/>
      <c r="P31" s="1160"/>
      <c r="Q31" s="1136"/>
      <c r="R31" s="202"/>
    </row>
    <row r="32" spans="1:18" s="574" customFormat="1" x14ac:dyDescent="0.25">
      <c r="A32" s="24"/>
      <c r="B32" s="201">
        <v>21</v>
      </c>
      <c r="C32" s="56" t="s">
        <v>1696</v>
      </c>
      <c r="D32" s="57" t="s">
        <v>15</v>
      </c>
      <c r="E32" s="56" t="s">
        <v>59</v>
      </c>
      <c r="F32" s="57" t="s">
        <v>435</v>
      </c>
      <c r="G32" s="57" t="s">
        <v>417</v>
      </c>
      <c r="H32" s="58" t="s">
        <v>470</v>
      </c>
      <c r="I32" s="575" t="s">
        <v>565</v>
      </c>
      <c r="J32" s="579">
        <v>48579</v>
      </c>
      <c r="K32" s="57" t="s">
        <v>6525</v>
      </c>
      <c r="L32" s="682"/>
      <c r="M32" s="1133">
        <v>27.56</v>
      </c>
      <c r="N32" s="1135">
        <v>27.56</v>
      </c>
      <c r="O32" s="682"/>
      <c r="P32" s="1133">
        <v>2.76</v>
      </c>
      <c r="Q32" s="1135">
        <v>2.76</v>
      </c>
      <c r="R32" s="202"/>
    </row>
    <row r="33" spans="1:18" s="574" customFormat="1" x14ac:dyDescent="0.25">
      <c r="A33" s="24"/>
      <c r="B33" s="201">
        <v>22</v>
      </c>
      <c r="C33" s="56" t="s">
        <v>1696</v>
      </c>
      <c r="D33" s="57" t="s">
        <v>15</v>
      </c>
      <c r="E33" s="56" t="s">
        <v>59</v>
      </c>
      <c r="F33" s="57" t="s">
        <v>435</v>
      </c>
      <c r="G33" s="57" t="s">
        <v>417</v>
      </c>
      <c r="H33" s="58" t="s">
        <v>470</v>
      </c>
      <c r="I33" s="575" t="s">
        <v>565</v>
      </c>
      <c r="J33" s="579">
        <v>48579</v>
      </c>
      <c r="K33" s="57" t="s">
        <v>6526</v>
      </c>
      <c r="L33" s="682"/>
      <c r="M33" s="1143"/>
      <c r="N33" s="1144"/>
      <c r="O33" s="682"/>
      <c r="P33" s="1143"/>
      <c r="Q33" s="1144"/>
      <c r="R33" s="202"/>
    </row>
    <row r="34" spans="1:18" s="574" customFormat="1" x14ac:dyDescent="0.25">
      <c r="A34" s="24"/>
      <c r="B34" s="201">
        <v>23</v>
      </c>
      <c r="C34" s="56" t="s">
        <v>1713</v>
      </c>
      <c r="D34" s="57" t="s">
        <v>15</v>
      </c>
      <c r="E34" s="56" t="s">
        <v>59</v>
      </c>
      <c r="F34" s="57" t="s">
        <v>435</v>
      </c>
      <c r="G34" s="57" t="s">
        <v>417</v>
      </c>
      <c r="H34" s="58" t="s">
        <v>473</v>
      </c>
      <c r="I34" s="575" t="s">
        <v>565</v>
      </c>
      <c r="J34" s="579">
        <v>48579</v>
      </c>
      <c r="K34" s="57" t="s">
        <v>57</v>
      </c>
      <c r="L34" s="682"/>
      <c r="M34" s="1143"/>
      <c r="N34" s="1144"/>
      <c r="O34" s="682"/>
      <c r="P34" s="1143"/>
      <c r="Q34" s="1144"/>
      <c r="R34" s="202"/>
    </row>
    <row r="35" spans="1:18" s="574" customFormat="1" x14ac:dyDescent="0.25">
      <c r="A35" s="24"/>
      <c r="B35" s="201">
        <v>24</v>
      </c>
      <c r="C35" s="56" t="s">
        <v>1731</v>
      </c>
      <c r="D35" s="57" t="s">
        <v>15</v>
      </c>
      <c r="E35" s="56" t="s">
        <v>59</v>
      </c>
      <c r="F35" s="57" t="s">
        <v>435</v>
      </c>
      <c r="G35" s="57" t="s">
        <v>417</v>
      </c>
      <c r="H35" s="58" t="s">
        <v>475</v>
      </c>
      <c r="I35" s="575" t="s">
        <v>565</v>
      </c>
      <c r="J35" s="579">
        <v>48579</v>
      </c>
      <c r="K35" s="57" t="s">
        <v>6527</v>
      </c>
      <c r="L35" s="682"/>
      <c r="M35" s="1143"/>
      <c r="N35" s="1144"/>
      <c r="O35" s="682"/>
      <c r="P35" s="1143"/>
      <c r="Q35" s="1144"/>
      <c r="R35" s="202"/>
    </row>
    <row r="36" spans="1:18" s="574" customFormat="1" x14ac:dyDescent="0.25">
      <c r="A36" s="24"/>
      <c r="B36" s="201">
        <v>25</v>
      </c>
      <c r="C36" s="56" t="s">
        <v>1731</v>
      </c>
      <c r="D36" s="57" t="s">
        <v>15</v>
      </c>
      <c r="E36" s="56" t="s">
        <v>59</v>
      </c>
      <c r="F36" s="57" t="s">
        <v>435</v>
      </c>
      <c r="G36" s="57" t="s">
        <v>417</v>
      </c>
      <c r="H36" s="58" t="s">
        <v>475</v>
      </c>
      <c r="I36" s="575" t="s">
        <v>565</v>
      </c>
      <c r="J36" s="579">
        <v>48579</v>
      </c>
      <c r="K36" s="57" t="s">
        <v>6528</v>
      </c>
      <c r="L36" s="682"/>
      <c r="M36" s="1143"/>
      <c r="N36" s="1144"/>
      <c r="O36" s="682"/>
      <c r="P36" s="1143"/>
      <c r="Q36" s="1144"/>
      <c r="R36" s="202"/>
    </row>
    <row r="37" spans="1:18" s="574" customFormat="1" x14ac:dyDescent="0.25">
      <c r="A37" s="24"/>
      <c r="B37" s="201">
        <v>26</v>
      </c>
      <c r="C37" s="56" t="s">
        <v>1731</v>
      </c>
      <c r="D37" s="57" t="s">
        <v>15</v>
      </c>
      <c r="E37" s="56" t="s">
        <v>59</v>
      </c>
      <c r="F37" s="57" t="s">
        <v>435</v>
      </c>
      <c r="G37" s="57" t="s">
        <v>417</v>
      </c>
      <c r="H37" s="58" t="s">
        <v>475</v>
      </c>
      <c r="I37" s="575" t="s">
        <v>565</v>
      </c>
      <c r="J37" s="579">
        <v>48579</v>
      </c>
      <c r="K37" s="57" t="s">
        <v>6529</v>
      </c>
      <c r="L37" s="682"/>
      <c r="M37" s="1143"/>
      <c r="N37" s="1144"/>
      <c r="O37" s="682"/>
      <c r="P37" s="1143"/>
      <c r="Q37" s="1144"/>
      <c r="R37" s="202"/>
    </row>
    <row r="38" spans="1:18" s="574" customFormat="1" x14ac:dyDescent="0.25">
      <c r="A38" s="24"/>
      <c r="B38" s="201">
        <v>27</v>
      </c>
      <c r="C38" s="56" t="s">
        <v>1731</v>
      </c>
      <c r="D38" s="57" t="s">
        <v>15</v>
      </c>
      <c r="E38" s="56" t="s">
        <v>59</v>
      </c>
      <c r="F38" s="57" t="s">
        <v>435</v>
      </c>
      <c r="G38" s="57" t="s">
        <v>417</v>
      </c>
      <c r="H38" s="58" t="s">
        <v>475</v>
      </c>
      <c r="I38" s="575" t="s">
        <v>565</v>
      </c>
      <c r="J38" s="579">
        <v>48579</v>
      </c>
      <c r="K38" s="57" t="s">
        <v>606</v>
      </c>
      <c r="L38" s="682"/>
      <c r="M38" s="1143"/>
      <c r="N38" s="1144"/>
      <c r="O38" s="682"/>
      <c r="P38" s="1143"/>
      <c r="Q38" s="1144"/>
      <c r="R38" s="202"/>
    </row>
    <row r="39" spans="1:18" s="574" customFormat="1" x14ac:dyDescent="0.25">
      <c r="A39" s="24"/>
      <c r="B39" s="201">
        <v>28</v>
      </c>
      <c r="C39" s="56" t="s">
        <v>6918</v>
      </c>
      <c r="D39" s="57" t="s">
        <v>15</v>
      </c>
      <c r="E39" s="56" t="s">
        <v>59</v>
      </c>
      <c r="F39" s="57" t="s">
        <v>435</v>
      </c>
      <c r="G39" s="57" t="s">
        <v>417</v>
      </c>
      <c r="H39" s="58" t="s">
        <v>468</v>
      </c>
      <c r="I39" s="575" t="s">
        <v>565</v>
      </c>
      <c r="J39" s="579">
        <v>48579</v>
      </c>
      <c r="K39" s="57" t="s">
        <v>6919</v>
      </c>
      <c r="L39" s="682"/>
      <c r="M39" s="1134"/>
      <c r="N39" s="1136"/>
      <c r="O39" s="682"/>
      <c r="P39" s="1134"/>
      <c r="Q39" s="1136"/>
      <c r="R39" s="202"/>
    </row>
    <row r="40" spans="1:18" s="574" customFormat="1" ht="15" customHeight="1" x14ac:dyDescent="0.25">
      <c r="A40" s="24"/>
      <c r="B40" s="201">
        <v>29</v>
      </c>
      <c r="C40" s="56" t="s">
        <v>1825</v>
      </c>
      <c r="D40" s="57" t="s">
        <v>15</v>
      </c>
      <c r="E40" s="56" t="s">
        <v>266</v>
      </c>
      <c r="F40" s="57" t="s">
        <v>435</v>
      </c>
      <c r="G40" s="57" t="s">
        <v>417</v>
      </c>
      <c r="H40" s="58" t="s">
        <v>418</v>
      </c>
      <c r="I40" s="578">
        <v>44562</v>
      </c>
      <c r="J40" s="579">
        <v>48213</v>
      </c>
      <c r="K40" s="57" t="s">
        <v>418</v>
      </c>
      <c r="L40" s="682"/>
      <c r="M40" s="1152">
        <v>66.667000000000002</v>
      </c>
      <c r="N40" s="1164">
        <v>66.667000000000002</v>
      </c>
      <c r="O40" s="581"/>
      <c r="P40" s="1152">
        <v>13.333</v>
      </c>
      <c r="Q40" s="1164">
        <v>13.333</v>
      </c>
      <c r="R40" s="202"/>
    </row>
    <row r="41" spans="1:18" s="574" customFormat="1" ht="15" customHeight="1" x14ac:dyDescent="0.25">
      <c r="A41" s="24"/>
      <c r="B41" s="201">
        <v>30</v>
      </c>
      <c r="C41" s="56" t="s">
        <v>1840</v>
      </c>
      <c r="D41" s="57" t="s">
        <v>15</v>
      </c>
      <c r="E41" s="56" t="s">
        <v>266</v>
      </c>
      <c r="F41" s="57" t="s">
        <v>435</v>
      </c>
      <c r="G41" s="57" t="s">
        <v>417</v>
      </c>
      <c r="H41" s="58" t="s">
        <v>422</v>
      </c>
      <c r="I41" s="578">
        <v>44562</v>
      </c>
      <c r="J41" s="579">
        <v>48213</v>
      </c>
      <c r="K41" s="57" t="s">
        <v>422</v>
      </c>
      <c r="L41" s="682"/>
      <c r="M41" s="1163"/>
      <c r="N41" s="1165"/>
      <c r="O41" s="581"/>
      <c r="P41" s="1163"/>
      <c r="Q41" s="1165"/>
      <c r="R41" s="202"/>
    </row>
    <row r="42" spans="1:18" s="574" customFormat="1" ht="15" customHeight="1" x14ac:dyDescent="0.25">
      <c r="A42" s="24"/>
      <c r="B42" s="201">
        <v>31</v>
      </c>
      <c r="C42" s="56" t="s">
        <v>1855</v>
      </c>
      <c r="D42" s="57" t="s">
        <v>15</v>
      </c>
      <c r="E42" s="56" t="s">
        <v>266</v>
      </c>
      <c r="F42" s="57" t="s">
        <v>435</v>
      </c>
      <c r="G42" s="57" t="s">
        <v>417</v>
      </c>
      <c r="H42" s="58" t="s">
        <v>424</v>
      </c>
      <c r="I42" s="578">
        <v>44562</v>
      </c>
      <c r="J42" s="579">
        <v>48213</v>
      </c>
      <c r="K42" s="57" t="s">
        <v>716</v>
      </c>
      <c r="L42" s="682"/>
      <c r="M42" s="1163"/>
      <c r="N42" s="1165"/>
      <c r="O42" s="581"/>
      <c r="P42" s="1163"/>
      <c r="Q42" s="1165"/>
      <c r="R42" s="202"/>
    </row>
    <row r="43" spans="1:18" s="574" customFormat="1" ht="15" customHeight="1" x14ac:dyDescent="0.25">
      <c r="A43" s="24"/>
      <c r="B43" s="201">
        <v>32</v>
      </c>
      <c r="C43" s="56" t="s">
        <v>1871</v>
      </c>
      <c r="D43" s="57" t="s">
        <v>15</v>
      </c>
      <c r="E43" s="56" t="s">
        <v>266</v>
      </c>
      <c r="F43" s="57" t="s">
        <v>435</v>
      </c>
      <c r="G43" s="57" t="s">
        <v>417</v>
      </c>
      <c r="H43" s="58" t="s">
        <v>428</v>
      </c>
      <c r="I43" s="578">
        <v>44562</v>
      </c>
      <c r="J43" s="579">
        <v>48213</v>
      </c>
      <c r="K43" s="57" t="s">
        <v>579</v>
      </c>
      <c r="L43" s="682"/>
      <c r="M43" s="1163"/>
      <c r="N43" s="1165"/>
      <c r="O43" s="581"/>
      <c r="P43" s="1163"/>
      <c r="Q43" s="1165"/>
      <c r="R43" s="202"/>
    </row>
    <row r="44" spans="1:18" s="574" customFormat="1" ht="15.75" customHeight="1" x14ac:dyDescent="0.25">
      <c r="A44" s="24"/>
      <c r="B44" s="201">
        <v>33</v>
      </c>
      <c r="C44" s="56" t="s">
        <v>1888</v>
      </c>
      <c r="D44" s="57" t="s">
        <v>15</v>
      </c>
      <c r="E44" s="56" t="s">
        <v>266</v>
      </c>
      <c r="F44" s="57" t="s">
        <v>435</v>
      </c>
      <c r="G44" s="57" t="s">
        <v>417</v>
      </c>
      <c r="H44" s="58" t="s">
        <v>370</v>
      </c>
      <c r="I44" s="578">
        <v>44562</v>
      </c>
      <c r="J44" s="579">
        <v>48213</v>
      </c>
      <c r="K44" s="57" t="s">
        <v>370</v>
      </c>
      <c r="L44" s="682"/>
      <c r="M44" s="1163"/>
      <c r="N44" s="1165"/>
      <c r="O44" s="581"/>
      <c r="P44" s="1163"/>
      <c r="Q44" s="1165"/>
      <c r="R44" s="202"/>
    </row>
    <row r="45" spans="1:18" s="574" customFormat="1" ht="15" customHeight="1" x14ac:dyDescent="0.25">
      <c r="A45" s="24"/>
      <c r="B45" s="201">
        <v>34</v>
      </c>
      <c r="C45" s="56" t="s">
        <v>1888</v>
      </c>
      <c r="D45" s="57" t="s">
        <v>15</v>
      </c>
      <c r="E45" s="56" t="s">
        <v>266</v>
      </c>
      <c r="F45" s="57" t="s">
        <v>435</v>
      </c>
      <c r="G45" s="57" t="s">
        <v>417</v>
      </c>
      <c r="H45" s="58" t="s">
        <v>370</v>
      </c>
      <c r="I45" s="578">
        <v>44562</v>
      </c>
      <c r="J45" s="579">
        <v>48213</v>
      </c>
      <c r="K45" s="57" t="s">
        <v>2956</v>
      </c>
      <c r="L45" s="682"/>
      <c r="M45" s="1163"/>
      <c r="N45" s="1165"/>
      <c r="O45" s="581"/>
      <c r="P45" s="1163"/>
      <c r="Q45" s="1165"/>
      <c r="R45" s="202"/>
    </row>
    <row r="46" spans="1:18" s="574" customFormat="1" ht="15" customHeight="1" x14ac:dyDescent="0.25">
      <c r="A46" s="24"/>
      <c r="B46" s="201">
        <v>35</v>
      </c>
      <c r="C46" s="56" t="s">
        <v>1904</v>
      </c>
      <c r="D46" s="57" t="s">
        <v>15</v>
      </c>
      <c r="E46" s="56" t="s">
        <v>266</v>
      </c>
      <c r="F46" s="57" t="s">
        <v>435</v>
      </c>
      <c r="G46" s="57" t="s">
        <v>417</v>
      </c>
      <c r="H46" s="58" t="s">
        <v>431</v>
      </c>
      <c r="I46" s="578">
        <v>44562</v>
      </c>
      <c r="J46" s="579">
        <v>48213</v>
      </c>
      <c r="K46" s="57" t="s">
        <v>431</v>
      </c>
      <c r="L46" s="682"/>
      <c r="M46" s="1163"/>
      <c r="N46" s="1165"/>
      <c r="O46" s="581"/>
      <c r="P46" s="1163"/>
      <c r="Q46" s="1165"/>
      <c r="R46" s="202"/>
    </row>
    <row r="47" spans="1:18" s="574" customFormat="1" ht="15" customHeight="1" x14ac:dyDescent="0.25">
      <c r="A47" s="24"/>
      <c r="B47" s="201">
        <v>36</v>
      </c>
      <c r="C47" s="56" t="s">
        <v>1920</v>
      </c>
      <c r="D47" s="57" t="s">
        <v>15</v>
      </c>
      <c r="E47" s="56" t="s">
        <v>266</v>
      </c>
      <c r="F47" s="57" t="s">
        <v>435</v>
      </c>
      <c r="G47" s="57" t="s">
        <v>417</v>
      </c>
      <c r="H47" s="58" t="s">
        <v>433</v>
      </c>
      <c r="I47" s="578">
        <v>44562</v>
      </c>
      <c r="J47" s="579">
        <v>48213</v>
      </c>
      <c r="K47" s="57" t="s">
        <v>433</v>
      </c>
      <c r="L47" s="682"/>
      <c r="M47" s="1163"/>
      <c r="N47" s="1165"/>
      <c r="O47" s="581"/>
      <c r="P47" s="1163"/>
      <c r="Q47" s="1165"/>
      <c r="R47" s="202"/>
    </row>
    <row r="48" spans="1:18" s="574" customFormat="1" ht="15" customHeight="1" x14ac:dyDescent="0.25">
      <c r="A48" s="24"/>
      <c r="B48" s="201">
        <v>37</v>
      </c>
      <c r="C48" s="56" t="s">
        <v>1935</v>
      </c>
      <c r="D48" s="57" t="s">
        <v>15</v>
      </c>
      <c r="E48" s="56" t="s">
        <v>266</v>
      </c>
      <c r="F48" s="57" t="s">
        <v>435</v>
      </c>
      <c r="G48" s="57" t="s">
        <v>417</v>
      </c>
      <c r="H48" s="58" t="s">
        <v>426</v>
      </c>
      <c r="I48" s="578">
        <v>44562</v>
      </c>
      <c r="J48" s="579">
        <v>48213</v>
      </c>
      <c r="K48" s="57" t="s">
        <v>717</v>
      </c>
      <c r="L48" s="682"/>
      <c r="M48" s="1163"/>
      <c r="N48" s="1165"/>
      <c r="O48" s="581"/>
      <c r="P48" s="1163"/>
      <c r="Q48" s="1165"/>
      <c r="R48" s="202"/>
    </row>
    <row r="49" spans="1:18" s="574" customFormat="1" ht="15" customHeight="1" x14ac:dyDescent="0.25">
      <c r="A49" s="24"/>
      <c r="B49" s="201">
        <v>38</v>
      </c>
      <c r="C49" s="56" t="s">
        <v>1935</v>
      </c>
      <c r="D49" s="57" t="s">
        <v>15</v>
      </c>
      <c r="E49" s="56" t="s">
        <v>266</v>
      </c>
      <c r="F49" s="57" t="s">
        <v>435</v>
      </c>
      <c r="G49" s="57" t="s">
        <v>417</v>
      </c>
      <c r="H49" s="58" t="s">
        <v>426</v>
      </c>
      <c r="I49" s="578">
        <v>44562</v>
      </c>
      <c r="J49" s="579">
        <v>48213</v>
      </c>
      <c r="K49" s="57" t="s">
        <v>426</v>
      </c>
      <c r="L49" s="682"/>
      <c r="M49" s="1163"/>
      <c r="N49" s="1165"/>
      <c r="O49" s="581"/>
      <c r="P49" s="1163"/>
      <c r="Q49" s="1165"/>
      <c r="R49" s="202"/>
    </row>
    <row r="50" spans="1:18" s="574" customFormat="1" x14ac:dyDescent="0.25">
      <c r="A50" s="24"/>
      <c r="B50" s="201">
        <v>39</v>
      </c>
      <c r="C50" s="56" t="s">
        <v>4405</v>
      </c>
      <c r="D50" s="57" t="s">
        <v>15</v>
      </c>
      <c r="E50" s="56" t="s">
        <v>266</v>
      </c>
      <c r="F50" s="57" t="s">
        <v>435</v>
      </c>
      <c r="G50" s="57" t="s">
        <v>417</v>
      </c>
      <c r="H50" s="58" t="s">
        <v>4388</v>
      </c>
      <c r="I50" s="578">
        <v>44562</v>
      </c>
      <c r="J50" s="579">
        <v>48213</v>
      </c>
      <c r="K50" s="57" t="s">
        <v>4388</v>
      </c>
      <c r="L50" s="682"/>
      <c r="M50" s="1153"/>
      <c r="N50" s="1166"/>
      <c r="O50" s="581"/>
      <c r="P50" s="1153"/>
      <c r="Q50" s="1166"/>
      <c r="R50" s="202"/>
    </row>
    <row r="51" spans="1:18" s="574" customFormat="1" x14ac:dyDescent="0.25">
      <c r="A51" s="24"/>
      <c r="B51" s="201">
        <v>40</v>
      </c>
      <c r="C51" s="56" t="s">
        <v>2198</v>
      </c>
      <c r="D51" s="57" t="s">
        <v>15</v>
      </c>
      <c r="E51" s="56" t="s">
        <v>97</v>
      </c>
      <c r="F51" s="57" t="s">
        <v>435</v>
      </c>
      <c r="G51" s="57" t="s">
        <v>417</v>
      </c>
      <c r="H51" s="58" t="s">
        <v>534</v>
      </c>
      <c r="I51" s="575" t="s">
        <v>794</v>
      </c>
      <c r="J51" s="579">
        <v>47118</v>
      </c>
      <c r="K51" s="57" t="s">
        <v>534</v>
      </c>
      <c r="L51" s="682"/>
      <c r="M51" s="1133">
        <v>3.3730000000000002</v>
      </c>
      <c r="N51" s="1149">
        <v>3.3730000000000002</v>
      </c>
      <c r="O51" s="682"/>
      <c r="P51" s="1133">
        <v>0.67500000000000004</v>
      </c>
      <c r="Q51" s="1149">
        <v>0.67500000000000004</v>
      </c>
      <c r="R51" s="202"/>
    </row>
    <row r="52" spans="1:18" s="574" customFormat="1" x14ac:dyDescent="0.25">
      <c r="A52" s="24"/>
      <c r="B52" s="201">
        <v>41</v>
      </c>
      <c r="C52" s="56" t="s">
        <v>2212</v>
      </c>
      <c r="D52" s="57" t="s">
        <v>15</v>
      </c>
      <c r="E52" s="56" t="s">
        <v>97</v>
      </c>
      <c r="F52" s="57" t="s">
        <v>435</v>
      </c>
      <c r="G52" s="57" t="s">
        <v>417</v>
      </c>
      <c r="H52" s="58" t="s">
        <v>520</v>
      </c>
      <c r="I52" s="575" t="s">
        <v>794</v>
      </c>
      <c r="J52" s="579">
        <v>47118</v>
      </c>
      <c r="K52" s="57" t="s">
        <v>710</v>
      </c>
      <c r="L52" s="682"/>
      <c r="M52" s="1143"/>
      <c r="N52" s="1150"/>
      <c r="O52" s="682"/>
      <c r="P52" s="1143"/>
      <c r="Q52" s="1150"/>
      <c r="R52" s="202"/>
    </row>
    <row r="53" spans="1:18" s="574" customFormat="1" x14ac:dyDescent="0.25">
      <c r="A53" s="24"/>
      <c r="B53" s="201">
        <v>42</v>
      </c>
      <c r="C53" s="56" t="s">
        <v>6530</v>
      </c>
      <c r="D53" s="57" t="s">
        <v>15</v>
      </c>
      <c r="E53" s="56" t="s">
        <v>97</v>
      </c>
      <c r="F53" s="57" t="s">
        <v>435</v>
      </c>
      <c r="G53" s="57" t="s">
        <v>417</v>
      </c>
      <c r="H53" s="58" t="s">
        <v>710</v>
      </c>
      <c r="I53" s="578">
        <v>43862</v>
      </c>
      <c r="J53" s="579">
        <v>47118</v>
      </c>
      <c r="K53" s="57" t="s">
        <v>710</v>
      </c>
      <c r="L53" s="682"/>
      <c r="M53" s="1143"/>
      <c r="N53" s="1150"/>
      <c r="O53" s="682"/>
      <c r="P53" s="1143"/>
      <c r="Q53" s="1150"/>
      <c r="R53" s="202"/>
    </row>
    <row r="54" spans="1:18" s="574" customFormat="1" x14ac:dyDescent="0.25">
      <c r="A54" s="24"/>
      <c r="B54" s="201">
        <v>43</v>
      </c>
      <c r="C54" s="56" t="s">
        <v>2223</v>
      </c>
      <c r="D54" s="57" t="s">
        <v>15</v>
      </c>
      <c r="E54" s="56" t="s">
        <v>97</v>
      </c>
      <c r="F54" s="57" t="s">
        <v>435</v>
      </c>
      <c r="G54" s="57" t="s">
        <v>417</v>
      </c>
      <c r="H54" s="58" t="s">
        <v>522</v>
      </c>
      <c r="I54" s="575" t="s">
        <v>794</v>
      </c>
      <c r="J54" s="579">
        <v>47118</v>
      </c>
      <c r="K54" s="57" t="s">
        <v>614</v>
      </c>
      <c r="L54" s="682"/>
      <c r="M54" s="1143"/>
      <c r="N54" s="1150"/>
      <c r="O54" s="682"/>
      <c r="P54" s="1143"/>
      <c r="Q54" s="1150"/>
      <c r="R54" s="202"/>
    </row>
    <row r="55" spans="1:18" s="574" customFormat="1" x14ac:dyDescent="0.25">
      <c r="A55" s="24"/>
      <c r="B55" s="201">
        <v>44</v>
      </c>
      <c r="C55" s="56" t="s">
        <v>6531</v>
      </c>
      <c r="D55" s="57" t="s">
        <v>15</v>
      </c>
      <c r="E55" s="56" t="s">
        <v>97</v>
      </c>
      <c r="F55" s="57" t="s">
        <v>435</v>
      </c>
      <c r="G55" s="57" t="s">
        <v>417</v>
      </c>
      <c r="H55" s="58" t="s">
        <v>614</v>
      </c>
      <c r="I55" s="578">
        <v>43862</v>
      </c>
      <c r="J55" s="579">
        <v>47118</v>
      </c>
      <c r="K55" s="57" t="s">
        <v>614</v>
      </c>
      <c r="L55" s="682"/>
      <c r="M55" s="1143"/>
      <c r="N55" s="1150"/>
      <c r="O55" s="682"/>
      <c r="P55" s="1143"/>
      <c r="Q55" s="1150"/>
      <c r="R55" s="202"/>
    </row>
    <row r="56" spans="1:18" s="574" customFormat="1" x14ac:dyDescent="0.25">
      <c r="A56" s="24"/>
      <c r="B56" s="201">
        <v>45</v>
      </c>
      <c r="C56" s="56" t="s">
        <v>2234</v>
      </c>
      <c r="D56" s="57" t="s">
        <v>15</v>
      </c>
      <c r="E56" s="56" t="s">
        <v>97</v>
      </c>
      <c r="F56" s="57" t="s">
        <v>435</v>
      </c>
      <c r="G56" s="57" t="s">
        <v>417</v>
      </c>
      <c r="H56" s="58" t="s">
        <v>524</v>
      </c>
      <c r="I56" s="575" t="s">
        <v>794</v>
      </c>
      <c r="J56" s="579">
        <v>47118</v>
      </c>
      <c r="K56" s="57" t="s">
        <v>524</v>
      </c>
      <c r="L56" s="682"/>
      <c r="M56" s="1143"/>
      <c r="N56" s="1150"/>
      <c r="O56" s="682"/>
      <c r="P56" s="1143"/>
      <c r="Q56" s="1150"/>
      <c r="R56" s="202"/>
    </row>
    <row r="57" spans="1:18" s="574" customFormat="1" x14ac:dyDescent="0.25">
      <c r="A57" s="24"/>
      <c r="B57" s="201">
        <v>46</v>
      </c>
      <c r="C57" s="56" t="s">
        <v>2243</v>
      </c>
      <c r="D57" s="57" t="s">
        <v>15</v>
      </c>
      <c r="E57" s="56" t="s">
        <v>97</v>
      </c>
      <c r="F57" s="57" t="s">
        <v>435</v>
      </c>
      <c r="G57" s="57" t="s">
        <v>417</v>
      </c>
      <c r="H57" s="58" t="s">
        <v>526</v>
      </c>
      <c r="I57" s="575" t="s">
        <v>794</v>
      </c>
      <c r="J57" s="579">
        <v>47118</v>
      </c>
      <c r="K57" s="57" t="s">
        <v>711</v>
      </c>
      <c r="L57" s="682"/>
      <c r="M57" s="1143"/>
      <c r="N57" s="1150"/>
      <c r="O57" s="682"/>
      <c r="P57" s="1143"/>
      <c r="Q57" s="1150"/>
      <c r="R57" s="202"/>
    </row>
    <row r="58" spans="1:18" s="574" customFormat="1" x14ac:dyDescent="0.25">
      <c r="A58" s="24"/>
      <c r="B58" s="201">
        <v>47</v>
      </c>
      <c r="C58" s="56" t="s">
        <v>2251</v>
      </c>
      <c r="D58" s="57" t="s">
        <v>15</v>
      </c>
      <c r="E58" s="56" t="s">
        <v>97</v>
      </c>
      <c r="F58" s="57" t="s">
        <v>435</v>
      </c>
      <c r="G58" s="57" t="s">
        <v>417</v>
      </c>
      <c r="H58" s="58" t="s">
        <v>528</v>
      </c>
      <c r="I58" s="575" t="s">
        <v>794</v>
      </c>
      <c r="J58" s="579">
        <v>47118</v>
      </c>
      <c r="K58" s="57" t="s">
        <v>712</v>
      </c>
      <c r="L58" s="682"/>
      <c r="M58" s="1143"/>
      <c r="N58" s="1150"/>
      <c r="O58" s="682"/>
      <c r="P58" s="1143"/>
      <c r="Q58" s="1150"/>
      <c r="R58" s="202"/>
    </row>
    <row r="59" spans="1:18" s="574" customFormat="1" x14ac:dyDescent="0.25">
      <c r="A59" s="24"/>
      <c r="B59" s="201">
        <v>48</v>
      </c>
      <c r="C59" s="56" t="s">
        <v>2259</v>
      </c>
      <c r="D59" s="57" t="s">
        <v>15</v>
      </c>
      <c r="E59" s="56" t="s">
        <v>97</v>
      </c>
      <c r="F59" s="57" t="s">
        <v>435</v>
      </c>
      <c r="G59" s="57" t="s">
        <v>417</v>
      </c>
      <c r="H59" s="58" t="s">
        <v>531</v>
      </c>
      <c r="I59" s="575" t="s">
        <v>794</v>
      </c>
      <c r="J59" s="579">
        <v>47118</v>
      </c>
      <c r="K59" s="57" t="s">
        <v>531</v>
      </c>
      <c r="L59" s="682"/>
      <c r="M59" s="1143"/>
      <c r="N59" s="1150"/>
      <c r="O59" s="682"/>
      <c r="P59" s="1143"/>
      <c r="Q59" s="1150"/>
      <c r="R59" s="202"/>
    </row>
    <row r="60" spans="1:18" s="574" customFormat="1" x14ac:dyDescent="0.25">
      <c r="A60" s="24"/>
      <c r="B60" s="201">
        <v>49</v>
      </c>
      <c r="C60" s="56" t="s">
        <v>2259</v>
      </c>
      <c r="D60" s="57" t="s">
        <v>15</v>
      </c>
      <c r="E60" s="56" t="s">
        <v>97</v>
      </c>
      <c r="F60" s="57" t="s">
        <v>435</v>
      </c>
      <c r="G60" s="57" t="s">
        <v>417</v>
      </c>
      <c r="H60" s="58" t="s">
        <v>531</v>
      </c>
      <c r="I60" s="575" t="s">
        <v>794</v>
      </c>
      <c r="J60" s="579">
        <v>47118</v>
      </c>
      <c r="K60" s="57" t="s">
        <v>1060</v>
      </c>
      <c r="L60" s="682"/>
      <c r="M60" s="1143"/>
      <c r="N60" s="1150"/>
      <c r="O60" s="682"/>
      <c r="P60" s="1143"/>
      <c r="Q60" s="1150"/>
      <c r="R60" s="202"/>
    </row>
    <row r="61" spans="1:18" s="574" customFormat="1" x14ac:dyDescent="0.25">
      <c r="A61" s="24"/>
      <c r="B61" s="201">
        <v>50</v>
      </c>
      <c r="C61" s="56" t="s">
        <v>3317</v>
      </c>
      <c r="D61" s="57" t="s">
        <v>15</v>
      </c>
      <c r="E61" s="56" t="s">
        <v>34</v>
      </c>
      <c r="F61" s="57" t="s">
        <v>435</v>
      </c>
      <c r="G61" s="57" t="s">
        <v>417</v>
      </c>
      <c r="H61" s="58" t="s">
        <v>3318</v>
      </c>
      <c r="I61" s="575" t="s">
        <v>794</v>
      </c>
      <c r="J61" s="579">
        <v>48213</v>
      </c>
      <c r="K61" s="57" t="s">
        <v>3318</v>
      </c>
      <c r="L61" s="682"/>
      <c r="M61" s="1133">
        <v>16.667000000000002</v>
      </c>
      <c r="N61" s="1149">
        <v>16.667000000000002</v>
      </c>
      <c r="O61" s="682"/>
      <c r="P61" s="1133">
        <v>3.3330000000000002</v>
      </c>
      <c r="Q61" s="1149">
        <v>3.3330000000000002</v>
      </c>
      <c r="R61" s="202"/>
    </row>
    <row r="62" spans="1:18" s="574" customFormat="1" x14ac:dyDescent="0.25">
      <c r="A62" s="24"/>
      <c r="B62" s="201">
        <v>51</v>
      </c>
      <c r="C62" s="56" t="s">
        <v>3319</v>
      </c>
      <c r="D62" s="57" t="s">
        <v>15</v>
      </c>
      <c r="E62" s="56" t="s">
        <v>34</v>
      </c>
      <c r="F62" s="57" t="s">
        <v>435</v>
      </c>
      <c r="G62" s="57" t="s">
        <v>417</v>
      </c>
      <c r="H62" s="58" t="s">
        <v>1148</v>
      </c>
      <c r="I62" s="578">
        <v>44562</v>
      </c>
      <c r="J62" s="579">
        <v>48213</v>
      </c>
      <c r="K62" s="57" t="s">
        <v>1148</v>
      </c>
      <c r="L62" s="682"/>
      <c r="M62" s="1143"/>
      <c r="N62" s="1150"/>
      <c r="O62" s="682"/>
      <c r="P62" s="1143"/>
      <c r="Q62" s="1150"/>
      <c r="R62" s="202"/>
    </row>
    <row r="63" spans="1:18" s="574" customFormat="1" ht="15" customHeight="1" x14ac:dyDescent="0.25">
      <c r="A63" s="24"/>
      <c r="B63" s="201">
        <v>52</v>
      </c>
      <c r="C63" s="56" t="s">
        <v>2268</v>
      </c>
      <c r="D63" s="57" t="s">
        <v>15</v>
      </c>
      <c r="E63" s="56" t="s">
        <v>34</v>
      </c>
      <c r="F63" s="57" t="s">
        <v>435</v>
      </c>
      <c r="G63" s="57" t="s">
        <v>417</v>
      </c>
      <c r="H63" s="58" t="s">
        <v>719</v>
      </c>
      <c r="I63" s="578">
        <v>44562</v>
      </c>
      <c r="J63" s="579">
        <v>48213</v>
      </c>
      <c r="K63" s="57" t="s">
        <v>720</v>
      </c>
      <c r="L63" s="682"/>
      <c r="M63" s="1143"/>
      <c r="N63" s="1150"/>
      <c r="O63" s="682"/>
      <c r="P63" s="1143"/>
      <c r="Q63" s="1150"/>
      <c r="R63" s="202"/>
    </row>
    <row r="64" spans="1:18" s="574" customFormat="1" ht="15" customHeight="1" x14ac:dyDescent="0.25">
      <c r="A64" s="24"/>
      <c r="B64" s="201">
        <v>53</v>
      </c>
      <c r="C64" s="56" t="s">
        <v>2292</v>
      </c>
      <c r="D64" s="57" t="s">
        <v>15</v>
      </c>
      <c r="E64" s="56" t="s">
        <v>34</v>
      </c>
      <c r="F64" s="57" t="s">
        <v>435</v>
      </c>
      <c r="G64" s="57" t="s">
        <v>417</v>
      </c>
      <c r="H64" s="58" t="s">
        <v>370</v>
      </c>
      <c r="I64" s="578">
        <v>44562</v>
      </c>
      <c r="J64" s="579">
        <v>48213</v>
      </c>
      <c r="K64" s="57" t="s">
        <v>718</v>
      </c>
      <c r="L64" s="682"/>
      <c r="M64" s="1143"/>
      <c r="N64" s="1150"/>
      <c r="O64" s="682"/>
      <c r="P64" s="1143"/>
      <c r="Q64" s="1150"/>
      <c r="R64" s="202"/>
    </row>
    <row r="65" spans="1:18" s="574" customFormat="1" ht="15" customHeight="1" x14ac:dyDescent="0.25">
      <c r="A65" s="24"/>
      <c r="B65" s="201">
        <v>54</v>
      </c>
      <c r="C65" s="56" t="s">
        <v>2292</v>
      </c>
      <c r="D65" s="57" t="s">
        <v>15</v>
      </c>
      <c r="E65" s="56" t="s">
        <v>34</v>
      </c>
      <c r="F65" s="57" t="s">
        <v>435</v>
      </c>
      <c r="G65" s="57" t="s">
        <v>417</v>
      </c>
      <c r="H65" s="58" t="s">
        <v>370</v>
      </c>
      <c r="I65" s="578">
        <v>44562</v>
      </c>
      <c r="J65" s="579">
        <v>48213</v>
      </c>
      <c r="K65" s="57" t="s">
        <v>2958</v>
      </c>
      <c r="L65" s="682"/>
      <c r="M65" s="1143"/>
      <c r="N65" s="1150"/>
      <c r="O65" s="682"/>
      <c r="P65" s="1143"/>
      <c r="Q65" s="1150"/>
      <c r="R65" s="202"/>
    </row>
    <row r="66" spans="1:18" s="574" customFormat="1" ht="15" customHeight="1" x14ac:dyDescent="0.25">
      <c r="A66" s="24"/>
      <c r="B66" s="201">
        <v>55</v>
      </c>
      <c r="C66" s="56" t="s">
        <v>2277</v>
      </c>
      <c r="D66" s="57" t="s">
        <v>15</v>
      </c>
      <c r="E66" s="56" t="s">
        <v>34</v>
      </c>
      <c r="F66" s="57" t="s">
        <v>435</v>
      </c>
      <c r="G66" s="57" t="s">
        <v>417</v>
      </c>
      <c r="H66" s="58" t="s">
        <v>767</v>
      </c>
      <c r="I66" s="578">
        <v>44562</v>
      </c>
      <c r="J66" s="579">
        <v>48213</v>
      </c>
      <c r="K66" s="57" t="s">
        <v>767</v>
      </c>
      <c r="L66" s="682"/>
      <c r="M66" s="1143"/>
      <c r="N66" s="1150"/>
      <c r="O66" s="682"/>
      <c r="P66" s="1143"/>
      <c r="Q66" s="1150"/>
      <c r="R66" s="202"/>
    </row>
    <row r="67" spans="1:18" s="574" customFormat="1" ht="15" customHeight="1" x14ac:dyDescent="0.25">
      <c r="A67" s="24"/>
      <c r="B67" s="201">
        <v>56</v>
      </c>
      <c r="C67" s="56" t="s">
        <v>3619</v>
      </c>
      <c r="D67" s="56" t="s">
        <v>15</v>
      </c>
      <c r="E67" s="56" t="s">
        <v>34</v>
      </c>
      <c r="F67" s="57" t="s">
        <v>435</v>
      </c>
      <c r="G67" s="57" t="s">
        <v>417</v>
      </c>
      <c r="H67" s="58" t="s">
        <v>3362</v>
      </c>
      <c r="I67" s="578">
        <v>44562</v>
      </c>
      <c r="J67" s="579">
        <v>48213</v>
      </c>
      <c r="K67" s="582" t="s">
        <v>3362</v>
      </c>
      <c r="L67" s="682"/>
      <c r="M67" s="1143"/>
      <c r="N67" s="1150"/>
      <c r="O67" s="682"/>
      <c r="P67" s="1143"/>
      <c r="Q67" s="1150"/>
      <c r="R67" s="202"/>
    </row>
    <row r="68" spans="1:18" s="574" customFormat="1" ht="15.75" customHeight="1" x14ac:dyDescent="0.25">
      <c r="A68" s="24"/>
      <c r="B68" s="201">
        <v>57</v>
      </c>
      <c r="C68" s="56" t="s">
        <v>2284</v>
      </c>
      <c r="D68" s="57" t="s">
        <v>15</v>
      </c>
      <c r="E68" s="56" t="s">
        <v>34</v>
      </c>
      <c r="F68" s="57" t="s">
        <v>435</v>
      </c>
      <c r="G68" s="57" t="s">
        <v>417</v>
      </c>
      <c r="H68" s="58" t="s">
        <v>634</v>
      </c>
      <c r="I68" s="578">
        <v>44562</v>
      </c>
      <c r="J68" s="579">
        <v>48213</v>
      </c>
      <c r="K68" s="57" t="s">
        <v>6532</v>
      </c>
      <c r="L68" s="682"/>
      <c r="M68" s="1143"/>
      <c r="N68" s="1150"/>
      <c r="O68" s="682"/>
      <c r="P68" s="1143"/>
      <c r="Q68" s="1150"/>
      <c r="R68" s="202"/>
    </row>
    <row r="69" spans="1:18" s="574" customFormat="1" ht="15" customHeight="1" x14ac:dyDescent="0.25">
      <c r="A69" s="24"/>
      <c r="B69" s="201">
        <v>58</v>
      </c>
      <c r="C69" s="56" t="s">
        <v>2284</v>
      </c>
      <c r="D69" s="57" t="s">
        <v>15</v>
      </c>
      <c r="E69" s="56" t="s">
        <v>34</v>
      </c>
      <c r="F69" s="57" t="s">
        <v>435</v>
      </c>
      <c r="G69" s="57" t="s">
        <v>417</v>
      </c>
      <c r="H69" s="58" t="s">
        <v>634</v>
      </c>
      <c r="I69" s="578">
        <v>44562</v>
      </c>
      <c r="J69" s="579">
        <v>48213</v>
      </c>
      <c r="K69" s="57" t="s">
        <v>2959</v>
      </c>
      <c r="L69" s="682"/>
      <c r="M69" s="1143"/>
      <c r="N69" s="1150"/>
      <c r="O69" s="682"/>
      <c r="P69" s="1143"/>
      <c r="Q69" s="1150"/>
      <c r="R69" s="202"/>
    </row>
    <row r="70" spans="1:18" s="574" customFormat="1" ht="15" customHeight="1" x14ac:dyDescent="0.25">
      <c r="A70" s="24"/>
      <c r="B70" s="201">
        <v>59</v>
      </c>
      <c r="C70" s="56" t="s">
        <v>2284</v>
      </c>
      <c r="D70" s="57" t="s">
        <v>15</v>
      </c>
      <c r="E70" s="56" t="s">
        <v>34</v>
      </c>
      <c r="F70" s="57" t="s">
        <v>435</v>
      </c>
      <c r="G70" s="57" t="s">
        <v>417</v>
      </c>
      <c r="H70" s="58" t="s">
        <v>634</v>
      </c>
      <c r="I70" s="578">
        <v>44562</v>
      </c>
      <c r="J70" s="579">
        <v>48213</v>
      </c>
      <c r="K70" s="57" t="s">
        <v>634</v>
      </c>
      <c r="L70" s="682"/>
      <c r="M70" s="1143"/>
      <c r="N70" s="1150"/>
      <c r="O70" s="682"/>
      <c r="P70" s="1143"/>
      <c r="Q70" s="1150"/>
      <c r="R70" s="202"/>
    </row>
    <row r="71" spans="1:18" s="574" customFormat="1" ht="15" customHeight="1" x14ac:dyDescent="0.25">
      <c r="A71" s="24"/>
      <c r="B71" s="201">
        <v>60</v>
      </c>
      <c r="C71" s="56" t="s">
        <v>2292</v>
      </c>
      <c r="D71" s="57" t="s">
        <v>15</v>
      </c>
      <c r="E71" s="56" t="s">
        <v>34</v>
      </c>
      <c r="F71" s="57" t="s">
        <v>435</v>
      </c>
      <c r="G71" s="57" t="s">
        <v>417</v>
      </c>
      <c r="H71" s="58" t="s">
        <v>370</v>
      </c>
      <c r="I71" s="578">
        <v>44562</v>
      </c>
      <c r="J71" s="579">
        <v>48213</v>
      </c>
      <c r="K71" s="57" t="s">
        <v>370</v>
      </c>
      <c r="L71" s="682"/>
      <c r="M71" s="1143"/>
      <c r="N71" s="1150"/>
      <c r="O71" s="682"/>
      <c r="P71" s="1143"/>
      <c r="Q71" s="1150"/>
      <c r="R71" s="202"/>
    </row>
    <row r="72" spans="1:18" s="574" customFormat="1" ht="15" customHeight="1" x14ac:dyDescent="0.25">
      <c r="A72" s="24"/>
      <c r="B72" s="201">
        <v>61</v>
      </c>
      <c r="C72" s="56" t="s">
        <v>2300</v>
      </c>
      <c r="D72" s="57" t="s">
        <v>15</v>
      </c>
      <c r="E72" s="56" t="s">
        <v>34</v>
      </c>
      <c r="F72" s="57" t="s">
        <v>435</v>
      </c>
      <c r="G72" s="57" t="s">
        <v>417</v>
      </c>
      <c r="H72" s="58" t="s">
        <v>765</v>
      </c>
      <c r="I72" s="578">
        <v>44562</v>
      </c>
      <c r="J72" s="579">
        <v>48213</v>
      </c>
      <c r="K72" s="57" t="s">
        <v>1052</v>
      </c>
      <c r="L72" s="682"/>
      <c r="M72" s="1143"/>
      <c r="N72" s="1150"/>
      <c r="O72" s="682"/>
      <c r="P72" s="1143"/>
      <c r="Q72" s="1150"/>
      <c r="R72" s="202"/>
    </row>
    <row r="73" spans="1:18" s="574" customFormat="1" ht="15" customHeight="1" x14ac:dyDescent="0.25">
      <c r="A73" s="24"/>
      <c r="B73" s="201">
        <v>62</v>
      </c>
      <c r="C73" s="56" t="s">
        <v>3620</v>
      </c>
      <c r="D73" s="57" t="s">
        <v>15</v>
      </c>
      <c r="E73" s="56" t="s">
        <v>34</v>
      </c>
      <c r="F73" s="57" t="s">
        <v>435</v>
      </c>
      <c r="G73" s="57" t="s">
        <v>417</v>
      </c>
      <c r="H73" s="58" t="s">
        <v>3364</v>
      </c>
      <c r="I73" s="578">
        <v>44562</v>
      </c>
      <c r="J73" s="579">
        <v>48213</v>
      </c>
      <c r="K73" s="57" t="s">
        <v>3364</v>
      </c>
      <c r="L73" s="682"/>
      <c r="M73" s="1143"/>
      <c r="N73" s="1150"/>
      <c r="O73" s="682"/>
      <c r="P73" s="1143"/>
      <c r="Q73" s="1150"/>
      <c r="R73" s="202"/>
    </row>
    <row r="74" spans="1:18" s="574" customFormat="1" x14ac:dyDescent="0.25">
      <c r="A74" s="24"/>
      <c r="B74" s="201">
        <v>63</v>
      </c>
      <c r="C74" s="56" t="s">
        <v>2307</v>
      </c>
      <c r="D74" s="57" t="s">
        <v>15</v>
      </c>
      <c r="E74" s="56" t="s">
        <v>34</v>
      </c>
      <c r="F74" s="57" t="s">
        <v>435</v>
      </c>
      <c r="G74" s="57" t="s">
        <v>417</v>
      </c>
      <c r="H74" s="58" t="s">
        <v>730</v>
      </c>
      <c r="I74" s="578">
        <v>44562</v>
      </c>
      <c r="J74" s="579">
        <v>48213</v>
      </c>
      <c r="K74" s="57" t="s">
        <v>730</v>
      </c>
      <c r="L74" s="682"/>
      <c r="M74" s="1134"/>
      <c r="N74" s="1151"/>
      <c r="O74" s="682"/>
      <c r="P74" s="1134"/>
      <c r="Q74" s="1151"/>
      <c r="R74" s="202"/>
    </row>
    <row r="75" spans="1:18" s="574" customFormat="1" x14ac:dyDescent="0.25">
      <c r="A75" s="24"/>
      <c r="B75" s="201">
        <v>64</v>
      </c>
      <c r="C75" s="56" t="s">
        <v>2352</v>
      </c>
      <c r="D75" s="57" t="s">
        <v>15</v>
      </c>
      <c r="E75" s="56" t="s">
        <v>211</v>
      </c>
      <c r="F75" s="57" t="s">
        <v>416</v>
      </c>
      <c r="G75" s="57" t="s">
        <v>558</v>
      </c>
      <c r="H75" s="58" t="s">
        <v>511</v>
      </c>
      <c r="I75" s="575" t="s">
        <v>898</v>
      </c>
      <c r="J75" s="579">
        <v>46173</v>
      </c>
      <c r="K75" s="57" t="s">
        <v>511</v>
      </c>
      <c r="L75" s="682"/>
      <c r="M75" s="681">
        <v>8.4</v>
      </c>
      <c r="N75" s="680">
        <v>8.4</v>
      </c>
      <c r="O75" s="581"/>
      <c r="P75" s="681">
        <v>19.600000000000001</v>
      </c>
      <c r="Q75" s="680">
        <v>35.6</v>
      </c>
      <c r="R75" s="202"/>
    </row>
    <row r="76" spans="1:18" s="574" customFormat="1" x14ac:dyDescent="0.25">
      <c r="A76" s="24"/>
      <c r="B76" s="201">
        <v>65</v>
      </c>
      <c r="C76" s="56" t="s">
        <v>2396</v>
      </c>
      <c r="D76" s="57" t="s">
        <v>15</v>
      </c>
      <c r="E76" s="56" t="s">
        <v>211</v>
      </c>
      <c r="F76" s="57" t="s">
        <v>416</v>
      </c>
      <c r="G76" s="57" t="s">
        <v>558</v>
      </c>
      <c r="H76" s="58" t="s">
        <v>470</v>
      </c>
      <c r="I76" s="575" t="s">
        <v>595</v>
      </c>
      <c r="J76" s="579">
        <v>46173</v>
      </c>
      <c r="K76" s="57" t="s">
        <v>470</v>
      </c>
      <c r="L76" s="682"/>
      <c r="M76" s="681">
        <v>4.8</v>
      </c>
      <c r="N76" s="680">
        <v>4.8</v>
      </c>
      <c r="O76" s="581"/>
      <c r="P76" s="681">
        <v>11.2</v>
      </c>
      <c r="Q76" s="680">
        <v>17.2</v>
      </c>
      <c r="R76" s="202"/>
    </row>
    <row r="77" spans="1:18" s="574" customFormat="1" ht="16.5" x14ac:dyDescent="0.25">
      <c r="A77" s="24"/>
      <c r="B77" s="201">
        <v>66</v>
      </c>
      <c r="C77" s="56" t="s">
        <v>2358</v>
      </c>
      <c r="D77" s="57" t="s">
        <v>15</v>
      </c>
      <c r="E77" s="56" t="s">
        <v>207</v>
      </c>
      <c r="F77" s="57" t="s">
        <v>416</v>
      </c>
      <c r="G77" s="57" t="s">
        <v>558</v>
      </c>
      <c r="H77" s="58" t="s">
        <v>608</v>
      </c>
      <c r="I77" s="575" t="s">
        <v>565</v>
      </c>
      <c r="J77" s="576" t="s">
        <v>2362</v>
      </c>
      <c r="K77" s="57" t="s">
        <v>608</v>
      </c>
      <c r="L77" s="682"/>
      <c r="M77" s="583">
        <v>45</v>
      </c>
      <c r="N77" s="684">
        <v>140</v>
      </c>
      <c r="O77" s="581"/>
      <c r="P77" s="583">
        <v>0</v>
      </c>
      <c r="Q77" s="680"/>
      <c r="R77" s="202"/>
    </row>
    <row r="78" spans="1:18" s="574" customFormat="1" ht="15" customHeight="1" x14ac:dyDescent="0.25">
      <c r="A78" s="24"/>
      <c r="B78" s="201">
        <v>67</v>
      </c>
      <c r="C78" s="56" t="s">
        <v>2365</v>
      </c>
      <c r="D78" s="57" t="s">
        <v>15</v>
      </c>
      <c r="E78" s="56" t="s">
        <v>213</v>
      </c>
      <c r="F78" s="57" t="s">
        <v>416</v>
      </c>
      <c r="G78" s="57" t="s">
        <v>558</v>
      </c>
      <c r="H78" s="58" t="s">
        <v>608</v>
      </c>
      <c r="I78" s="575" t="s">
        <v>886</v>
      </c>
      <c r="J78" s="579">
        <v>45322</v>
      </c>
      <c r="K78" s="57" t="s">
        <v>2960</v>
      </c>
      <c r="L78" s="682"/>
      <c r="M78" s="1133">
        <v>0.9</v>
      </c>
      <c r="N78" s="1149">
        <v>0.9</v>
      </c>
      <c r="O78" s="682"/>
      <c r="P78" s="1133">
        <v>2.6</v>
      </c>
      <c r="Q78" s="1135">
        <v>2.6</v>
      </c>
      <c r="R78" s="202"/>
    </row>
    <row r="79" spans="1:18" s="574" customFormat="1" x14ac:dyDescent="0.25">
      <c r="A79" s="24"/>
      <c r="B79" s="201">
        <v>68</v>
      </c>
      <c r="C79" s="56" t="s">
        <v>2365</v>
      </c>
      <c r="D79" s="57" t="s">
        <v>15</v>
      </c>
      <c r="E79" s="56" t="s">
        <v>213</v>
      </c>
      <c r="F79" s="57" t="s">
        <v>416</v>
      </c>
      <c r="G79" s="57" t="s">
        <v>558</v>
      </c>
      <c r="H79" s="58" t="s">
        <v>608</v>
      </c>
      <c r="I79" s="575" t="s">
        <v>886</v>
      </c>
      <c r="J79" s="579">
        <v>45322</v>
      </c>
      <c r="K79" s="57" t="s">
        <v>2961</v>
      </c>
      <c r="L79" s="682"/>
      <c r="M79" s="1143"/>
      <c r="N79" s="1150"/>
      <c r="O79" s="682"/>
      <c r="P79" s="1143"/>
      <c r="Q79" s="1144"/>
      <c r="R79" s="202"/>
    </row>
    <row r="80" spans="1:18" s="574" customFormat="1" x14ac:dyDescent="0.25">
      <c r="A80" s="24"/>
      <c r="B80" s="201">
        <v>69</v>
      </c>
      <c r="C80" s="56" t="s">
        <v>6533</v>
      </c>
      <c r="D80" s="57" t="s">
        <v>15</v>
      </c>
      <c r="E80" s="56" t="s">
        <v>213</v>
      </c>
      <c r="F80" s="57" t="s">
        <v>416</v>
      </c>
      <c r="G80" s="57" t="s">
        <v>558</v>
      </c>
      <c r="H80" s="58" t="s">
        <v>2960</v>
      </c>
      <c r="I80" s="578">
        <v>43709</v>
      </c>
      <c r="J80" s="579">
        <v>45322</v>
      </c>
      <c r="K80" s="57" t="s">
        <v>2960</v>
      </c>
      <c r="L80" s="682"/>
      <c r="M80" s="1143"/>
      <c r="N80" s="1150"/>
      <c r="O80" s="682"/>
      <c r="P80" s="1143"/>
      <c r="Q80" s="1144"/>
      <c r="R80" s="202"/>
    </row>
    <row r="81" spans="1:18" s="574" customFormat="1" x14ac:dyDescent="0.25">
      <c r="A81" s="24"/>
      <c r="B81" s="201">
        <v>70</v>
      </c>
      <c r="C81" s="56" t="s">
        <v>6534</v>
      </c>
      <c r="D81" s="57" t="s">
        <v>15</v>
      </c>
      <c r="E81" s="56" t="s">
        <v>213</v>
      </c>
      <c r="F81" s="57" t="s">
        <v>416</v>
      </c>
      <c r="G81" s="57" t="s">
        <v>558</v>
      </c>
      <c r="H81" s="58" t="s">
        <v>2961</v>
      </c>
      <c r="I81" s="578">
        <v>43709</v>
      </c>
      <c r="J81" s="579">
        <v>45322</v>
      </c>
      <c r="K81" s="57" t="s">
        <v>2961</v>
      </c>
      <c r="L81" s="682"/>
      <c r="M81" s="1134"/>
      <c r="N81" s="1151"/>
      <c r="O81" s="682"/>
      <c r="P81" s="1134"/>
      <c r="Q81" s="1136"/>
      <c r="R81" s="202"/>
    </row>
    <row r="82" spans="1:18" s="574" customFormat="1" x14ac:dyDescent="0.25">
      <c r="A82" s="24"/>
      <c r="B82" s="201">
        <v>71</v>
      </c>
      <c r="C82" s="56" t="s">
        <v>2391</v>
      </c>
      <c r="D82" s="57" t="s">
        <v>15</v>
      </c>
      <c r="E82" s="56" t="s">
        <v>208</v>
      </c>
      <c r="F82" s="57" t="s">
        <v>416</v>
      </c>
      <c r="G82" s="57" t="s">
        <v>558</v>
      </c>
      <c r="H82" s="58" t="s">
        <v>608</v>
      </c>
      <c r="I82" s="578">
        <v>40422</v>
      </c>
      <c r="J82" s="579">
        <v>45900</v>
      </c>
      <c r="K82" s="57" t="s">
        <v>608</v>
      </c>
      <c r="L82" s="682"/>
      <c r="M82" s="577">
        <v>2</v>
      </c>
      <c r="N82" s="680">
        <v>2</v>
      </c>
      <c r="O82" s="682"/>
      <c r="P82" s="584">
        <v>4.3</v>
      </c>
      <c r="Q82" s="585">
        <v>4.3</v>
      </c>
      <c r="R82" s="202"/>
    </row>
    <row r="83" spans="1:18" s="574" customFormat="1" x14ac:dyDescent="0.25">
      <c r="A83" s="24"/>
      <c r="B83" s="201">
        <v>72</v>
      </c>
      <c r="C83" s="56" t="s">
        <v>3680</v>
      </c>
      <c r="D83" s="57" t="s">
        <v>15</v>
      </c>
      <c r="E83" s="56" t="s">
        <v>36</v>
      </c>
      <c r="F83" s="57" t="s">
        <v>416</v>
      </c>
      <c r="G83" s="57" t="s">
        <v>558</v>
      </c>
      <c r="H83" s="58" t="s">
        <v>2963</v>
      </c>
      <c r="I83" s="579">
        <v>43618</v>
      </c>
      <c r="J83" s="576" t="s">
        <v>2405</v>
      </c>
      <c r="K83" s="57" t="s">
        <v>2963</v>
      </c>
      <c r="L83" s="682"/>
      <c r="M83" s="1152">
        <v>320</v>
      </c>
      <c r="N83" s="1154">
        <v>320</v>
      </c>
      <c r="O83" s="581"/>
      <c r="P83" s="1161">
        <v>20</v>
      </c>
      <c r="Q83" s="1154">
        <v>20</v>
      </c>
      <c r="R83" s="202"/>
    </row>
    <row r="84" spans="1:18" s="574" customFormat="1" x14ac:dyDescent="0.25">
      <c r="A84" s="24"/>
      <c r="B84" s="201">
        <v>73</v>
      </c>
      <c r="C84" s="56" t="s">
        <v>2401</v>
      </c>
      <c r="D84" s="57" t="s">
        <v>15</v>
      </c>
      <c r="E84" s="56" t="s">
        <v>36</v>
      </c>
      <c r="F84" s="57" t="s">
        <v>416</v>
      </c>
      <c r="G84" s="57" t="s">
        <v>558</v>
      </c>
      <c r="H84" s="58" t="s">
        <v>561</v>
      </c>
      <c r="I84" s="575" t="s">
        <v>576</v>
      </c>
      <c r="J84" s="576" t="s">
        <v>2405</v>
      </c>
      <c r="K84" s="57" t="s">
        <v>561</v>
      </c>
      <c r="L84" s="682"/>
      <c r="M84" s="1153"/>
      <c r="N84" s="1155"/>
      <c r="O84" s="581"/>
      <c r="P84" s="1162"/>
      <c r="Q84" s="1155"/>
      <c r="R84" s="202"/>
    </row>
    <row r="85" spans="1:18" s="574" customFormat="1" x14ac:dyDescent="0.25">
      <c r="A85" s="24"/>
      <c r="B85" s="201">
        <v>74</v>
      </c>
      <c r="C85" s="56" t="s">
        <v>3045</v>
      </c>
      <c r="D85" s="57" t="s">
        <v>15</v>
      </c>
      <c r="E85" s="56" t="s">
        <v>236</v>
      </c>
      <c r="F85" s="57" t="s">
        <v>416</v>
      </c>
      <c r="G85" s="57" t="s">
        <v>558</v>
      </c>
      <c r="H85" s="58" t="s">
        <v>1017</v>
      </c>
      <c r="I85" s="578">
        <v>42842</v>
      </c>
      <c r="J85" s="578">
        <v>50160</v>
      </c>
      <c r="K85" s="1141" t="s">
        <v>6535</v>
      </c>
      <c r="L85" s="682"/>
      <c r="M85" s="1133">
        <v>96</v>
      </c>
      <c r="N85" s="1135">
        <v>96</v>
      </c>
      <c r="O85" s="682"/>
      <c r="P85" s="1133">
        <v>24</v>
      </c>
      <c r="Q85" s="1135">
        <v>24</v>
      </c>
      <c r="R85" s="202"/>
    </row>
    <row r="86" spans="1:18" s="574" customFormat="1" x14ac:dyDescent="0.25">
      <c r="A86" s="24"/>
      <c r="B86" s="201">
        <v>75</v>
      </c>
      <c r="C86" s="56" t="s">
        <v>3046</v>
      </c>
      <c r="D86" s="57" t="s">
        <v>15</v>
      </c>
      <c r="E86" s="56" t="s">
        <v>236</v>
      </c>
      <c r="F86" s="57" t="s">
        <v>416</v>
      </c>
      <c r="G86" s="57" t="s">
        <v>558</v>
      </c>
      <c r="H86" s="58" t="s">
        <v>809</v>
      </c>
      <c r="I86" s="578">
        <v>42842</v>
      </c>
      <c r="J86" s="578">
        <v>50160</v>
      </c>
      <c r="K86" s="1142"/>
      <c r="L86" s="682"/>
      <c r="M86" s="1143"/>
      <c r="N86" s="1144"/>
      <c r="O86" s="682"/>
      <c r="P86" s="1143"/>
      <c r="Q86" s="1144"/>
      <c r="R86" s="202"/>
    </row>
    <row r="87" spans="1:18" s="574" customFormat="1" x14ac:dyDescent="0.25">
      <c r="A87" s="24"/>
      <c r="B87" s="201">
        <v>76</v>
      </c>
      <c r="C87" s="56" t="s">
        <v>3047</v>
      </c>
      <c r="D87" s="57" t="s">
        <v>15</v>
      </c>
      <c r="E87" s="56" t="s">
        <v>236</v>
      </c>
      <c r="F87" s="57" t="s">
        <v>416</v>
      </c>
      <c r="G87" s="57" t="s">
        <v>558</v>
      </c>
      <c r="H87" s="58" t="s">
        <v>814</v>
      </c>
      <c r="I87" s="578">
        <v>42842</v>
      </c>
      <c r="J87" s="579">
        <v>50160</v>
      </c>
      <c r="K87" s="1145" t="s">
        <v>814</v>
      </c>
      <c r="L87" s="682"/>
      <c r="M87" s="1143"/>
      <c r="N87" s="1144"/>
      <c r="O87" s="682"/>
      <c r="P87" s="1143"/>
      <c r="Q87" s="1144"/>
      <c r="R87" s="202"/>
    </row>
    <row r="88" spans="1:18" s="574" customFormat="1" x14ac:dyDescent="0.25">
      <c r="A88" s="24"/>
      <c r="B88" s="201">
        <v>77</v>
      </c>
      <c r="C88" s="56" t="s">
        <v>3048</v>
      </c>
      <c r="D88" s="57" t="s">
        <v>15</v>
      </c>
      <c r="E88" s="56" t="s">
        <v>236</v>
      </c>
      <c r="F88" s="57" t="s">
        <v>416</v>
      </c>
      <c r="G88" s="57" t="s">
        <v>558</v>
      </c>
      <c r="H88" s="58" t="s">
        <v>817</v>
      </c>
      <c r="I88" s="578">
        <v>42842</v>
      </c>
      <c r="J88" s="579">
        <v>50160</v>
      </c>
      <c r="K88" s="1146"/>
      <c r="L88" s="682"/>
      <c r="M88" s="1134"/>
      <c r="N88" s="1136"/>
      <c r="O88" s="682"/>
      <c r="P88" s="1134"/>
      <c r="Q88" s="1136"/>
      <c r="R88" s="202"/>
    </row>
    <row r="89" spans="1:18" s="574" customFormat="1" x14ac:dyDescent="0.25">
      <c r="A89" s="24"/>
      <c r="B89" s="201">
        <v>78</v>
      </c>
      <c r="C89" s="56" t="s">
        <v>3914</v>
      </c>
      <c r="D89" s="57" t="s">
        <v>15</v>
      </c>
      <c r="E89" s="56" t="s">
        <v>3657</v>
      </c>
      <c r="F89" s="57" t="s">
        <v>416</v>
      </c>
      <c r="G89" s="57" t="s">
        <v>558</v>
      </c>
      <c r="H89" s="58" t="s">
        <v>2149</v>
      </c>
      <c r="I89" s="578">
        <v>43831</v>
      </c>
      <c r="J89" s="579">
        <v>46387</v>
      </c>
      <c r="K89" s="57" t="s">
        <v>2149</v>
      </c>
      <c r="L89" s="682"/>
      <c r="M89" s="577">
        <v>70</v>
      </c>
      <c r="N89" s="680">
        <v>175</v>
      </c>
      <c r="O89" s="682"/>
      <c r="P89" s="577"/>
      <c r="Q89" s="680"/>
      <c r="R89" s="202"/>
    </row>
    <row r="90" spans="1:18" s="574" customFormat="1" x14ac:dyDescent="0.25">
      <c r="A90" s="24"/>
      <c r="B90" s="201">
        <v>79</v>
      </c>
      <c r="C90" s="56" t="s">
        <v>3915</v>
      </c>
      <c r="D90" s="57" t="s">
        <v>15</v>
      </c>
      <c r="E90" s="56" t="s">
        <v>3555</v>
      </c>
      <c r="F90" s="57" t="s">
        <v>416</v>
      </c>
      <c r="G90" s="57" t="s">
        <v>558</v>
      </c>
      <c r="H90" s="58" t="s">
        <v>6536</v>
      </c>
      <c r="I90" s="578">
        <v>43831</v>
      </c>
      <c r="J90" s="579">
        <v>46387</v>
      </c>
      <c r="K90" s="57" t="s">
        <v>6536</v>
      </c>
      <c r="L90" s="682"/>
      <c r="M90" s="577">
        <v>10</v>
      </c>
      <c r="N90" s="680">
        <v>10</v>
      </c>
      <c r="O90" s="682"/>
      <c r="P90" s="577"/>
      <c r="Q90" s="680"/>
      <c r="R90" s="202"/>
    </row>
    <row r="91" spans="1:18" s="574" customFormat="1" x14ac:dyDescent="0.25">
      <c r="A91" s="24"/>
      <c r="B91" s="201">
        <v>80</v>
      </c>
      <c r="C91" s="56" t="s">
        <v>3916</v>
      </c>
      <c r="D91" s="57" t="s">
        <v>15</v>
      </c>
      <c r="E91" s="56" t="s">
        <v>3554</v>
      </c>
      <c r="F91" s="57" t="s">
        <v>416</v>
      </c>
      <c r="G91" s="57" t="s">
        <v>558</v>
      </c>
      <c r="H91" s="58" t="s">
        <v>6536</v>
      </c>
      <c r="I91" s="578">
        <v>43831</v>
      </c>
      <c r="J91" s="579">
        <v>46387</v>
      </c>
      <c r="K91" s="57" t="s">
        <v>6536</v>
      </c>
      <c r="L91" s="682"/>
      <c r="M91" s="577">
        <v>16</v>
      </c>
      <c r="N91" s="680">
        <v>16</v>
      </c>
      <c r="O91" s="682"/>
      <c r="P91" s="577"/>
      <c r="Q91" s="680"/>
      <c r="R91" s="202"/>
    </row>
    <row r="92" spans="1:18" s="574" customFormat="1" x14ac:dyDescent="0.25">
      <c r="A92" s="24"/>
      <c r="B92" s="201">
        <v>81</v>
      </c>
      <c r="C92" s="56" t="s">
        <v>3917</v>
      </c>
      <c r="D92" s="57" t="s">
        <v>15</v>
      </c>
      <c r="E92" s="56" t="s">
        <v>3553</v>
      </c>
      <c r="F92" s="57" t="s">
        <v>416</v>
      </c>
      <c r="G92" s="57" t="s">
        <v>558</v>
      </c>
      <c r="H92" s="58" t="s">
        <v>1176</v>
      </c>
      <c r="I92" s="578">
        <v>43831</v>
      </c>
      <c r="J92" s="579">
        <v>46387</v>
      </c>
      <c r="K92" s="57" t="s">
        <v>1176</v>
      </c>
      <c r="L92" s="682"/>
      <c r="M92" s="577">
        <v>38</v>
      </c>
      <c r="N92" s="680">
        <v>38</v>
      </c>
      <c r="O92" s="682"/>
      <c r="P92" s="577"/>
      <c r="Q92" s="680"/>
      <c r="R92" s="202"/>
    </row>
    <row r="93" spans="1:18" s="574" customFormat="1" ht="38.25" x14ac:dyDescent="0.25">
      <c r="A93" s="24"/>
      <c r="B93" s="201">
        <v>82</v>
      </c>
      <c r="C93" s="56" t="s">
        <v>4406</v>
      </c>
      <c r="D93" s="57" t="s">
        <v>15</v>
      </c>
      <c r="E93" s="56" t="s">
        <v>3657</v>
      </c>
      <c r="F93" s="57" t="s">
        <v>416</v>
      </c>
      <c r="G93" s="57" t="s">
        <v>558</v>
      </c>
      <c r="H93" s="58" t="s">
        <v>370</v>
      </c>
      <c r="I93" s="578">
        <v>43862</v>
      </c>
      <c r="J93" s="579">
        <v>45688</v>
      </c>
      <c r="K93" s="586" t="s">
        <v>3937</v>
      </c>
      <c r="L93" s="682"/>
      <c r="M93" s="577">
        <v>0.75</v>
      </c>
      <c r="N93" s="680">
        <v>0.75</v>
      </c>
      <c r="O93" s="682"/>
      <c r="P93" s="577"/>
      <c r="Q93" s="680"/>
      <c r="R93" s="202"/>
    </row>
    <row r="94" spans="1:18" x14ac:dyDescent="0.25">
      <c r="A94" s="22"/>
      <c r="B94" s="201">
        <v>83</v>
      </c>
      <c r="C94" s="56"/>
      <c r="D94" s="57" t="s">
        <v>15</v>
      </c>
      <c r="E94" s="56" t="s">
        <v>6537</v>
      </c>
      <c r="F94" s="57" t="s">
        <v>416</v>
      </c>
      <c r="G94" s="57" t="s">
        <v>558</v>
      </c>
      <c r="H94" s="47" t="s">
        <v>439</v>
      </c>
      <c r="I94" s="587">
        <v>43032</v>
      </c>
      <c r="J94" s="588">
        <v>45953</v>
      </c>
      <c r="K94" s="48" t="s">
        <v>6538</v>
      </c>
      <c r="L94" s="212"/>
      <c r="M94" s="589">
        <v>0.105</v>
      </c>
      <c r="N94" s="590">
        <v>0.105</v>
      </c>
      <c r="O94" s="212"/>
      <c r="P94" s="589"/>
      <c r="Q94" s="683"/>
      <c r="R94" s="202"/>
    </row>
    <row r="95" spans="1:18" x14ac:dyDescent="0.25">
      <c r="A95" s="22"/>
      <c r="B95" s="201">
        <v>86</v>
      </c>
      <c r="C95" s="45" t="s">
        <v>6644</v>
      </c>
      <c r="D95" s="46" t="s">
        <v>15</v>
      </c>
      <c r="E95" s="45" t="s">
        <v>6540</v>
      </c>
      <c r="F95" s="57" t="s">
        <v>416</v>
      </c>
      <c r="G95" s="57" t="s">
        <v>417</v>
      </c>
      <c r="H95" s="47" t="s">
        <v>648</v>
      </c>
      <c r="I95" s="587">
        <v>44562</v>
      </c>
      <c r="J95" s="591">
        <v>46387</v>
      </c>
      <c r="K95" s="48" t="s">
        <v>648</v>
      </c>
      <c r="L95" s="212"/>
      <c r="M95" s="1137">
        <v>4.45</v>
      </c>
      <c r="N95" s="1139">
        <v>4.45</v>
      </c>
      <c r="O95" s="212"/>
      <c r="P95" s="1137">
        <v>4.45</v>
      </c>
      <c r="Q95" s="1139">
        <v>4.45</v>
      </c>
      <c r="R95" s="202"/>
    </row>
    <row r="96" spans="1:18" x14ac:dyDescent="0.25">
      <c r="A96" s="22"/>
      <c r="B96" s="201">
        <v>87</v>
      </c>
      <c r="C96" s="45" t="s">
        <v>6645</v>
      </c>
      <c r="D96" s="46" t="s">
        <v>15</v>
      </c>
      <c r="E96" s="45" t="s">
        <v>6540</v>
      </c>
      <c r="F96" s="46" t="s">
        <v>416</v>
      </c>
      <c r="G96" s="46" t="s">
        <v>417</v>
      </c>
      <c r="H96" s="47" t="s">
        <v>6541</v>
      </c>
      <c r="I96" s="587">
        <v>44562</v>
      </c>
      <c r="J96" s="591">
        <v>46387</v>
      </c>
      <c r="K96" s="48" t="s">
        <v>6541</v>
      </c>
      <c r="L96" s="212"/>
      <c r="M96" s="1147"/>
      <c r="N96" s="1148"/>
      <c r="O96" s="212"/>
      <c r="P96" s="1147"/>
      <c r="Q96" s="1148"/>
      <c r="R96" s="202"/>
    </row>
    <row r="97" spans="1:18" x14ac:dyDescent="0.25">
      <c r="A97" s="22"/>
      <c r="B97" s="201">
        <v>88</v>
      </c>
      <c r="C97" s="45" t="s">
        <v>6646</v>
      </c>
      <c r="D97" s="46" t="s">
        <v>15</v>
      </c>
      <c r="E97" s="45" t="s">
        <v>6540</v>
      </c>
      <c r="F97" s="46" t="s">
        <v>416</v>
      </c>
      <c r="G97" s="46" t="s">
        <v>417</v>
      </c>
      <c r="H97" s="47" t="s">
        <v>370</v>
      </c>
      <c r="I97" s="587">
        <v>44562</v>
      </c>
      <c r="J97" s="591">
        <v>46387</v>
      </c>
      <c r="K97" s="48" t="s">
        <v>6542</v>
      </c>
      <c r="L97" s="212"/>
      <c r="M97" s="1147"/>
      <c r="N97" s="1148"/>
      <c r="O97" s="212"/>
      <c r="P97" s="1147"/>
      <c r="Q97" s="1148"/>
      <c r="R97" s="202"/>
    </row>
    <row r="98" spans="1:18" x14ac:dyDescent="0.25">
      <c r="A98" s="22"/>
      <c r="B98" s="201">
        <v>89</v>
      </c>
      <c r="C98" s="45" t="s">
        <v>6647</v>
      </c>
      <c r="D98" s="46" t="s">
        <v>15</v>
      </c>
      <c r="E98" s="45" t="s">
        <v>6540</v>
      </c>
      <c r="F98" s="46" t="s">
        <v>416</v>
      </c>
      <c r="G98" s="46" t="s">
        <v>417</v>
      </c>
      <c r="H98" s="47" t="s">
        <v>4228</v>
      </c>
      <c r="I98" s="587">
        <v>44562</v>
      </c>
      <c r="J98" s="591">
        <v>46387</v>
      </c>
      <c r="K98" s="48" t="s">
        <v>6543</v>
      </c>
      <c r="L98" s="212"/>
      <c r="M98" s="1147"/>
      <c r="N98" s="1148"/>
      <c r="O98" s="212"/>
      <c r="P98" s="1147"/>
      <c r="Q98" s="1148"/>
      <c r="R98" s="202"/>
    </row>
    <row r="99" spans="1:18" x14ac:dyDescent="0.25">
      <c r="A99" s="22"/>
      <c r="B99" s="201">
        <v>90</v>
      </c>
      <c r="C99" s="45" t="s">
        <v>6648</v>
      </c>
      <c r="D99" s="46" t="s">
        <v>15</v>
      </c>
      <c r="E99" s="45" t="s">
        <v>6540</v>
      </c>
      <c r="F99" s="57" t="s">
        <v>416</v>
      </c>
      <c r="G99" s="57" t="s">
        <v>417</v>
      </c>
      <c r="H99" s="47" t="s">
        <v>6544</v>
      </c>
      <c r="I99" s="587">
        <v>44562</v>
      </c>
      <c r="J99" s="591">
        <v>46387</v>
      </c>
      <c r="K99" s="48" t="s">
        <v>6544</v>
      </c>
      <c r="L99" s="212"/>
      <c r="M99" s="1147"/>
      <c r="N99" s="1148"/>
      <c r="O99" s="212"/>
      <c r="P99" s="1147"/>
      <c r="Q99" s="1148"/>
      <c r="R99" s="202"/>
    </row>
    <row r="100" spans="1:18" x14ac:dyDescent="0.25">
      <c r="A100" s="22"/>
      <c r="B100" s="201">
        <v>91</v>
      </c>
      <c r="C100" s="45" t="s">
        <v>6649</v>
      </c>
      <c r="D100" s="46" t="s">
        <v>15</v>
      </c>
      <c r="E100" s="45" t="s">
        <v>6540</v>
      </c>
      <c r="F100" s="46" t="s">
        <v>416</v>
      </c>
      <c r="G100" s="46" t="s">
        <v>417</v>
      </c>
      <c r="H100" s="47" t="s">
        <v>6545</v>
      </c>
      <c r="I100" s="587">
        <v>44562</v>
      </c>
      <c r="J100" s="591">
        <v>46387</v>
      </c>
      <c r="K100" s="48" t="s">
        <v>6546</v>
      </c>
      <c r="L100" s="212"/>
      <c r="M100" s="1147"/>
      <c r="N100" s="1148"/>
      <c r="O100" s="212"/>
      <c r="P100" s="1147"/>
      <c r="Q100" s="1148"/>
      <c r="R100" s="202"/>
    </row>
    <row r="101" spans="1:18" x14ac:dyDescent="0.25">
      <c r="A101" s="22"/>
      <c r="B101" s="201">
        <v>92</v>
      </c>
      <c r="C101" s="45" t="s">
        <v>6650</v>
      </c>
      <c r="D101" s="46" t="s">
        <v>15</v>
      </c>
      <c r="E101" s="45" t="s">
        <v>6540</v>
      </c>
      <c r="F101" s="46" t="s">
        <v>416</v>
      </c>
      <c r="G101" s="46" t="s">
        <v>417</v>
      </c>
      <c r="H101" s="47" t="s">
        <v>6547</v>
      </c>
      <c r="I101" s="587">
        <v>44562</v>
      </c>
      <c r="J101" s="591">
        <v>46387</v>
      </c>
      <c r="K101" s="48" t="s">
        <v>6548</v>
      </c>
      <c r="L101" s="212"/>
      <c r="M101" s="1147"/>
      <c r="N101" s="1148"/>
      <c r="O101" s="212"/>
      <c r="P101" s="1147"/>
      <c r="Q101" s="1148"/>
      <c r="R101" s="202"/>
    </row>
    <row r="102" spans="1:18" x14ac:dyDescent="0.25">
      <c r="A102" s="22"/>
      <c r="B102" s="201">
        <v>93</v>
      </c>
      <c r="C102" s="45" t="s">
        <v>6651</v>
      </c>
      <c r="D102" s="46" t="s">
        <v>15</v>
      </c>
      <c r="E102" s="45" t="s">
        <v>6540</v>
      </c>
      <c r="F102" s="46" t="s">
        <v>416</v>
      </c>
      <c r="G102" s="46" t="s">
        <v>417</v>
      </c>
      <c r="H102" s="48" t="s">
        <v>6548</v>
      </c>
      <c r="I102" s="587">
        <v>44562</v>
      </c>
      <c r="J102" s="591">
        <v>46053</v>
      </c>
      <c r="K102" s="48" t="s">
        <v>6548</v>
      </c>
      <c r="L102" s="212"/>
      <c r="M102" s="1147"/>
      <c r="N102" s="1148"/>
      <c r="O102" s="212"/>
      <c r="P102" s="1147"/>
      <c r="Q102" s="1148"/>
      <c r="R102" s="202"/>
    </row>
    <row r="103" spans="1:18" x14ac:dyDescent="0.25">
      <c r="A103" s="22"/>
      <c r="B103" s="201">
        <v>94</v>
      </c>
      <c r="C103" s="45" t="s">
        <v>6650</v>
      </c>
      <c r="D103" s="46" t="s">
        <v>15</v>
      </c>
      <c r="E103" s="45" t="s">
        <v>6540</v>
      </c>
      <c r="F103" s="46" t="s">
        <v>416</v>
      </c>
      <c r="G103" s="46" t="s">
        <v>417</v>
      </c>
      <c r="H103" s="47" t="s">
        <v>6547</v>
      </c>
      <c r="I103" s="587">
        <v>44562</v>
      </c>
      <c r="J103" s="591">
        <v>46387</v>
      </c>
      <c r="K103" s="48" t="s">
        <v>6549</v>
      </c>
      <c r="L103" s="212"/>
      <c r="M103" s="1147"/>
      <c r="N103" s="1148"/>
      <c r="O103" s="212"/>
      <c r="P103" s="1147"/>
      <c r="Q103" s="1148"/>
      <c r="R103" s="202"/>
    </row>
    <row r="104" spans="1:18" x14ac:dyDescent="0.25">
      <c r="A104" s="22"/>
      <c r="B104" s="201">
        <v>95</v>
      </c>
      <c r="C104" s="45" t="s">
        <v>6652</v>
      </c>
      <c r="D104" s="46" t="s">
        <v>15</v>
      </c>
      <c r="E104" s="45" t="s">
        <v>6540</v>
      </c>
      <c r="F104" s="46" t="s">
        <v>416</v>
      </c>
      <c r="G104" s="46" t="s">
        <v>417</v>
      </c>
      <c r="H104" s="48" t="s">
        <v>6549</v>
      </c>
      <c r="I104" s="587">
        <v>44562</v>
      </c>
      <c r="J104" s="591">
        <v>46053</v>
      </c>
      <c r="K104" s="48" t="s">
        <v>6549</v>
      </c>
      <c r="L104" s="212"/>
      <c r="M104" s="1147"/>
      <c r="N104" s="1148"/>
      <c r="O104" s="212"/>
      <c r="P104" s="1147"/>
      <c r="Q104" s="1148"/>
      <c r="R104" s="202"/>
    </row>
    <row r="105" spans="1:18" x14ac:dyDescent="0.25">
      <c r="A105" s="22"/>
      <c r="B105" s="201">
        <v>96</v>
      </c>
      <c r="C105" s="45" t="s">
        <v>6653</v>
      </c>
      <c r="D105" s="46" t="s">
        <v>15</v>
      </c>
      <c r="E105" s="45" t="s">
        <v>6540</v>
      </c>
      <c r="F105" s="46" t="s">
        <v>416</v>
      </c>
      <c r="G105" s="46" t="s">
        <v>417</v>
      </c>
      <c r="H105" s="47" t="s">
        <v>6550</v>
      </c>
      <c r="I105" s="587">
        <v>44562</v>
      </c>
      <c r="J105" s="591">
        <v>46387</v>
      </c>
      <c r="K105" s="48" t="s">
        <v>651</v>
      </c>
      <c r="L105" s="212"/>
      <c r="M105" s="1147"/>
      <c r="N105" s="1148"/>
      <c r="O105" s="212"/>
      <c r="P105" s="1147"/>
      <c r="Q105" s="1148"/>
      <c r="R105" s="202"/>
    </row>
    <row r="106" spans="1:18" x14ac:dyDescent="0.25">
      <c r="A106" s="22"/>
      <c r="B106" s="201">
        <v>97</v>
      </c>
      <c r="C106" s="45" t="s">
        <v>6654</v>
      </c>
      <c r="D106" s="46" t="s">
        <v>15</v>
      </c>
      <c r="E106" s="45" t="s">
        <v>6540</v>
      </c>
      <c r="F106" s="46" t="s">
        <v>416</v>
      </c>
      <c r="G106" s="46" t="s">
        <v>417</v>
      </c>
      <c r="H106" s="47" t="s">
        <v>651</v>
      </c>
      <c r="I106" s="587">
        <v>44562</v>
      </c>
      <c r="J106" s="591">
        <v>46387</v>
      </c>
      <c r="K106" s="48" t="s">
        <v>651</v>
      </c>
      <c r="L106" s="212"/>
      <c r="M106" s="1147"/>
      <c r="N106" s="1148"/>
      <c r="O106" s="212"/>
      <c r="P106" s="1147"/>
      <c r="Q106" s="1148"/>
      <c r="R106" s="202"/>
    </row>
    <row r="107" spans="1:18" x14ac:dyDescent="0.25">
      <c r="A107" s="22"/>
      <c r="B107" s="201">
        <v>98</v>
      </c>
      <c r="C107" s="45" t="s">
        <v>6655</v>
      </c>
      <c r="D107" s="46" t="s">
        <v>15</v>
      </c>
      <c r="E107" s="45" t="s">
        <v>6540</v>
      </c>
      <c r="F107" s="46" t="s">
        <v>416</v>
      </c>
      <c r="G107" s="46" t="s">
        <v>417</v>
      </c>
      <c r="H107" s="47" t="s">
        <v>6551</v>
      </c>
      <c r="I107" s="587">
        <v>44562</v>
      </c>
      <c r="J107" s="591">
        <v>46387</v>
      </c>
      <c r="K107" s="48" t="s">
        <v>6552</v>
      </c>
      <c r="L107" s="212"/>
      <c r="M107" s="1138"/>
      <c r="N107" s="1140"/>
      <c r="O107" s="212"/>
      <c r="P107" s="1138"/>
      <c r="Q107" s="1140"/>
      <c r="R107" s="202"/>
    </row>
    <row r="108" spans="1:18" x14ac:dyDescent="0.25">
      <c r="A108" s="22"/>
      <c r="B108" s="201">
        <v>99</v>
      </c>
      <c r="C108" s="45" t="s">
        <v>6920</v>
      </c>
      <c r="D108" s="46" t="s">
        <v>15</v>
      </c>
      <c r="E108" s="45" t="s">
        <v>6921</v>
      </c>
      <c r="F108" s="46" t="s">
        <v>435</v>
      </c>
      <c r="G108" s="46" t="s">
        <v>558</v>
      </c>
      <c r="H108" s="48" t="s">
        <v>6922</v>
      </c>
      <c r="I108" s="587">
        <v>44927</v>
      </c>
      <c r="J108" s="591">
        <v>46022</v>
      </c>
      <c r="K108" s="48" t="s">
        <v>6923</v>
      </c>
      <c r="L108" s="212"/>
      <c r="M108" s="1137">
        <v>7</v>
      </c>
      <c r="N108" s="1139">
        <v>7</v>
      </c>
      <c r="O108" s="212"/>
      <c r="P108" s="1137">
        <v>7</v>
      </c>
      <c r="Q108" s="1139">
        <v>7</v>
      </c>
      <c r="R108" s="202"/>
    </row>
    <row r="109" spans="1:18" x14ac:dyDescent="0.25">
      <c r="A109" s="22"/>
      <c r="B109" s="201">
        <v>100</v>
      </c>
      <c r="C109" s="45" t="s">
        <v>6924</v>
      </c>
      <c r="D109" s="46" t="s">
        <v>15</v>
      </c>
      <c r="E109" s="45" t="s">
        <v>6921</v>
      </c>
      <c r="F109" s="46" t="s">
        <v>435</v>
      </c>
      <c r="G109" s="46" t="s">
        <v>558</v>
      </c>
      <c r="H109" s="48" t="s">
        <v>6925</v>
      </c>
      <c r="I109" s="587">
        <v>44927</v>
      </c>
      <c r="J109" s="591">
        <v>46022</v>
      </c>
      <c r="K109" s="48" t="s">
        <v>6925</v>
      </c>
      <c r="L109" s="212"/>
      <c r="M109" s="1147"/>
      <c r="N109" s="1148"/>
      <c r="O109" s="212"/>
      <c r="P109" s="1147"/>
      <c r="Q109" s="1148"/>
      <c r="R109" s="202"/>
    </row>
    <row r="110" spans="1:18" x14ac:dyDescent="0.25">
      <c r="A110" s="22"/>
      <c r="B110" s="201">
        <v>101</v>
      </c>
      <c r="C110" s="45" t="s">
        <v>6926</v>
      </c>
      <c r="D110" s="46" t="s">
        <v>15</v>
      </c>
      <c r="E110" s="45" t="s">
        <v>6921</v>
      </c>
      <c r="F110" s="46" t="s">
        <v>435</v>
      </c>
      <c r="G110" s="46" t="s">
        <v>558</v>
      </c>
      <c r="H110" s="48" t="s">
        <v>6927</v>
      </c>
      <c r="I110" s="587">
        <v>44927</v>
      </c>
      <c r="J110" s="591">
        <v>46022</v>
      </c>
      <c r="K110" s="48" t="s">
        <v>6927</v>
      </c>
      <c r="L110" s="212"/>
      <c r="M110" s="1147"/>
      <c r="N110" s="1148"/>
      <c r="O110" s="212"/>
      <c r="P110" s="1147"/>
      <c r="Q110" s="1148"/>
      <c r="R110" s="202"/>
    </row>
    <row r="111" spans="1:18" x14ac:dyDescent="0.25">
      <c r="A111" s="22"/>
      <c r="B111" s="201">
        <v>102</v>
      </c>
      <c r="C111" s="56" t="s">
        <v>6928</v>
      </c>
      <c r="D111" s="46" t="s">
        <v>15</v>
      </c>
      <c r="E111" s="45" t="s">
        <v>6921</v>
      </c>
      <c r="F111" s="46" t="s">
        <v>435</v>
      </c>
      <c r="G111" s="46" t="s">
        <v>558</v>
      </c>
      <c r="H111" s="48" t="s">
        <v>657</v>
      </c>
      <c r="I111" s="587">
        <v>44927</v>
      </c>
      <c r="J111" s="591">
        <v>46022</v>
      </c>
      <c r="K111" s="48" t="s">
        <v>657</v>
      </c>
      <c r="L111" s="212"/>
      <c r="M111" s="1138"/>
      <c r="N111" s="1140"/>
      <c r="O111" s="212"/>
      <c r="P111" s="1138"/>
      <c r="Q111" s="1140"/>
      <c r="R111" s="202"/>
    </row>
    <row r="112" spans="1:18" x14ac:dyDescent="0.25">
      <c r="A112" s="22"/>
      <c r="B112" s="201">
        <v>119</v>
      </c>
      <c r="C112" s="56" t="s">
        <v>6642</v>
      </c>
      <c r="D112" s="57" t="s">
        <v>15</v>
      </c>
      <c r="E112" s="56" t="s">
        <v>6539</v>
      </c>
      <c r="F112" s="57" t="s">
        <v>416</v>
      </c>
      <c r="G112" s="57" t="s">
        <v>558</v>
      </c>
      <c r="H112" s="58" t="s">
        <v>608</v>
      </c>
      <c r="I112" s="578">
        <v>44378</v>
      </c>
      <c r="J112" s="591">
        <v>45107</v>
      </c>
      <c r="K112" s="57" t="s">
        <v>611</v>
      </c>
      <c r="L112" s="212"/>
      <c r="M112" s="1133">
        <v>0.3</v>
      </c>
      <c r="N112" s="1135">
        <v>0.3</v>
      </c>
      <c r="O112" s="212"/>
      <c r="P112" s="1137"/>
      <c r="Q112" s="1139"/>
      <c r="R112" s="202"/>
    </row>
    <row r="113" spans="1:18" x14ac:dyDescent="0.25">
      <c r="A113" s="22"/>
      <c r="B113" s="201">
        <v>120</v>
      </c>
      <c r="C113" s="56" t="s">
        <v>6643</v>
      </c>
      <c r="D113" s="57" t="s">
        <v>15</v>
      </c>
      <c r="E113" s="56" t="s">
        <v>6539</v>
      </c>
      <c r="F113" s="57" t="s">
        <v>416</v>
      </c>
      <c r="G113" s="57" t="s">
        <v>558</v>
      </c>
      <c r="H113" s="58" t="s">
        <v>611</v>
      </c>
      <c r="I113" s="578">
        <v>44378</v>
      </c>
      <c r="J113" s="591">
        <v>45107</v>
      </c>
      <c r="K113" s="57" t="s">
        <v>611</v>
      </c>
      <c r="L113" s="682"/>
      <c r="M113" s="1134"/>
      <c r="N113" s="1136"/>
      <c r="O113" s="682"/>
      <c r="P113" s="1138"/>
      <c r="Q113" s="1140"/>
      <c r="R113" s="202"/>
    </row>
    <row r="114" spans="1:18" x14ac:dyDescent="0.25">
      <c r="A114" s="22"/>
      <c r="B114" s="201"/>
      <c r="C114" s="56"/>
      <c r="D114" s="46"/>
      <c r="E114" s="45"/>
      <c r="F114" s="46"/>
      <c r="G114" s="46"/>
      <c r="H114" s="48"/>
      <c r="I114" s="587"/>
      <c r="J114" s="591"/>
      <c r="K114" s="48"/>
      <c r="L114" s="212"/>
      <c r="M114" s="766"/>
      <c r="N114" s="683"/>
      <c r="O114" s="212"/>
      <c r="P114" s="766"/>
      <c r="Q114" s="683"/>
      <c r="R114" s="769"/>
    </row>
    <row r="115" spans="1:18" x14ac:dyDescent="0.25">
      <c r="A115" s="22"/>
      <c r="B115" s="201"/>
      <c r="C115" s="56"/>
      <c r="D115" s="46"/>
      <c r="E115" s="45"/>
      <c r="F115" s="46"/>
      <c r="G115" s="46"/>
      <c r="H115" s="48"/>
      <c r="I115" s="587"/>
      <c r="J115" s="591"/>
      <c r="K115" s="48"/>
      <c r="L115" s="263"/>
      <c r="M115" s="770"/>
      <c r="N115" s="771"/>
      <c r="O115" s="263"/>
      <c r="P115" s="770"/>
      <c r="Q115" s="771"/>
      <c r="R115" s="769"/>
    </row>
    <row r="116" spans="1:18" ht="15.75" thickBot="1" x14ac:dyDescent="0.3">
      <c r="A116" s="4"/>
      <c r="B116" s="59"/>
      <c r="C116" s="60"/>
      <c r="D116" s="60"/>
      <c r="E116" s="60"/>
      <c r="F116" s="61"/>
      <c r="G116" s="61"/>
      <c r="H116" s="62"/>
      <c r="I116" s="592"/>
      <c r="J116" s="593"/>
      <c r="K116" s="63"/>
      <c r="L116" s="64"/>
      <c r="M116" s="594"/>
      <c r="N116" s="65"/>
      <c r="O116" s="64"/>
      <c r="P116" s="594"/>
      <c r="Q116" s="65"/>
      <c r="R116" s="62"/>
    </row>
    <row r="117" spans="1:18" ht="15.75" thickTop="1" x14ac:dyDescent="0.25">
      <c r="A117" s="4"/>
      <c r="B117" s="7"/>
      <c r="C117" s="7"/>
      <c r="D117" s="7"/>
      <c r="E117" s="7"/>
      <c r="F117" s="7"/>
      <c r="G117" s="7"/>
      <c r="H117" s="7"/>
      <c r="I117" s="20"/>
      <c r="J117" s="20"/>
      <c r="K117" s="9"/>
      <c r="L117" s="492"/>
      <c r="M117" s="595"/>
      <c r="N117" s="493"/>
      <c r="O117" s="492"/>
      <c r="P117" s="595"/>
      <c r="Q117" s="493"/>
      <c r="R117" s="7"/>
    </row>
    <row r="118" spans="1:18" x14ac:dyDescent="0.25">
      <c r="A118" s="4"/>
      <c r="B118" s="13" t="s">
        <v>411</v>
      </c>
      <c r="C118" s="7"/>
      <c r="D118" s="7"/>
      <c r="E118" s="7"/>
      <c r="F118" s="7"/>
      <c r="G118" s="7"/>
      <c r="H118" s="7"/>
      <c r="I118" s="20"/>
      <c r="J118" s="596"/>
      <c r="K118" s="9"/>
      <c r="L118" s="68"/>
      <c r="M118" s="194">
        <v>884.52199999999993</v>
      </c>
      <c r="N118" s="194">
        <v>1084.5219999999999</v>
      </c>
      <c r="O118" s="68"/>
      <c r="P118" s="194">
        <v>124.98099999999999</v>
      </c>
      <c r="Q118" s="194">
        <v>146.98099999999999</v>
      </c>
      <c r="R118" s="597">
        <v>1009.5029999999999</v>
      </c>
    </row>
    <row r="119" spans="1:18" x14ac:dyDescent="0.25">
      <c r="A119" s="4"/>
      <c r="B119" s="7" t="s">
        <v>412</v>
      </c>
      <c r="C119" s="7"/>
      <c r="D119" s="7"/>
      <c r="E119" s="7"/>
      <c r="F119" s="7"/>
      <c r="G119" s="7"/>
      <c r="H119" s="7"/>
      <c r="I119" s="20"/>
      <c r="J119" s="20"/>
      <c r="K119" s="9"/>
      <c r="L119" s="68"/>
      <c r="M119" s="194"/>
      <c r="N119" s="9"/>
      <c r="O119" s="68"/>
      <c r="P119" s="194"/>
      <c r="Q119" s="9"/>
      <c r="R119" s="7"/>
    </row>
    <row r="120" spans="1:18" x14ac:dyDescent="0.25">
      <c r="A120" s="4"/>
      <c r="B120" s="7" t="s">
        <v>413</v>
      </c>
      <c r="C120" s="7"/>
      <c r="D120" s="7"/>
      <c r="E120" s="7"/>
      <c r="F120" s="7"/>
      <c r="G120" s="7"/>
      <c r="H120" s="7"/>
      <c r="I120" s="20"/>
      <c r="J120" s="20"/>
      <c r="K120" s="9"/>
      <c r="L120" s="68"/>
      <c r="M120" s="194"/>
      <c r="N120" s="9"/>
      <c r="O120" s="68"/>
      <c r="P120" s="194"/>
      <c r="Q120" s="9"/>
      <c r="R120" s="7"/>
    </row>
    <row r="121" spans="1:18" x14ac:dyDescent="0.25">
      <c r="A121" s="4"/>
      <c r="B121" s="7" t="s">
        <v>414</v>
      </c>
      <c r="C121" s="7"/>
      <c r="D121" s="7"/>
      <c r="E121" s="7"/>
      <c r="F121" s="7"/>
      <c r="G121" s="7"/>
      <c r="H121" s="7"/>
      <c r="I121" s="20"/>
      <c r="J121" s="20"/>
      <c r="K121" s="9"/>
      <c r="L121" s="68"/>
      <c r="M121" s="194"/>
      <c r="N121" s="9"/>
      <c r="O121" s="68"/>
      <c r="P121" s="194"/>
      <c r="Q121" s="9"/>
      <c r="R121" s="7"/>
    </row>
    <row r="122" spans="1:18" x14ac:dyDescent="0.25">
      <c r="A122" s="4"/>
      <c r="B122" s="7"/>
      <c r="E122" s="7"/>
      <c r="F122" s="7"/>
      <c r="G122" s="7"/>
      <c r="H122" s="7"/>
      <c r="I122" s="20"/>
      <c r="J122" s="20"/>
      <c r="K122" s="9"/>
      <c r="L122" s="68"/>
      <c r="M122" s="194"/>
      <c r="N122" s="9"/>
      <c r="O122" s="68"/>
      <c r="P122" s="194"/>
      <c r="Q122" s="9"/>
      <c r="R122" s="7"/>
    </row>
    <row r="130" ht="6.75" customHeight="1" x14ac:dyDescent="0.25"/>
  </sheetData>
  <mergeCells count="59">
    <mergeCell ref="P83:P84"/>
    <mergeCell ref="Q83:Q84"/>
    <mergeCell ref="M32:M39"/>
    <mergeCell ref="N32:N39"/>
    <mergeCell ref="P32:P39"/>
    <mergeCell ref="Q32:Q39"/>
    <mergeCell ref="M40:M50"/>
    <mergeCell ref="N40:N50"/>
    <mergeCell ref="P40:P50"/>
    <mergeCell ref="Q40:Q50"/>
    <mergeCell ref="M14:M16"/>
    <mergeCell ref="N14:N16"/>
    <mergeCell ref="P14:P16"/>
    <mergeCell ref="Q14:Q16"/>
    <mergeCell ref="M17:M31"/>
    <mergeCell ref="N17:N31"/>
    <mergeCell ref="P17:P31"/>
    <mergeCell ref="Q17:Q31"/>
    <mergeCell ref="B2:R2"/>
    <mergeCell ref="B4:D4"/>
    <mergeCell ref="B6:D6"/>
    <mergeCell ref="B8:D8"/>
    <mergeCell ref="B10:H10"/>
    <mergeCell ref="I10:J10"/>
    <mergeCell ref="L10:N10"/>
    <mergeCell ref="O10:Q10"/>
    <mergeCell ref="R10:R11"/>
    <mergeCell ref="P108:P111"/>
    <mergeCell ref="Q108:Q111"/>
    <mergeCell ref="M51:M60"/>
    <mergeCell ref="N51:N60"/>
    <mergeCell ref="P51:P60"/>
    <mergeCell ref="Q51:Q60"/>
    <mergeCell ref="M61:M74"/>
    <mergeCell ref="N61:N74"/>
    <mergeCell ref="P61:P74"/>
    <mergeCell ref="Q61:Q74"/>
    <mergeCell ref="M78:M81"/>
    <mergeCell ref="N78:N81"/>
    <mergeCell ref="P78:P81"/>
    <mergeCell ref="Q78:Q81"/>
    <mergeCell ref="M83:M84"/>
    <mergeCell ref="N83:N84"/>
    <mergeCell ref="M112:M113"/>
    <mergeCell ref="N112:N113"/>
    <mergeCell ref="P112:P113"/>
    <mergeCell ref="Q112:Q113"/>
    <mergeCell ref="K85:K86"/>
    <mergeCell ref="M85:M88"/>
    <mergeCell ref="N85:N88"/>
    <mergeCell ref="P85:P88"/>
    <mergeCell ref="Q85:Q88"/>
    <mergeCell ref="K87:K88"/>
    <mergeCell ref="M95:M107"/>
    <mergeCell ref="N95:N107"/>
    <mergeCell ref="P95:P107"/>
    <mergeCell ref="Q95:Q107"/>
    <mergeCell ref="M108:M111"/>
    <mergeCell ref="N108:N111"/>
  </mergeCells>
  <dataValidations disablePrompts="1" count="2">
    <dataValidation type="list" allowBlank="1" showInputMessage="1" showErrorMessage="1" sqref="E8:F8 E6:F6" xr:uid="{44A1FA5A-17F4-4C36-8059-3FA38B84C4C3}">
      <formula1>#REF!</formula1>
    </dataValidation>
    <dataValidation type="list" allowBlank="1" showInputMessage="1" showErrorMessage="1" sqref="E7:F7" xr:uid="{08511A2A-F623-4DDD-A434-AA6BE4FA5BA7}">
      <formula1>#REF!</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1"/>
  <dimension ref="A1:AA46"/>
  <sheetViews>
    <sheetView showGridLines="0" topLeftCell="B4" zoomScale="95" zoomScaleNormal="95" zoomScaleSheetLayoutView="52" workbookViewId="0">
      <selection activeCell="E16" sqref="E16"/>
    </sheetView>
  </sheetViews>
  <sheetFormatPr baseColWidth="10" defaultColWidth="9" defaultRowHeight="15" x14ac:dyDescent="0.25"/>
  <cols>
    <col min="1" max="1" width="1.85546875" style="69" customWidth="1"/>
    <col min="2" max="2" width="4.85546875" customWidth="1"/>
    <col min="3" max="3" width="15" customWidth="1"/>
    <col min="4" max="4" width="28.5703125" customWidth="1"/>
    <col min="5" max="5" width="52.5703125" customWidth="1"/>
    <col min="6" max="6" width="16.42578125" customWidth="1"/>
    <col min="7" max="7" width="15.140625" customWidth="1"/>
    <col min="8" max="8" width="25.42578125" bestFit="1" customWidth="1"/>
    <col min="9" max="9" width="12.42578125" bestFit="1" customWidth="1"/>
    <col min="10" max="10" width="11" bestFit="1" customWidth="1"/>
    <col min="11" max="11" width="28.28515625" style="18" customWidth="1"/>
    <col min="12" max="12" width="11.42578125" style="18" bestFit="1" customWidth="1"/>
    <col min="13" max="13" width="8.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8.710937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3496</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43313</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302" t="s">
        <v>398</v>
      </c>
      <c r="C11" s="303" t="s">
        <v>399</v>
      </c>
      <c r="D11" s="303" t="s">
        <v>400</v>
      </c>
      <c r="E11" s="304" t="s">
        <v>401</v>
      </c>
      <c r="F11" s="305" t="s">
        <v>402</v>
      </c>
      <c r="G11" s="305" t="s">
        <v>403</v>
      </c>
      <c r="H11" s="261" t="s">
        <v>404</v>
      </c>
      <c r="I11" s="302" t="s">
        <v>405</v>
      </c>
      <c r="J11" s="31" t="s">
        <v>406</v>
      </c>
      <c r="K11" s="347" t="s">
        <v>407</v>
      </c>
      <c r="L11" s="307" t="s">
        <v>408</v>
      </c>
      <c r="M11" s="308" t="s">
        <v>409</v>
      </c>
      <c r="N11" s="309" t="s">
        <v>410</v>
      </c>
      <c r="O11" s="307" t="s">
        <v>408</v>
      </c>
      <c r="P11" s="308" t="s">
        <v>409</v>
      </c>
      <c r="Q11" s="310" t="s">
        <v>410</v>
      </c>
      <c r="R11" s="1060"/>
      <c r="S11" s="24"/>
      <c r="T11" s="24"/>
    </row>
    <row r="12" spans="1:27" ht="15.75" thickTop="1" x14ac:dyDescent="0.25">
      <c r="A12" s="22"/>
      <c r="B12" s="57">
        <v>1</v>
      </c>
      <c r="C12" s="45"/>
      <c r="D12" s="311" t="s">
        <v>1084</v>
      </c>
      <c r="E12" s="311" t="s">
        <v>138</v>
      </c>
      <c r="F12" s="46" t="s">
        <v>416</v>
      </c>
      <c r="G12" s="46" t="s">
        <v>558</v>
      </c>
      <c r="H12" s="45" t="s">
        <v>454</v>
      </c>
      <c r="I12" s="312">
        <v>43307</v>
      </c>
      <c r="J12" s="313">
        <v>43343</v>
      </c>
      <c r="K12" s="45" t="s">
        <v>454</v>
      </c>
      <c r="L12" s="209">
        <v>15.14</v>
      </c>
      <c r="M12" s="204">
        <v>15.14</v>
      </c>
      <c r="N12" s="208">
        <v>15.14</v>
      </c>
      <c r="O12" s="212">
        <v>0</v>
      </c>
      <c r="P12" s="49">
        <v>0</v>
      </c>
      <c r="Q12" s="210">
        <v>0</v>
      </c>
      <c r="R12" s="195" t="s">
        <v>3495</v>
      </c>
      <c r="S12" s="50"/>
      <c r="T12" s="51"/>
    </row>
    <row r="13" spans="1:27" x14ac:dyDescent="0.25">
      <c r="A13" s="22"/>
      <c r="B13" s="57">
        <v>2</v>
      </c>
      <c r="C13" s="45"/>
      <c r="D13" s="311" t="s">
        <v>1084</v>
      </c>
      <c r="E13" s="311" t="s">
        <v>136</v>
      </c>
      <c r="F13" s="46" t="s">
        <v>416</v>
      </c>
      <c r="G13" s="46" t="s">
        <v>558</v>
      </c>
      <c r="H13" s="45" t="s">
        <v>522</v>
      </c>
      <c r="I13" s="312">
        <v>43307</v>
      </c>
      <c r="J13" s="313">
        <v>43343</v>
      </c>
      <c r="K13" s="45" t="s">
        <v>522</v>
      </c>
      <c r="L13" s="209">
        <v>4.32</v>
      </c>
      <c r="M13" s="204">
        <v>4.32</v>
      </c>
      <c r="N13" s="208">
        <v>4.32</v>
      </c>
      <c r="O13" s="212"/>
      <c r="P13" s="49"/>
      <c r="Q13" s="210"/>
      <c r="R13" s="195" t="s">
        <v>3495</v>
      </c>
      <c r="S13" s="50"/>
      <c r="T13" s="51"/>
    </row>
    <row r="14" spans="1:27" x14ac:dyDescent="0.25">
      <c r="A14" s="22"/>
      <c r="B14" s="259"/>
      <c r="C14" s="259"/>
      <c r="D14" s="259"/>
      <c r="E14" s="259"/>
      <c r="F14" s="259"/>
      <c r="G14" s="259"/>
      <c r="H14" s="259"/>
      <c r="I14" s="315"/>
      <c r="J14" s="315"/>
      <c r="K14" s="259"/>
      <c r="L14" s="209">
        <f>SUM(L12:L13)</f>
        <v>19.46</v>
      </c>
      <c r="M14" s="204">
        <f>SUM(M12:M13)</f>
        <v>19.46</v>
      </c>
      <c r="N14" s="208">
        <f>SUM(N12:N13)</f>
        <v>19.46</v>
      </c>
      <c r="O14" s="316"/>
      <c r="P14" s="317"/>
      <c r="Q14" s="317"/>
      <c r="R14" s="318"/>
      <c r="S14" s="50"/>
      <c r="T14" s="51"/>
    </row>
    <row r="15" spans="1:27" x14ac:dyDescent="0.25">
      <c r="A15" s="4"/>
      <c r="B15" s="13" t="s">
        <v>411</v>
      </c>
      <c r="C15" s="7"/>
      <c r="D15" s="7"/>
      <c r="E15" s="7"/>
      <c r="F15" s="7"/>
      <c r="G15" s="7"/>
      <c r="H15" s="7"/>
      <c r="I15" s="7"/>
      <c r="J15" s="7"/>
      <c r="K15" s="9"/>
      <c r="L15" s="68"/>
      <c r="M15" s="9"/>
      <c r="N15" s="9"/>
      <c r="O15" s="68"/>
      <c r="P15" s="9"/>
      <c r="Q15" s="9"/>
      <c r="R15" s="7"/>
      <c r="S15" s="7"/>
      <c r="T15" s="7"/>
      <c r="U15" s="7"/>
      <c r="V15" s="7"/>
      <c r="W15" s="7"/>
      <c r="X15" s="7"/>
      <c r="Y15" s="7"/>
      <c r="Z15" s="7"/>
      <c r="AA15" s="7"/>
    </row>
    <row r="16" spans="1:27" x14ac:dyDescent="0.25">
      <c r="A16" s="4"/>
      <c r="B16" s="7" t="s">
        <v>412</v>
      </c>
      <c r="C16" s="7"/>
      <c r="D16" s="7"/>
      <c r="E16" s="7"/>
      <c r="F16" s="7"/>
      <c r="G16" s="7"/>
      <c r="H16" s="7"/>
      <c r="I16" s="7"/>
      <c r="J16" s="7"/>
      <c r="K16" s="9"/>
      <c r="L16" s="68"/>
      <c r="M16" s="194"/>
      <c r="N16" s="9"/>
      <c r="O16" s="68"/>
      <c r="P16" s="9"/>
      <c r="Q16" s="9"/>
      <c r="R16" s="7"/>
      <c r="S16" s="7"/>
      <c r="T16" s="7"/>
      <c r="U16" s="7"/>
      <c r="V16" s="7"/>
      <c r="W16" s="7"/>
      <c r="X16" s="7"/>
      <c r="Y16" s="7"/>
      <c r="Z16" s="7"/>
      <c r="AA16" s="7"/>
    </row>
    <row r="17" spans="1:27" x14ac:dyDescent="0.25">
      <c r="A17" s="4"/>
      <c r="B17" s="7" t="s">
        <v>413</v>
      </c>
      <c r="C17" s="7"/>
      <c r="D17" s="7"/>
      <c r="E17" s="7"/>
      <c r="F17" s="7"/>
      <c r="G17" s="7"/>
      <c r="H17" s="7"/>
      <c r="I17" s="7"/>
      <c r="J17" s="7"/>
      <c r="K17" s="9"/>
      <c r="L17" s="68"/>
      <c r="M17" s="9"/>
      <c r="N17" s="9"/>
      <c r="O17" s="68"/>
      <c r="P17" s="9"/>
      <c r="Q17" s="9"/>
      <c r="R17" s="7"/>
      <c r="S17" s="7"/>
      <c r="T17" s="7"/>
      <c r="U17" s="7"/>
      <c r="V17" s="7"/>
      <c r="W17" s="7"/>
      <c r="X17" s="7"/>
      <c r="Y17" s="7"/>
      <c r="Z17" s="7"/>
      <c r="AA17" s="7"/>
    </row>
    <row r="18" spans="1:27" x14ac:dyDescent="0.25">
      <c r="A18" s="4"/>
      <c r="B18" s="7" t="s">
        <v>414</v>
      </c>
      <c r="C18" s="7"/>
      <c r="D18" s="7"/>
      <c r="E18" s="7"/>
      <c r="F18" s="7"/>
      <c r="G18" s="7"/>
      <c r="H18" s="7"/>
      <c r="I18" s="7"/>
      <c r="J18" s="7"/>
      <c r="K18" s="9"/>
      <c r="L18" s="68"/>
      <c r="M18" s="9"/>
      <c r="N18" s="9"/>
      <c r="O18" s="68"/>
      <c r="P18" s="9"/>
      <c r="Q18" s="9"/>
      <c r="R18" s="7"/>
      <c r="S18" s="7"/>
      <c r="T18" s="7"/>
      <c r="U18" s="7"/>
      <c r="V18" s="7"/>
      <c r="W18" s="7"/>
      <c r="X18" s="7"/>
      <c r="Y18" s="7"/>
      <c r="Z18" s="7"/>
      <c r="AA18" s="7"/>
    </row>
    <row r="19" spans="1:27" x14ac:dyDescent="0.25">
      <c r="A19" s="4"/>
      <c r="B19" s="7"/>
      <c r="E19" s="7"/>
      <c r="F19" s="7"/>
      <c r="G19" s="7"/>
      <c r="H19" s="7"/>
      <c r="I19" s="7"/>
      <c r="J19" s="7"/>
      <c r="K19" s="9"/>
      <c r="L19" s="68"/>
      <c r="M19" s="9"/>
      <c r="N19" s="9"/>
      <c r="O19" s="68"/>
      <c r="P19" s="9"/>
      <c r="Q19" s="9"/>
      <c r="R19" s="7"/>
      <c r="S19" s="7"/>
      <c r="T19" s="7"/>
      <c r="U19" s="7"/>
      <c r="V19" s="7"/>
      <c r="W19" s="7"/>
      <c r="X19" s="7"/>
      <c r="Y19" s="7"/>
      <c r="Z19" s="7"/>
      <c r="AA19" s="7"/>
    </row>
    <row r="21" spans="1:27" x14ac:dyDescent="0.25">
      <c r="E21" s="18"/>
      <c r="F21" s="18"/>
      <c r="G21" s="18"/>
      <c r="H21" s="18"/>
      <c r="I21" s="18"/>
      <c r="J21" s="18"/>
    </row>
    <row r="22" spans="1:27" x14ac:dyDescent="0.25">
      <c r="E22" s="18"/>
      <c r="F22" s="18"/>
      <c r="G22" s="18"/>
      <c r="H22" s="18"/>
      <c r="I22" s="18"/>
      <c r="J22" s="18"/>
    </row>
    <row r="23" spans="1:27" x14ac:dyDescent="0.25">
      <c r="E23" s="18"/>
      <c r="F23" s="18"/>
      <c r="G23" s="18"/>
      <c r="H23" s="18"/>
      <c r="I23" s="18"/>
      <c r="J23" s="18"/>
    </row>
    <row r="24" spans="1:27" x14ac:dyDescent="0.25">
      <c r="E24" s="18"/>
      <c r="F24" s="18"/>
      <c r="G24" s="18"/>
      <c r="H24" s="18"/>
      <c r="I24" s="18"/>
      <c r="J24" s="18"/>
    </row>
    <row r="25" spans="1:27" x14ac:dyDescent="0.25">
      <c r="E25" s="18"/>
      <c r="F25" s="18"/>
      <c r="G25" s="18"/>
      <c r="H25" s="18"/>
      <c r="I25" s="18"/>
      <c r="J25" s="18"/>
    </row>
    <row r="26" spans="1:27" x14ac:dyDescent="0.25">
      <c r="E26" s="18"/>
      <c r="F26" s="18"/>
      <c r="G26" s="18"/>
      <c r="H26" s="18"/>
      <c r="I26" s="18"/>
      <c r="J26" s="18"/>
    </row>
    <row r="27" spans="1:27" x14ac:dyDescent="0.25">
      <c r="E27" s="18"/>
      <c r="F27" s="18"/>
      <c r="G27" s="18"/>
      <c r="H27" s="18"/>
      <c r="I27" s="18"/>
      <c r="J27" s="18"/>
    </row>
    <row r="28" spans="1:27" x14ac:dyDescent="0.25">
      <c r="E28" s="18"/>
      <c r="F28" s="18"/>
      <c r="G28" s="18"/>
      <c r="H28" s="18"/>
      <c r="I28" s="18"/>
      <c r="J28" s="18"/>
    </row>
    <row r="29" spans="1:27" x14ac:dyDescent="0.25">
      <c r="E29" s="18"/>
      <c r="F29" s="18"/>
      <c r="G29" s="18"/>
      <c r="H29" s="18"/>
      <c r="I29" s="18"/>
      <c r="J29" s="18"/>
    </row>
    <row r="30" spans="1:27" x14ac:dyDescent="0.25">
      <c r="E30" s="18"/>
      <c r="F30" s="18"/>
      <c r="G30" s="18"/>
      <c r="H30" s="18"/>
      <c r="I30" s="18"/>
      <c r="J30" s="18"/>
    </row>
    <row r="31" spans="1:27" x14ac:dyDescent="0.25">
      <c r="E31" s="18"/>
      <c r="F31" s="18"/>
      <c r="G31" s="18"/>
      <c r="H31" s="18"/>
      <c r="I31" s="18"/>
      <c r="J31" s="18"/>
    </row>
    <row r="32" spans="1:27" x14ac:dyDescent="0.25">
      <c r="E32" s="18"/>
      <c r="F32" s="18"/>
      <c r="G32" s="18"/>
      <c r="H32" s="18"/>
      <c r="I32" s="18"/>
      <c r="J32" s="18"/>
    </row>
    <row r="33" spans="5:10" x14ac:dyDescent="0.25">
      <c r="E33" s="18"/>
      <c r="F33" s="18"/>
      <c r="G33" s="18"/>
      <c r="H33" s="18"/>
      <c r="I33" s="18"/>
      <c r="J33" s="18"/>
    </row>
    <row r="34" spans="5:10" x14ac:dyDescent="0.25">
      <c r="E34" s="18"/>
      <c r="F34" s="18"/>
      <c r="G34" s="18"/>
      <c r="H34" s="18"/>
      <c r="I34" s="18"/>
      <c r="J34" s="18"/>
    </row>
    <row r="35" spans="5:10" x14ac:dyDescent="0.25">
      <c r="E35" s="18"/>
      <c r="F35" s="18"/>
      <c r="G35" s="18"/>
      <c r="H35" s="18"/>
      <c r="I35" s="18"/>
      <c r="J35" s="18"/>
    </row>
    <row r="36" spans="5:10" x14ac:dyDescent="0.25">
      <c r="E36" s="18"/>
      <c r="F36" s="18"/>
      <c r="G36" s="18"/>
      <c r="H36" s="18"/>
      <c r="I36" s="18"/>
      <c r="J36" s="18"/>
    </row>
    <row r="37" spans="5:10" x14ac:dyDescent="0.25">
      <c r="E37" s="18"/>
      <c r="F37" s="18"/>
      <c r="G37" s="18"/>
      <c r="H37" s="18"/>
      <c r="I37" s="18"/>
      <c r="J37" s="18"/>
    </row>
    <row r="38" spans="5:10" x14ac:dyDescent="0.25">
      <c r="E38" s="18"/>
      <c r="F38" s="18"/>
      <c r="G38" s="18"/>
      <c r="H38" s="18"/>
      <c r="I38" s="18"/>
      <c r="J38" s="18"/>
    </row>
    <row r="39" spans="5:10" x14ac:dyDescent="0.25">
      <c r="E39" s="18"/>
      <c r="F39" s="18"/>
      <c r="G39" s="18"/>
      <c r="H39" s="18"/>
      <c r="I39" s="18"/>
      <c r="J39" s="18"/>
    </row>
    <row r="40" spans="5:10" x14ac:dyDescent="0.25">
      <c r="E40" s="18"/>
      <c r="F40" s="18"/>
      <c r="G40" s="18"/>
      <c r="H40" s="18"/>
      <c r="I40" s="18"/>
      <c r="J40" s="18"/>
    </row>
    <row r="41" spans="5:10" x14ac:dyDescent="0.25">
      <c r="E41" s="18"/>
      <c r="F41" s="18"/>
      <c r="G41" s="18"/>
      <c r="H41" s="18"/>
      <c r="I41" s="18"/>
      <c r="J41" s="18"/>
    </row>
    <row r="42" spans="5:10" x14ac:dyDescent="0.25">
      <c r="E42" s="18"/>
      <c r="F42" s="18"/>
      <c r="G42" s="18"/>
      <c r="H42" s="18"/>
      <c r="I42" s="18"/>
      <c r="J42" s="18"/>
    </row>
    <row r="43" spans="5:10" x14ac:dyDescent="0.25">
      <c r="E43" s="18"/>
      <c r="F43" s="18"/>
      <c r="G43" s="18"/>
      <c r="H43" s="18"/>
      <c r="I43" s="18"/>
      <c r="J43" s="18"/>
    </row>
    <row r="44" spans="5:10" x14ac:dyDescent="0.25">
      <c r="E44" s="18"/>
      <c r="F44" s="18"/>
      <c r="G44" s="18"/>
      <c r="H44" s="18"/>
      <c r="I44" s="18"/>
      <c r="J44" s="18"/>
    </row>
    <row r="45" spans="5:10" x14ac:dyDescent="0.25">
      <c r="E45" s="18"/>
      <c r="F45" s="18"/>
      <c r="G45" s="18"/>
      <c r="H45" s="18"/>
      <c r="I45" s="18"/>
      <c r="J45" s="18"/>
    </row>
    <row r="46" spans="5:10" x14ac:dyDescent="0.25">
      <c r="E46" s="18"/>
      <c r="F46" s="18"/>
      <c r="G46" s="18"/>
      <c r="H46" s="18"/>
      <c r="I46" s="18"/>
      <c r="J46" s="18"/>
    </row>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6:F7 F8" xr:uid="{00000000-0002-0000-1300-000000000000}"/>
  </dataValidations>
  <pageMargins left="0.51" right="0.19685039370078741" top="0.59055118110236227" bottom="0.35433070866141736" header="0.31496062992125984" footer="0.43307086614173229"/>
  <pageSetup paperSize="9" scale="44" orientation="landscape"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B03E2-B250-432D-BE8F-060A17E0822E}">
  <sheetPr codeName="Hoja20">
    <tabColor rgb="FF2E6EBC"/>
  </sheetPr>
  <dimension ref="B2:R176"/>
  <sheetViews>
    <sheetView zoomScale="55" zoomScaleNormal="55" workbookViewId="0">
      <pane xSplit="5" ySplit="1" topLeftCell="F2" activePane="bottomRight" state="frozen"/>
      <selection activeCell="M40" sqref="M40"/>
      <selection pane="topRight" activeCell="M40" sqref="M40"/>
      <selection pane="bottomLeft" activeCell="M40" sqref="M40"/>
      <selection pane="bottomRight" activeCell="M24" sqref="M24"/>
    </sheetView>
  </sheetViews>
  <sheetFormatPr baseColWidth="10" defaultColWidth="9.140625" defaultRowHeight="15" x14ac:dyDescent="0.25"/>
  <cols>
    <col min="1" max="1" width="5.42578125" customWidth="1"/>
    <col min="3" max="3" width="12.28515625" customWidth="1"/>
    <col min="4" max="4" width="15" customWidth="1"/>
    <col min="5" max="5" width="34" customWidth="1"/>
    <col min="6" max="7" width="15" customWidth="1"/>
    <col min="8" max="8" width="15.7109375" customWidth="1"/>
    <col min="9" max="10" width="15" style="549" customWidth="1"/>
    <col min="11" max="11" width="15.7109375" customWidth="1"/>
    <col min="12" max="17" width="15" style="550" customWidth="1"/>
    <col min="18" max="18" width="50" customWidth="1"/>
  </cols>
  <sheetData>
    <row r="2" spans="2:18" ht="21" x14ac:dyDescent="0.35">
      <c r="D2" s="961" t="s">
        <v>7483</v>
      </c>
    </row>
    <row r="4" spans="2:18" x14ac:dyDescent="0.25">
      <c r="K4" s="550">
        <v>1464.9459499999994</v>
      </c>
      <c r="L4" s="550">
        <v>1339.7529699999993</v>
      </c>
      <c r="M4" s="550">
        <v>1339.7529699999993</v>
      </c>
      <c r="N4" s="550">
        <v>770.96100000000013</v>
      </c>
      <c r="O4" s="550">
        <v>125.19298000000009</v>
      </c>
      <c r="P4" s="550">
        <v>125.19298000000009</v>
      </c>
      <c r="Q4" s="550">
        <v>124.65578000000008</v>
      </c>
    </row>
    <row r="5" spans="2:18" ht="15" customHeight="1" x14ac:dyDescent="0.25">
      <c r="B5" s="1080" t="s">
        <v>393</v>
      </c>
      <c r="C5" s="1080"/>
      <c r="D5" s="1080"/>
      <c r="E5" s="1080"/>
      <c r="F5" s="1080"/>
      <c r="G5" s="1080"/>
      <c r="H5" s="1080"/>
      <c r="I5" s="1084" t="s">
        <v>394</v>
      </c>
      <c r="J5" s="1084"/>
      <c r="K5" s="964" t="s">
        <v>407</v>
      </c>
      <c r="L5" s="1085" t="s">
        <v>395</v>
      </c>
      <c r="M5" s="1085"/>
      <c r="N5" s="1085"/>
      <c r="O5" s="1085" t="s">
        <v>396</v>
      </c>
      <c r="P5" s="1085"/>
      <c r="Q5" s="1085"/>
      <c r="R5" s="964" t="s">
        <v>4051</v>
      </c>
    </row>
    <row r="6" spans="2:18" ht="30" customHeight="1" x14ac:dyDescent="0.25">
      <c r="B6" s="962" t="s">
        <v>4002</v>
      </c>
      <c r="C6" s="962" t="s">
        <v>4052</v>
      </c>
      <c r="D6" s="962" t="s">
        <v>4003</v>
      </c>
      <c r="E6" s="962" t="s">
        <v>401</v>
      </c>
      <c r="F6" s="962" t="s">
        <v>402</v>
      </c>
      <c r="G6" s="962" t="s">
        <v>403</v>
      </c>
      <c r="H6" s="962" t="s">
        <v>404</v>
      </c>
      <c r="I6" s="963" t="s">
        <v>405</v>
      </c>
      <c r="J6" s="963" t="s">
        <v>406</v>
      </c>
      <c r="K6" s="964" t="s">
        <v>407</v>
      </c>
      <c r="L6" s="965" t="s">
        <v>408</v>
      </c>
      <c r="M6" s="965" t="s">
        <v>409</v>
      </c>
      <c r="N6" s="965" t="s">
        <v>410</v>
      </c>
      <c r="O6" s="965" t="s">
        <v>408</v>
      </c>
      <c r="P6" s="965" t="s">
        <v>409</v>
      </c>
      <c r="Q6" s="965" t="s">
        <v>410</v>
      </c>
      <c r="R6" s="964" t="s">
        <v>4051</v>
      </c>
    </row>
    <row r="7" spans="2:18" ht="18" customHeight="1" x14ac:dyDescent="0.25">
      <c r="B7" s="966">
        <v>0</v>
      </c>
      <c r="C7" s="966" t="s">
        <v>6902</v>
      </c>
      <c r="D7" s="966" t="s">
        <v>1084</v>
      </c>
      <c r="E7" s="966" t="s">
        <v>6903</v>
      </c>
      <c r="F7" s="966" t="s">
        <v>416</v>
      </c>
      <c r="G7" s="966" t="s">
        <v>558</v>
      </c>
      <c r="H7" s="966" t="s">
        <v>422</v>
      </c>
      <c r="I7" s="967">
        <v>44927</v>
      </c>
      <c r="J7" s="967">
        <v>46022</v>
      </c>
      <c r="K7" s="500" t="s">
        <v>422</v>
      </c>
      <c r="L7" s="502">
        <v>11</v>
      </c>
      <c r="M7" s="502">
        <v>11</v>
      </c>
      <c r="N7" s="502">
        <v>13.65</v>
      </c>
      <c r="O7" s="502">
        <v>0</v>
      </c>
      <c r="P7" s="502">
        <v>0</v>
      </c>
      <c r="Q7" s="502">
        <v>0</v>
      </c>
      <c r="R7" s="966"/>
    </row>
    <row r="8" spans="2:18" ht="18" customHeight="1" x14ac:dyDescent="0.25">
      <c r="B8" s="966">
        <v>0</v>
      </c>
      <c r="C8" s="966" t="s">
        <v>5869</v>
      </c>
      <c r="D8" s="966" t="s">
        <v>1084</v>
      </c>
      <c r="E8" s="966" t="s">
        <v>4074</v>
      </c>
      <c r="F8" s="966" t="s">
        <v>416</v>
      </c>
      <c r="G8" s="966" t="s">
        <v>558</v>
      </c>
      <c r="H8" s="966" t="s">
        <v>484</v>
      </c>
      <c r="I8" s="967">
        <v>44562</v>
      </c>
      <c r="J8" s="967">
        <v>45657</v>
      </c>
      <c r="K8" s="500" t="s">
        <v>484</v>
      </c>
      <c r="L8" s="502">
        <v>2.8</v>
      </c>
      <c r="M8" s="502">
        <v>2.8</v>
      </c>
      <c r="N8" s="502">
        <v>2.8</v>
      </c>
      <c r="O8" s="502">
        <v>0</v>
      </c>
      <c r="P8" s="502">
        <v>0</v>
      </c>
      <c r="Q8" s="502">
        <v>0</v>
      </c>
      <c r="R8" s="966"/>
    </row>
    <row r="9" spans="2:18" ht="18" customHeight="1" x14ac:dyDescent="0.25">
      <c r="B9" s="966">
        <v>2794</v>
      </c>
      <c r="C9" s="966" t="s">
        <v>3042</v>
      </c>
      <c r="D9" s="966" t="s">
        <v>1084</v>
      </c>
      <c r="E9" s="966" t="s">
        <v>4074</v>
      </c>
      <c r="F9" s="966" t="s">
        <v>416</v>
      </c>
      <c r="G9" s="966" t="s">
        <v>558</v>
      </c>
      <c r="H9" s="966" t="s">
        <v>562</v>
      </c>
      <c r="I9" s="967">
        <v>42917</v>
      </c>
      <c r="J9" s="967">
        <v>45657</v>
      </c>
      <c r="K9" s="500" t="s">
        <v>562</v>
      </c>
      <c r="L9" s="502">
        <v>1.4</v>
      </c>
      <c r="M9" s="502">
        <v>1.4</v>
      </c>
      <c r="N9" s="502">
        <v>1.4</v>
      </c>
      <c r="O9" s="502">
        <v>0</v>
      </c>
      <c r="P9" s="502">
        <v>0</v>
      </c>
      <c r="Q9" s="502">
        <v>0</v>
      </c>
      <c r="R9" s="966"/>
    </row>
    <row r="10" spans="2:18" ht="18" customHeight="1" x14ac:dyDescent="0.25">
      <c r="B10" s="966">
        <v>6938</v>
      </c>
      <c r="C10" s="966" t="s">
        <v>4991</v>
      </c>
      <c r="D10" s="966" t="s">
        <v>1084</v>
      </c>
      <c r="E10" s="966" t="s">
        <v>4992</v>
      </c>
      <c r="F10" s="966" t="s">
        <v>416</v>
      </c>
      <c r="G10" s="966" t="s">
        <v>558</v>
      </c>
      <c r="H10" s="966" t="s">
        <v>466</v>
      </c>
      <c r="I10" s="967">
        <v>44440</v>
      </c>
      <c r="J10" s="967">
        <v>46630</v>
      </c>
      <c r="K10" s="966" t="s">
        <v>466</v>
      </c>
      <c r="L10" s="968">
        <v>0.4</v>
      </c>
      <c r="M10" s="968">
        <v>0.4</v>
      </c>
      <c r="N10" s="968">
        <v>0.4</v>
      </c>
      <c r="O10" s="968">
        <v>0</v>
      </c>
      <c r="P10" s="968">
        <v>0</v>
      </c>
      <c r="Q10" s="968">
        <v>0</v>
      </c>
      <c r="R10" s="966"/>
    </row>
    <row r="11" spans="2:18" ht="18" customHeight="1" x14ac:dyDescent="0.25">
      <c r="B11" s="966">
        <v>2209</v>
      </c>
      <c r="C11" s="966" t="s">
        <v>2130</v>
      </c>
      <c r="D11" s="966" t="s">
        <v>1084</v>
      </c>
      <c r="E11" s="966" t="s">
        <v>358</v>
      </c>
      <c r="F11" s="966" t="s">
        <v>416</v>
      </c>
      <c r="G11" s="966" t="s">
        <v>558</v>
      </c>
      <c r="H11" s="966" t="s">
        <v>531</v>
      </c>
      <c r="I11" s="967">
        <v>42705</v>
      </c>
      <c r="J11" s="967">
        <v>46022</v>
      </c>
      <c r="K11" s="500" t="s">
        <v>531</v>
      </c>
      <c r="L11" s="502">
        <v>2.27</v>
      </c>
      <c r="M11" s="502">
        <v>2.27</v>
      </c>
      <c r="N11" s="502">
        <v>2.75</v>
      </c>
      <c r="O11" s="502">
        <v>0</v>
      </c>
      <c r="P11" s="502">
        <v>0</v>
      </c>
      <c r="Q11" s="502">
        <v>0</v>
      </c>
      <c r="R11" s="966"/>
    </row>
    <row r="12" spans="2:18" ht="18" customHeight="1" x14ac:dyDescent="0.25">
      <c r="B12" s="966">
        <v>2705</v>
      </c>
      <c r="C12" s="966" t="s">
        <v>2987</v>
      </c>
      <c r="D12" s="966" t="s">
        <v>1084</v>
      </c>
      <c r="E12" s="966" t="s">
        <v>2988</v>
      </c>
      <c r="F12" s="966" t="s">
        <v>416</v>
      </c>
      <c r="G12" s="966" t="s">
        <v>558</v>
      </c>
      <c r="H12" s="966" t="s">
        <v>470</v>
      </c>
      <c r="I12" s="967">
        <v>42856</v>
      </c>
      <c r="J12" s="967">
        <v>46142</v>
      </c>
      <c r="K12" s="966" t="s">
        <v>470</v>
      </c>
      <c r="L12" s="502">
        <v>1.5</v>
      </c>
      <c r="M12" s="502">
        <v>1.5</v>
      </c>
      <c r="N12" s="502">
        <v>1.5</v>
      </c>
      <c r="O12" s="968">
        <v>0</v>
      </c>
      <c r="P12" s="968">
        <v>0</v>
      </c>
      <c r="Q12" s="968">
        <v>0</v>
      </c>
      <c r="R12" s="966"/>
    </row>
    <row r="13" spans="2:18" ht="18" customHeight="1" x14ac:dyDescent="0.25">
      <c r="B13" s="966">
        <v>0</v>
      </c>
      <c r="C13" s="966" t="s">
        <v>6289</v>
      </c>
      <c r="D13" s="966" t="s">
        <v>1084</v>
      </c>
      <c r="E13" s="966" t="s">
        <v>6290</v>
      </c>
      <c r="F13" s="966" t="s">
        <v>416</v>
      </c>
      <c r="G13" s="966" t="s">
        <v>558</v>
      </c>
      <c r="H13" s="966" t="s">
        <v>507</v>
      </c>
      <c r="I13" s="967">
        <v>44652</v>
      </c>
      <c r="J13" s="967">
        <v>46477</v>
      </c>
      <c r="K13" s="500" t="s">
        <v>507</v>
      </c>
      <c r="L13" s="502">
        <v>0.5</v>
      </c>
      <c r="M13" s="502">
        <v>0.5</v>
      </c>
      <c r="N13" s="502">
        <v>0.5</v>
      </c>
      <c r="O13" s="502">
        <v>0</v>
      </c>
      <c r="P13" s="502">
        <v>0</v>
      </c>
      <c r="Q13" s="502">
        <v>0</v>
      </c>
      <c r="R13" s="966"/>
    </row>
    <row r="14" spans="2:18" ht="18" customHeight="1" x14ac:dyDescent="0.25">
      <c r="B14" s="966">
        <v>0</v>
      </c>
      <c r="C14" s="966" t="s">
        <v>6292</v>
      </c>
      <c r="D14" s="966" t="s">
        <v>1084</v>
      </c>
      <c r="E14" s="966" t="s">
        <v>1511</v>
      </c>
      <c r="F14" s="966" t="s">
        <v>416</v>
      </c>
      <c r="G14" s="966" t="s">
        <v>558</v>
      </c>
      <c r="H14" s="966" t="s">
        <v>370</v>
      </c>
      <c r="I14" s="967">
        <v>44652</v>
      </c>
      <c r="J14" s="967">
        <v>45747</v>
      </c>
      <c r="K14" s="500" t="s">
        <v>370</v>
      </c>
      <c r="L14" s="502">
        <v>2.14</v>
      </c>
      <c r="M14" s="502">
        <v>2.14</v>
      </c>
      <c r="N14" s="502">
        <v>2.14</v>
      </c>
      <c r="O14" s="502">
        <v>0</v>
      </c>
      <c r="P14" s="502">
        <v>0</v>
      </c>
      <c r="Q14" s="502">
        <v>0</v>
      </c>
      <c r="R14" s="966"/>
    </row>
    <row r="15" spans="2:18" ht="18" customHeight="1" x14ac:dyDescent="0.25">
      <c r="B15" s="966">
        <v>2799</v>
      </c>
      <c r="C15" s="966" t="s">
        <v>3043</v>
      </c>
      <c r="D15" s="966" t="s">
        <v>1084</v>
      </c>
      <c r="E15" s="966" t="s">
        <v>4073</v>
      </c>
      <c r="F15" s="966" t="s">
        <v>416</v>
      </c>
      <c r="G15" s="966" t="s">
        <v>558</v>
      </c>
      <c r="H15" s="966" t="s">
        <v>370</v>
      </c>
      <c r="I15" s="967">
        <v>42930</v>
      </c>
      <c r="J15" s="967">
        <v>45138</v>
      </c>
      <c r="K15" s="966" t="s">
        <v>370</v>
      </c>
      <c r="L15" s="968">
        <v>0.4</v>
      </c>
      <c r="M15" s="968">
        <v>0.4</v>
      </c>
      <c r="N15" s="968">
        <v>0.4</v>
      </c>
      <c r="O15" s="968">
        <v>0</v>
      </c>
      <c r="P15" s="968">
        <v>0</v>
      </c>
      <c r="Q15" s="968">
        <v>0</v>
      </c>
      <c r="R15" s="966"/>
    </row>
    <row r="16" spans="2:18" ht="18" customHeight="1" x14ac:dyDescent="0.25">
      <c r="B16" s="966">
        <v>0</v>
      </c>
      <c r="C16" s="966" t="s">
        <v>6678</v>
      </c>
      <c r="D16" s="966" t="s">
        <v>1084</v>
      </c>
      <c r="E16" s="966" t="s">
        <v>6679</v>
      </c>
      <c r="F16" s="966" t="s">
        <v>416</v>
      </c>
      <c r="G16" s="966" t="s">
        <v>558</v>
      </c>
      <c r="H16" s="966" t="s">
        <v>422</v>
      </c>
      <c r="I16" s="967">
        <v>44835</v>
      </c>
      <c r="J16" s="967">
        <v>46022</v>
      </c>
      <c r="K16" s="500" t="s">
        <v>422</v>
      </c>
      <c r="L16" s="502">
        <v>1</v>
      </c>
      <c r="M16" s="502">
        <v>1</v>
      </c>
      <c r="N16" s="502">
        <v>1.9890000000000001</v>
      </c>
      <c r="O16" s="502">
        <v>0</v>
      </c>
      <c r="P16" s="502">
        <v>0</v>
      </c>
      <c r="Q16" s="502">
        <v>0</v>
      </c>
      <c r="R16" s="966"/>
    </row>
    <row r="17" spans="2:18" ht="18" customHeight="1" x14ac:dyDescent="0.25">
      <c r="B17" s="966">
        <v>3429</v>
      </c>
      <c r="C17" s="966" t="s">
        <v>3274</v>
      </c>
      <c r="D17" s="966" t="s">
        <v>1084</v>
      </c>
      <c r="E17" s="966" t="s">
        <v>3260</v>
      </c>
      <c r="F17" s="966" t="s">
        <v>416</v>
      </c>
      <c r="G17" s="966" t="s">
        <v>558</v>
      </c>
      <c r="H17" s="966" t="s">
        <v>370</v>
      </c>
      <c r="I17" s="967">
        <v>43009</v>
      </c>
      <c r="J17" s="967">
        <v>46022</v>
      </c>
      <c r="K17" s="966" t="s">
        <v>370</v>
      </c>
      <c r="L17" s="968">
        <v>6.5</v>
      </c>
      <c r="M17" s="968">
        <v>6.5</v>
      </c>
      <c r="N17" s="968">
        <v>6.5</v>
      </c>
      <c r="O17" s="968">
        <v>0</v>
      </c>
      <c r="P17" s="968">
        <v>0</v>
      </c>
      <c r="Q17" s="968">
        <v>0</v>
      </c>
      <c r="R17" s="966"/>
    </row>
    <row r="18" spans="2:18" ht="18" customHeight="1" x14ac:dyDescent="0.25">
      <c r="B18" s="966">
        <v>0</v>
      </c>
      <c r="C18" s="966" t="s">
        <v>5870</v>
      </c>
      <c r="D18" s="966" t="s">
        <v>1084</v>
      </c>
      <c r="E18" s="966" t="s">
        <v>5871</v>
      </c>
      <c r="F18" s="966" t="s">
        <v>416</v>
      </c>
      <c r="G18" s="966" t="s">
        <v>558</v>
      </c>
      <c r="H18" s="966" t="s">
        <v>634</v>
      </c>
      <c r="I18" s="967">
        <v>44562</v>
      </c>
      <c r="J18" s="967">
        <v>46022</v>
      </c>
      <c r="K18" s="500" t="s">
        <v>634</v>
      </c>
      <c r="L18" s="502">
        <v>0.23</v>
      </c>
      <c r="M18" s="502">
        <v>0.23</v>
      </c>
      <c r="N18" s="502">
        <v>0.23</v>
      </c>
      <c r="O18" s="502">
        <v>0</v>
      </c>
      <c r="P18" s="502">
        <v>0</v>
      </c>
      <c r="Q18" s="502">
        <v>0</v>
      </c>
      <c r="R18" s="966"/>
    </row>
    <row r="19" spans="2:18" ht="18" customHeight="1" x14ac:dyDescent="0.25">
      <c r="B19" s="966">
        <v>2801</v>
      </c>
      <c r="C19" s="966" t="s">
        <v>3044</v>
      </c>
      <c r="D19" s="966" t="s">
        <v>1084</v>
      </c>
      <c r="E19" s="966" t="s">
        <v>4072</v>
      </c>
      <c r="F19" s="966" t="s">
        <v>416</v>
      </c>
      <c r="G19" s="966" t="s">
        <v>558</v>
      </c>
      <c r="H19" s="966" t="s">
        <v>370</v>
      </c>
      <c r="I19" s="967">
        <v>42935</v>
      </c>
      <c r="J19" s="967">
        <v>45657</v>
      </c>
      <c r="K19" s="966" t="s">
        <v>370</v>
      </c>
      <c r="L19" s="968">
        <v>0.7</v>
      </c>
      <c r="M19" s="968">
        <v>0.7</v>
      </c>
      <c r="N19" s="968">
        <v>0.7</v>
      </c>
      <c r="O19" s="968">
        <v>0</v>
      </c>
      <c r="P19" s="968">
        <v>0</v>
      </c>
      <c r="Q19" s="968">
        <v>0</v>
      </c>
      <c r="R19" s="966"/>
    </row>
    <row r="20" spans="2:18" ht="18" customHeight="1" x14ac:dyDescent="0.25">
      <c r="B20" s="966">
        <v>6393</v>
      </c>
      <c r="C20" s="966" t="s">
        <v>4474</v>
      </c>
      <c r="D20" s="966" t="s">
        <v>1084</v>
      </c>
      <c r="E20" s="966" t="s">
        <v>4475</v>
      </c>
      <c r="F20" s="966" t="s">
        <v>416</v>
      </c>
      <c r="G20" s="966" t="s">
        <v>558</v>
      </c>
      <c r="H20" s="966" t="s">
        <v>422</v>
      </c>
      <c r="I20" s="967">
        <v>44197</v>
      </c>
      <c r="J20" s="967">
        <v>46022</v>
      </c>
      <c r="K20" s="966" t="s">
        <v>422</v>
      </c>
      <c r="L20" s="968">
        <v>4.75</v>
      </c>
      <c r="M20" s="968">
        <v>4.75</v>
      </c>
      <c r="N20" s="968">
        <v>4.75</v>
      </c>
      <c r="O20" s="968">
        <v>0</v>
      </c>
      <c r="P20" s="968">
        <v>0</v>
      </c>
      <c r="Q20" s="968">
        <v>0</v>
      </c>
      <c r="R20" s="966"/>
    </row>
    <row r="21" spans="2:18" ht="18" customHeight="1" x14ac:dyDescent="0.25">
      <c r="B21" s="966">
        <v>3052</v>
      </c>
      <c r="C21" s="966" t="s">
        <v>3066</v>
      </c>
      <c r="D21" s="966" t="s">
        <v>1084</v>
      </c>
      <c r="E21" s="966" t="s">
        <v>4071</v>
      </c>
      <c r="F21" s="966" t="s">
        <v>416</v>
      </c>
      <c r="G21" s="966" t="s">
        <v>558</v>
      </c>
      <c r="H21" s="966" t="s">
        <v>507</v>
      </c>
      <c r="I21" s="967">
        <v>42948</v>
      </c>
      <c r="J21" s="967">
        <v>45657</v>
      </c>
      <c r="K21" s="500" t="s">
        <v>507</v>
      </c>
      <c r="L21" s="502">
        <v>2.5499999999999998</v>
      </c>
      <c r="M21" s="502">
        <v>2.5499999999999998</v>
      </c>
      <c r="N21" s="502">
        <v>2.5499999999999998</v>
      </c>
      <c r="O21" s="502">
        <v>0</v>
      </c>
      <c r="P21" s="502">
        <v>0</v>
      </c>
      <c r="Q21" s="502">
        <v>0</v>
      </c>
      <c r="R21" s="966"/>
    </row>
    <row r="22" spans="2:18" ht="18" customHeight="1" x14ac:dyDescent="0.25">
      <c r="B22" s="966">
        <v>3051</v>
      </c>
      <c r="C22" s="966" t="s">
        <v>3065</v>
      </c>
      <c r="D22" s="966" t="s">
        <v>1084</v>
      </c>
      <c r="E22" s="966" t="s">
        <v>4071</v>
      </c>
      <c r="F22" s="966" t="s">
        <v>416</v>
      </c>
      <c r="G22" s="966" t="s">
        <v>558</v>
      </c>
      <c r="H22" s="966" t="s">
        <v>517</v>
      </c>
      <c r="I22" s="967">
        <v>42948</v>
      </c>
      <c r="J22" s="967">
        <v>45657</v>
      </c>
      <c r="K22" s="966" t="s">
        <v>517</v>
      </c>
      <c r="L22" s="968">
        <v>1.95</v>
      </c>
      <c r="M22" s="968">
        <v>1.95</v>
      </c>
      <c r="N22" s="968">
        <v>1.95</v>
      </c>
      <c r="O22" s="968">
        <v>0</v>
      </c>
      <c r="P22" s="968">
        <v>0</v>
      </c>
      <c r="Q22" s="968">
        <v>0</v>
      </c>
      <c r="R22" s="966"/>
    </row>
    <row r="23" spans="2:18" ht="18" customHeight="1" x14ac:dyDescent="0.25">
      <c r="B23" s="966">
        <v>0</v>
      </c>
      <c r="C23" s="966"/>
      <c r="D23" s="966" t="s">
        <v>1084</v>
      </c>
      <c r="E23" s="966" t="s">
        <v>7484</v>
      </c>
      <c r="F23" s="966" t="s">
        <v>416</v>
      </c>
      <c r="G23" s="966" t="s">
        <v>558</v>
      </c>
      <c r="H23" s="966" t="s">
        <v>7485</v>
      </c>
      <c r="I23" s="967">
        <v>45047</v>
      </c>
      <c r="J23" s="967">
        <v>46752</v>
      </c>
      <c r="K23" s="966" t="s">
        <v>7485</v>
      </c>
      <c r="L23" s="968">
        <v>3</v>
      </c>
      <c r="M23" s="968">
        <v>3</v>
      </c>
      <c r="N23" s="968">
        <v>3</v>
      </c>
      <c r="O23" s="968">
        <v>0</v>
      </c>
      <c r="P23" s="968">
        <v>0</v>
      </c>
      <c r="Q23" s="968">
        <v>0</v>
      </c>
      <c r="R23" s="500" t="s">
        <v>7486</v>
      </c>
    </row>
    <row r="24" spans="2:18" ht="18" customHeight="1" x14ac:dyDescent="0.25">
      <c r="B24" s="966">
        <v>3054</v>
      </c>
      <c r="C24" s="966" t="s">
        <v>3067</v>
      </c>
      <c r="D24" s="966" t="s">
        <v>1084</v>
      </c>
      <c r="E24" s="966" t="s">
        <v>4070</v>
      </c>
      <c r="F24" s="966" t="s">
        <v>416</v>
      </c>
      <c r="G24" s="966" t="s">
        <v>558</v>
      </c>
      <c r="H24" s="966" t="s">
        <v>370</v>
      </c>
      <c r="I24" s="967">
        <v>42948</v>
      </c>
      <c r="J24" s="967">
        <v>45504</v>
      </c>
      <c r="K24" s="966" t="s">
        <v>370</v>
      </c>
      <c r="L24" s="968">
        <v>0.879</v>
      </c>
      <c r="M24" s="968">
        <v>0.879</v>
      </c>
      <c r="N24" s="968">
        <v>0.879</v>
      </c>
      <c r="O24" s="968">
        <v>0</v>
      </c>
      <c r="P24" s="968">
        <v>0</v>
      </c>
      <c r="Q24" s="968">
        <v>0</v>
      </c>
      <c r="R24" s="966"/>
    </row>
    <row r="25" spans="2:18" ht="18" customHeight="1" x14ac:dyDescent="0.25">
      <c r="B25" s="966">
        <v>2490</v>
      </c>
      <c r="C25" s="966" t="s">
        <v>1136</v>
      </c>
      <c r="D25" s="966" t="s">
        <v>1084</v>
      </c>
      <c r="E25" s="966" t="s">
        <v>1110</v>
      </c>
      <c r="F25" s="966" t="s">
        <v>416</v>
      </c>
      <c r="G25" s="966" t="s">
        <v>558</v>
      </c>
      <c r="H25" s="966" t="s">
        <v>1148</v>
      </c>
      <c r="I25" s="967">
        <v>42767</v>
      </c>
      <c r="J25" s="967">
        <v>46418</v>
      </c>
      <c r="K25" s="966" t="s">
        <v>1148</v>
      </c>
      <c r="L25" s="968">
        <v>0.9</v>
      </c>
      <c r="M25" s="968">
        <v>0.9</v>
      </c>
      <c r="N25" s="968">
        <v>0.9</v>
      </c>
      <c r="O25" s="968">
        <v>0</v>
      </c>
      <c r="P25" s="968">
        <v>0</v>
      </c>
      <c r="Q25" s="968">
        <v>0</v>
      </c>
      <c r="R25" s="966"/>
    </row>
    <row r="26" spans="2:18" ht="18" customHeight="1" x14ac:dyDescent="0.25">
      <c r="B26" s="966">
        <v>2489</v>
      </c>
      <c r="C26" s="966" t="s">
        <v>1164</v>
      </c>
      <c r="D26" s="966" t="s">
        <v>1084</v>
      </c>
      <c r="E26" s="966" t="s">
        <v>1110</v>
      </c>
      <c r="F26" s="966" t="s">
        <v>416</v>
      </c>
      <c r="G26" s="966" t="s">
        <v>558</v>
      </c>
      <c r="H26" s="966" t="s">
        <v>634</v>
      </c>
      <c r="I26" s="967">
        <v>42736</v>
      </c>
      <c r="J26" s="967">
        <v>46418</v>
      </c>
      <c r="K26" s="966" t="s">
        <v>634</v>
      </c>
      <c r="L26" s="968">
        <v>1.9</v>
      </c>
      <c r="M26" s="968">
        <v>1.9</v>
      </c>
      <c r="N26" s="968">
        <v>1.9</v>
      </c>
      <c r="O26" s="968">
        <v>0</v>
      </c>
      <c r="P26" s="968">
        <v>0</v>
      </c>
      <c r="Q26" s="968">
        <v>0</v>
      </c>
      <c r="R26" s="966"/>
    </row>
    <row r="27" spans="2:18" ht="18" customHeight="1" x14ac:dyDescent="0.25">
      <c r="B27" s="966">
        <v>2491</v>
      </c>
      <c r="C27" s="966" t="s">
        <v>1099</v>
      </c>
      <c r="D27" s="966" t="s">
        <v>1084</v>
      </c>
      <c r="E27" s="966" t="s">
        <v>1110</v>
      </c>
      <c r="F27" s="966" t="s">
        <v>416</v>
      </c>
      <c r="G27" s="966" t="s">
        <v>558</v>
      </c>
      <c r="H27" s="966" t="s">
        <v>370</v>
      </c>
      <c r="I27" s="967">
        <v>42767</v>
      </c>
      <c r="J27" s="967">
        <v>46418</v>
      </c>
      <c r="K27" s="966" t="s">
        <v>370</v>
      </c>
      <c r="L27" s="968">
        <v>0.6</v>
      </c>
      <c r="M27" s="968">
        <v>0.6</v>
      </c>
      <c r="N27" s="968">
        <v>0.6</v>
      </c>
      <c r="O27" s="968">
        <v>0</v>
      </c>
      <c r="P27" s="968">
        <v>0</v>
      </c>
      <c r="Q27" s="968">
        <v>0</v>
      </c>
      <c r="R27" s="966"/>
    </row>
    <row r="28" spans="2:18" ht="18" customHeight="1" x14ac:dyDescent="0.25">
      <c r="B28" s="966">
        <v>0</v>
      </c>
      <c r="C28" s="966" t="s">
        <v>6904</v>
      </c>
      <c r="D28" s="966" t="s">
        <v>1084</v>
      </c>
      <c r="E28" s="966" t="s">
        <v>6905</v>
      </c>
      <c r="F28" s="966" t="s">
        <v>416</v>
      </c>
      <c r="G28" s="966" t="s">
        <v>558</v>
      </c>
      <c r="H28" s="966" t="s">
        <v>422</v>
      </c>
      <c r="I28" s="967">
        <v>44927</v>
      </c>
      <c r="J28" s="967">
        <v>46022</v>
      </c>
      <c r="K28" s="500" t="s">
        <v>422</v>
      </c>
      <c r="L28" s="502">
        <v>2.5</v>
      </c>
      <c r="M28" s="502">
        <v>2.5</v>
      </c>
      <c r="N28" s="502">
        <v>2.5</v>
      </c>
      <c r="O28" s="502">
        <v>0</v>
      </c>
      <c r="P28" s="502">
        <v>0</v>
      </c>
      <c r="Q28" s="502">
        <v>0</v>
      </c>
      <c r="R28" s="966"/>
    </row>
    <row r="29" spans="2:18" ht="18" customHeight="1" x14ac:dyDescent="0.25">
      <c r="B29" s="966">
        <v>3453</v>
      </c>
      <c r="C29" s="966" t="s">
        <v>3311</v>
      </c>
      <c r="D29" s="966" t="s">
        <v>1084</v>
      </c>
      <c r="E29" s="966" t="s">
        <v>3275</v>
      </c>
      <c r="F29" s="966" t="s">
        <v>416</v>
      </c>
      <c r="G29" s="966" t="s">
        <v>558</v>
      </c>
      <c r="H29" s="966" t="s">
        <v>562</v>
      </c>
      <c r="I29" s="967">
        <v>43043</v>
      </c>
      <c r="J29" s="967">
        <v>45291</v>
      </c>
      <c r="K29" s="500" t="s">
        <v>562</v>
      </c>
      <c r="L29" s="502">
        <v>4.0549999999999997</v>
      </c>
      <c r="M29" s="502">
        <v>4.0549999999999997</v>
      </c>
      <c r="N29" s="502">
        <v>4.0549999999999997</v>
      </c>
      <c r="O29" s="502">
        <v>0</v>
      </c>
      <c r="P29" s="502">
        <v>0</v>
      </c>
      <c r="Q29" s="502">
        <v>0</v>
      </c>
      <c r="R29" s="966"/>
    </row>
    <row r="30" spans="2:18" ht="18" customHeight="1" x14ac:dyDescent="0.25">
      <c r="B30" s="966">
        <v>3452</v>
      </c>
      <c r="C30" s="966" t="s">
        <v>3310</v>
      </c>
      <c r="D30" s="966" t="s">
        <v>1084</v>
      </c>
      <c r="E30" s="966" t="s">
        <v>3275</v>
      </c>
      <c r="F30" s="966" t="s">
        <v>416</v>
      </c>
      <c r="G30" s="966" t="s">
        <v>558</v>
      </c>
      <c r="H30" s="966" t="s">
        <v>608</v>
      </c>
      <c r="I30" s="967">
        <v>43043</v>
      </c>
      <c r="J30" s="967">
        <v>45291</v>
      </c>
      <c r="K30" s="500" t="s">
        <v>608</v>
      </c>
      <c r="L30" s="502">
        <v>1.34</v>
      </c>
      <c r="M30" s="502">
        <v>1.34</v>
      </c>
      <c r="N30" s="502">
        <v>1.34</v>
      </c>
      <c r="O30" s="502">
        <v>0</v>
      </c>
      <c r="P30" s="502">
        <v>0</v>
      </c>
      <c r="Q30" s="502">
        <v>0</v>
      </c>
      <c r="R30" s="966"/>
    </row>
    <row r="31" spans="2:18" ht="18" customHeight="1" x14ac:dyDescent="0.25">
      <c r="B31" s="966">
        <v>4073</v>
      </c>
      <c r="C31" s="966" t="s">
        <v>3454</v>
      </c>
      <c r="D31" s="966" t="s">
        <v>1084</v>
      </c>
      <c r="E31" s="966" t="s">
        <v>3728</v>
      </c>
      <c r="F31" s="966" t="s">
        <v>416</v>
      </c>
      <c r="G31" s="966" t="s">
        <v>558</v>
      </c>
      <c r="H31" s="966" t="s">
        <v>767</v>
      </c>
      <c r="I31" s="967">
        <v>43191</v>
      </c>
      <c r="J31" s="967">
        <v>45657</v>
      </c>
      <c r="K31" s="500" t="s">
        <v>767</v>
      </c>
      <c r="L31" s="502">
        <v>1.34</v>
      </c>
      <c r="M31" s="502">
        <v>1.34</v>
      </c>
      <c r="N31" s="502">
        <v>1.34</v>
      </c>
      <c r="O31" s="502">
        <v>0</v>
      </c>
      <c r="P31" s="502">
        <v>0</v>
      </c>
      <c r="Q31" s="502">
        <v>0</v>
      </c>
      <c r="R31" s="966"/>
    </row>
    <row r="32" spans="2:18" ht="18" customHeight="1" x14ac:dyDescent="0.25">
      <c r="B32" s="966">
        <v>4071</v>
      </c>
      <c r="C32" s="966" t="s">
        <v>3453</v>
      </c>
      <c r="D32" s="966" t="s">
        <v>1084</v>
      </c>
      <c r="E32" s="966" t="s">
        <v>3728</v>
      </c>
      <c r="F32" s="966" t="s">
        <v>416</v>
      </c>
      <c r="G32" s="966" t="s">
        <v>558</v>
      </c>
      <c r="H32" s="966" t="s">
        <v>634</v>
      </c>
      <c r="I32" s="967">
        <v>43191</v>
      </c>
      <c r="J32" s="967">
        <v>45657</v>
      </c>
      <c r="K32" s="966" t="s">
        <v>634</v>
      </c>
      <c r="L32" s="502">
        <v>1.87</v>
      </c>
      <c r="M32" s="502">
        <v>1.87</v>
      </c>
      <c r="N32" s="502">
        <v>1.87</v>
      </c>
      <c r="O32" s="968">
        <v>0</v>
      </c>
      <c r="P32" s="968">
        <v>0</v>
      </c>
      <c r="Q32" s="968">
        <v>0</v>
      </c>
      <c r="R32" s="966"/>
    </row>
    <row r="33" spans="2:18" ht="18" customHeight="1" x14ac:dyDescent="0.25">
      <c r="B33" s="966">
        <v>0</v>
      </c>
      <c r="C33" s="966" t="s">
        <v>6906</v>
      </c>
      <c r="D33" s="966" t="s">
        <v>1084</v>
      </c>
      <c r="E33" s="966" t="s">
        <v>4256</v>
      </c>
      <c r="F33" s="966" t="s">
        <v>416</v>
      </c>
      <c r="G33" s="966" t="s">
        <v>558</v>
      </c>
      <c r="H33" s="966" t="s">
        <v>422</v>
      </c>
      <c r="I33" s="967">
        <v>44927</v>
      </c>
      <c r="J33" s="967">
        <v>46022</v>
      </c>
      <c r="K33" s="500" t="s">
        <v>422</v>
      </c>
      <c r="L33" s="502">
        <v>3.5</v>
      </c>
      <c r="M33" s="502">
        <v>3.5</v>
      </c>
      <c r="N33" s="502">
        <v>3.5</v>
      </c>
      <c r="O33" s="502">
        <v>0</v>
      </c>
      <c r="P33" s="502">
        <v>0</v>
      </c>
      <c r="Q33" s="502">
        <v>0</v>
      </c>
      <c r="R33" s="966"/>
    </row>
    <row r="34" spans="2:18" ht="18" customHeight="1" x14ac:dyDescent="0.25">
      <c r="B34" s="966">
        <v>3057</v>
      </c>
      <c r="C34" s="966" t="s">
        <v>3069</v>
      </c>
      <c r="D34" s="966" t="s">
        <v>1084</v>
      </c>
      <c r="E34" s="966" t="s">
        <v>4256</v>
      </c>
      <c r="F34" s="966" t="s">
        <v>416</v>
      </c>
      <c r="G34" s="966" t="s">
        <v>558</v>
      </c>
      <c r="H34" s="966" t="s">
        <v>507</v>
      </c>
      <c r="I34" s="967">
        <v>42948</v>
      </c>
      <c r="J34" s="967">
        <v>45657</v>
      </c>
      <c r="K34" s="500" t="s">
        <v>507</v>
      </c>
      <c r="L34" s="502">
        <v>3</v>
      </c>
      <c r="M34" s="502">
        <v>3</v>
      </c>
      <c r="N34" s="502">
        <v>6</v>
      </c>
      <c r="O34" s="502">
        <v>0</v>
      </c>
      <c r="P34" s="502">
        <v>0</v>
      </c>
      <c r="Q34" s="502">
        <v>0</v>
      </c>
      <c r="R34" s="966"/>
    </row>
    <row r="35" spans="2:18" ht="18" customHeight="1" x14ac:dyDescent="0.25">
      <c r="B35" s="966">
        <v>3056</v>
      </c>
      <c r="C35" s="966" t="s">
        <v>3068</v>
      </c>
      <c r="D35" s="966" t="s">
        <v>1084</v>
      </c>
      <c r="E35" s="966" t="s">
        <v>4256</v>
      </c>
      <c r="F35" s="966" t="s">
        <v>416</v>
      </c>
      <c r="G35" s="966" t="s">
        <v>558</v>
      </c>
      <c r="H35" s="966" t="s">
        <v>517</v>
      </c>
      <c r="I35" s="967">
        <v>42948</v>
      </c>
      <c r="J35" s="967">
        <v>45657</v>
      </c>
      <c r="K35" s="500" t="s">
        <v>517</v>
      </c>
      <c r="L35" s="502">
        <v>0.5</v>
      </c>
      <c r="M35" s="502">
        <v>0.5</v>
      </c>
      <c r="N35" s="502">
        <v>1</v>
      </c>
      <c r="O35" s="502">
        <v>0</v>
      </c>
      <c r="P35" s="502">
        <v>0</v>
      </c>
      <c r="Q35" s="502">
        <v>0</v>
      </c>
      <c r="R35" s="966"/>
    </row>
    <row r="36" spans="2:18" ht="18" customHeight="1" x14ac:dyDescent="0.25">
      <c r="B36" s="966">
        <v>0</v>
      </c>
      <c r="C36" s="966" t="s">
        <v>6907</v>
      </c>
      <c r="D36" s="966" t="s">
        <v>1084</v>
      </c>
      <c r="E36" s="966" t="s">
        <v>6908</v>
      </c>
      <c r="F36" s="966" t="s">
        <v>416</v>
      </c>
      <c r="G36" s="966" t="s">
        <v>558</v>
      </c>
      <c r="H36" s="966" t="s">
        <v>422</v>
      </c>
      <c r="I36" s="967">
        <v>44927</v>
      </c>
      <c r="J36" s="967">
        <v>46022</v>
      </c>
      <c r="K36" s="500" t="s">
        <v>422</v>
      </c>
      <c r="L36" s="502">
        <v>0.15</v>
      </c>
      <c r="M36" s="502">
        <v>0.15</v>
      </c>
      <c r="N36" s="502">
        <v>0.5</v>
      </c>
      <c r="O36" s="502">
        <v>0</v>
      </c>
      <c r="P36" s="502">
        <v>0</v>
      </c>
      <c r="Q36" s="502">
        <v>0</v>
      </c>
      <c r="R36" s="966"/>
    </row>
    <row r="37" spans="2:18" ht="18" customHeight="1" x14ac:dyDescent="0.25">
      <c r="B37" s="966">
        <v>5888</v>
      </c>
      <c r="C37" s="966" t="s">
        <v>4068</v>
      </c>
      <c r="D37" s="966" t="s">
        <v>1084</v>
      </c>
      <c r="E37" s="966" t="s">
        <v>2986</v>
      </c>
      <c r="F37" s="966" t="s">
        <v>416</v>
      </c>
      <c r="G37" s="966" t="s">
        <v>558</v>
      </c>
      <c r="H37" s="966" t="s">
        <v>370</v>
      </c>
      <c r="I37" s="967">
        <v>43983</v>
      </c>
      <c r="J37" s="967">
        <v>46022</v>
      </c>
      <c r="K37" s="966" t="s">
        <v>370</v>
      </c>
      <c r="L37" s="968">
        <v>0.35</v>
      </c>
      <c r="M37" s="968">
        <v>0.35</v>
      </c>
      <c r="N37" s="968">
        <v>0.35</v>
      </c>
      <c r="O37" s="968">
        <v>0</v>
      </c>
      <c r="P37" s="968">
        <v>0</v>
      </c>
      <c r="Q37" s="968">
        <v>0</v>
      </c>
      <c r="R37" s="966"/>
    </row>
    <row r="38" spans="2:18" ht="18" customHeight="1" x14ac:dyDescent="0.25">
      <c r="B38" s="966">
        <v>0</v>
      </c>
      <c r="C38" s="966" t="s">
        <v>5872</v>
      </c>
      <c r="D38" s="966" t="s">
        <v>1084</v>
      </c>
      <c r="E38" s="966" t="s">
        <v>5853</v>
      </c>
      <c r="F38" s="966" t="s">
        <v>416</v>
      </c>
      <c r="G38" s="966" t="s">
        <v>558</v>
      </c>
      <c r="H38" s="966" t="s">
        <v>470</v>
      </c>
      <c r="I38" s="967">
        <v>44562</v>
      </c>
      <c r="J38" s="967">
        <v>46022</v>
      </c>
      <c r="K38" s="500" t="s">
        <v>470</v>
      </c>
      <c r="L38" s="502">
        <v>0.5</v>
      </c>
      <c r="M38" s="502">
        <v>0.5</v>
      </c>
      <c r="N38" s="502">
        <v>0.5</v>
      </c>
      <c r="O38" s="502">
        <v>0</v>
      </c>
      <c r="P38" s="502">
        <v>0</v>
      </c>
      <c r="Q38" s="502">
        <v>0</v>
      </c>
      <c r="R38" s="966"/>
    </row>
    <row r="39" spans="2:18" ht="18" customHeight="1" x14ac:dyDescent="0.25">
      <c r="B39" s="966">
        <v>6897</v>
      </c>
      <c r="C39" s="966" t="s">
        <v>4807</v>
      </c>
      <c r="D39" s="966" t="s">
        <v>1084</v>
      </c>
      <c r="E39" s="966" t="s">
        <v>4158</v>
      </c>
      <c r="F39" s="966" t="s">
        <v>416</v>
      </c>
      <c r="G39" s="966" t="s">
        <v>558</v>
      </c>
      <c r="H39" s="966" t="s">
        <v>767</v>
      </c>
      <c r="I39" s="967">
        <v>44378</v>
      </c>
      <c r="J39" s="967">
        <v>45107</v>
      </c>
      <c r="K39" s="966" t="s">
        <v>767</v>
      </c>
      <c r="L39" s="968">
        <v>3.5</v>
      </c>
      <c r="M39" s="968">
        <v>3.5</v>
      </c>
      <c r="N39" s="968">
        <v>3.5</v>
      </c>
      <c r="O39" s="968">
        <v>0</v>
      </c>
      <c r="P39" s="968">
        <v>0</v>
      </c>
      <c r="Q39" s="968">
        <v>0</v>
      </c>
      <c r="R39" s="966"/>
    </row>
    <row r="40" spans="2:18" ht="18" customHeight="1" x14ac:dyDescent="0.25">
      <c r="B40" s="966">
        <v>3058</v>
      </c>
      <c r="C40" s="966" t="s">
        <v>3070</v>
      </c>
      <c r="D40" s="966" t="s">
        <v>1084</v>
      </c>
      <c r="E40" s="966" t="s">
        <v>3255</v>
      </c>
      <c r="F40" s="966" t="s">
        <v>416</v>
      </c>
      <c r="G40" s="966" t="s">
        <v>558</v>
      </c>
      <c r="H40" s="966" t="s">
        <v>634</v>
      </c>
      <c r="I40" s="967">
        <v>42966</v>
      </c>
      <c r="J40" s="967">
        <v>46022</v>
      </c>
      <c r="K40" s="966" t="s">
        <v>634</v>
      </c>
      <c r="L40" s="502">
        <v>1</v>
      </c>
      <c r="M40" s="502">
        <v>1</v>
      </c>
      <c r="N40" s="502">
        <v>1</v>
      </c>
      <c r="O40" s="502">
        <v>0</v>
      </c>
      <c r="P40" s="502">
        <v>0</v>
      </c>
      <c r="Q40" s="502">
        <v>0</v>
      </c>
      <c r="R40" s="966"/>
    </row>
    <row r="41" spans="2:18" ht="18" customHeight="1" x14ac:dyDescent="0.25">
      <c r="B41" s="966">
        <v>2231</v>
      </c>
      <c r="C41" s="966" t="s">
        <v>2214</v>
      </c>
      <c r="D41" s="966" t="s">
        <v>1084</v>
      </c>
      <c r="E41" s="966" t="s">
        <v>102</v>
      </c>
      <c r="F41" s="966" t="s">
        <v>435</v>
      </c>
      <c r="G41" s="966" t="s">
        <v>417</v>
      </c>
      <c r="H41" s="966" t="s">
        <v>486</v>
      </c>
      <c r="I41" s="967">
        <v>42705</v>
      </c>
      <c r="J41" s="967">
        <v>46022</v>
      </c>
      <c r="K41" s="966" t="s">
        <v>486</v>
      </c>
      <c r="L41" s="1081">
        <v>17.068999999999999</v>
      </c>
      <c r="M41" s="1081">
        <v>17.068999999999999</v>
      </c>
      <c r="N41" s="1081">
        <v>0</v>
      </c>
      <c r="O41" s="1081">
        <v>3.4140000000000001</v>
      </c>
      <c r="P41" s="1081">
        <v>3.4140000000000001</v>
      </c>
      <c r="Q41" s="1081">
        <v>3.4140000000000001</v>
      </c>
      <c r="R41" s="966"/>
    </row>
    <row r="42" spans="2:18" ht="18" customHeight="1" x14ac:dyDescent="0.25">
      <c r="B42" s="966">
        <v>2230</v>
      </c>
      <c r="C42" s="966" t="s">
        <v>2225</v>
      </c>
      <c r="D42" s="966" t="s">
        <v>1084</v>
      </c>
      <c r="E42" s="966" t="s">
        <v>102</v>
      </c>
      <c r="F42" s="966" t="s">
        <v>435</v>
      </c>
      <c r="G42" s="966" t="s">
        <v>417</v>
      </c>
      <c r="H42" s="966" t="s">
        <v>489</v>
      </c>
      <c r="I42" s="967">
        <v>42705</v>
      </c>
      <c r="J42" s="967">
        <v>46022</v>
      </c>
      <c r="K42" s="966" t="s">
        <v>489</v>
      </c>
      <c r="L42" s="1082"/>
      <c r="M42" s="1082"/>
      <c r="N42" s="1082"/>
      <c r="O42" s="1082"/>
      <c r="P42" s="1082"/>
      <c r="Q42" s="1082"/>
      <c r="R42" s="966"/>
    </row>
    <row r="43" spans="2:18" ht="18" customHeight="1" x14ac:dyDescent="0.25">
      <c r="B43" s="966">
        <v>2229</v>
      </c>
      <c r="C43" s="966" t="s">
        <v>2236</v>
      </c>
      <c r="D43" s="966" t="s">
        <v>1084</v>
      </c>
      <c r="E43" s="966" t="s">
        <v>102</v>
      </c>
      <c r="F43" s="966" t="s">
        <v>435</v>
      </c>
      <c r="G43" s="966" t="s">
        <v>417</v>
      </c>
      <c r="H43" s="966" t="s">
        <v>492</v>
      </c>
      <c r="I43" s="967">
        <v>42705</v>
      </c>
      <c r="J43" s="967">
        <v>46022</v>
      </c>
      <c r="K43" s="966" t="s">
        <v>492</v>
      </c>
      <c r="L43" s="1082"/>
      <c r="M43" s="1082"/>
      <c r="N43" s="1082"/>
      <c r="O43" s="1082"/>
      <c r="P43" s="1082"/>
      <c r="Q43" s="1082"/>
      <c r="R43" s="966"/>
    </row>
    <row r="44" spans="2:18" ht="18" customHeight="1" x14ac:dyDescent="0.25">
      <c r="B44" s="966">
        <v>2228</v>
      </c>
      <c r="C44" s="966" t="s">
        <v>2245</v>
      </c>
      <c r="D44" s="966" t="s">
        <v>1084</v>
      </c>
      <c r="E44" s="966" t="s">
        <v>102</v>
      </c>
      <c r="F44" s="966" t="s">
        <v>435</v>
      </c>
      <c r="G44" s="966" t="s">
        <v>417</v>
      </c>
      <c r="H44" s="966" t="s">
        <v>495</v>
      </c>
      <c r="I44" s="967">
        <v>42705</v>
      </c>
      <c r="J44" s="967">
        <v>46022</v>
      </c>
      <c r="K44" s="966" t="s">
        <v>495</v>
      </c>
      <c r="L44" s="1082"/>
      <c r="M44" s="1082"/>
      <c r="N44" s="1082"/>
      <c r="O44" s="1082"/>
      <c r="P44" s="1082"/>
      <c r="Q44" s="1082"/>
      <c r="R44" s="966"/>
    </row>
    <row r="45" spans="2:18" ht="18" customHeight="1" x14ac:dyDescent="0.25">
      <c r="B45" s="966">
        <v>2227</v>
      </c>
      <c r="C45" s="966" t="s">
        <v>2253</v>
      </c>
      <c r="D45" s="966" t="s">
        <v>1084</v>
      </c>
      <c r="E45" s="966" t="s">
        <v>102</v>
      </c>
      <c r="F45" s="966" t="s">
        <v>435</v>
      </c>
      <c r="G45" s="966" t="s">
        <v>417</v>
      </c>
      <c r="H45" s="966" t="s">
        <v>498</v>
      </c>
      <c r="I45" s="967">
        <v>42705</v>
      </c>
      <c r="J45" s="967">
        <v>46022</v>
      </c>
      <c r="K45" s="966" t="s">
        <v>498</v>
      </c>
      <c r="L45" s="1083"/>
      <c r="M45" s="1083"/>
      <c r="N45" s="1083"/>
      <c r="O45" s="1083"/>
      <c r="P45" s="1083"/>
      <c r="Q45" s="1083"/>
      <c r="R45" s="966"/>
    </row>
    <row r="46" spans="2:18" ht="18" customHeight="1" x14ac:dyDescent="0.25">
      <c r="B46" s="966">
        <v>2245</v>
      </c>
      <c r="C46" s="966" t="s">
        <v>2308</v>
      </c>
      <c r="D46" s="966" t="s">
        <v>1084</v>
      </c>
      <c r="E46" s="966" t="s">
        <v>111</v>
      </c>
      <c r="F46" s="966" t="s">
        <v>435</v>
      </c>
      <c r="G46" s="966" t="s">
        <v>417</v>
      </c>
      <c r="H46" s="966" t="s">
        <v>540</v>
      </c>
      <c r="I46" s="967">
        <v>42705</v>
      </c>
      <c r="J46" s="967">
        <v>46022</v>
      </c>
      <c r="K46" s="966" t="s">
        <v>540</v>
      </c>
      <c r="L46" s="1081">
        <v>32.768999999999998</v>
      </c>
      <c r="M46" s="1081">
        <v>32.768999999999998</v>
      </c>
      <c r="N46" s="1081">
        <v>0</v>
      </c>
      <c r="O46" s="1081">
        <v>6.5537999999999998</v>
      </c>
      <c r="P46" s="1081">
        <v>6.5537999999999998</v>
      </c>
      <c r="Q46" s="1081">
        <v>6.5537999999999998</v>
      </c>
      <c r="R46" s="966"/>
    </row>
    <row r="47" spans="2:18" ht="18" customHeight="1" x14ac:dyDescent="0.25">
      <c r="B47" s="966">
        <v>2244</v>
      </c>
      <c r="C47" s="966" t="s">
        <v>2314</v>
      </c>
      <c r="D47" s="966" t="s">
        <v>1084</v>
      </c>
      <c r="E47" s="966" t="s">
        <v>111</v>
      </c>
      <c r="F47" s="966" t="s">
        <v>435</v>
      </c>
      <c r="G47" s="966" t="s">
        <v>417</v>
      </c>
      <c r="H47" s="966" t="s">
        <v>543</v>
      </c>
      <c r="I47" s="967">
        <v>42705</v>
      </c>
      <c r="J47" s="967">
        <v>46022</v>
      </c>
      <c r="K47" s="966" t="s">
        <v>543</v>
      </c>
      <c r="L47" s="1082"/>
      <c r="M47" s="1082"/>
      <c r="N47" s="1082"/>
      <c r="O47" s="1082"/>
      <c r="P47" s="1082"/>
      <c r="Q47" s="1082"/>
      <c r="R47" s="966"/>
    </row>
    <row r="48" spans="2:18" ht="18" customHeight="1" x14ac:dyDescent="0.25">
      <c r="B48" s="966">
        <v>2242</v>
      </c>
      <c r="C48" s="966" t="s">
        <v>2321</v>
      </c>
      <c r="D48" s="966" t="s">
        <v>1084</v>
      </c>
      <c r="E48" s="966" t="s">
        <v>111</v>
      </c>
      <c r="F48" s="966" t="s">
        <v>435</v>
      </c>
      <c r="G48" s="966" t="s">
        <v>417</v>
      </c>
      <c r="H48" s="966" t="s">
        <v>546</v>
      </c>
      <c r="I48" s="967">
        <v>42705</v>
      </c>
      <c r="J48" s="967">
        <v>46022</v>
      </c>
      <c r="K48" s="966" t="s">
        <v>546</v>
      </c>
      <c r="L48" s="1082"/>
      <c r="M48" s="1082"/>
      <c r="N48" s="1082"/>
      <c r="O48" s="1082"/>
      <c r="P48" s="1082"/>
      <c r="Q48" s="1082"/>
      <c r="R48" s="966"/>
    </row>
    <row r="49" spans="2:18" ht="18" customHeight="1" x14ac:dyDescent="0.25">
      <c r="B49" s="966">
        <v>2241</v>
      </c>
      <c r="C49" s="966" t="s">
        <v>2327</v>
      </c>
      <c r="D49" s="966" t="s">
        <v>1084</v>
      </c>
      <c r="E49" s="966" t="s">
        <v>111</v>
      </c>
      <c r="F49" s="966" t="s">
        <v>435</v>
      </c>
      <c r="G49" s="966" t="s">
        <v>417</v>
      </c>
      <c r="H49" s="966" t="s">
        <v>549</v>
      </c>
      <c r="I49" s="967">
        <v>42705</v>
      </c>
      <c r="J49" s="967">
        <v>46022</v>
      </c>
      <c r="K49" s="966" t="s">
        <v>549</v>
      </c>
      <c r="L49" s="1082"/>
      <c r="M49" s="1082"/>
      <c r="N49" s="1082"/>
      <c r="O49" s="1082"/>
      <c r="P49" s="1082"/>
      <c r="Q49" s="1082"/>
      <c r="R49" s="966"/>
    </row>
    <row r="50" spans="2:18" ht="18" customHeight="1" x14ac:dyDescent="0.25">
      <c r="B50" s="966">
        <v>2240</v>
      </c>
      <c r="C50" s="966" t="s">
        <v>2333</v>
      </c>
      <c r="D50" s="966" t="s">
        <v>1084</v>
      </c>
      <c r="E50" s="966" t="s">
        <v>111</v>
      </c>
      <c r="F50" s="966" t="s">
        <v>435</v>
      </c>
      <c r="G50" s="966" t="s">
        <v>417</v>
      </c>
      <c r="H50" s="966" t="s">
        <v>552</v>
      </c>
      <c r="I50" s="967">
        <v>42705</v>
      </c>
      <c r="J50" s="967">
        <v>46022</v>
      </c>
      <c r="K50" s="966" t="s">
        <v>552</v>
      </c>
      <c r="L50" s="1082"/>
      <c r="M50" s="1082"/>
      <c r="N50" s="1082"/>
      <c r="O50" s="1082"/>
      <c r="P50" s="1082"/>
      <c r="Q50" s="1082"/>
      <c r="R50" s="966"/>
    </row>
    <row r="51" spans="2:18" ht="18" customHeight="1" x14ac:dyDescent="0.25">
      <c r="B51" s="966">
        <v>2239</v>
      </c>
      <c r="C51" s="966" t="s">
        <v>2339</v>
      </c>
      <c r="D51" s="966" t="s">
        <v>1084</v>
      </c>
      <c r="E51" s="966" t="s">
        <v>111</v>
      </c>
      <c r="F51" s="966" t="s">
        <v>435</v>
      </c>
      <c r="G51" s="966" t="s">
        <v>417</v>
      </c>
      <c r="H51" s="966" t="s">
        <v>498</v>
      </c>
      <c r="I51" s="967">
        <v>42705</v>
      </c>
      <c r="J51" s="967">
        <v>46022</v>
      </c>
      <c r="K51" s="966" t="s">
        <v>498</v>
      </c>
      <c r="L51" s="1082"/>
      <c r="M51" s="1082"/>
      <c r="N51" s="1082"/>
      <c r="O51" s="1082"/>
      <c r="P51" s="1082"/>
      <c r="Q51" s="1082"/>
      <c r="R51" s="966"/>
    </row>
    <row r="52" spans="2:18" ht="18" customHeight="1" x14ac:dyDescent="0.25">
      <c r="B52" s="966">
        <v>2238</v>
      </c>
      <c r="C52" s="966" t="s">
        <v>2346</v>
      </c>
      <c r="D52" s="966" t="s">
        <v>1084</v>
      </c>
      <c r="E52" s="966" t="s">
        <v>111</v>
      </c>
      <c r="F52" s="966" t="s">
        <v>435</v>
      </c>
      <c r="G52" s="966" t="s">
        <v>417</v>
      </c>
      <c r="H52" s="966" t="s">
        <v>556</v>
      </c>
      <c r="I52" s="967">
        <v>42705</v>
      </c>
      <c r="J52" s="967">
        <v>46022</v>
      </c>
      <c r="K52" s="966" t="s">
        <v>556</v>
      </c>
      <c r="L52" s="1083"/>
      <c r="M52" s="1083"/>
      <c r="N52" s="1083"/>
      <c r="O52" s="1083"/>
      <c r="P52" s="1083"/>
      <c r="Q52" s="1083"/>
      <c r="R52" s="966"/>
    </row>
    <row r="53" spans="2:18" ht="18" customHeight="1" x14ac:dyDescent="0.25">
      <c r="B53" s="966">
        <v>0</v>
      </c>
      <c r="C53" s="966" t="s">
        <v>6293</v>
      </c>
      <c r="D53" s="966" t="s">
        <v>1084</v>
      </c>
      <c r="E53" s="966" t="s">
        <v>94</v>
      </c>
      <c r="F53" s="966" t="s">
        <v>435</v>
      </c>
      <c r="G53" s="966" t="s">
        <v>417</v>
      </c>
      <c r="H53" s="966" t="s">
        <v>538</v>
      </c>
      <c r="I53" s="967">
        <v>44652</v>
      </c>
      <c r="J53" s="967">
        <v>46477</v>
      </c>
      <c r="K53" s="500" t="s">
        <v>538</v>
      </c>
      <c r="L53" s="502">
        <v>10</v>
      </c>
      <c r="M53" s="502">
        <v>10</v>
      </c>
      <c r="N53" s="502">
        <v>10</v>
      </c>
      <c r="O53" s="502">
        <v>0</v>
      </c>
      <c r="P53" s="502">
        <v>0</v>
      </c>
      <c r="Q53" s="502">
        <v>0</v>
      </c>
      <c r="R53" s="966"/>
    </row>
    <row r="54" spans="2:18" ht="18" customHeight="1" x14ac:dyDescent="0.25">
      <c r="B54" s="966">
        <v>2226</v>
      </c>
      <c r="C54" s="966" t="s">
        <v>2471</v>
      </c>
      <c r="D54" s="966" t="s">
        <v>1084</v>
      </c>
      <c r="E54" s="966" t="s">
        <v>254</v>
      </c>
      <c r="F54" s="966" t="s">
        <v>416</v>
      </c>
      <c r="G54" s="966" t="s">
        <v>417</v>
      </c>
      <c r="H54" s="966" t="s">
        <v>460</v>
      </c>
      <c r="I54" s="967">
        <v>42705</v>
      </c>
      <c r="J54" s="967">
        <v>45291</v>
      </c>
      <c r="K54" s="966" t="s">
        <v>460</v>
      </c>
      <c r="L54" s="968">
        <v>0</v>
      </c>
      <c r="M54" s="968">
        <v>0</v>
      </c>
      <c r="N54" s="968">
        <v>0</v>
      </c>
      <c r="O54" s="968">
        <v>0</v>
      </c>
      <c r="P54" s="968">
        <v>0</v>
      </c>
      <c r="Q54" s="968">
        <v>0</v>
      </c>
      <c r="R54" s="966"/>
    </row>
    <row r="55" spans="2:18" ht="18" customHeight="1" x14ac:dyDescent="0.25">
      <c r="B55" s="966">
        <v>2237</v>
      </c>
      <c r="C55" s="966" t="s">
        <v>2261</v>
      </c>
      <c r="D55" s="966" t="s">
        <v>1084</v>
      </c>
      <c r="E55" s="966" t="s">
        <v>4121</v>
      </c>
      <c r="F55" s="966" t="s">
        <v>435</v>
      </c>
      <c r="G55" s="966" t="s">
        <v>417</v>
      </c>
      <c r="H55" s="966" t="s">
        <v>805</v>
      </c>
      <c r="I55" s="967">
        <v>42705</v>
      </c>
      <c r="J55" s="967">
        <v>45291</v>
      </c>
      <c r="K55" s="966" t="s">
        <v>805</v>
      </c>
      <c r="L55" s="1081">
        <v>21.81</v>
      </c>
      <c r="M55" s="1081">
        <v>21.81</v>
      </c>
      <c r="N55" s="1081">
        <v>0</v>
      </c>
      <c r="O55" s="1081">
        <v>4.3630000000000004</v>
      </c>
      <c r="P55" s="1081">
        <v>4.3630000000000004</v>
      </c>
      <c r="Q55" s="1081">
        <v>4.3630000000000004</v>
      </c>
      <c r="R55" s="966"/>
    </row>
    <row r="56" spans="2:18" ht="18" customHeight="1" x14ac:dyDescent="0.25">
      <c r="B56" s="966">
        <v>2236</v>
      </c>
      <c r="C56" s="966" t="s">
        <v>2270</v>
      </c>
      <c r="D56" s="966" t="s">
        <v>1084</v>
      </c>
      <c r="E56" s="966" t="s">
        <v>4121</v>
      </c>
      <c r="F56" s="966" t="s">
        <v>435</v>
      </c>
      <c r="G56" s="966" t="s">
        <v>417</v>
      </c>
      <c r="H56" s="966" t="s">
        <v>809</v>
      </c>
      <c r="I56" s="967">
        <v>42705</v>
      </c>
      <c r="J56" s="967">
        <v>45291</v>
      </c>
      <c r="K56" s="966" t="s">
        <v>809</v>
      </c>
      <c r="L56" s="1082"/>
      <c r="M56" s="1082"/>
      <c r="N56" s="1082"/>
      <c r="O56" s="1082"/>
      <c r="P56" s="1082"/>
      <c r="Q56" s="1082"/>
      <c r="R56" s="966"/>
    </row>
    <row r="57" spans="2:18" ht="18" customHeight="1" x14ac:dyDescent="0.25">
      <c r="B57" s="966">
        <v>2235</v>
      </c>
      <c r="C57" s="966" t="s">
        <v>2279</v>
      </c>
      <c r="D57" s="966" t="s">
        <v>1084</v>
      </c>
      <c r="E57" s="966" t="s">
        <v>4121</v>
      </c>
      <c r="F57" s="966" t="s">
        <v>435</v>
      </c>
      <c r="G57" s="966" t="s">
        <v>417</v>
      </c>
      <c r="H57" s="966" t="s">
        <v>811</v>
      </c>
      <c r="I57" s="967">
        <v>42705</v>
      </c>
      <c r="J57" s="967">
        <v>45291</v>
      </c>
      <c r="K57" s="966" t="s">
        <v>811</v>
      </c>
      <c r="L57" s="1082"/>
      <c r="M57" s="1082"/>
      <c r="N57" s="1082"/>
      <c r="O57" s="1082"/>
      <c r="P57" s="1082"/>
      <c r="Q57" s="1082"/>
      <c r="R57" s="966"/>
    </row>
    <row r="58" spans="2:18" ht="18" customHeight="1" x14ac:dyDescent="0.25">
      <c r="B58" s="966">
        <v>2234</v>
      </c>
      <c r="C58" s="966" t="s">
        <v>2286</v>
      </c>
      <c r="D58" s="966" t="s">
        <v>1084</v>
      </c>
      <c r="E58" s="966" t="s">
        <v>4121</v>
      </c>
      <c r="F58" s="966" t="s">
        <v>435</v>
      </c>
      <c r="G58" s="966" t="s">
        <v>417</v>
      </c>
      <c r="H58" s="966" t="s">
        <v>814</v>
      </c>
      <c r="I58" s="967">
        <v>42705</v>
      </c>
      <c r="J58" s="967">
        <v>45291</v>
      </c>
      <c r="K58" s="966" t="s">
        <v>814</v>
      </c>
      <c r="L58" s="1082"/>
      <c r="M58" s="1082"/>
      <c r="N58" s="1082"/>
      <c r="O58" s="1082"/>
      <c r="P58" s="1082"/>
      <c r="Q58" s="1082"/>
      <c r="R58" s="966"/>
    </row>
    <row r="59" spans="2:18" ht="18" customHeight="1" x14ac:dyDescent="0.25">
      <c r="B59" s="966">
        <v>2233</v>
      </c>
      <c r="C59" s="966" t="s">
        <v>2293</v>
      </c>
      <c r="D59" s="966" t="s">
        <v>1084</v>
      </c>
      <c r="E59" s="966" t="s">
        <v>4121</v>
      </c>
      <c r="F59" s="966" t="s">
        <v>435</v>
      </c>
      <c r="G59" s="966" t="s">
        <v>417</v>
      </c>
      <c r="H59" s="966" t="s">
        <v>531</v>
      </c>
      <c r="I59" s="967">
        <v>42705</v>
      </c>
      <c r="J59" s="967">
        <v>45291</v>
      </c>
      <c r="K59" s="966" t="s">
        <v>531</v>
      </c>
      <c r="L59" s="1082"/>
      <c r="M59" s="1082"/>
      <c r="N59" s="1082"/>
      <c r="O59" s="1082"/>
      <c r="P59" s="1082"/>
      <c r="Q59" s="1082"/>
      <c r="R59" s="966"/>
    </row>
    <row r="60" spans="2:18" ht="18" customHeight="1" x14ac:dyDescent="0.25">
      <c r="B60" s="966">
        <v>2232</v>
      </c>
      <c r="C60" s="966" t="s">
        <v>2301</v>
      </c>
      <c r="D60" s="966" t="s">
        <v>1084</v>
      </c>
      <c r="E60" s="966" t="s">
        <v>4121</v>
      </c>
      <c r="F60" s="966" t="s">
        <v>435</v>
      </c>
      <c r="G60" s="966" t="s">
        <v>417</v>
      </c>
      <c r="H60" s="966" t="s">
        <v>817</v>
      </c>
      <c r="I60" s="967">
        <v>42705</v>
      </c>
      <c r="J60" s="967">
        <v>45291</v>
      </c>
      <c r="K60" s="966" t="s">
        <v>817</v>
      </c>
      <c r="L60" s="1083"/>
      <c r="M60" s="1083"/>
      <c r="N60" s="1083"/>
      <c r="O60" s="1083"/>
      <c r="P60" s="1083"/>
      <c r="Q60" s="1083"/>
      <c r="R60" s="966"/>
    </row>
    <row r="61" spans="2:18" ht="18" customHeight="1" x14ac:dyDescent="0.25">
      <c r="B61" s="966">
        <v>0</v>
      </c>
      <c r="C61" s="966" t="s">
        <v>6680</v>
      </c>
      <c r="D61" s="966" t="s">
        <v>1084</v>
      </c>
      <c r="E61" s="966" t="s">
        <v>2193</v>
      </c>
      <c r="F61" s="966" t="s">
        <v>416</v>
      </c>
      <c r="G61" s="966" t="s">
        <v>558</v>
      </c>
      <c r="H61" s="966" t="s">
        <v>370</v>
      </c>
      <c r="I61" s="967">
        <v>44805</v>
      </c>
      <c r="J61" s="967">
        <v>46630</v>
      </c>
      <c r="K61" s="500" t="s">
        <v>370</v>
      </c>
      <c r="L61" s="502">
        <v>2.2000000000000002</v>
      </c>
      <c r="M61" s="502">
        <v>2.2000000000000002</v>
      </c>
      <c r="N61" s="502">
        <v>2.2000000000000002</v>
      </c>
      <c r="O61" s="502">
        <v>0</v>
      </c>
      <c r="P61" s="502">
        <v>0</v>
      </c>
      <c r="Q61" s="502">
        <v>0</v>
      </c>
      <c r="R61" s="966"/>
    </row>
    <row r="62" spans="2:18" ht="18" customHeight="1" x14ac:dyDescent="0.25">
      <c r="B62" s="966">
        <v>2225</v>
      </c>
      <c r="C62" s="966" t="s">
        <v>2644</v>
      </c>
      <c r="D62" s="966" t="s">
        <v>1084</v>
      </c>
      <c r="E62" s="966" t="s">
        <v>4040</v>
      </c>
      <c r="F62" s="966" t="s">
        <v>435</v>
      </c>
      <c r="G62" s="966" t="s">
        <v>417</v>
      </c>
      <c r="H62" s="966" t="s">
        <v>418</v>
      </c>
      <c r="I62" s="967">
        <v>42705</v>
      </c>
      <c r="J62" s="967">
        <v>46752</v>
      </c>
      <c r="K62" s="966" t="s">
        <v>418</v>
      </c>
      <c r="L62" s="1081">
        <v>313.69600000000003</v>
      </c>
      <c r="M62" s="1081">
        <v>313.69600000000003</v>
      </c>
      <c r="N62" s="1081">
        <v>0</v>
      </c>
      <c r="O62" s="1081">
        <v>62.739199999999997</v>
      </c>
      <c r="P62" s="1081">
        <v>62.739199999999997</v>
      </c>
      <c r="Q62" s="1081">
        <v>62.739199999999997</v>
      </c>
      <c r="R62" s="966"/>
    </row>
    <row r="63" spans="2:18" ht="18" customHeight="1" x14ac:dyDescent="0.25">
      <c r="B63" s="966">
        <v>2224</v>
      </c>
      <c r="C63" s="966" t="s">
        <v>2660</v>
      </c>
      <c r="D63" s="966" t="s">
        <v>1084</v>
      </c>
      <c r="E63" s="966" t="s">
        <v>4040</v>
      </c>
      <c r="F63" s="966" t="s">
        <v>435</v>
      </c>
      <c r="G63" s="966" t="s">
        <v>417</v>
      </c>
      <c r="H63" s="966" t="s">
        <v>422</v>
      </c>
      <c r="I63" s="967">
        <v>42705</v>
      </c>
      <c r="J63" s="967">
        <v>46752</v>
      </c>
      <c r="K63" s="966" t="s">
        <v>422</v>
      </c>
      <c r="L63" s="1082"/>
      <c r="M63" s="1082"/>
      <c r="N63" s="1082"/>
      <c r="O63" s="1082"/>
      <c r="P63" s="1082"/>
      <c r="Q63" s="1082"/>
      <c r="R63" s="966"/>
    </row>
    <row r="64" spans="2:18" ht="18" customHeight="1" x14ac:dyDescent="0.25">
      <c r="B64" s="966">
        <v>2223</v>
      </c>
      <c r="C64" s="966" t="s">
        <v>2678</v>
      </c>
      <c r="D64" s="966" t="s">
        <v>1084</v>
      </c>
      <c r="E64" s="966" t="s">
        <v>4040</v>
      </c>
      <c r="F64" s="966" t="s">
        <v>435</v>
      </c>
      <c r="G64" s="966" t="s">
        <v>417</v>
      </c>
      <c r="H64" s="966" t="s">
        <v>424</v>
      </c>
      <c r="I64" s="967">
        <v>42705</v>
      </c>
      <c r="J64" s="967">
        <v>46752</v>
      </c>
      <c r="K64" s="966" t="s">
        <v>424</v>
      </c>
      <c r="L64" s="1082"/>
      <c r="M64" s="1082"/>
      <c r="N64" s="1082"/>
      <c r="O64" s="1082"/>
      <c r="P64" s="1082"/>
      <c r="Q64" s="1082"/>
      <c r="R64" s="966"/>
    </row>
    <row r="65" spans="2:18" ht="18" customHeight="1" x14ac:dyDescent="0.25">
      <c r="B65" s="966">
        <v>2218</v>
      </c>
      <c r="C65" s="966" t="s">
        <v>2742</v>
      </c>
      <c r="D65" s="966" t="s">
        <v>1084</v>
      </c>
      <c r="E65" s="966" t="s">
        <v>4040</v>
      </c>
      <c r="F65" s="966" t="s">
        <v>435</v>
      </c>
      <c r="G65" s="966" t="s">
        <v>417</v>
      </c>
      <c r="H65" s="966" t="s">
        <v>426</v>
      </c>
      <c r="I65" s="967">
        <v>42705</v>
      </c>
      <c r="J65" s="967">
        <v>46752</v>
      </c>
      <c r="K65" s="966" t="s">
        <v>426</v>
      </c>
      <c r="L65" s="1082"/>
      <c r="M65" s="1082"/>
      <c r="N65" s="1082"/>
      <c r="O65" s="1082"/>
      <c r="P65" s="1082"/>
      <c r="Q65" s="1082"/>
      <c r="R65" s="966"/>
    </row>
    <row r="66" spans="2:18" ht="18" customHeight="1" x14ac:dyDescent="0.25">
      <c r="B66" s="966">
        <v>6365</v>
      </c>
      <c r="C66" s="966" t="s">
        <v>4445</v>
      </c>
      <c r="D66" s="966" t="s">
        <v>1084</v>
      </c>
      <c r="E66" s="966" t="s">
        <v>4040</v>
      </c>
      <c r="F66" s="966" t="s">
        <v>435</v>
      </c>
      <c r="G66" s="966" t="s">
        <v>417</v>
      </c>
      <c r="H66" s="966" t="s">
        <v>4388</v>
      </c>
      <c r="I66" s="967">
        <v>42705</v>
      </c>
      <c r="J66" s="967">
        <v>46752</v>
      </c>
      <c r="K66" s="966" t="s">
        <v>4388</v>
      </c>
      <c r="L66" s="1082"/>
      <c r="M66" s="1082"/>
      <c r="N66" s="1082"/>
      <c r="O66" s="1082"/>
      <c r="P66" s="1082"/>
      <c r="Q66" s="1082"/>
      <c r="R66" s="966"/>
    </row>
    <row r="67" spans="2:18" ht="18" customHeight="1" x14ac:dyDescent="0.25">
      <c r="B67" s="966">
        <v>2222</v>
      </c>
      <c r="C67" s="966" t="s">
        <v>2697</v>
      </c>
      <c r="D67" s="966" t="s">
        <v>1084</v>
      </c>
      <c r="E67" s="966" t="s">
        <v>4040</v>
      </c>
      <c r="F67" s="966" t="s">
        <v>435</v>
      </c>
      <c r="G67" s="966" t="s">
        <v>417</v>
      </c>
      <c r="H67" s="966" t="s">
        <v>428</v>
      </c>
      <c r="I67" s="967">
        <v>42705</v>
      </c>
      <c r="J67" s="967">
        <v>46752</v>
      </c>
      <c r="K67" s="966" t="s">
        <v>428</v>
      </c>
      <c r="L67" s="1082"/>
      <c r="M67" s="1082"/>
      <c r="N67" s="1082"/>
      <c r="O67" s="1082"/>
      <c r="P67" s="1082"/>
      <c r="Q67" s="1082"/>
      <c r="R67" s="966"/>
    </row>
    <row r="68" spans="2:18" ht="18" customHeight="1" x14ac:dyDescent="0.25">
      <c r="B68" s="966">
        <v>2221</v>
      </c>
      <c r="C68" s="966" t="s">
        <v>2710</v>
      </c>
      <c r="D68" s="966" t="s">
        <v>1084</v>
      </c>
      <c r="E68" s="966" t="s">
        <v>4040</v>
      </c>
      <c r="F68" s="966" t="s">
        <v>435</v>
      </c>
      <c r="G68" s="966" t="s">
        <v>417</v>
      </c>
      <c r="H68" s="966" t="s">
        <v>370</v>
      </c>
      <c r="I68" s="967">
        <v>42705</v>
      </c>
      <c r="J68" s="967">
        <v>46752</v>
      </c>
      <c r="K68" s="966" t="s">
        <v>370</v>
      </c>
      <c r="L68" s="1082"/>
      <c r="M68" s="1082"/>
      <c r="N68" s="1082"/>
      <c r="O68" s="1082"/>
      <c r="P68" s="1082"/>
      <c r="Q68" s="1082"/>
      <c r="R68" s="966"/>
    </row>
    <row r="69" spans="2:18" ht="18" customHeight="1" x14ac:dyDescent="0.25">
      <c r="B69" s="966">
        <v>2220</v>
      </c>
      <c r="C69" s="966" t="s">
        <v>2721</v>
      </c>
      <c r="D69" s="966" t="s">
        <v>1084</v>
      </c>
      <c r="E69" s="966" t="s">
        <v>4040</v>
      </c>
      <c r="F69" s="966" t="s">
        <v>435</v>
      </c>
      <c r="G69" s="966" t="s">
        <v>417</v>
      </c>
      <c r="H69" s="966" t="s">
        <v>431</v>
      </c>
      <c r="I69" s="967">
        <v>42705</v>
      </c>
      <c r="J69" s="967">
        <v>46752</v>
      </c>
      <c r="K69" s="966" t="s">
        <v>431</v>
      </c>
      <c r="L69" s="1082"/>
      <c r="M69" s="1082"/>
      <c r="N69" s="1082"/>
      <c r="O69" s="1082"/>
      <c r="P69" s="1082"/>
      <c r="Q69" s="1082"/>
      <c r="R69" s="966"/>
    </row>
    <row r="70" spans="2:18" ht="18" customHeight="1" x14ac:dyDescent="0.25">
      <c r="B70" s="966">
        <v>2219</v>
      </c>
      <c r="C70" s="966" t="s">
        <v>2731</v>
      </c>
      <c r="D70" s="966" t="s">
        <v>1084</v>
      </c>
      <c r="E70" s="966" t="s">
        <v>4040</v>
      </c>
      <c r="F70" s="966" t="s">
        <v>435</v>
      </c>
      <c r="G70" s="966" t="s">
        <v>417</v>
      </c>
      <c r="H70" s="966" t="s">
        <v>433</v>
      </c>
      <c r="I70" s="967">
        <v>42705</v>
      </c>
      <c r="J70" s="967">
        <v>46752</v>
      </c>
      <c r="K70" s="966" t="s">
        <v>433</v>
      </c>
      <c r="L70" s="1083"/>
      <c r="M70" s="1083"/>
      <c r="N70" s="1083"/>
      <c r="O70" s="1083"/>
      <c r="P70" s="1083"/>
      <c r="Q70" s="1083"/>
      <c r="R70" s="966"/>
    </row>
    <row r="71" spans="2:18" ht="18" customHeight="1" x14ac:dyDescent="0.25">
      <c r="B71" s="966">
        <v>2494</v>
      </c>
      <c r="C71" s="966" t="s">
        <v>1315</v>
      </c>
      <c r="D71" s="966" t="s">
        <v>1084</v>
      </c>
      <c r="E71" s="966" t="s">
        <v>363</v>
      </c>
      <c r="F71" s="966" t="s">
        <v>416</v>
      </c>
      <c r="G71" s="966" t="s">
        <v>558</v>
      </c>
      <c r="H71" s="966" t="s">
        <v>767</v>
      </c>
      <c r="I71" s="967">
        <v>42788</v>
      </c>
      <c r="J71" s="967">
        <v>46438</v>
      </c>
      <c r="K71" s="966" t="s">
        <v>767</v>
      </c>
      <c r="L71" s="968">
        <v>0.75</v>
      </c>
      <c r="M71" s="968">
        <v>0.75</v>
      </c>
      <c r="N71" s="968">
        <v>0.75</v>
      </c>
      <c r="O71" s="968">
        <v>0</v>
      </c>
      <c r="P71" s="968">
        <v>0</v>
      </c>
      <c r="Q71" s="968">
        <v>0</v>
      </c>
      <c r="R71" s="966"/>
    </row>
    <row r="72" spans="2:18" ht="18" customHeight="1" x14ac:dyDescent="0.25">
      <c r="B72" s="966">
        <v>0</v>
      </c>
      <c r="C72" s="966" t="s">
        <v>5873</v>
      </c>
      <c r="D72" s="966" t="s">
        <v>1084</v>
      </c>
      <c r="E72" s="966" t="s">
        <v>5874</v>
      </c>
      <c r="F72" s="966" t="s">
        <v>416</v>
      </c>
      <c r="G72" s="966" t="s">
        <v>558</v>
      </c>
      <c r="H72" s="966" t="s">
        <v>634</v>
      </c>
      <c r="I72" s="967">
        <v>44562</v>
      </c>
      <c r="J72" s="967">
        <v>45657</v>
      </c>
      <c r="K72" s="500" t="s">
        <v>634</v>
      </c>
      <c r="L72" s="502">
        <v>0.47</v>
      </c>
      <c r="M72" s="502">
        <v>0.47</v>
      </c>
      <c r="N72" s="502">
        <v>0.47</v>
      </c>
      <c r="O72" s="502">
        <v>0</v>
      </c>
      <c r="P72" s="502">
        <v>0</v>
      </c>
      <c r="Q72" s="502">
        <v>0</v>
      </c>
      <c r="R72" s="966"/>
    </row>
    <row r="73" spans="2:18" ht="18" customHeight="1" x14ac:dyDescent="0.25">
      <c r="B73" s="966">
        <v>6920</v>
      </c>
      <c r="C73" s="966" t="s">
        <v>4967</v>
      </c>
      <c r="D73" s="966" t="s">
        <v>1084</v>
      </c>
      <c r="E73" s="966" t="s">
        <v>4968</v>
      </c>
      <c r="F73" s="966" t="s">
        <v>416</v>
      </c>
      <c r="G73" s="966" t="s">
        <v>558</v>
      </c>
      <c r="H73" s="966" t="s">
        <v>370</v>
      </c>
      <c r="I73" s="967">
        <v>44409</v>
      </c>
      <c r="J73" s="967">
        <v>45504</v>
      </c>
      <c r="K73" s="966" t="s">
        <v>370</v>
      </c>
      <c r="L73" s="968">
        <v>0.65</v>
      </c>
      <c r="M73" s="968">
        <v>0.65</v>
      </c>
      <c r="N73" s="968">
        <v>0.65</v>
      </c>
      <c r="O73" s="968">
        <v>0</v>
      </c>
      <c r="P73" s="968">
        <v>0</v>
      </c>
      <c r="Q73" s="968">
        <v>0</v>
      </c>
      <c r="R73" s="966"/>
    </row>
    <row r="74" spans="2:18" ht="18" customHeight="1" x14ac:dyDescent="0.25">
      <c r="B74" s="966">
        <v>0</v>
      </c>
      <c r="C74" s="966" t="s">
        <v>5875</v>
      </c>
      <c r="D74" s="966" t="s">
        <v>1084</v>
      </c>
      <c r="E74" s="966" t="s">
        <v>5876</v>
      </c>
      <c r="F74" s="966" t="s">
        <v>416</v>
      </c>
      <c r="G74" s="966" t="s">
        <v>558</v>
      </c>
      <c r="H74" s="966" t="s">
        <v>370</v>
      </c>
      <c r="I74" s="967">
        <v>44562</v>
      </c>
      <c r="J74" s="967">
        <v>45657</v>
      </c>
      <c r="K74" s="500" t="s">
        <v>370</v>
      </c>
      <c r="L74" s="502">
        <v>0.5</v>
      </c>
      <c r="M74" s="502">
        <v>0.5</v>
      </c>
      <c r="N74" s="502">
        <v>0.5</v>
      </c>
      <c r="O74" s="502">
        <v>0</v>
      </c>
      <c r="P74" s="502">
        <v>0</v>
      </c>
      <c r="Q74" s="502">
        <v>0</v>
      </c>
      <c r="R74" s="966"/>
    </row>
    <row r="75" spans="2:18" ht="18" customHeight="1" x14ac:dyDescent="0.25">
      <c r="B75" s="966">
        <v>0</v>
      </c>
      <c r="C75" s="966" t="s">
        <v>6909</v>
      </c>
      <c r="D75" s="966" t="s">
        <v>1084</v>
      </c>
      <c r="E75" s="966" t="s">
        <v>6910</v>
      </c>
      <c r="F75" s="966" t="s">
        <v>416</v>
      </c>
      <c r="G75" s="966" t="s">
        <v>558</v>
      </c>
      <c r="H75" s="966" t="s">
        <v>422</v>
      </c>
      <c r="I75" s="967">
        <v>44927</v>
      </c>
      <c r="J75" s="967">
        <v>46752</v>
      </c>
      <c r="K75" s="500" t="s">
        <v>422</v>
      </c>
      <c r="L75" s="502">
        <v>1.5</v>
      </c>
      <c r="M75" s="502">
        <v>1.5</v>
      </c>
      <c r="N75" s="502">
        <v>1.5</v>
      </c>
      <c r="O75" s="502">
        <v>0</v>
      </c>
      <c r="P75" s="502">
        <v>0</v>
      </c>
      <c r="Q75" s="502">
        <v>0</v>
      </c>
      <c r="R75" s="966"/>
    </row>
    <row r="76" spans="2:18" ht="18" customHeight="1" x14ac:dyDescent="0.25">
      <c r="B76" s="966">
        <v>0</v>
      </c>
      <c r="C76" s="966" t="s">
        <v>6093</v>
      </c>
      <c r="D76" s="966" t="s">
        <v>1084</v>
      </c>
      <c r="E76" s="966" t="s">
        <v>6094</v>
      </c>
      <c r="F76" s="966" t="s">
        <v>416</v>
      </c>
      <c r="G76" s="966" t="s">
        <v>558</v>
      </c>
      <c r="H76" s="966" t="s">
        <v>422</v>
      </c>
      <c r="I76" s="967">
        <v>44646</v>
      </c>
      <c r="J76" s="967">
        <v>45596</v>
      </c>
      <c r="K76" s="500" t="s">
        <v>422</v>
      </c>
      <c r="L76" s="502">
        <v>1.5</v>
      </c>
      <c r="M76" s="502">
        <v>1.5</v>
      </c>
      <c r="N76" s="502">
        <v>1.5</v>
      </c>
      <c r="O76" s="502">
        <v>0</v>
      </c>
      <c r="P76" s="502">
        <v>0</v>
      </c>
      <c r="Q76" s="502">
        <v>0</v>
      </c>
      <c r="R76" s="966"/>
    </row>
    <row r="77" spans="2:18" ht="18" customHeight="1" x14ac:dyDescent="0.25">
      <c r="B77" s="966">
        <v>0</v>
      </c>
      <c r="C77" s="966" t="s">
        <v>5877</v>
      </c>
      <c r="D77" s="966" t="s">
        <v>1084</v>
      </c>
      <c r="E77" s="966" t="s">
        <v>3716</v>
      </c>
      <c r="F77" s="966" t="s">
        <v>416</v>
      </c>
      <c r="G77" s="966" t="s">
        <v>558</v>
      </c>
      <c r="H77" s="966" t="s">
        <v>634</v>
      </c>
      <c r="I77" s="967">
        <v>44562</v>
      </c>
      <c r="J77" s="967">
        <v>45657</v>
      </c>
      <c r="K77" s="500" t="s">
        <v>634</v>
      </c>
      <c r="L77" s="502">
        <v>0.32</v>
      </c>
      <c r="M77" s="502">
        <v>0.32</v>
      </c>
      <c r="N77" s="502">
        <v>0.32</v>
      </c>
      <c r="O77" s="502">
        <v>0</v>
      </c>
      <c r="P77" s="502">
        <v>0</v>
      </c>
      <c r="Q77" s="502">
        <v>0</v>
      </c>
      <c r="R77" s="966"/>
    </row>
    <row r="78" spans="2:18" ht="18" customHeight="1" x14ac:dyDescent="0.25">
      <c r="B78" s="500">
        <v>2682</v>
      </c>
      <c r="C78" s="500" t="s">
        <v>2972</v>
      </c>
      <c r="D78" s="500" t="s">
        <v>1084</v>
      </c>
      <c r="E78" s="500" t="s">
        <v>4066</v>
      </c>
      <c r="F78" s="500" t="s">
        <v>416</v>
      </c>
      <c r="G78" s="500" t="s">
        <v>558</v>
      </c>
      <c r="H78" s="500" t="s">
        <v>634</v>
      </c>
      <c r="I78" s="501">
        <v>42826</v>
      </c>
      <c r="J78" s="877">
        <v>46112</v>
      </c>
      <c r="K78" s="500" t="s">
        <v>634</v>
      </c>
      <c r="L78" s="502">
        <v>3.25</v>
      </c>
      <c r="M78" s="502">
        <v>3.25</v>
      </c>
      <c r="N78" s="502">
        <v>3.74</v>
      </c>
      <c r="O78" s="502">
        <v>0</v>
      </c>
      <c r="P78" s="502">
        <v>0</v>
      </c>
      <c r="Q78" s="502">
        <v>0</v>
      </c>
      <c r="R78" s="500"/>
    </row>
    <row r="79" spans="2:18" ht="18" customHeight="1" x14ac:dyDescent="0.25">
      <c r="B79" s="500">
        <v>6631</v>
      </c>
      <c r="C79" s="500" t="s">
        <v>4607</v>
      </c>
      <c r="D79" s="500" t="s">
        <v>1084</v>
      </c>
      <c r="E79" s="500" t="s">
        <v>4608</v>
      </c>
      <c r="F79" s="500" t="s">
        <v>416</v>
      </c>
      <c r="G79" s="500" t="s">
        <v>558</v>
      </c>
      <c r="H79" s="500" t="s">
        <v>634</v>
      </c>
      <c r="I79" s="501">
        <v>44287</v>
      </c>
      <c r="J79" s="877">
        <v>45138</v>
      </c>
      <c r="K79" s="500" t="s">
        <v>634</v>
      </c>
      <c r="L79" s="502">
        <v>0.75</v>
      </c>
      <c r="M79" s="502">
        <v>0.75</v>
      </c>
      <c r="N79" s="502">
        <v>0.75</v>
      </c>
      <c r="O79" s="502">
        <v>0</v>
      </c>
      <c r="P79" s="502">
        <v>0</v>
      </c>
      <c r="Q79" s="502">
        <v>0</v>
      </c>
      <c r="R79" s="966"/>
    </row>
    <row r="80" spans="2:18" ht="18" customHeight="1" x14ac:dyDescent="0.25">
      <c r="B80" s="966">
        <v>2254</v>
      </c>
      <c r="C80" s="966" t="s">
        <v>2353</v>
      </c>
      <c r="D80" s="966" t="s">
        <v>1084</v>
      </c>
      <c r="E80" s="966" t="s">
        <v>68</v>
      </c>
      <c r="F80" s="966" t="s">
        <v>435</v>
      </c>
      <c r="G80" s="966" t="s">
        <v>417</v>
      </c>
      <c r="H80" s="966" t="s">
        <v>478</v>
      </c>
      <c r="I80" s="967">
        <v>42705</v>
      </c>
      <c r="J80" s="967">
        <v>46022</v>
      </c>
      <c r="K80" s="966" t="s">
        <v>478</v>
      </c>
      <c r="L80" s="1081">
        <v>13.089</v>
      </c>
      <c r="M80" s="1081">
        <v>13.089</v>
      </c>
      <c r="N80" s="1081">
        <v>0</v>
      </c>
      <c r="O80" s="1081">
        <v>2.1030000000000002</v>
      </c>
      <c r="P80" s="1081">
        <v>2.1030000000000002</v>
      </c>
      <c r="Q80" s="1081">
        <v>1.5658000000000001</v>
      </c>
      <c r="R80" s="966"/>
    </row>
    <row r="81" spans="2:18" ht="18" customHeight="1" x14ac:dyDescent="0.25">
      <c r="B81" s="966">
        <v>2256</v>
      </c>
      <c r="C81" s="966" t="s">
        <v>2402</v>
      </c>
      <c r="D81" s="966" t="s">
        <v>1084</v>
      </c>
      <c r="E81" s="966" t="s">
        <v>68</v>
      </c>
      <c r="F81" s="966" t="s">
        <v>416</v>
      </c>
      <c r="G81" s="966" t="s">
        <v>417</v>
      </c>
      <c r="H81" s="966" t="s">
        <v>478</v>
      </c>
      <c r="I81" s="967">
        <v>42705</v>
      </c>
      <c r="J81" s="967">
        <v>46022</v>
      </c>
      <c r="K81" s="966" t="s">
        <v>478</v>
      </c>
      <c r="L81" s="1082"/>
      <c r="M81" s="1082"/>
      <c r="N81" s="1082"/>
      <c r="O81" s="1082"/>
      <c r="P81" s="1082"/>
      <c r="Q81" s="1082"/>
      <c r="R81" s="966"/>
    </row>
    <row r="82" spans="2:18" ht="18" customHeight="1" x14ac:dyDescent="0.25">
      <c r="B82" s="966">
        <v>2266</v>
      </c>
      <c r="C82" s="966" t="s">
        <v>2359</v>
      </c>
      <c r="D82" s="966" t="s">
        <v>1084</v>
      </c>
      <c r="E82" s="966" t="s">
        <v>68</v>
      </c>
      <c r="F82" s="966" t="s">
        <v>416</v>
      </c>
      <c r="G82" s="966" t="s">
        <v>417</v>
      </c>
      <c r="H82" s="966" t="s">
        <v>504</v>
      </c>
      <c r="I82" s="967">
        <v>42705</v>
      </c>
      <c r="J82" s="967">
        <v>46022</v>
      </c>
      <c r="K82" s="966" t="s">
        <v>504</v>
      </c>
      <c r="L82" s="1082"/>
      <c r="M82" s="1082"/>
      <c r="N82" s="1082"/>
      <c r="O82" s="1082"/>
      <c r="P82" s="1082"/>
      <c r="Q82" s="1082"/>
      <c r="R82" s="966"/>
    </row>
    <row r="83" spans="2:18" ht="18" customHeight="1" x14ac:dyDescent="0.25">
      <c r="B83" s="966">
        <v>2252</v>
      </c>
      <c r="C83" s="966" t="s">
        <v>2408</v>
      </c>
      <c r="D83" s="966" t="s">
        <v>1084</v>
      </c>
      <c r="E83" s="966" t="s">
        <v>68</v>
      </c>
      <c r="F83" s="966" t="s">
        <v>435</v>
      </c>
      <c r="G83" s="966" t="s">
        <v>417</v>
      </c>
      <c r="H83" s="966" t="s">
        <v>504</v>
      </c>
      <c r="I83" s="967">
        <v>42705</v>
      </c>
      <c r="J83" s="967">
        <v>46022</v>
      </c>
      <c r="K83" s="966" t="s">
        <v>504</v>
      </c>
      <c r="L83" s="1082"/>
      <c r="M83" s="1082"/>
      <c r="N83" s="1082"/>
      <c r="O83" s="1082"/>
      <c r="P83" s="1082"/>
      <c r="Q83" s="1082"/>
      <c r="R83" s="966"/>
    </row>
    <row r="84" spans="2:18" ht="18" customHeight="1" x14ac:dyDescent="0.25">
      <c r="B84" s="966">
        <v>2258</v>
      </c>
      <c r="C84" s="966" t="s">
        <v>2392</v>
      </c>
      <c r="D84" s="966" t="s">
        <v>1084</v>
      </c>
      <c r="E84" s="966" t="s">
        <v>68</v>
      </c>
      <c r="F84" s="966" t="s">
        <v>416</v>
      </c>
      <c r="G84" s="966" t="s">
        <v>417</v>
      </c>
      <c r="H84" s="966" t="s">
        <v>507</v>
      </c>
      <c r="I84" s="967">
        <v>42705</v>
      </c>
      <c r="J84" s="967">
        <v>46022</v>
      </c>
      <c r="K84" s="966" t="s">
        <v>507</v>
      </c>
      <c r="L84" s="1082"/>
      <c r="M84" s="1082"/>
      <c r="N84" s="1082"/>
      <c r="O84" s="1082"/>
      <c r="P84" s="1082"/>
      <c r="Q84" s="1082"/>
      <c r="R84" s="966"/>
    </row>
    <row r="85" spans="2:18" ht="18" customHeight="1" x14ac:dyDescent="0.25">
      <c r="B85" s="966">
        <v>2253</v>
      </c>
      <c r="C85" s="966" t="s">
        <v>2397</v>
      </c>
      <c r="D85" s="966" t="s">
        <v>1084</v>
      </c>
      <c r="E85" s="966" t="s">
        <v>68</v>
      </c>
      <c r="F85" s="966" t="s">
        <v>435</v>
      </c>
      <c r="G85" s="966" t="s">
        <v>417</v>
      </c>
      <c r="H85" s="966" t="s">
        <v>507</v>
      </c>
      <c r="I85" s="967">
        <v>42705</v>
      </c>
      <c r="J85" s="967">
        <v>46022</v>
      </c>
      <c r="K85" s="966" t="s">
        <v>507</v>
      </c>
      <c r="L85" s="1082"/>
      <c r="M85" s="1082"/>
      <c r="N85" s="1082"/>
      <c r="O85" s="1082"/>
      <c r="P85" s="1082"/>
      <c r="Q85" s="1082"/>
      <c r="R85" s="966"/>
    </row>
    <row r="86" spans="2:18" ht="18" customHeight="1" x14ac:dyDescent="0.25">
      <c r="B86" s="966">
        <v>2265</v>
      </c>
      <c r="C86" s="966" t="s">
        <v>2366</v>
      </c>
      <c r="D86" s="966" t="s">
        <v>1084</v>
      </c>
      <c r="E86" s="966" t="s">
        <v>68</v>
      </c>
      <c r="F86" s="966" t="s">
        <v>416</v>
      </c>
      <c r="G86" s="966" t="s">
        <v>417</v>
      </c>
      <c r="H86" s="966" t="s">
        <v>509</v>
      </c>
      <c r="I86" s="967">
        <v>42705</v>
      </c>
      <c r="J86" s="967">
        <v>46022</v>
      </c>
      <c r="K86" s="966" t="s">
        <v>509</v>
      </c>
      <c r="L86" s="1082"/>
      <c r="M86" s="1082"/>
      <c r="N86" s="1082"/>
      <c r="O86" s="1082"/>
      <c r="P86" s="1082"/>
      <c r="Q86" s="1082"/>
      <c r="R86" s="966"/>
    </row>
    <row r="87" spans="2:18" ht="18" customHeight="1" x14ac:dyDescent="0.25">
      <c r="B87" s="966">
        <v>2251</v>
      </c>
      <c r="C87" s="966" t="s">
        <v>2413</v>
      </c>
      <c r="D87" s="966" t="s">
        <v>1084</v>
      </c>
      <c r="E87" s="966" t="s">
        <v>68</v>
      </c>
      <c r="F87" s="966" t="s">
        <v>435</v>
      </c>
      <c r="G87" s="966" t="s">
        <v>417</v>
      </c>
      <c r="H87" s="966" t="s">
        <v>509</v>
      </c>
      <c r="I87" s="967">
        <v>42705</v>
      </c>
      <c r="J87" s="967">
        <v>46022</v>
      </c>
      <c r="K87" s="966" t="s">
        <v>509</v>
      </c>
      <c r="L87" s="1082"/>
      <c r="M87" s="1082"/>
      <c r="N87" s="1082"/>
      <c r="O87" s="1082"/>
      <c r="P87" s="1082"/>
      <c r="Q87" s="1082"/>
      <c r="R87" s="966"/>
    </row>
    <row r="88" spans="2:18" ht="18" customHeight="1" x14ac:dyDescent="0.25">
      <c r="B88" s="966">
        <v>2264</v>
      </c>
      <c r="C88" s="966" t="s">
        <v>2372</v>
      </c>
      <c r="D88" s="966" t="s">
        <v>1084</v>
      </c>
      <c r="E88" s="966" t="s">
        <v>68</v>
      </c>
      <c r="F88" s="966" t="s">
        <v>416</v>
      </c>
      <c r="G88" s="966" t="s">
        <v>417</v>
      </c>
      <c r="H88" s="966" t="s">
        <v>511</v>
      </c>
      <c r="I88" s="967">
        <v>42705</v>
      </c>
      <c r="J88" s="967">
        <v>46022</v>
      </c>
      <c r="K88" s="966" t="s">
        <v>511</v>
      </c>
      <c r="L88" s="1082"/>
      <c r="M88" s="1082"/>
      <c r="N88" s="1082"/>
      <c r="O88" s="1082"/>
      <c r="P88" s="1082"/>
      <c r="Q88" s="1082"/>
      <c r="R88" s="966"/>
    </row>
    <row r="89" spans="2:18" ht="18" customHeight="1" x14ac:dyDescent="0.25">
      <c r="B89" s="966">
        <v>2250</v>
      </c>
      <c r="C89" s="966" t="s">
        <v>2417</v>
      </c>
      <c r="D89" s="966" t="s">
        <v>1084</v>
      </c>
      <c r="E89" s="966" t="s">
        <v>68</v>
      </c>
      <c r="F89" s="966" t="s">
        <v>435</v>
      </c>
      <c r="G89" s="966" t="s">
        <v>417</v>
      </c>
      <c r="H89" s="966" t="s">
        <v>511</v>
      </c>
      <c r="I89" s="967">
        <v>42705</v>
      </c>
      <c r="J89" s="967">
        <v>46022</v>
      </c>
      <c r="K89" s="966" t="s">
        <v>511</v>
      </c>
      <c r="L89" s="1082"/>
      <c r="M89" s="1082"/>
      <c r="N89" s="1082"/>
      <c r="O89" s="1082"/>
      <c r="P89" s="1082"/>
      <c r="Q89" s="1082"/>
      <c r="R89" s="966"/>
    </row>
    <row r="90" spans="2:18" ht="18" customHeight="1" x14ac:dyDescent="0.25">
      <c r="B90" s="966">
        <v>2262</v>
      </c>
      <c r="C90" s="966" t="s">
        <v>2378</v>
      </c>
      <c r="D90" s="966" t="s">
        <v>1084</v>
      </c>
      <c r="E90" s="966" t="s">
        <v>68</v>
      </c>
      <c r="F90" s="966" t="s">
        <v>416</v>
      </c>
      <c r="G90" s="966" t="s">
        <v>417</v>
      </c>
      <c r="H90" s="966" t="s">
        <v>513</v>
      </c>
      <c r="I90" s="967">
        <v>42705</v>
      </c>
      <c r="J90" s="967">
        <v>46022</v>
      </c>
      <c r="K90" s="966" t="s">
        <v>513</v>
      </c>
      <c r="L90" s="1082"/>
      <c r="M90" s="1082"/>
      <c r="N90" s="1082"/>
      <c r="O90" s="1082"/>
      <c r="P90" s="1082"/>
      <c r="Q90" s="1082"/>
      <c r="R90" s="966"/>
    </row>
    <row r="91" spans="2:18" ht="18" customHeight="1" x14ac:dyDescent="0.25">
      <c r="B91" s="966">
        <v>2249</v>
      </c>
      <c r="C91" s="966" t="s">
        <v>2421</v>
      </c>
      <c r="D91" s="966" t="s">
        <v>1084</v>
      </c>
      <c r="E91" s="966" t="s">
        <v>68</v>
      </c>
      <c r="F91" s="966" t="s">
        <v>435</v>
      </c>
      <c r="G91" s="966" t="s">
        <v>417</v>
      </c>
      <c r="H91" s="966" t="s">
        <v>513</v>
      </c>
      <c r="I91" s="967">
        <v>42705</v>
      </c>
      <c r="J91" s="967">
        <v>46022</v>
      </c>
      <c r="K91" s="966" t="s">
        <v>513</v>
      </c>
      <c r="L91" s="1082"/>
      <c r="M91" s="1082"/>
      <c r="N91" s="1082"/>
      <c r="O91" s="1082"/>
      <c r="P91" s="1082"/>
      <c r="Q91" s="1082"/>
      <c r="R91" s="966"/>
    </row>
    <row r="92" spans="2:18" ht="18" customHeight="1" x14ac:dyDescent="0.25">
      <c r="B92" s="966">
        <v>2260</v>
      </c>
      <c r="C92" s="966" t="s">
        <v>2383</v>
      </c>
      <c r="D92" s="966" t="s">
        <v>1084</v>
      </c>
      <c r="E92" s="966" t="s">
        <v>68</v>
      </c>
      <c r="F92" s="966" t="s">
        <v>416</v>
      </c>
      <c r="G92" s="966" t="s">
        <v>417</v>
      </c>
      <c r="H92" s="966" t="s">
        <v>428</v>
      </c>
      <c r="I92" s="967">
        <v>42705</v>
      </c>
      <c r="J92" s="967">
        <v>46022</v>
      </c>
      <c r="K92" s="966" t="s">
        <v>428</v>
      </c>
      <c r="L92" s="1082"/>
      <c r="M92" s="1082"/>
      <c r="N92" s="1082"/>
      <c r="O92" s="1082"/>
      <c r="P92" s="1082"/>
      <c r="Q92" s="1082"/>
      <c r="R92" s="966"/>
    </row>
    <row r="93" spans="2:18" ht="18" customHeight="1" x14ac:dyDescent="0.25">
      <c r="B93" s="966">
        <v>2248</v>
      </c>
      <c r="C93" s="966" t="s">
        <v>2425</v>
      </c>
      <c r="D93" s="966" t="s">
        <v>1084</v>
      </c>
      <c r="E93" s="966" t="s">
        <v>68</v>
      </c>
      <c r="F93" s="966" t="s">
        <v>435</v>
      </c>
      <c r="G93" s="966" t="s">
        <v>417</v>
      </c>
      <c r="H93" s="966" t="s">
        <v>428</v>
      </c>
      <c r="I93" s="967">
        <v>42705</v>
      </c>
      <c r="J93" s="967">
        <v>46022</v>
      </c>
      <c r="K93" s="966" t="s">
        <v>428</v>
      </c>
      <c r="L93" s="1082"/>
      <c r="M93" s="1082"/>
      <c r="N93" s="1082"/>
      <c r="O93" s="1082"/>
      <c r="P93" s="1082"/>
      <c r="Q93" s="1082"/>
      <c r="R93" s="966"/>
    </row>
    <row r="94" spans="2:18" ht="18" customHeight="1" x14ac:dyDescent="0.25">
      <c r="B94" s="966">
        <v>2259</v>
      </c>
      <c r="C94" s="966" t="s">
        <v>2388</v>
      </c>
      <c r="D94" s="966" t="s">
        <v>1084</v>
      </c>
      <c r="E94" s="966" t="s">
        <v>68</v>
      </c>
      <c r="F94" s="966" t="s">
        <v>416</v>
      </c>
      <c r="G94" s="966" t="s">
        <v>417</v>
      </c>
      <c r="H94" s="966" t="s">
        <v>517</v>
      </c>
      <c r="I94" s="967">
        <v>42705</v>
      </c>
      <c r="J94" s="967">
        <v>46022</v>
      </c>
      <c r="K94" s="966" t="s">
        <v>517</v>
      </c>
      <c r="L94" s="1082"/>
      <c r="M94" s="1082"/>
      <c r="N94" s="1082"/>
      <c r="O94" s="1082"/>
      <c r="P94" s="1082"/>
      <c r="Q94" s="1082"/>
      <c r="R94" s="966"/>
    </row>
    <row r="95" spans="2:18" ht="18" customHeight="1" x14ac:dyDescent="0.25">
      <c r="B95" s="966">
        <v>2247</v>
      </c>
      <c r="C95" s="966" t="s">
        <v>2428</v>
      </c>
      <c r="D95" s="966" t="s">
        <v>1084</v>
      </c>
      <c r="E95" s="966" t="s">
        <v>68</v>
      </c>
      <c r="F95" s="966" t="s">
        <v>435</v>
      </c>
      <c r="G95" s="966" t="s">
        <v>417</v>
      </c>
      <c r="H95" s="966" t="s">
        <v>517</v>
      </c>
      <c r="I95" s="967">
        <v>42705</v>
      </c>
      <c r="J95" s="967">
        <v>46022</v>
      </c>
      <c r="K95" s="966" t="s">
        <v>517</v>
      </c>
      <c r="L95" s="1083"/>
      <c r="M95" s="1083"/>
      <c r="N95" s="1083"/>
      <c r="O95" s="1083"/>
      <c r="P95" s="1083"/>
      <c r="Q95" s="1083"/>
      <c r="R95" s="966"/>
    </row>
    <row r="96" spans="2:18" ht="18" customHeight="1" x14ac:dyDescent="0.25">
      <c r="B96" s="966">
        <v>0</v>
      </c>
      <c r="C96" s="966" t="s">
        <v>6681</v>
      </c>
      <c r="D96" s="966" t="s">
        <v>1084</v>
      </c>
      <c r="E96" s="966" t="s">
        <v>68</v>
      </c>
      <c r="F96" s="966" t="s">
        <v>416</v>
      </c>
      <c r="G96" s="966" t="s">
        <v>558</v>
      </c>
      <c r="H96" s="966" t="s">
        <v>517</v>
      </c>
      <c r="I96" s="967">
        <v>44866</v>
      </c>
      <c r="J96" s="967">
        <v>45596</v>
      </c>
      <c r="K96" s="500" t="s">
        <v>517</v>
      </c>
      <c r="L96" s="502">
        <v>10.023999999999999</v>
      </c>
      <c r="M96" s="502">
        <v>10.023999999999999</v>
      </c>
      <c r="N96" s="502">
        <v>10.023999999999999</v>
      </c>
      <c r="O96" s="502">
        <v>0</v>
      </c>
      <c r="P96" s="502">
        <v>0</v>
      </c>
      <c r="Q96" s="502">
        <v>0</v>
      </c>
      <c r="R96" s="966"/>
    </row>
    <row r="97" spans="2:18" ht="18" customHeight="1" x14ac:dyDescent="0.25">
      <c r="B97" s="966">
        <v>2269</v>
      </c>
      <c r="C97" s="966" t="s">
        <v>2524</v>
      </c>
      <c r="D97" s="966" t="s">
        <v>1084</v>
      </c>
      <c r="E97" s="966" t="s">
        <v>4065</v>
      </c>
      <c r="F97" s="966" t="s">
        <v>416</v>
      </c>
      <c r="G97" s="966" t="s">
        <v>558</v>
      </c>
      <c r="H97" s="966" t="s">
        <v>937</v>
      </c>
      <c r="I97" s="967">
        <v>42705</v>
      </c>
      <c r="J97" s="967">
        <v>46022</v>
      </c>
      <c r="K97" s="966" t="s">
        <v>937</v>
      </c>
      <c r="L97" s="968">
        <v>90</v>
      </c>
      <c r="M97" s="968">
        <v>90</v>
      </c>
      <c r="N97" s="968">
        <v>90</v>
      </c>
      <c r="O97" s="968">
        <v>0</v>
      </c>
      <c r="P97" s="968">
        <v>0</v>
      </c>
      <c r="Q97" s="968">
        <v>0</v>
      </c>
      <c r="R97" s="966"/>
    </row>
    <row r="98" spans="2:18" ht="18" customHeight="1" x14ac:dyDescent="0.25">
      <c r="B98" s="966">
        <v>5928</v>
      </c>
      <c r="C98" s="966" t="s">
        <v>4122</v>
      </c>
      <c r="D98" s="966" t="s">
        <v>1084</v>
      </c>
      <c r="E98" s="966" t="s">
        <v>4123</v>
      </c>
      <c r="F98" s="966" t="s">
        <v>416</v>
      </c>
      <c r="G98" s="966" t="s">
        <v>558</v>
      </c>
      <c r="H98" s="966" t="s">
        <v>370</v>
      </c>
      <c r="I98" s="967">
        <v>44013</v>
      </c>
      <c r="J98" s="967">
        <v>45991</v>
      </c>
      <c r="K98" s="966" t="s">
        <v>370</v>
      </c>
      <c r="L98" s="968">
        <v>0.51</v>
      </c>
      <c r="M98" s="968">
        <v>0.51</v>
      </c>
      <c r="N98" s="968">
        <v>0.51</v>
      </c>
      <c r="O98" s="968">
        <v>0</v>
      </c>
      <c r="P98" s="968">
        <v>0</v>
      </c>
      <c r="Q98" s="968">
        <v>0</v>
      </c>
      <c r="R98" s="966"/>
    </row>
    <row r="99" spans="2:18" ht="18" customHeight="1" x14ac:dyDescent="0.25">
      <c r="B99" s="966">
        <v>0</v>
      </c>
      <c r="C99" s="966" t="s">
        <v>6683</v>
      </c>
      <c r="D99" s="966" t="s">
        <v>1084</v>
      </c>
      <c r="E99" s="966" t="s">
        <v>2182</v>
      </c>
      <c r="F99" s="966" t="s">
        <v>416</v>
      </c>
      <c r="G99" s="966" t="s">
        <v>558</v>
      </c>
      <c r="H99" s="966" t="s">
        <v>767</v>
      </c>
      <c r="I99" s="967">
        <v>44805</v>
      </c>
      <c r="J99" s="967">
        <v>46630</v>
      </c>
      <c r="K99" s="500" t="s">
        <v>767</v>
      </c>
      <c r="L99" s="502">
        <v>1.6</v>
      </c>
      <c r="M99" s="502">
        <v>1.6</v>
      </c>
      <c r="N99" s="502">
        <v>1.6</v>
      </c>
      <c r="O99" s="502">
        <v>0</v>
      </c>
      <c r="P99" s="502">
        <v>0</v>
      </c>
      <c r="Q99" s="502">
        <v>0</v>
      </c>
      <c r="R99" s="966"/>
    </row>
    <row r="100" spans="2:18" ht="18" customHeight="1" x14ac:dyDescent="0.25">
      <c r="B100" s="966">
        <v>0</v>
      </c>
      <c r="C100" s="966" t="s">
        <v>6427</v>
      </c>
      <c r="D100" s="966" t="s">
        <v>1084</v>
      </c>
      <c r="E100" s="966" t="s">
        <v>3664</v>
      </c>
      <c r="F100" s="966" t="s">
        <v>416</v>
      </c>
      <c r="G100" s="966" t="s">
        <v>558</v>
      </c>
      <c r="H100" s="966" t="s">
        <v>370</v>
      </c>
      <c r="I100" s="967">
        <v>44713</v>
      </c>
      <c r="J100" s="967">
        <v>45808</v>
      </c>
      <c r="K100" s="500" t="s">
        <v>370</v>
      </c>
      <c r="L100" s="502">
        <v>0.35</v>
      </c>
      <c r="M100" s="502">
        <v>0.35</v>
      </c>
      <c r="N100" s="502">
        <v>0.35</v>
      </c>
      <c r="O100" s="502">
        <v>0</v>
      </c>
      <c r="P100" s="502">
        <v>0</v>
      </c>
      <c r="Q100" s="502">
        <v>0</v>
      </c>
      <c r="R100" s="966"/>
    </row>
    <row r="101" spans="2:18" ht="18" customHeight="1" x14ac:dyDescent="0.25">
      <c r="B101" s="966">
        <v>2274</v>
      </c>
      <c r="C101" s="966" t="s">
        <v>2475</v>
      </c>
      <c r="D101" s="966" t="s">
        <v>1084</v>
      </c>
      <c r="E101" s="966" t="s">
        <v>2478</v>
      </c>
      <c r="F101" s="966" t="s">
        <v>416</v>
      </c>
      <c r="G101" s="966" t="s">
        <v>558</v>
      </c>
      <c r="H101" s="966" t="s">
        <v>719</v>
      </c>
      <c r="I101" s="967">
        <v>42705</v>
      </c>
      <c r="J101" s="967">
        <v>46203</v>
      </c>
      <c r="K101" s="966" t="s">
        <v>719</v>
      </c>
      <c r="L101" s="968">
        <v>2.7</v>
      </c>
      <c r="M101" s="968">
        <v>2.7</v>
      </c>
      <c r="N101" s="968">
        <v>2.7</v>
      </c>
      <c r="O101" s="968">
        <v>0</v>
      </c>
      <c r="P101" s="968">
        <v>0</v>
      </c>
      <c r="Q101" s="968">
        <v>0</v>
      </c>
      <c r="R101" s="966"/>
    </row>
    <row r="102" spans="2:18" ht="18" customHeight="1" x14ac:dyDescent="0.25">
      <c r="B102" s="966">
        <v>0</v>
      </c>
      <c r="C102" s="966" t="s">
        <v>5878</v>
      </c>
      <c r="D102" s="966" t="s">
        <v>1084</v>
      </c>
      <c r="E102" s="966" t="s">
        <v>5879</v>
      </c>
      <c r="F102" s="966" t="s">
        <v>416</v>
      </c>
      <c r="G102" s="966" t="s">
        <v>558</v>
      </c>
      <c r="H102" s="966" t="s">
        <v>475</v>
      </c>
      <c r="I102" s="967">
        <v>44562</v>
      </c>
      <c r="J102" s="967">
        <v>45657</v>
      </c>
      <c r="K102" s="500" t="s">
        <v>475</v>
      </c>
      <c r="L102" s="502">
        <v>0.65</v>
      </c>
      <c r="M102" s="502">
        <v>0.65</v>
      </c>
      <c r="N102" s="502">
        <v>0.65</v>
      </c>
      <c r="O102" s="502">
        <v>0</v>
      </c>
      <c r="P102" s="502">
        <v>0</v>
      </c>
      <c r="Q102" s="502">
        <v>0</v>
      </c>
      <c r="R102" s="966"/>
    </row>
    <row r="103" spans="2:18" ht="18" customHeight="1" x14ac:dyDescent="0.25">
      <c r="B103" s="966">
        <v>0</v>
      </c>
      <c r="C103" s="966" t="s">
        <v>6911</v>
      </c>
      <c r="D103" s="966" t="s">
        <v>1084</v>
      </c>
      <c r="E103" s="966" t="s">
        <v>6912</v>
      </c>
      <c r="F103" s="966" t="s">
        <v>416</v>
      </c>
      <c r="G103" s="966" t="s">
        <v>558</v>
      </c>
      <c r="H103" s="966" t="s">
        <v>504</v>
      </c>
      <c r="I103" s="967">
        <v>44927</v>
      </c>
      <c r="J103" s="967">
        <v>46387</v>
      </c>
      <c r="K103" s="500" t="s">
        <v>504</v>
      </c>
      <c r="L103" s="502">
        <v>0.09</v>
      </c>
      <c r="M103" s="502">
        <v>0.09</v>
      </c>
      <c r="N103" s="502">
        <v>0.48</v>
      </c>
      <c r="O103" s="502">
        <v>0</v>
      </c>
      <c r="P103" s="502">
        <v>0</v>
      </c>
      <c r="Q103" s="502">
        <v>0</v>
      </c>
      <c r="R103" s="966"/>
    </row>
    <row r="104" spans="2:18" ht="18" customHeight="1" x14ac:dyDescent="0.25">
      <c r="B104" s="966">
        <v>0</v>
      </c>
      <c r="C104" s="966" t="s">
        <v>6684</v>
      </c>
      <c r="D104" s="966" t="s">
        <v>1084</v>
      </c>
      <c r="E104" s="966" t="s">
        <v>6685</v>
      </c>
      <c r="F104" s="966" t="s">
        <v>416</v>
      </c>
      <c r="G104" s="966" t="s">
        <v>558</v>
      </c>
      <c r="H104" s="966" t="s">
        <v>526</v>
      </c>
      <c r="I104" s="967">
        <v>44805</v>
      </c>
      <c r="J104" s="967">
        <v>46022</v>
      </c>
      <c r="K104" s="500" t="s">
        <v>526</v>
      </c>
      <c r="L104" s="502">
        <v>0.7</v>
      </c>
      <c r="M104" s="502">
        <v>0.7</v>
      </c>
      <c r="N104" s="502">
        <v>0.7</v>
      </c>
      <c r="O104" s="502">
        <v>0</v>
      </c>
      <c r="P104" s="502">
        <v>0</v>
      </c>
      <c r="Q104" s="502">
        <v>0</v>
      </c>
      <c r="R104" s="966"/>
    </row>
    <row r="105" spans="2:18" ht="18" customHeight="1" x14ac:dyDescent="0.25">
      <c r="B105" s="966">
        <v>2338</v>
      </c>
      <c r="C105" s="966" t="s">
        <v>2527</v>
      </c>
      <c r="D105" s="966" t="s">
        <v>1084</v>
      </c>
      <c r="E105" s="966" t="s">
        <v>139</v>
      </c>
      <c r="F105" s="966" t="s">
        <v>416</v>
      </c>
      <c r="G105" s="966" t="s">
        <v>558</v>
      </c>
      <c r="H105" s="966" t="s">
        <v>2529</v>
      </c>
      <c r="I105" s="967">
        <v>42705</v>
      </c>
      <c r="J105" s="967">
        <v>47118</v>
      </c>
      <c r="K105" s="966" t="s">
        <v>2529</v>
      </c>
      <c r="L105" s="502">
        <v>3</v>
      </c>
      <c r="M105" s="502">
        <v>3</v>
      </c>
      <c r="N105" s="502">
        <v>3</v>
      </c>
      <c r="O105" s="502">
        <v>0</v>
      </c>
      <c r="P105" s="502">
        <v>0</v>
      </c>
      <c r="Q105" s="502">
        <v>0</v>
      </c>
      <c r="R105" s="966"/>
    </row>
    <row r="106" spans="2:18" ht="18" customHeight="1" x14ac:dyDescent="0.25">
      <c r="B106" s="966">
        <v>3573</v>
      </c>
      <c r="C106" s="966" t="s">
        <v>3399</v>
      </c>
      <c r="D106" s="966" t="s">
        <v>1084</v>
      </c>
      <c r="E106" s="966" t="s">
        <v>34</v>
      </c>
      <c r="F106" s="966" t="s">
        <v>435</v>
      </c>
      <c r="G106" s="966" t="s">
        <v>417</v>
      </c>
      <c r="H106" s="966" t="s">
        <v>1175</v>
      </c>
      <c r="I106" s="967">
        <v>43101</v>
      </c>
      <c r="J106" s="967">
        <v>46022</v>
      </c>
      <c r="K106" s="966" t="s">
        <v>1175</v>
      </c>
      <c r="L106" s="1081">
        <v>183.04499999999999</v>
      </c>
      <c r="M106" s="1081">
        <v>183.04499999999999</v>
      </c>
      <c r="N106" s="1081">
        <v>0</v>
      </c>
      <c r="O106" s="1081">
        <v>36.609000000000101</v>
      </c>
      <c r="P106" s="1081">
        <v>36.609000000000101</v>
      </c>
      <c r="Q106" s="1081">
        <v>36.609000000000101</v>
      </c>
      <c r="R106" s="966"/>
    </row>
    <row r="107" spans="2:18" ht="18" customHeight="1" x14ac:dyDescent="0.25">
      <c r="B107" s="966">
        <v>3572</v>
      </c>
      <c r="C107" s="966" t="s">
        <v>3398</v>
      </c>
      <c r="D107" s="966" t="s">
        <v>1084</v>
      </c>
      <c r="E107" s="966" t="s">
        <v>34</v>
      </c>
      <c r="F107" s="966" t="s">
        <v>435</v>
      </c>
      <c r="G107" s="966" t="s">
        <v>417</v>
      </c>
      <c r="H107" s="966" t="s">
        <v>1148</v>
      </c>
      <c r="I107" s="967">
        <v>43101</v>
      </c>
      <c r="J107" s="967">
        <v>46022</v>
      </c>
      <c r="K107" s="966" t="s">
        <v>1148</v>
      </c>
      <c r="L107" s="1082"/>
      <c r="M107" s="1082"/>
      <c r="N107" s="1082"/>
      <c r="O107" s="1082"/>
      <c r="P107" s="1082"/>
      <c r="Q107" s="1082"/>
      <c r="R107" s="966"/>
    </row>
    <row r="108" spans="2:18" ht="18" customHeight="1" x14ac:dyDescent="0.25">
      <c r="B108" s="966">
        <v>2278</v>
      </c>
      <c r="C108" s="966" t="s">
        <v>2443</v>
      </c>
      <c r="D108" s="966" t="s">
        <v>1084</v>
      </c>
      <c r="E108" s="966" t="s">
        <v>34</v>
      </c>
      <c r="F108" s="966" t="s">
        <v>435</v>
      </c>
      <c r="G108" s="966" t="s">
        <v>417</v>
      </c>
      <c r="H108" s="966" t="s">
        <v>765</v>
      </c>
      <c r="I108" s="967">
        <v>42705</v>
      </c>
      <c r="J108" s="967">
        <v>46022</v>
      </c>
      <c r="K108" s="966" t="s">
        <v>765</v>
      </c>
      <c r="L108" s="1082"/>
      <c r="M108" s="1082"/>
      <c r="N108" s="1082"/>
      <c r="O108" s="1082"/>
      <c r="P108" s="1082"/>
      <c r="Q108" s="1082"/>
      <c r="R108" s="966"/>
    </row>
    <row r="109" spans="2:18" ht="18" customHeight="1" x14ac:dyDescent="0.25">
      <c r="B109" s="966">
        <v>2277</v>
      </c>
      <c r="C109" s="966" t="s">
        <v>2200</v>
      </c>
      <c r="D109" s="966" t="s">
        <v>1084</v>
      </c>
      <c r="E109" s="966" t="s">
        <v>34</v>
      </c>
      <c r="F109" s="966" t="s">
        <v>435</v>
      </c>
      <c r="G109" s="966" t="s">
        <v>417</v>
      </c>
      <c r="H109" s="966" t="s">
        <v>730</v>
      </c>
      <c r="I109" s="967">
        <v>42705</v>
      </c>
      <c r="J109" s="967">
        <v>46022</v>
      </c>
      <c r="K109" s="966" t="s">
        <v>730</v>
      </c>
      <c r="L109" s="1082"/>
      <c r="M109" s="1082"/>
      <c r="N109" s="1082"/>
      <c r="O109" s="1082"/>
      <c r="P109" s="1082"/>
      <c r="Q109" s="1082"/>
      <c r="R109" s="966"/>
    </row>
    <row r="110" spans="2:18" ht="18" customHeight="1" x14ac:dyDescent="0.25">
      <c r="B110" s="966">
        <v>4613</v>
      </c>
      <c r="C110" s="966" t="s">
        <v>3602</v>
      </c>
      <c r="D110" s="966" t="s">
        <v>1084</v>
      </c>
      <c r="E110" s="966" t="s">
        <v>34</v>
      </c>
      <c r="F110" s="966" t="s">
        <v>435</v>
      </c>
      <c r="G110" s="966" t="s">
        <v>417</v>
      </c>
      <c r="H110" s="966" t="s">
        <v>3364</v>
      </c>
      <c r="I110" s="967">
        <v>43466</v>
      </c>
      <c r="J110" s="967">
        <v>46022</v>
      </c>
      <c r="K110" s="966" t="s">
        <v>3364</v>
      </c>
      <c r="L110" s="1082"/>
      <c r="M110" s="1082"/>
      <c r="N110" s="1082"/>
      <c r="O110" s="1082"/>
      <c r="P110" s="1082"/>
      <c r="Q110" s="1082"/>
      <c r="R110" s="966"/>
    </row>
    <row r="111" spans="2:18" ht="18" customHeight="1" x14ac:dyDescent="0.25">
      <c r="B111" s="966">
        <v>2284</v>
      </c>
      <c r="C111" s="966" t="s">
        <v>2431</v>
      </c>
      <c r="D111" s="966" t="s">
        <v>1084</v>
      </c>
      <c r="E111" s="966" t="s">
        <v>34</v>
      </c>
      <c r="F111" s="966" t="s">
        <v>435</v>
      </c>
      <c r="G111" s="966" t="s">
        <v>417</v>
      </c>
      <c r="H111" s="966" t="s">
        <v>719</v>
      </c>
      <c r="I111" s="967">
        <v>42705</v>
      </c>
      <c r="J111" s="967">
        <v>46022</v>
      </c>
      <c r="K111" s="966" t="s">
        <v>719</v>
      </c>
      <c r="L111" s="1082"/>
      <c r="M111" s="1082"/>
      <c r="N111" s="1082"/>
      <c r="O111" s="1082"/>
      <c r="P111" s="1082"/>
      <c r="Q111" s="1082"/>
      <c r="R111" s="966"/>
    </row>
    <row r="112" spans="2:18" ht="18" customHeight="1" x14ac:dyDescent="0.25">
      <c r="B112" s="966">
        <v>2282</v>
      </c>
      <c r="C112" s="966" t="s">
        <v>2434</v>
      </c>
      <c r="D112" s="966" t="s">
        <v>1084</v>
      </c>
      <c r="E112" s="966" t="s">
        <v>34</v>
      </c>
      <c r="F112" s="966" t="s">
        <v>435</v>
      </c>
      <c r="G112" s="966" t="s">
        <v>417</v>
      </c>
      <c r="H112" s="966" t="s">
        <v>767</v>
      </c>
      <c r="I112" s="967">
        <v>42705</v>
      </c>
      <c r="J112" s="967">
        <v>46022</v>
      </c>
      <c r="K112" s="966" t="s">
        <v>767</v>
      </c>
      <c r="L112" s="1082"/>
      <c r="M112" s="1082"/>
      <c r="N112" s="1082"/>
      <c r="O112" s="1082"/>
      <c r="P112" s="1082"/>
      <c r="Q112" s="1082"/>
      <c r="R112" s="966"/>
    </row>
    <row r="113" spans="2:18" ht="18" customHeight="1" x14ac:dyDescent="0.25">
      <c r="B113" s="966">
        <v>4148</v>
      </c>
      <c r="C113" s="966" t="s">
        <v>3472</v>
      </c>
      <c r="D113" s="966" t="s">
        <v>1084</v>
      </c>
      <c r="E113" s="966" t="s">
        <v>34</v>
      </c>
      <c r="F113" s="966" t="s">
        <v>435</v>
      </c>
      <c r="G113" s="966" t="s">
        <v>417</v>
      </c>
      <c r="H113" s="966" t="s">
        <v>3483</v>
      </c>
      <c r="I113" s="967">
        <v>43221</v>
      </c>
      <c r="J113" s="967">
        <v>46022</v>
      </c>
      <c r="K113" s="966" t="s">
        <v>3483</v>
      </c>
      <c r="L113" s="1082"/>
      <c r="M113" s="1082"/>
      <c r="N113" s="1082"/>
      <c r="O113" s="1082"/>
      <c r="P113" s="1082"/>
      <c r="Q113" s="1082"/>
      <c r="R113" s="966"/>
    </row>
    <row r="114" spans="2:18" ht="18" customHeight="1" x14ac:dyDescent="0.25">
      <c r="B114" s="966">
        <v>2281</v>
      </c>
      <c r="C114" s="966" t="s">
        <v>2437</v>
      </c>
      <c r="D114" s="966" t="s">
        <v>1084</v>
      </c>
      <c r="E114" s="966" t="s">
        <v>34</v>
      </c>
      <c r="F114" s="966" t="s">
        <v>435</v>
      </c>
      <c r="G114" s="966" t="s">
        <v>417</v>
      </c>
      <c r="H114" s="966" t="s">
        <v>634</v>
      </c>
      <c r="I114" s="967">
        <v>42705</v>
      </c>
      <c r="J114" s="967">
        <v>46022</v>
      </c>
      <c r="K114" s="966" t="s">
        <v>634</v>
      </c>
      <c r="L114" s="1082"/>
      <c r="M114" s="1082"/>
      <c r="N114" s="1082"/>
      <c r="O114" s="1082"/>
      <c r="P114" s="1082"/>
      <c r="Q114" s="1082"/>
      <c r="R114" s="966"/>
    </row>
    <row r="115" spans="2:18" ht="18" customHeight="1" x14ac:dyDescent="0.25">
      <c r="B115" s="966">
        <v>2279</v>
      </c>
      <c r="C115" s="966" t="s">
        <v>2440</v>
      </c>
      <c r="D115" s="966" t="s">
        <v>1084</v>
      </c>
      <c r="E115" s="966" t="s">
        <v>34</v>
      </c>
      <c r="F115" s="966" t="s">
        <v>435</v>
      </c>
      <c r="G115" s="966" t="s">
        <v>417</v>
      </c>
      <c r="H115" s="966" t="s">
        <v>370</v>
      </c>
      <c r="I115" s="967">
        <v>42705</v>
      </c>
      <c r="J115" s="967">
        <v>46022</v>
      </c>
      <c r="K115" s="966" t="s">
        <v>370</v>
      </c>
      <c r="L115" s="1083"/>
      <c r="M115" s="1083"/>
      <c r="N115" s="1083"/>
      <c r="O115" s="1083"/>
      <c r="P115" s="1083"/>
      <c r="Q115" s="1083"/>
      <c r="R115" s="966"/>
    </row>
    <row r="116" spans="2:18" ht="18" customHeight="1" x14ac:dyDescent="0.25">
      <c r="B116" s="966">
        <v>2500</v>
      </c>
      <c r="C116" s="966" t="s">
        <v>1213</v>
      </c>
      <c r="D116" s="966" t="s">
        <v>1084</v>
      </c>
      <c r="E116" s="966" t="s">
        <v>362</v>
      </c>
      <c r="F116" s="966" t="s">
        <v>416</v>
      </c>
      <c r="G116" s="966" t="s">
        <v>558</v>
      </c>
      <c r="H116" s="966" t="s">
        <v>484</v>
      </c>
      <c r="I116" s="967">
        <v>42789</v>
      </c>
      <c r="J116" s="967">
        <v>46440</v>
      </c>
      <c r="K116" s="966" t="s">
        <v>484</v>
      </c>
      <c r="L116" s="968">
        <v>0.21</v>
      </c>
      <c r="M116" s="968">
        <v>0.21</v>
      </c>
      <c r="N116" s="968">
        <v>0.21</v>
      </c>
      <c r="O116" s="968">
        <v>0</v>
      </c>
      <c r="P116" s="968">
        <v>0</v>
      </c>
      <c r="Q116" s="968">
        <v>0</v>
      </c>
      <c r="R116" s="966"/>
    </row>
    <row r="117" spans="2:18" ht="18" customHeight="1" x14ac:dyDescent="0.25">
      <c r="B117" s="966">
        <v>2501</v>
      </c>
      <c r="C117" s="966" t="s">
        <v>1191</v>
      </c>
      <c r="D117" s="966" t="s">
        <v>1084</v>
      </c>
      <c r="E117" s="966" t="s">
        <v>362</v>
      </c>
      <c r="F117" s="966" t="s">
        <v>416</v>
      </c>
      <c r="G117" s="966" t="s">
        <v>558</v>
      </c>
      <c r="H117" s="966" t="s">
        <v>470</v>
      </c>
      <c r="I117" s="967">
        <v>42789</v>
      </c>
      <c r="J117" s="967">
        <v>46440</v>
      </c>
      <c r="K117" s="966" t="s">
        <v>470</v>
      </c>
      <c r="L117" s="968">
        <v>0.35</v>
      </c>
      <c r="M117" s="968">
        <v>0.35</v>
      </c>
      <c r="N117" s="968">
        <v>0.35</v>
      </c>
      <c r="O117" s="968">
        <v>0</v>
      </c>
      <c r="P117" s="968">
        <v>0</v>
      </c>
      <c r="Q117" s="968">
        <v>0</v>
      </c>
      <c r="R117" s="966"/>
    </row>
    <row r="118" spans="2:18" ht="18" customHeight="1" x14ac:dyDescent="0.25">
      <c r="B118" s="966">
        <v>2493</v>
      </c>
      <c r="C118" s="966" t="s">
        <v>1271</v>
      </c>
      <c r="D118" s="966" t="s">
        <v>1084</v>
      </c>
      <c r="E118" s="966" t="s">
        <v>362</v>
      </c>
      <c r="F118" s="966" t="s">
        <v>416</v>
      </c>
      <c r="G118" s="966" t="s">
        <v>558</v>
      </c>
      <c r="H118" s="966" t="s">
        <v>634</v>
      </c>
      <c r="I118" s="967">
        <v>42789</v>
      </c>
      <c r="J118" s="967">
        <v>46440</v>
      </c>
      <c r="K118" s="966" t="s">
        <v>634</v>
      </c>
      <c r="L118" s="968">
        <v>0.72</v>
      </c>
      <c r="M118" s="968">
        <v>0.72</v>
      </c>
      <c r="N118" s="968">
        <v>0.72</v>
      </c>
      <c r="O118" s="968">
        <v>0</v>
      </c>
      <c r="P118" s="968">
        <v>0</v>
      </c>
      <c r="Q118" s="968">
        <v>0</v>
      </c>
      <c r="R118" s="966"/>
    </row>
    <row r="119" spans="2:18" ht="18" customHeight="1" x14ac:dyDescent="0.25">
      <c r="B119" s="966">
        <v>2503</v>
      </c>
      <c r="C119" s="966" t="s">
        <v>1292</v>
      </c>
      <c r="D119" s="966" t="s">
        <v>1084</v>
      </c>
      <c r="E119" s="966" t="s">
        <v>362</v>
      </c>
      <c r="F119" s="966" t="s">
        <v>416</v>
      </c>
      <c r="G119" s="966" t="s">
        <v>558</v>
      </c>
      <c r="H119" s="966" t="s">
        <v>370</v>
      </c>
      <c r="I119" s="967">
        <v>42789</v>
      </c>
      <c r="J119" s="967">
        <v>46440</v>
      </c>
      <c r="K119" s="966" t="s">
        <v>370</v>
      </c>
      <c r="L119" s="968">
        <v>0.4</v>
      </c>
      <c r="M119" s="968">
        <v>0.4</v>
      </c>
      <c r="N119" s="968">
        <v>0.4</v>
      </c>
      <c r="O119" s="968">
        <v>0</v>
      </c>
      <c r="P119" s="968">
        <v>0</v>
      </c>
      <c r="Q119" s="968">
        <v>0</v>
      </c>
      <c r="R119" s="966"/>
    </row>
    <row r="120" spans="2:18" ht="18" customHeight="1" x14ac:dyDescent="0.25">
      <c r="B120" s="966">
        <v>2498</v>
      </c>
      <c r="C120" s="966" t="s">
        <v>1252</v>
      </c>
      <c r="D120" s="966" t="s">
        <v>1084</v>
      </c>
      <c r="E120" s="966" t="s">
        <v>362</v>
      </c>
      <c r="F120" s="966" t="s">
        <v>416</v>
      </c>
      <c r="G120" s="966" t="s">
        <v>558</v>
      </c>
      <c r="H120" s="966" t="s">
        <v>531</v>
      </c>
      <c r="I120" s="967">
        <v>42789</v>
      </c>
      <c r="J120" s="967">
        <v>46440</v>
      </c>
      <c r="K120" s="966" t="s">
        <v>531</v>
      </c>
      <c r="L120" s="968">
        <v>0.25</v>
      </c>
      <c r="M120" s="968">
        <v>0.25</v>
      </c>
      <c r="N120" s="968">
        <v>0.25</v>
      </c>
      <c r="O120" s="968">
        <v>0</v>
      </c>
      <c r="P120" s="968">
        <v>0</v>
      </c>
      <c r="Q120" s="968">
        <v>0</v>
      </c>
      <c r="R120" s="966"/>
    </row>
    <row r="121" spans="2:18" ht="18" customHeight="1" x14ac:dyDescent="0.25">
      <c r="B121" s="966">
        <v>2499</v>
      </c>
      <c r="C121" s="966" t="s">
        <v>1232</v>
      </c>
      <c r="D121" s="966" t="s">
        <v>1084</v>
      </c>
      <c r="E121" s="966" t="s">
        <v>362</v>
      </c>
      <c r="F121" s="966" t="s">
        <v>416</v>
      </c>
      <c r="G121" s="966" t="s">
        <v>558</v>
      </c>
      <c r="H121" s="966" t="s">
        <v>517</v>
      </c>
      <c r="I121" s="967">
        <v>42789</v>
      </c>
      <c r="J121" s="967">
        <v>46440</v>
      </c>
      <c r="K121" s="966" t="s">
        <v>517</v>
      </c>
      <c r="L121" s="968">
        <v>0.21</v>
      </c>
      <c r="M121" s="968">
        <v>0.21</v>
      </c>
      <c r="N121" s="968">
        <v>0.21</v>
      </c>
      <c r="O121" s="968">
        <v>0</v>
      </c>
      <c r="P121" s="968">
        <v>0</v>
      </c>
      <c r="Q121" s="968">
        <v>0</v>
      </c>
      <c r="R121" s="966"/>
    </row>
    <row r="122" spans="2:18" ht="18" customHeight="1" x14ac:dyDescent="0.25">
      <c r="B122" s="966">
        <v>0</v>
      </c>
      <c r="C122" s="966" t="s">
        <v>5880</v>
      </c>
      <c r="D122" s="966" t="s">
        <v>1084</v>
      </c>
      <c r="E122" s="966" t="s">
        <v>5855</v>
      </c>
      <c r="F122" s="966" t="s">
        <v>416</v>
      </c>
      <c r="G122" s="966" t="s">
        <v>558</v>
      </c>
      <c r="H122" s="966" t="s">
        <v>470</v>
      </c>
      <c r="I122" s="967">
        <v>44562</v>
      </c>
      <c r="J122" s="967">
        <v>46022</v>
      </c>
      <c r="K122" s="500" t="s">
        <v>470</v>
      </c>
      <c r="L122" s="502">
        <v>0.83</v>
      </c>
      <c r="M122" s="502">
        <v>0.83</v>
      </c>
      <c r="N122" s="502">
        <v>0.85</v>
      </c>
      <c r="O122" s="502">
        <v>0</v>
      </c>
      <c r="P122" s="502">
        <v>0</v>
      </c>
      <c r="Q122" s="502">
        <v>0</v>
      </c>
      <c r="R122" s="966"/>
    </row>
    <row r="123" spans="2:18" ht="18" customHeight="1" x14ac:dyDescent="0.25">
      <c r="B123" s="966">
        <v>0</v>
      </c>
      <c r="C123" s="966" t="s">
        <v>5881</v>
      </c>
      <c r="D123" s="966" t="s">
        <v>1084</v>
      </c>
      <c r="E123" s="966" t="s">
        <v>5855</v>
      </c>
      <c r="F123" s="966" t="s">
        <v>416</v>
      </c>
      <c r="G123" s="966" t="s">
        <v>558</v>
      </c>
      <c r="H123" s="966" t="s">
        <v>634</v>
      </c>
      <c r="I123" s="967">
        <v>44562</v>
      </c>
      <c r="J123" s="967">
        <v>46022</v>
      </c>
      <c r="K123" s="500" t="s">
        <v>634</v>
      </c>
      <c r="L123" s="502">
        <v>1.45</v>
      </c>
      <c r="M123" s="502">
        <v>1.45</v>
      </c>
      <c r="N123" s="502">
        <v>2.0499999999999998</v>
      </c>
      <c r="O123" s="502">
        <v>0</v>
      </c>
      <c r="P123" s="502">
        <v>0</v>
      </c>
      <c r="Q123" s="502">
        <v>0</v>
      </c>
      <c r="R123" s="966"/>
    </row>
    <row r="124" spans="2:18" ht="18" customHeight="1" x14ac:dyDescent="0.25">
      <c r="B124" s="966">
        <v>0</v>
      </c>
      <c r="C124" s="966" t="s">
        <v>5882</v>
      </c>
      <c r="D124" s="966" t="s">
        <v>1084</v>
      </c>
      <c r="E124" s="966" t="s">
        <v>5855</v>
      </c>
      <c r="F124" s="966" t="s">
        <v>416</v>
      </c>
      <c r="G124" s="966" t="s">
        <v>558</v>
      </c>
      <c r="H124" s="966" t="s">
        <v>370</v>
      </c>
      <c r="I124" s="967">
        <v>44562</v>
      </c>
      <c r="J124" s="967">
        <v>46022</v>
      </c>
      <c r="K124" s="500" t="s">
        <v>370</v>
      </c>
      <c r="L124" s="502">
        <v>0.85</v>
      </c>
      <c r="M124" s="502">
        <v>0.85</v>
      </c>
      <c r="N124" s="502">
        <v>0.99</v>
      </c>
      <c r="O124" s="502">
        <v>0</v>
      </c>
      <c r="P124" s="502">
        <v>0</v>
      </c>
      <c r="Q124" s="502">
        <v>0</v>
      </c>
      <c r="R124" s="966"/>
    </row>
    <row r="125" spans="2:18" ht="18" customHeight="1" x14ac:dyDescent="0.25">
      <c r="B125" s="966">
        <v>0</v>
      </c>
      <c r="C125" s="966" t="s">
        <v>6042</v>
      </c>
      <c r="D125" s="966" t="s">
        <v>1084</v>
      </c>
      <c r="E125" s="966" t="s">
        <v>4044</v>
      </c>
      <c r="F125" s="966" t="s">
        <v>416</v>
      </c>
      <c r="G125" s="966" t="s">
        <v>558</v>
      </c>
      <c r="H125" s="966" t="s">
        <v>634</v>
      </c>
      <c r="I125" s="967">
        <v>44593</v>
      </c>
      <c r="J125" s="967">
        <v>45688</v>
      </c>
      <c r="K125" s="500" t="s">
        <v>634</v>
      </c>
      <c r="L125" s="502">
        <v>0.7</v>
      </c>
      <c r="M125" s="502">
        <v>0.7</v>
      </c>
      <c r="N125" s="502">
        <v>0.7</v>
      </c>
      <c r="O125" s="502">
        <v>0</v>
      </c>
      <c r="P125" s="502">
        <v>0</v>
      </c>
      <c r="Q125" s="502">
        <v>0</v>
      </c>
      <c r="R125" s="966"/>
    </row>
    <row r="126" spans="2:18" ht="18" customHeight="1" x14ac:dyDescent="0.25">
      <c r="B126" s="966">
        <v>0</v>
      </c>
      <c r="C126" s="966" t="s">
        <v>6686</v>
      </c>
      <c r="D126" s="966" t="s">
        <v>1084</v>
      </c>
      <c r="E126" s="966" t="s">
        <v>1897</v>
      </c>
      <c r="F126" s="966" t="s">
        <v>416</v>
      </c>
      <c r="G126" s="966" t="s">
        <v>558</v>
      </c>
      <c r="H126" s="966" t="s">
        <v>1175</v>
      </c>
      <c r="I126" s="967">
        <v>44896</v>
      </c>
      <c r="J126" s="967">
        <v>46721</v>
      </c>
      <c r="K126" s="500" t="s">
        <v>1175</v>
      </c>
      <c r="L126" s="502">
        <v>1.8</v>
      </c>
      <c r="M126" s="502">
        <v>1.8</v>
      </c>
      <c r="N126" s="502">
        <v>1.8</v>
      </c>
      <c r="O126" s="502">
        <v>0</v>
      </c>
      <c r="P126" s="502">
        <v>0</v>
      </c>
      <c r="Q126" s="502">
        <v>0</v>
      </c>
      <c r="R126" s="966"/>
    </row>
    <row r="127" spans="2:18" ht="18" customHeight="1" x14ac:dyDescent="0.25">
      <c r="B127" s="966">
        <v>2342</v>
      </c>
      <c r="C127" s="966" t="s">
        <v>2510</v>
      </c>
      <c r="D127" s="966" t="s">
        <v>1084</v>
      </c>
      <c r="E127" s="966" t="s">
        <v>140</v>
      </c>
      <c r="F127" s="966" t="s">
        <v>416</v>
      </c>
      <c r="G127" s="966" t="s">
        <v>558</v>
      </c>
      <c r="H127" s="966" t="s">
        <v>460</v>
      </c>
      <c r="I127" s="967">
        <v>42705</v>
      </c>
      <c r="J127" s="967">
        <v>46295</v>
      </c>
      <c r="K127" s="966" t="s">
        <v>460</v>
      </c>
      <c r="L127" s="968">
        <v>130</v>
      </c>
      <c r="M127" s="968">
        <v>130</v>
      </c>
      <c r="N127" s="968">
        <v>130</v>
      </c>
      <c r="O127" s="968">
        <v>0</v>
      </c>
      <c r="P127" s="968">
        <v>0</v>
      </c>
      <c r="Q127" s="968">
        <v>0</v>
      </c>
      <c r="R127" s="966"/>
    </row>
    <row r="128" spans="2:18" ht="18" customHeight="1" x14ac:dyDescent="0.25">
      <c r="B128" s="966">
        <v>3263</v>
      </c>
      <c r="C128" s="966" t="s">
        <v>3256</v>
      </c>
      <c r="D128" s="966" t="s">
        <v>1084</v>
      </c>
      <c r="E128" s="966" t="s">
        <v>3257</v>
      </c>
      <c r="F128" s="966" t="s">
        <v>416</v>
      </c>
      <c r="G128" s="966" t="s">
        <v>558</v>
      </c>
      <c r="H128" s="966" t="s">
        <v>522</v>
      </c>
      <c r="I128" s="967">
        <v>42979</v>
      </c>
      <c r="J128" s="967">
        <v>45291</v>
      </c>
      <c r="K128" s="966" t="s">
        <v>522</v>
      </c>
      <c r="L128" s="968">
        <v>0.42</v>
      </c>
      <c r="M128" s="968">
        <v>0.42</v>
      </c>
      <c r="N128" s="968">
        <v>0.42</v>
      </c>
      <c r="O128" s="968">
        <v>0</v>
      </c>
      <c r="P128" s="968">
        <v>0</v>
      </c>
      <c r="Q128" s="968">
        <v>0</v>
      </c>
      <c r="R128" s="966"/>
    </row>
    <row r="129" spans="2:18" ht="18" customHeight="1" x14ac:dyDescent="0.25">
      <c r="B129" s="966">
        <v>3283</v>
      </c>
      <c r="C129" s="966" t="s">
        <v>3258</v>
      </c>
      <c r="D129" s="966" t="s">
        <v>1084</v>
      </c>
      <c r="E129" s="966" t="s">
        <v>238</v>
      </c>
      <c r="F129" s="966" t="s">
        <v>416</v>
      </c>
      <c r="G129" s="966" t="s">
        <v>558</v>
      </c>
      <c r="H129" s="966" t="s">
        <v>626</v>
      </c>
      <c r="I129" s="967">
        <v>42979</v>
      </c>
      <c r="J129" s="967">
        <v>47118</v>
      </c>
      <c r="K129" s="966" t="s">
        <v>626</v>
      </c>
      <c r="L129" s="968">
        <v>185</v>
      </c>
      <c r="M129" s="968">
        <v>185</v>
      </c>
      <c r="N129" s="968">
        <v>185</v>
      </c>
      <c r="O129" s="968">
        <v>0</v>
      </c>
      <c r="P129" s="968">
        <v>0</v>
      </c>
      <c r="Q129" s="968">
        <v>0</v>
      </c>
      <c r="R129" s="966"/>
    </row>
    <row r="130" spans="2:18" ht="18" customHeight="1" x14ac:dyDescent="0.25">
      <c r="B130" s="966">
        <v>2341</v>
      </c>
      <c r="C130" s="966" t="s">
        <v>2168</v>
      </c>
      <c r="D130" s="966" t="s">
        <v>1084</v>
      </c>
      <c r="E130" s="966" t="s">
        <v>136</v>
      </c>
      <c r="F130" s="966" t="s">
        <v>416</v>
      </c>
      <c r="G130" s="966" t="s">
        <v>558</v>
      </c>
      <c r="H130" s="966" t="s">
        <v>522</v>
      </c>
      <c r="I130" s="967">
        <v>42705</v>
      </c>
      <c r="J130" s="967">
        <v>45291</v>
      </c>
      <c r="K130" s="966" t="s">
        <v>522</v>
      </c>
      <c r="L130" s="502">
        <v>24.7</v>
      </c>
      <c r="M130" s="502">
        <v>24.7</v>
      </c>
      <c r="N130" s="502">
        <v>24.7</v>
      </c>
      <c r="O130" s="502">
        <v>0</v>
      </c>
      <c r="P130" s="502">
        <v>0</v>
      </c>
      <c r="Q130" s="968">
        <v>0</v>
      </c>
      <c r="R130" s="966"/>
    </row>
    <row r="131" spans="2:18" ht="18" customHeight="1" x14ac:dyDescent="0.25">
      <c r="B131" s="966">
        <v>5615</v>
      </c>
      <c r="C131" s="966" t="s">
        <v>4315</v>
      </c>
      <c r="D131" s="966" t="s">
        <v>1084</v>
      </c>
      <c r="E131" s="966" t="s">
        <v>136</v>
      </c>
      <c r="F131" s="966" t="s">
        <v>416</v>
      </c>
      <c r="G131" s="966" t="s">
        <v>558</v>
      </c>
      <c r="H131" s="966" t="s">
        <v>4316</v>
      </c>
      <c r="I131" s="967">
        <v>43770</v>
      </c>
      <c r="J131" s="967">
        <v>45291</v>
      </c>
      <c r="K131" s="966" t="s">
        <v>4316</v>
      </c>
      <c r="L131" s="502">
        <v>0.8</v>
      </c>
      <c r="M131" s="502">
        <v>0.8</v>
      </c>
      <c r="N131" s="502">
        <v>0.8</v>
      </c>
      <c r="O131" s="502">
        <v>0</v>
      </c>
      <c r="P131" s="502">
        <v>0</v>
      </c>
      <c r="Q131" s="968">
        <v>0</v>
      </c>
      <c r="R131" s="966"/>
    </row>
    <row r="132" spans="2:18" ht="18" customHeight="1" x14ac:dyDescent="0.25">
      <c r="B132" s="966">
        <v>0</v>
      </c>
      <c r="C132" s="966" t="s">
        <v>5883</v>
      </c>
      <c r="D132" s="966" t="s">
        <v>1084</v>
      </c>
      <c r="E132" s="966" t="s">
        <v>5884</v>
      </c>
      <c r="F132" s="966" t="s">
        <v>416</v>
      </c>
      <c r="G132" s="966" t="s">
        <v>558</v>
      </c>
      <c r="H132" s="966" t="s">
        <v>513</v>
      </c>
      <c r="I132" s="967">
        <v>44562</v>
      </c>
      <c r="J132" s="967">
        <v>46387</v>
      </c>
      <c r="K132" s="500" t="s">
        <v>513</v>
      </c>
      <c r="L132" s="502">
        <v>2</v>
      </c>
      <c r="M132" s="502">
        <v>2</v>
      </c>
      <c r="N132" s="502">
        <v>2</v>
      </c>
      <c r="O132" s="502">
        <v>0</v>
      </c>
      <c r="P132" s="502">
        <v>0</v>
      </c>
      <c r="Q132" s="502">
        <v>0</v>
      </c>
      <c r="R132" s="966"/>
    </row>
    <row r="133" spans="2:18" ht="18" customHeight="1" x14ac:dyDescent="0.25">
      <c r="B133" s="966">
        <v>0</v>
      </c>
      <c r="C133" s="966" t="s">
        <v>6913</v>
      </c>
      <c r="D133" s="966" t="s">
        <v>1084</v>
      </c>
      <c r="E133" s="966" t="s">
        <v>6914</v>
      </c>
      <c r="F133" s="966" t="s">
        <v>416</v>
      </c>
      <c r="G133" s="966" t="s">
        <v>558</v>
      </c>
      <c r="H133" s="966" t="s">
        <v>767</v>
      </c>
      <c r="I133" s="967">
        <v>44927</v>
      </c>
      <c r="J133" s="967">
        <v>46022</v>
      </c>
      <c r="K133" s="500" t="s">
        <v>767</v>
      </c>
      <c r="L133" s="502">
        <v>0.6</v>
      </c>
      <c r="M133" s="502">
        <v>0.6</v>
      </c>
      <c r="N133" s="502">
        <v>1.1200000000000001</v>
      </c>
      <c r="O133" s="502">
        <v>0</v>
      </c>
      <c r="P133" s="502">
        <v>0</v>
      </c>
      <c r="Q133" s="502">
        <v>0</v>
      </c>
      <c r="R133" s="966"/>
    </row>
    <row r="134" spans="2:18" ht="18" customHeight="1" x14ac:dyDescent="0.25">
      <c r="B134" s="966">
        <v>0</v>
      </c>
      <c r="C134" s="966" t="s">
        <v>5885</v>
      </c>
      <c r="D134" s="966" t="s">
        <v>1084</v>
      </c>
      <c r="E134" s="966" t="s">
        <v>2502</v>
      </c>
      <c r="F134" s="966" t="s">
        <v>416</v>
      </c>
      <c r="G134" s="966" t="s">
        <v>558</v>
      </c>
      <c r="H134" s="966" t="s">
        <v>526</v>
      </c>
      <c r="I134" s="967">
        <v>44562</v>
      </c>
      <c r="J134" s="967">
        <v>46843</v>
      </c>
      <c r="K134" s="500" t="s">
        <v>526</v>
      </c>
      <c r="L134" s="502">
        <v>2</v>
      </c>
      <c r="M134" s="502">
        <v>2</v>
      </c>
      <c r="N134" s="502">
        <v>2</v>
      </c>
      <c r="O134" s="502">
        <v>0</v>
      </c>
      <c r="P134" s="502">
        <v>0</v>
      </c>
      <c r="Q134" s="502">
        <v>0</v>
      </c>
      <c r="R134" s="966"/>
    </row>
    <row r="135" spans="2:18" ht="18" customHeight="1" x14ac:dyDescent="0.25">
      <c r="B135" s="966">
        <v>2344</v>
      </c>
      <c r="C135" s="966" t="s">
        <v>2500</v>
      </c>
      <c r="D135" s="966" t="s">
        <v>1084</v>
      </c>
      <c r="E135" s="966" t="s">
        <v>2502</v>
      </c>
      <c r="F135" s="966" t="s">
        <v>416</v>
      </c>
      <c r="G135" s="966" t="s">
        <v>558</v>
      </c>
      <c r="H135" s="966" t="s">
        <v>370</v>
      </c>
      <c r="I135" s="967">
        <v>42705</v>
      </c>
      <c r="J135" s="967">
        <v>47118</v>
      </c>
      <c r="K135" s="966" t="s">
        <v>370</v>
      </c>
      <c r="L135" s="968">
        <v>6.5</v>
      </c>
      <c r="M135" s="968">
        <v>6.5</v>
      </c>
      <c r="N135" s="968">
        <v>6.5</v>
      </c>
      <c r="O135" s="968">
        <v>0</v>
      </c>
      <c r="P135" s="968">
        <v>0</v>
      </c>
      <c r="Q135" s="968">
        <v>0</v>
      </c>
      <c r="R135" s="966"/>
    </row>
    <row r="136" spans="2:18" ht="18" customHeight="1" x14ac:dyDescent="0.25">
      <c r="B136" s="966">
        <v>2343</v>
      </c>
      <c r="C136" s="966" t="s">
        <v>2503</v>
      </c>
      <c r="D136" s="966" t="s">
        <v>1084</v>
      </c>
      <c r="E136" s="966" t="s">
        <v>2502</v>
      </c>
      <c r="F136" s="966" t="s">
        <v>416</v>
      </c>
      <c r="G136" s="966" t="s">
        <v>558</v>
      </c>
      <c r="H136" s="966" t="s">
        <v>531</v>
      </c>
      <c r="I136" s="967">
        <v>42705</v>
      </c>
      <c r="J136" s="967">
        <v>47118</v>
      </c>
      <c r="K136" s="966" t="s">
        <v>531</v>
      </c>
      <c r="L136" s="968">
        <v>0.5</v>
      </c>
      <c r="M136" s="968">
        <v>0.5</v>
      </c>
      <c r="N136" s="968">
        <v>0.5</v>
      </c>
      <c r="O136" s="968">
        <v>0</v>
      </c>
      <c r="P136" s="968">
        <v>0</v>
      </c>
      <c r="Q136" s="968">
        <v>0</v>
      </c>
      <c r="R136" s="966"/>
    </row>
    <row r="137" spans="2:18" ht="18" customHeight="1" x14ac:dyDescent="0.25">
      <c r="B137" s="966">
        <v>0</v>
      </c>
      <c r="C137" s="966" t="s">
        <v>6294</v>
      </c>
      <c r="D137" s="966" t="s">
        <v>1084</v>
      </c>
      <c r="E137" s="966" t="s">
        <v>1620</v>
      </c>
      <c r="F137" s="966" t="s">
        <v>416</v>
      </c>
      <c r="G137" s="966" t="s">
        <v>558</v>
      </c>
      <c r="H137" s="966" t="s">
        <v>370</v>
      </c>
      <c r="I137" s="967">
        <v>44652</v>
      </c>
      <c r="J137" s="967">
        <v>45747</v>
      </c>
      <c r="K137" s="500" t="s">
        <v>370</v>
      </c>
      <c r="L137" s="502">
        <v>0.3</v>
      </c>
      <c r="M137" s="502">
        <v>0.3</v>
      </c>
      <c r="N137" s="502">
        <v>0.3</v>
      </c>
      <c r="O137" s="502">
        <v>0</v>
      </c>
      <c r="P137" s="502">
        <v>0</v>
      </c>
      <c r="Q137" s="502">
        <v>0</v>
      </c>
      <c r="R137" s="966"/>
    </row>
    <row r="138" spans="2:18" ht="18" customHeight="1" x14ac:dyDescent="0.25">
      <c r="B138" s="966">
        <v>0</v>
      </c>
      <c r="C138" s="966" t="s">
        <v>5886</v>
      </c>
      <c r="D138" s="966" t="s">
        <v>1084</v>
      </c>
      <c r="E138" s="966" t="s">
        <v>176</v>
      </c>
      <c r="F138" s="966" t="s">
        <v>416</v>
      </c>
      <c r="G138" s="966" t="s">
        <v>558</v>
      </c>
      <c r="H138" s="966" t="s">
        <v>484</v>
      </c>
      <c r="I138" s="967">
        <v>44562</v>
      </c>
      <c r="J138" s="967">
        <v>45291</v>
      </c>
      <c r="K138" s="500" t="s">
        <v>484</v>
      </c>
      <c r="L138" s="502">
        <v>0.85</v>
      </c>
      <c r="M138" s="502">
        <v>0.85</v>
      </c>
      <c r="N138" s="502">
        <v>0.85</v>
      </c>
      <c r="O138" s="502">
        <v>0</v>
      </c>
      <c r="P138" s="502">
        <v>0</v>
      </c>
      <c r="Q138" s="502">
        <v>0</v>
      </c>
      <c r="R138" s="966"/>
    </row>
    <row r="139" spans="2:18" ht="18" customHeight="1" x14ac:dyDescent="0.25">
      <c r="B139" s="966">
        <v>0</v>
      </c>
      <c r="C139" s="966" t="s">
        <v>5887</v>
      </c>
      <c r="D139" s="966" t="s">
        <v>1084</v>
      </c>
      <c r="E139" s="966" t="s">
        <v>176</v>
      </c>
      <c r="F139" s="966" t="s">
        <v>416</v>
      </c>
      <c r="G139" s="966" t="s">
        <v>558</v>
      </c>
      <c r="H139" s="966" t="s">
        <v>634</v>
      </c>
      <c r="I139" s="967">
        <v>44562</v>
      </c>
      <c r="J139" s="967">
        <v>45291</v>
      </c>
      <c r="K139" s="500" t="s">
        <v>634</v>
      </c>
      <c r="L139" s="502">
        <v>2.5</v>
      </c>
      <c r="M139" s="502">
        <v>2.5</v>
      </c>
      <c r="N139" s="502">
        <v>2.5</v>
      </c>
      <c r="O139" s="502">
        <v>0</v>
      </c>
      <c r="P139" s="502">
        <v>0</v>
      </c>
      <c r="Q139" s="502">
        <v>0</v>
      </c>
      <c r="R139" s="966"/>
    </row>
    <row r="140" spans="2:18" ht="18" customHeight="1" x14ac:dyDescent="0.25">
      <c r="B140" s="966">
        <v>0</v>
      </c>
      <c r="C140" s="966" t="s">
        <v>5888</v>
      </c>
      <c r="D140" s="966" t="s">
        <v>1084</v>
      </c>
      <c r="E140" s="966" t="s">
        <v>176</v>
      </c>
      <c r="F140" s="966" t="s">
        <v>416</v>
      </c>
      <c r="G140" s="966" t="s">
        <v>558</v>
      </c>
      <c r="H140" s="966" t="s">
        <v>561</v>
      </c>
      <c r="I140" s="967">
        <v>44562</v>
      </c>
      <c r="J140" s="967">
        <v>45291</v>
      </c>
      <c r="K140" s="500" t="s">
        <v>561</v>
      </c>
      <c r="L140" s="502">
        <v>0.45</v>
      </c>
      <c r="M140" s="502">
        <v>0.45</v>
      </c>
      <c r="N140" s="502">
        <v>0.45</v>
      </c>
      <c r="O140" s="502">
        <v>0</v>
      </c>
      <c r="P140" s="502">
        <v>0</v>
      </c>
      <c r="Q140" s="502">
        <v>0</v>
      </c>
      <c r="R140" s="966"/>
    </row>
    <row r="141" spans="2:18" ht="18" customHeight="1" x14ac:dyDescent="0.25">
      <c r="B141" s="966">
        <v>2502</v>
      </c>
      <c r="C141" s="966" t="s">
        <v>1382</v>
      </c>
      <c r="D141" s="966" t="s">
        <v>1084</v>
      </c>
      <c r="E141" s="966" t="s">
        <v>364</v>
      </c>
      <c r="F141" s="966" t="s">
        <v>416</v>
      </c>
      <c r="G141" s="966" t="s">
        <v>558</v>
      </c>
      <c r="H141" s="966" t="s">
        <v>517</v>
      </c>
      <c r="I141" s="967">
        <v>42767</v>
      </c>
      <c r="J141" s="967">
        <v>46053</v>
      </c>
      <c r="K141" s="966" t="s">
        <v>517</v>
      </c>
      <c r="L141" s="968">
        <v>2</v>
      </c>
      <c r="M141" s="968">
        <v>2</v>
      </c>
      <c r="N141" s="968">
        <v>2</v>
      </c>
      <c r="O141" s="968">
        <v>0</v>
      </c>
      <c r="P141" s="968">
        <v>0</v>
      </c>
      <c r="Q141" s="968">
        <v>0</v>
      </c>
      <c r="R141" s="966"/>
    </row>
    <row r="142" spans="2:18" ht="18" customHeight="1" x14ac:dyDescent="0.25">
      <c r="B142" s="500"/>
      <c r="C142" s="500"/>
      <c r="D142" s="500" t="s">
        <v>1084</v>
      </c>
      <c r="E142" s="500" t="s">
        <v>7396</v>
      </c>
      <c r="F142" s="500" t="s">
        <v>416</v>
      </c>
      <c r="G142" s="500" t="s">
        <v>558</v>
      </c>
      <c r="H142" s="500" t="s">
        <v>767</v>
      </c>
      <c r="I142" s="501">
        <v>45017</v>
      </c>
      <c r="J142" s="501">
        <v>46752</v>
      </c>
      <c r="K142" s="500" t="s">
        <v>767</v>
      </c>
      <c r="L142" s="502">
        <v>0.9</v>
      </c>
      <c r="M142" s="502">
        <v>0.9</v>
      </c>
      <c r="N142" s="502">
        <v>2</v>
      </c>
      <c r="O142" s="502">
        <v>0</v>
      </c>
      <c r="P142" s="502">
        <v>0</v>
      </c>
      <c r="Q142" s="502">
        <v>0</v>
      </c>
      <c r="R142" s="500"/>
    </row>
    <row r="143" spans="2:18" ht="18" customHeight="1" x14ac:dyDescent="0.25">
      <c r="B143" s="966">
        <v>0</v>
      </c>
      <c r="C143" s="966" t="s">
        <v>5889</v>
      </c>
      <c r="D143" s="966" t="s">
        <v>1084</v>
      </c>
      <c r="E143" s="966" t="s">
        <v>5866</v>
      </c>
      <c r="F143" s="966" t="s">
        <v>416</v>
      </c>
      <c r="G143" s="966" t="s">
        <v>558</v>
      </c>
      <c r="H143" s="966" t="s">
        <v>422</v>
      </c>
      <c r="I143" s="967">
        <v>44562</v>
      </c>
      <c r="J143" s="967">
        <v>46022</v>
      </c>
      <c r="K143" s="500" t="s">
        <v>422</v>
      </c>
      <c r="L143" s="502">
        <v>1.85</v>
      </c>
      <c r="M143" s="502">
        <v>1.85</v>
      </c>
      <c r="N143" s="502">
        <v>2</v>
      </c>
      <c r="O143" s="502">
        <v>0</v>
      </c>
      <c r="P143" s="502">
        <v>0</v>
      </c>
      <c r="Q143" s="502">
        <v>0</v>
      </c>
      <c r="R143" s="966"/>
    </row>
    <row r="144" spans="2:18" ht="18" customHeight="1" x14ac:dyDescent="0.25">
      <c r="B144" s="966">
        <v>0</v>
      </c>
      <c r="C144" s="966" t="s">
        <v>6915</v>
      </c>
      <c r="D144" s="966" t="s">
        <v>1084</v>
      </c>
      <c r="E144" s="966" t="s">
        <v>5866</v>
      </c>
      <c r="F144" s="966" t="s">
        <v>416</v>
      </c>
      <c r="G144" s="966" t="s">
        <v>558</v>
      </c>
      <c r="H144" s="966" t="s">
        <v>504</v>
      </c>
      <c r="I144" s="967">
        <v>44927</v>
      </c>
      <c r="J144" s="967">
        <v>46022</v>
      </c>
      <c r="K144" s="500" t="s">
        <v>504</v>
      </c>
      <c r="L144" s="472">
        <v>4.4000000000000004</v>
      </c>
      <c r="M144" s="472">
        <v>4.4000000000000004</v>
      </c>
      <c r="N144" s="472">
        <v>4.4000000000000004</v>
      </c>
      <c r="O144" s="472">
        <v>0</v>
      </c>
      <c r="P144" s="472">
        <v>0</v>
      </c>
      <c r="Q144" s="472">
        <v>0</v>
      </c>
      <c r="R144" s="966"/>
    </row>
    <row r="145" spans="2:18" ht="18" customHeight="1" x14ac:dyDescent="0.25">
      <c r="B145" s="966">
        <v>0</v>
      </c>
      <c r="C145" s="966" t="s">
        <v>5890</v>
      </c>
      <c r="D145" s="966" t="s">
        <v>1084</v>
      </c>
      <c r="E145" s="966" t="s">
        <v>5866</v>
      </c>
      <c r="F145" s="966" t="s">
        <v>416</v>
      </c>
      <c r="G145" s="966" t="s">
        <v>558</v>
      </c>
      <c r="H145" s="966" t="s">
        <v>608</v>
      </c>
      <c r="I145" s="967">
        <v>44562</v>
      </c>
      <c r="J145" s="967">
        <v>46022</v>
      </c>
      <c r="K145" s="500" t="s">
        <v>608</v>
      </c>
      <c r="L145" s="502">
        <v>1.75</v>
      </c>
      <c r="M145" s="502">
        <v>1.75</v>
      </c>
      <c r="N145" s="502">
        <v>1.85</v>
      </c>
      <c r="O145" s="502">
        <v>0</v>
      </c>
      <c r="P145" s="502">
        <v>0</v>
      </c>
      <c r="Q145" s="502">
        <v>0</v>
      </c>
      <c r="R145" s="966"/>
    </row>
    <row r="146" spans="2:18" ht="18" customHeight="1" x14ac:dyDescent="0.25">
      <c r="B146" s="966">
        <v>0</v>
      </c>
      <c r="C146" s="966" t="s">
        <v>6043</v>
      </c>
      <c r="D146" s="966" t="s">
        <v>1084</v>
      </c>
      <c r="E146" s="966" t="s">
        <v>5866</v>
      </c>
      <c r="F146" s="966" t="s">
        <v>416</v>
      </c>
      <c r="G146" s="966" t="s">
        <v>558</v>
      </c>
      <c r="H146" s="966" t="s">
        <v>4257</v>
      </c>
      <c r="I146" s="967">
        <v>44562</v>
      </c>
      <c r="J146" s="967">
        <v>46022</v>
      </c>
      <c r="K146" s="500" t="s">
        <v>4257</v>
      </c>
      <c r="L146" s="502">
        <v>0</v>
      </c>
      <c r="M146" s="502">
        <v>0</v>
      </c>
      <c r="N146" s="502">
        <v>0</v>
      </c>
      <c r="O146" s="502">
        <v>0</v>
      </c>
      <c r="P146" s="502">
        <v>0</v>
      </c>
      <c r="Q146" s="502">
        <v>0</v>
      </c>
      <c r="R146" s="966"/>
    </row>
    <row r="147" spans="2:18" ht="18" customHeight="1" x14ac:dyDescent="0.25">
      <c r="B147" s="966">
        <v>2751</v>
      </c>
      <c r="C147" s="966" t="s">
        <v>3039</v>
      </c>
      <c r="D147" s="966" t="s">
        <v>1084</v>
      </c>
      <c r="E147" s="966" t="s">
        <v>4060</v>
      </c>
      <c r="F147" s="966" t="s">
        <v>416</v>
      </c>
      <c r="G147" s="966" t="s">
        <v>558</v>
      </c>
      <c r="H147" s="966" t="s">
        <v>507</v>
      </c>
      <c r="I147" s="967">
        <v>42887</v>
      </c>
      <c r="J147" s="967">
        <v>45777</v>
      </c>
      <c r="K147" s="500" t="s">
        <v>507</v>
      </c>
      <c r="L147" s="502">
        <v>0.56999999999999995</v>
      </c>
      <c r="M147" s="502">
        <v>0.56999999999999995</v>
      </c>
      <c r="N147" s="502">
        <v>1.0529999999999999</v>
      </c>
      <c r="O147" s="502">
        <v>0</v>
      </c>
      <c r="P147" s="502">
        <v>0</v>
      </c>
      <c r="Q147" s="502">
        <v>0</v>
      </c>
      <c r="R147" s="966"/>
    </row>
    <row r="148" spans="2:18" ht="18" customHeight="1" x14ac:dyDescent="0.25">
      <c r="B148" s="966">
        <v>2757</v>
      </c>
      <c r="C148" s="966" t="s">
        <v>3040</v>
      </c>
      <c r="D148" s="966" t="s">
        <v>1084</v>
      </c>
      <c r="E148" s="966" t="s">
        <v>4060</v>
      </c>
      <c r="F148" s="966" t="s">
        <v>416</v>
      </c>
      <c r="G148" s="966" t="s">
        <v>558</v>
      </c>
      <c r="H148" s="966" t="s">
        <v>608</v>
      </c>
      <c r="I148" s="967">
        <v>42887</v>
      </c>
      <c r="J148" s="967">
        <v>45777</v>
      </c>
      <c r="K148" s="500" t="s">
        <v>608</v>
      </c>
      <c r="L148" s="502">
        <v>4.05</v>
      </c>
      <c r="M148" s="502">
        <v>4.05</v>
      </c>
      <c r="N148" s="502">
        <v>8.1</v>
      </c>
      <c r="O148" s="502">
        <v>0</v>
      </c>
      <c r="P148" s="502">
        <v>0</v>
      </c>
      <c r="Q148" s="502">
        <v>0</v>
      </c>
      <c r="R148" s="966"/>
    </row>
    <row r="149" spans="2:18" ht="18" customHeight="1" x14ac:dyDescent="0.25">
      <c r="B149" s="966">
        <v>2749</v>
      </c>
      <c r="C149" s="966" t="s">
        <v>3037</v>
      </c>
      <c r="D149" s="966" t="s">
        <v>1084</v>
      </c>
      <c r="E149" s="966" t="s">
        <v>4060</v>
      </c>
      <c r="F149" s="966" t="s">
        <v>416</v>
      </c>
      <c r="G149" s="966" t="s">
        <v>558</v>
      </c>
      <c r="H149" s="966" t="s">
        <v>470</v>
      </c>
      <c r="I149" s="967">
        <v>42887</v>
      </c>
      <c r="J149" s="967">
        <v>45777</v>
      </c>
      <c r="K149" s="500" t="s">
        <v>470</v>
      </c>
      <c r="L149" s="502">
        <v>1.25</v>
      </c>
      <c r="M149" s="502">
        <v>1.25</v>
      </c>
      <c r="N149" s="502">
        <v>2.5</v>
      </c>
      <c r="O149" s="502">
        <v>0</v>
      </c>
      <c r="P149" s="502">
        <v>0</v>
      </c>
      <c r="Q149" s="502">
        <v>0</v>
      </c>
      <c r="R149" s="966"/>
    </row>
    <row r="150" spans="2:18" ht="18" customHeight="1" x14ac:dyDescent="0.25">
      <c r="B150" s="966">
        <v>5334</v>
      </c>
      <c r="C150" s="966" t="s">
        <v>4810</v>
      </c>
      <c r="D150" s="966" t="s">
        <v>1084</v>
      </c>
      <c r="E150" s="966" t="s">
        <v>4060</v>
      </c>
      <c r="F150" s="966" t="s">
        <v>416</v>
      </c>
      <c r="G150" s="966" t="s">
        <v>558</v>
      </c>
      <c r="H150" s="966" t="s">
        <v>4257</v>
      </c>
      <c r="I150" s="967">
        <v>43709</v>
      </c>
      <c r="J150" s="967">
        <v>45777</v>
      </c>
      <c r="K150" s="500" t="s">
        <v>4257</v>
      </c>
      <c r="L150" s="502">
        <v>0</v>
      </c>
      <c r="M150" s="502">
        <v>0</v>
      </c>
      <c r="N150" s="502">
        <v>0</v>
      </c>
      <c r="O150" s="502">
        <v>0</v>
      </c>
      <c r="P150" s="502">
        <v>0</v>
      </c>
      <c r="Q150" s="502">
        <v>0</v>
      </c>
      <c r="R150" s="966"/>
    </row>
    <row r="151" spans="2:18" ht="18" customHeight="1" x14ac:dyDescent="0.25">
      <c r="B151" s="966">
        <v>2750</v>
      </c>
      <c r="C151" s="966" t="s">
        <v>3038</v>
      </c>
      <c r="D151" s="966" t="s">
        <v>1084</v>
      </c>
      <c r="E151" s="966" t="s">
        <v>4060</v>
      </c>
      <c r="F151" s="966" t="s">
        <v>416</v>
      </c>
      <c r="G151" s="966" t="s">
        <v>558</v>
      </c>
      <c r="H151" s="966" t="s">
        <v>517</v>
      </c>
      <c r="I151" s="967">
        <v>42887</v>
      </c>
      <c r="J151" s="967">
        <v>45777</v>
      </c>
      <c r="K151" s="500" t="s">
        <v>517</v>
      </c>
      <c r="L151" s="502">
        <v>1.36</v>
      </c>
      <c r="M151" s="502">
        <v>1.36</v>
      </c>
      <c r="N151" s="502">
        <v>2.718</v>
      </c>
      <c r="O151" s="502">
        <v>0</v>
      </c>
      <c r="P151" s="502">
        <v>0</v>
      </c>
      <c r="Q151" s="502">
        <v>0</v>
      </c>
      <c r="R151" s="966"/>
    </row>
    <row r="152" spans="2:18" ht="18" customHeight="1" x14ac:dyDescent="0.25">
      <c r="B152" s="966">
        <v>3457</v>
      </c>
      <c r="C152" s="966" t="s">
        <v>3312</v>
      </c>
      <c r="D152" s="966" t="s">
        <v>1084</v>
      </c>
      <c r="E152" s="966" t="s">
        <v>3276</v>
      </c>
      <c r="F152" s="966" t="s">
        <v>416</v>
      </c>
      <c r="G152" s="966" t="s">
        <v>558</v>
      </c>
      <c r="H152" s="966" t="s">
        <v>370</v>
      </c>
      <c r="I152" s="967">
        <v>43040</v>
      </c>
      <c r="J152" s="967">
        <v>45657</v>
      </c>
      <c r="K152" s="966" t="s">
        <v>370</v>
      </c>
      <c r="L152" s="968">
        <v>0.6</v>
      </c>
      <c r="M152" s="968">
        <v>0.6</v>
      </c>
      <c r="N152" s="968">
        <v>0.6</v>
      </c>
      <c r="O152" s="968">
        <v>0</v>
      </c>
      <c r="P152" s="968">
        <v>0</v>
      </c>
      <c r="Q152" s="968">
        <v>0</v>
      </c>
      <c r="R152" s="966"/>
    </row>
    <row r="153" spans="2:18" ht="18" customHeight="1" x14ac:dyDescent="0.25">
      <c r="B153" s="966">
        <v>0</v>
      </c>
      <c r="C153" s="966" t="s">
        <v>5139</v>
      </c>
      <c r="D153" s="966" t="s">
        <v>1084</v>
      </c>
      <c r="E153" s="966" t="s">
        <v>338</v>
      </c>
      <c r="F153" s="966" t="s">
        <v>416</v>
      </c>
      <c r="G153" s="966" t="s">
        <v>558</v>
      </c>
      <c r="H153" s="966" t="s">
        <v>370</v>
      </c>
      <c r="I153" s="967">
        <v>44501</v>
      </c>
      <c r="J153" s="967">
        <v>45961</v>
      </c>
      <c r="K153" s="500" t="s">
        <v>370</v>
      </c>
      <c r="L153" s="502">
        <v>1.2</v>
      </c>
      <c r="M153" s="502">
        <v>1.2</v>
      </c>
      <c r="N153" s="502">
        <v>1.2</v>
      </c>
      <c r="O153" s="502">
        <v>0</v>
      </c>
      <c r="P153" s="502">
        <v>0</v>
      </c>
      <c r="Q153" s="502">
        <v>0</v>
      </c>
      <c r="R153" s="966"/>
    </row>
    <row r="154" spans="2:18" ht="18" customHeight="1" x14ac:dyDescent="0.25">
      <c r="B154" s="966">
        <v>3322</v>
      </c>
      <c r="C154" s="966" t="s">
        <v>3259</v>
      </c>
      <c r="D154" s="966" t="s">
        <v>1084</v>
      </c>
      <c r="E154" s="966" t="s">
        <v>183</v>
      </c>
      <c r="F154" s="966" t="s">
        <v>416</v>
      </c>
      <c r="G154" s="966" t="s">
        <v>558</v>
      </c>
      <c r="H154" s="966" t="s">
        <v>370</v>
      </c>
      <c r="I154" s="967">
        <v>42985</v>
      </c>
      <c r="J154" s="967">
        <v>45291</v>
      </c>
      <c r="K154" s="966" t="s">
        <v>370</v>
      </c>
      <c r="L154" s="968">
        <v>0.5</v>
      </c>
      <c r="M154" s="968">
        <v>0.5</v>
      </c>
      <c r="N154" s="968">
        <v>0.5</v>
      </c>
      <c r="O154" s="968">
        <v>0</v>
      </c>
      <c r="P154" s="968">
        <v>0</v>
      </c>
      <c r="Q154" s="968">
        <v>0</v>
      </c>
      <c r="R154" s="966"/>
    </row>
    <row r="155" spans="2:18" ht="18" customHeight="1" x14ac:dyDescent="0.25">
      <c r="B155" s="966">
        <v>0</v>
      </c>
      <c r="C155" s="966" t="s">
        <v>6295</v>
      </c>
      <c r="D155" s="966" t="s">
        <v>1084</v>
      </c>
      <c r="E155" s="966" t="s">
        <v>6296</v>
      </c>
      <c r="F155" s="966" t="s">
        <v>416</v>
      </c>
      <c r="G155" s="966" t="s">
        <v>558</v>
      </c>
      <c r="H155" s="966" t="s">
        <v>470</v>
      </c>
      <c r="I155" s="967">
        <v>44652</v>
      </c>
      <c r="J155" s="967">
        <v>45747</v>
      </c>
      <c r="K155" s="500" t="s">
        <v>470</v>
      </c>
      <c r="L155" s="502">
        <v>7.6</v>
      </c>
      <c r="M155" s="502">
        <v>7.6</v>
      </c>
      <c r="N155" s="502">
        <v>7.6</v>
      </c>
      <c r="O155" s="502">
        <v>0</v>
      </c>
      <c r="P155" s="502">
        <v>0</v>
      </c>
      <c r="Q155" s="502">
        <v>0</v>
      </c>
      <c r="R155" s="966"/>
    </row>
    <row r="156" spans="2:18" ht="18" customHeight="1" x14ac:dyDescent="0.25">
      <c r="B156" s="966">
        <v>2355</v>
      </c>
      <c r="C156" s="966" t="s">
        <v>2446</v>
      </c>
      <c r="D156" s="966" t="s">
        <v>1084</v>
      </c>
      <c r="E156" s="966" t="s">
        <v>4012</v>
      </c>
      <c r="F156" s="966" t="s">
        <v>435</v>
      </c>
      <c r="G156" s="966" t="s">
        <v>417</v>
      </c>
      <c r="H156" s="966" t="s">
        <v>534</v>
      </c>
      <c r="I156" s="967">
        <v>42705</v>
      </c>
      <c r="J156" s="967">
        <v>46022</v>
      </c>
      <c r="K156" s="966" t="s">
        <v>534</v>
      </c>
      <c r="L156" s="1081">
        <v>47.05397</v>
      </c>
      <c r="M156" s="1081">
        <v>47.05397</v>
      </c>
      <c r="N156" s="1081">
        <v>0</v>
      </c>
      <c r="O156" s="1081">
        <v>9.4109800000000003</v>
      </c>
      <c r="P156" s="1081">
        <v>9.4109800000000003</v>
      </c>
      <c r="Q156" s="1081">
        <v>9.4109800000000003</v>
      </c>
      <c r="R156" s="966"/>
    </row>
    <row r="157" spans="2:18" ht="18" customHeight="1" x14ac:dyDescent="0.25">
      <c r="B157" s="966">
        <v>2354</v>
      </c>
      <c r="C157" s="966" t="s">
        <v>2449</v>
      </c>
      <c r="D157" s="966" t="s">
        <v>1084</v>
      </c>
      <c r="E157" s="966" t="s">
        <v>4012</v>
      </c>
      <c r="F157" s="966" t="s">
        <v>435</v>
      </c>
      <c r="G157" s="966" t="s">
        <v>417</v>
      </c>
      <c r="H157" s="966" t="s">
        <v>520</v>
      </c>
      <c r="I157" s="967">
        <v>42705</v>
      </c>
      <c r="J157" s="967">
        <v>46022</v>
      </c>
      <c r="K157" s="966" t="s">
        <v>520</v>
      </c>
      <c r="L157" s="1082"/>
      <c r="M157" s="1082"/>
      <c r="N157" s="1082"/>
      <c r="O157" s="1082"/>
      <c r="P157" s="1082"/>
      <c r="Q157" s="1082"/>
      <c r="R157" s="966"/>
    </row>
    <row r="158" spans="2:18" ht="18" customHeight="1" x14ac:dyDescent="0.25">
      <c r="B158" s="966">
        <v>2353</v>
      </c>
      <c r="C158" s="966" t="s">
        <v>2452</v>
      </c>
      <c r="D158" s="966" t="s">
        <v>1084</v>
      </c>
      <c r="E158" s="966" t="s">
        <v>4012</v>
      </c>
      <c r="F158" s="966" t="s">
        <v>435</v>
      </c>
      <c r="G158" s="966" t="s">
        <v>417</v>
      </c>
      <c r="H158" s="966" t="s">
        <v>522</v>
      </c>
      <c r="I158" s="967">
        <v>42705</v>
      </c>
      <c r="J158" s="967">
        <v>46022</v>
      </c>
      <c r="K158" s="966" t="s">
        <v>522</v>
      </c>
      <c r="L158" s="1082"/>
      <c r="M158" s="1082"/>
      <c r="N158" s="1082"/>
      <c r="O158" s="1082"/>
      <c r="P158" s="1082"/>
      <c r="Q158" s="1082"/>
      <c r="R158" s="966"/>
    </row>
    <row r="159" spans="2:18" ht="18" customHeight="1" x14ac:dyDescent="0.25">
      <c r="B159" s="500">
        <v>0</v>
      </c>
      <c r="C159" s="500" t="s">
        <v>7397</v>
      </c>
      <c r="D159" s="500" t="s">
        <v>1084</v>
      </c>
      <c r="E159" s="500" t="s">
        <v>4012</v>
      </c>
      <c r="F159" s="500" t="s">
        <v>435</v>
      </c>
      <c r="G159" s="500" t="s">
        <v>417</v>
      </c>
      <c r="H159" s="500" t="s">
        <v>614</v>
      </c>
      <c r="I159" s="967">
        <v>42705</v>
      </c>
      <c r="J159" s="967">
        <v>46022</v>
      </c>
      <c r="K159" s="500" t="s">
        <v>614</v>
      </c>
      <c r="L159" s="1082"/>
      <c r="M159" s="1082"/>
      <c r="N159" s="1082"/>
      <c r="O159" s="1082"/>
      <c r="P159" s="1082"/>
      <c r="Q159" s="1082"/>
      <c r="R159" s="966"/>
    </row>
    <row r="160" spans="2:18" ht="18" customHeight="1" x14ac:dyDescent="0.25">
      <c r="B160" s="966">
        <v>2352</v>
      </c>
      <c r="C160" s="966" t="s">
        <v>2456</v>
      </c>
      <c r="D160" s="966" t="s">
        <v>1084</v>
      </c>
      <c r="E160" s="966" t="s">
        <v>4012</v>
      </c>
      <c r="F160" s="966" t="s">
        <v>435</v>
      </c>
      <c r="G160" s="966" t="s">
        <v>417</v>
      </c>
      <c r="H160" s="966" t="s">
        <v>524</v>
      </c>
      <c r="I160" s="967">
        <v>42705</v>
      </c>
      <c r="J160" s="967">
        <v>46022</v>
      </c>
      <c r="K160" s="966" t="s">
        <v>524</v>
      </c>
      <c r="L160" s="1082"/>
      <c r="M160" s="1082"/>
      <c r="N160" s="1082"/>
      <c r="O160" s="1082"/>
      <c r="P160" s="1082"/>
      <c r="Q160" s="1082"/>
      <c r="R160" s="966"/>
    </row>
    <row r="161" spans="2:18" ht="18" customHeight="1" x14ac:dyDescent="0.25">
      <c r="B161" s="966">
        <v>2351</v>
      </c>
      <c r="C161" s="966" t="s">
        <v>2459</v>
      </c>
      <c r="D161" s="966" t="s">
        <v>1084</v>
      </c>
      <c r="E161" s="966" t="s">
        <v>4012</v>
      </c>
      <c r="F161" s="966" t="s">
        <v>435</v>
      </c>
      <c r="G161" s="966" t="s">
        <v>417</v>
      </c>
      <c r="H161" s="966" t="s">
        <v>526</v>
      </c>
      <c r="I161" s="967">
        <v>42705</v>
      </c>
      <c r="J161" s="967">
        <v>46022</v>
      </c>
      <c r="K161" s="966" t="s">
        <v>526</v>
      </c>
      <c r="L161" s="1082"/>
      <c r="M161" s="1082"/>
      <c r="N161" s="1082"/>
      <c r="O161" s="1082"/>
      <c r="P161" s="1082"/>
      <c r="Q161" s="1082"/>
      <c r="R161" s="966"/>
    </row>
    <row r="162" spans="2:18" ht="18" customHeight="1" x14ac:dyDescent="0.25">
      <c r="B162" s="966">
        <v>2350</v>
      </c>
      <c r="C162" s="966" t="s">
        <v>2463</v>
      </c>
      <c r="D162" s="966" t="s">
        <v>1084</v>
      </c>
      <c r="E162" s="966" t="s">
        <v>4012</v>
      </c>
      <c r="F162" s="966" t="s">
        <v>435</v>
      </c>
      <c r="G162" s="966" t="s">
        <v>417</v>
      </c>
      <c r="H162" s="966" t="s">
        <v>528</v>
      </c>
      <c r="I162" s="967">
        <v>42705</v>
      </c>
      <c r="J162" s="967">
        <v>46022</v>
      </c>
      <c r="K162" s="966" t="s">
        <v>528</v>
      </c>
      <c r="L162" s="1082"/>
      <c r="M162" s="1082"/>
      <c r="N162" s="1082"/>
      <c r="O162" s="1082"/>
      <c r="P162" s="1082"/>
      <c r="Q162" s="1082"/>
      <c r="R162" s="966"/>
    </row>
    <row r="163" spans="2:18" ht="18" customHeight="1" x14ac:dyDescent="0.25">
      <c r="B163" s="966">
        <v>2349</v>
      </c>
      <c r="C163" s="966" t="s">
        <v>2467</v>
      </c>
      <c r="D163" s="966" t="s">
        <v>1084</v>
      </c>
      <c r="E163" s="966" t="s">
        <v>4012</v>
      </c>
      <c r="F163" s="966" t="s">
        <v>435</v>
      </c>
      <c r="G163" s="966" t="s">
        <v>417</v>
      </c>
      <c r="H163" s="966" t="s">
        <v>531</v>
      </c>
      <c r="I163" s="967">
        <v>42705</v>
      </c>
      <c r="J163" s="967">
        <v>46022</v>
      </c>
      <c r="K163" s="966" t="s">
        <v>531</v>
      </c>
      <c r="L163" s="1083"/>
      <c r="M163" s="1083"/>
      <c r="N163" s="1083"/>
      <c r="O163" s="1083"/>
      <c r="P163" s="1083"/>
      <c r="Q163" s="1083"/>
      <c r="R163" s="966"/>
    </row>
    <row r="164" spans="2:18" ht="18" customHeight="1" x14ac:dyDescent="0.25">
      <c r="B164" s="966">
        <v>4517</v>
      </c>
      <c r="C164" s="966" t="s">
        <v>3552</v>
      </c>
      <c r="D164" s="966" t="s">
        <v>1084</v>
      </c>
      <c r="E164" s="966" t="s">
        <v>3535</v>
      </c>
      <c r="F164" s="966" t="s">
        <v>416</v>
      </c>
      <c r="G164" s="966" t="s">
        <v>558</v>
      </c>
      <c r="H164" s="966" t="s">
        <v>478</v>
      </c>
      <c r="I164" s="967">
        <v>43405</v>
      </c>
      <c r="J164" s="967">
        <v>46387</v>
      </c>
      <c r="K164" s="966" t="s">
        <v>478</v>
      </c>
      <c r="L164" s="968">
        <v>8.923</v>
      </c>
      <c r="M164" s="968">
        <v>8.923</v>
      </c>
      <c r="N164" s="968">
        <v>8.923</v>
      </c>
      <c r="O164" s="968">
        <v>0</v>
      </c>
      <c r="P164" s="968">
        <v>0</v>
      </c>
      <c r="Q164" s="968">
        <v>0</v>
      </c>
      <c r="R164" s="966"/>
    </row>
    <row r="165" spans="2:18" ht="18" customHeight="1" x14ac:dyDescent="0.25">
      <c r="B165" s="966">
        <v>4417</v>
      </c>
      <c r="C165" s="966" t="s">
        <v>3534</v>
      </c>
      <c r="D165" s="966" t="s">
        <v>1084</v>
      </c>
      <c r="E165" s="966" t="s">
        <v>4059</v>
      </c>
      <c r="F165" s="966" t="s">
        <v>416</v>
      </c>
      <c r="G165" s="966" t="s">
        <v>558</v>
      </c>
      <c r="H165" s="966" t="s">
        <v>522</v>
      </c>
      <c r="I165" s="967">
        <v>43344</v>
      </c>
      <c r="J165" s="967">
        <v>45291</v>
      </c>
      <c r="K165" s="966" t="s">
        <v>522</v>
      </c>
      <c r="L165" s="968">
        <v>60</v>
      </c>
      <c r="M165" s="968">
        <v>60</v>
      </c>
      <c r="N165" s="968">
        <v>60</v>
      </c>
      <c r="O165" s="968">
        <v>0</v>
      </c>
      <c r="P165" s="968">
        <v>0</v>
      </c>
      <c r="Q165" s="968">
        <v>0</v>
      </c>
      <c r="R165" s="966"/>
    </row>
    <row r="166" spans="2:18" ht="18" customHeight="1" x14ac:dyDescent="0.25">
      <c r="B166" s="966">
        <v>2357</v>
      </c>
      <c r="C166" s="966" t="s">
        <v>2763</v>
      </c>
      <c r="D166" s="966" t="s">
        <v>1084</v>
      </c>
      <c r="E166" s="966" t="s">
        <v>2768</v>
      </c>
      <c r="F166" s="966" t="s">
        <v>416</v>
      </c>
      <c r="G166" s="966" t="s">
        <v>558</v>
      </c>
      <c r="H166" s="966" t="s">
        <v>504</v>
      </c>
      <c r="I166" s="967">
        <v>42705</v>
      </c>
      <c r="J166" s="967">
        <v>45657</v>
      </c>
      <c r="K166" s="966" t="s">
        <v>504</v>
      </c>
      <c r="L166" s="502">
        <v>30.5</v>
      </c>
      <c r="M166" s="502">
        <v>30.5</v>
      </c>
      <c r="N166" s="502">
        <v>70.5</v>
      </c>
      <c r="O166" s="502">
        <v>0</v>
      </c>
      <c r="P166" s="502">
        <v>0</v>
      </c>
      <c r="Q166" s="502">
        <v>0</v>
      </c>
      <c r="R166" s="966"/>
    </row>
    <row r="167" spans="2:18" ht="18" customHeight="1" x14ac:dyDescent="0.25">
      <c r="B167" s="966">
        <v>6939</v>
      </c>
      <c r="C167" s="966" t="s">
        <v>4994</v>
      </c>
      <c r="D167" s="966" t="s">
        <v>1084</v>
      </c>
      <c r="E167" s="966" t="s">
        <v>4187</v>
      </c>
      <c r="F167" s="966" t="s">
        <v>416</v>
      </c>
      <c r="G167" s="966" t="s">
        <v>558</v>
      </c>
      <c r="H167" s="966" t="s">
        <v>470</v>
      </c>
      <c r="I167" s="967">
        <v>44440</v>
      </c>
      <c r="J167" s="967">
        <v>45657</v>
      </c>
      <c r="K167" s="500" t="s">
        <v>470</v>
      </c>
      <c r="L167" s="502">
        <v>1.2</v>
      </c>
      <c r="M167" s="502">
        <v>1.2</v>
      </c>
      <c r="N167" s="502">
        <v>1.9</v>
      </c>
      <c r="O167" s="502">
        <v>0</v>
      </c>
      <c r="P167" s="502">
        <v>0</v>
      </c>
      <c r="Q167" s="502">
        <v>0</v>
      </c>
      <c r="R167" s="966"/>
    </row>
    <row r="168" spans="2:18" ht="18" customHeight="1" x14ac:dyDescent="0.25">
      <c r="B168" s="966">
        <v>0</v>
      </c>
      <c r="C168" s="966" t="s">
        <v>6688</v>
      </c>
      <c r="D168" s="966" t="s">
        <v>1084</v>
      </c>
      <c r="E168" s="966" t="s">
        <v>357</v>
      </c>
      <c r="F168" s="966" t="s">
        <v>416</v>
      </c>
      <c r="G168" s="966" t="s">
        <v>558</v>
      </c>
      <c r="H168" s="966" t="s">
        <v>470</v>
      </c>
      <c r="I168" s="967">
        <v>44866</v>
      </c>
      <c r="J168" s="967">
        <v>45596</v>
      </c>
      <c r="K168" s="500" t="s">
        <v>470</v>
      </c>
      <c r="L168" s="502">
        <v>0.86</v>
      </c>
      <c r="M168" s="502">
        <v>0.86</v>
      </c>
      <c r="N168" s="502">
        <v>1</v>
      </c>
      <c r="O168" s="502">
        <v>0</v>
      </c>
      <c r="P168" s="502">
        <v>0</v>
      </c>
      <c r="Q168" s="502">
        <v>0</v>
      </c>
      <c r="R168" s="966"/>
    </row>
    <row r="169" spans="2:18" ht="18" customHeight="1" x14ac:dyDescent="0.25">
      <c r="B169" s="966">
        <v>2713</v>
      </c>
      <c r="C169" s="966" t="s">
        <v>2989</v>
      </c>
      <c r="D169" s="966" t="s">
        <v>1084</v>
      </c>
      <c r="E169" s="966" t="s">
        <v>2990</v>
      </c>
      <c r="F169" s="966" t="s">
        <v>416</v>
      </c>
      <c r="G169" s="966" t="s">
        <v>558</v>
      </c>
      <c r="H169" s="966" t="s">
        <v>634</v>
      </c>
      <c r="I169" s="967">
        <v>42868</v>
      </c>
      <c r="J169" s="967">
        <v>45657</v>
      </c>
      <c r="K169" s="966" t="s">
        <v>634</v>
      </c>
      <c r="L169" s="968">
        <v>0.6</v>
      </c>
      <c r="M169" s="968">
        <v>0.6</v>
      </c>
      <c r="N169" s="968">
        <v>0.6</v>
      </c>
      <c r="O169" s="968">
        <v>0</v>
      </c>
      <c r="P169" s="968">
        <v>0</v>
      </c>
      <c r="Q169" s="968">
        <v>0</v>
      </c>
      <c r="R169" s="966"/>
    </row>
    <row r="170" spans="2:18" ht="18" customHeight="1" x14ac:dyDescent="0.25">
      <c r="B170" s="966">
        <v>0</v>
      </c>
      <c r="C170" s="966" t="s">
        <v>6916</v>
      </c>
      <c r="D170" s="966" t="s">
        <v>1084</v>
      </c>
      <c r="E170" s="966" t="s">
        <v>7398</v>
      </c>
      <c r="F170" s="966" t="s">
        <v>416</v>
      </c>
      <c r="G170" s="966" t="s">
        <v>558</v>
      </c>
      <c r="H170" s="966" t="s">
        <v>370</v>
      </c>
      <c r="I170" s="967">
        <v>44927</v>
      </c>
      <c r="J170" s="967">
        <v>46022</v>
      </c>
      <c r="K170" s="500" t="s">
        <v>370</v>
      </c>
      <c r="L170" s="502">
        <v>5.6</v>
      </c>
      <c r="M170" s="502">
        <v>5.6</v>
      </c>
      <c r="N170" s="502">
        <v>5.6</v>
      </c>
      <c r="O170" s="502">
        <v>0</v>
      </c>
      <c r="P170" s="502">
        <v>0</v>
      </c>
      <c r="Q170" s="502">
        <v>0</v>
      </c>
      <c r="R170" s="966"/>
    </row>
    <row r="171" spans="2:18" ht="18" customHeight="1" x14ac:dyDescent="0.25">
      <c r="B171" s="966">
        <v>0</v>
      </c>
      <c r="C171" s="966" t="s">
        <v>6422</v>
      </c>
      <c r="D171" s="966" t="s">
        <v>1084</v>
      </c>
      <c r="E171" s="966" t="s">
        <v>4170</v>
      </c>
      <c r="F171" s="966" t="s">
        <v>416</v>
      </c>
      <c r="G171" s="966" t="s">
        <v>558</v>
      </c>
      <c r="H171" s="966" t="s">
        <v>370</v>
      </c>
      <c r="I171" s="967">
        <v>44682</v>
      </c>
      <c r="J171" s="967">
        <v>45412</v>
      </c>
      <c r="K171" s="500" t="s">
        <v>370</v>
      </c>
      <c r="L171" s="502">
        <v>1.3</v>
      </c>
      <c r="M171" s="502">
        <v>1.3</v>
      </c>
      <c r="N171" s="502">
        <v>1.3</v>
      </c>
      <c r="O171" s="502">
        <v>0</v>
      </c>
      <c r="P171" s="502">
        <v>0</v>
      </c>
      <c r="Q171" s="502">
        <v>0</v>
      </c>
      <c r="R171" s="966"/>
    </row>
    <row r="172" spans="2:18" ht="18" customHeight="1" x14ac:dyDescent="0.25">
      <c r="B172" s="966">
        <v>3062</v>
      </c>
      <c r="C172" s="966" t="s">
        <v>3071</v>
      </c>
      <c r="D172" s="966" t="s">
        <v>1084</v>
      </c>
      <c r="E172" s="966" t="s">
        <v>4058</v>
      </c>
      <c r="F172" s="966" t="s">
        <v>416</v>
      </c>
      <c r="G172" s="966" t="s">
        <v>558</v>
      </c>
      <c r="H172" s="966" t="s">
        <v>634</v>
      </c>
      <c r="I172" s="967">
        <v>42948</v>
      </c>
      <c r="J172" s="967">
        <v>45138</v>
      </c>
      <c r="K172" s="966" t="s">
        <v>634</v>
      </c>
      <c r="L172" s="968">
        <v>1</v>
      </c>
      <c r="M172" s="968">
        <v>1</v>
      </c>
      <c r="N172" s="968">
        <v>1</v>
      </c>
      <c r="O172" s="968">
        <v>0</v>
      </c>
      <c r="P172" s="968">
        <v>0</v>
      </c>
      <c r="Q172" s="968">
        <v>0</v>
      </c>
      <c r="R172" s="966"/>
    </row>
    <row r="173" spans="2:18" ht="18" customHeight="1" x14ac:dyDescent="0.25">
      <c r="B173" s="966">
        <v>3460</v>
      </c>
      <c r="C173" s="966" t="s">
        <v>3313</v>
      </c>
      <c r="D173" s="966" t="s">
        <v>1084</v>
      </c>
      <c r="E173" s="966" t="s">
        <v>4055</v>
      </c>
      <c r="F173" s="966" t="s">
        <v>416</v>
      </c>
      <c r="G173" s="966" t="s">
        <v>558</v>
      </c>
      <c r="H173" s="966" t="s">
        <v>370</v>
      </c>
      <c r="I173" s="967">
        <v>43040</v>
      </c>
      <c r="J173" s="967">
        <v>45291</v>
      </c>
      <c r="K173" s="966" t="s">
        <v>370</v>
      </c>
      <c r="L173" s="968">
        <v>1</v>
      </c>
      <c r="M173" s="968">
        <v>1</v>
      </c>
      <c r="N173" s="968">
        <v>1</v>
      </c>
      <c r="O173" s="968">
        <v>0</v>
      </c>
      <c r="P173" s="968">
        <v>0</v>
      </c>
      <c r="Q173" s="968">
        <v>0</v>
      </c>
      <c r="R173" s="966"/>
    </row>
    <row r="174" spans="2:18" ht="18" customHeight="1" x14ac:dyDescent="0.25">
      <c r="B174" s="966">
        <v>2387</v>
      </c>
      <c r="C174" s="966" t="s">
        <v>1906</v>
      </c>
      <c r="D174" s="966" t="s">
        <v>1084</v>
      </c>
      <c r="E174" s="966" t="s">
        <v>134</v>
      </c>
      <c r="F174" s="966" t="s">
        <v>416</v>
      </c>
      <c r="G174" s="966" t="s">
        <v>558</v>
      </c>
      <c r="H174" s="966" t="s">
        <v>517</v>
      </c>
      <c r="I174" s="967">
        <v>42705</v>
      </c>
      <c r="J174" s="967">
        <v>46022</v>
      </c>
      <c r="K174" s="500" t="s">
        <v>517</v>
      </c>
      <c r="L174" s="502">
        <v>4.62</v>
      </c>
      <c r="M174" s="502">
        <v>4.62</v>
      </c>
      <c r="N174" s="502">
        <v>4.9000000000000004</v>
      </c>
      <c r="O174" s="502">
        <v>0</v>
      </c>
      <c r="P174" s="502">
        <v>0</v>
      </c>
      <c r="Q174" s="502">
        <v>0</v>
      </c>
      <c r="R174" s="966"/>
    </row>
    <row r="175" spans="2:18" ht="18" customHeight="1" x14ac:dyDescent="0.25">
      <c r="B175" s="966">
        <v>0</v>
      </c>
      <c r="C175" s="966" t="s">
        <v>5063</v>
      </c>
      <c r="D175" s="966" t="s">
        <v>1084</v>
      </c>
      <c r="E175" s="966" t="s">
        <v>5064</v>
      </c>
      <c r="F175" s="966" t="s">
        <v>416</v>
      </c>
      <c r="G175" s="966" t="s">
        <v>558</v>
      </c>
      <c r="H175" s="966" t="s">
        <v>422</v>
      </c>
      <c r="I175" s="967">
        <v>44470</v>
      </c>
      <c r="J175" s="967">
        <v>45565</v>
      </c>
      <c r="K175" s="500" t="s">
        <v>422</v>
      </c>
      <c r="L175" s="502">
        <v>0.36</v>
      </c>
      <c r="M175" s="502">
        <v>0.36</v>
      </c>
      <c r="N175" s="502">
        <v>0.36</v>
      </c>
      <c r="O175" s="502">
        <v>0</v>
      </c>
      <c r="P175" s="502">
        <v>0</v>
      </c>
      <c r="Q175" s="502">
        <v>0</v>
      </c>
      <c r="R175" s="966"/>
    </row>
    <row r="176" spans="2:18" ht="18" customHeight="1" x14ac:dyDescent="0.25">
      <c r="B176" s="966">
        <v>0</v>
      </c>
      <c r="C176" s="966" t="s">
        <v>6689</v>
      </c>
      <c r="D176" s="966" t="s">
        <v>1084</v>
      </c>
      <c r="E176" s="966" t="s">
        <v>6690</v>
      </c>
      <c r="F176" s="966" t="s">
        <v>416</v>
      </c>
      <c r="G176" s="966" t="s">
        <v>558</v>
      </c>
      <c r="H176" s="966" t="s">
        <v>767</v>
      </c>
      <c r="I176" s="967">
        <v>44805</v>
      </c>
      <c r="J176" s="967">
        <v>46022</v>
      </c>
      <c r="K176" s="500" t="s">
        <v>767</v>
      </c>
      <c r="L176" s="502">
        <v>0.35</v>
      </c>
      <c r="M176" s="502">
        <v>0.35</v>
      </c>
      <c r="N176" s="502">
        <v>0.35</v>
      </c>
      <c r="O176" s="502">
        <v>0</v>
      </c>
      <c r="P176" s="502">
        <v>0</v>
      </c>
      <c r="Q176" s="502">
        <v>0</v>
      </c>
      <c r="R176" s="966"/>
    </row>
  </sheetData>
  <mergeCells count="46">
    <mergeCell ref="P62:P70"/>
    <mergeCell ref="Q62:Q70"/>
    <mergeCell ref="Q80:Q95"/>
    <mergeCell ref="L106:L115"/>
    <mergeCell ref="M106:M115"/>
    <mergeCell ref="N106:N115"/>
    <mergeCell ref="O106:O115"/>
    <mergeCell ref="P106:P115"/>
    <mergeCell ref="Q106:Q115"/>
    <mergeCell ref="L80:L95"/>
    <mergeCell ref="M80:M95"/>
    <mergeCell ref="N80:N95"/>
    <mergeCell ref="O80:O95"/>
    <mergeCell ref="P80:P95"/>
    <mergeCell ref="Q156:Q163"/>
    <mergeCell ref="L55:L60"/>
    <mergeCell ref="M55:M60"/>
    <mergeCell ref="N55:N60"/>
    <mergeCell ref="O55:O60"/>
    <mergeCell ref="P55:P60"/>
    <mergeCell ref="L156:L163"/>
    <mergeCell ref="M156:M163"/>
    <mergeCell ref="N156:N163"/>
    <mergeCell ref="O156:O163"/>
    <mergeCell ref="P156:P163"/>
    <mergeCell ref="Q55:Q60"/>
    <mergeCell ref="L62:L70"/>
    <mergeCell ref="M62:M70"/>
    <mergeCell ref="N62:N70"/>
    <mergeCell ref="O62:O70"/>
    <mergeCell ref="B5:H5"/>
    <mergeCell ref="I5:J5"/>
    <mergeCell ref="L5:N5"/>
    <mergeCell ref="L41:L45"/>
    <mergeCell ref="M41:M45"/>
    <mergeCell ref="N41:N45"/>
    <mergeCell ref="L46:L52"/>
    <mergeCell ref="M46:M52"/>
    <mergeCell ref="N46:N52"/>
    <mergeCell ref="O46:O52"/>
    <mergeCell ref="P46:P52"/>
    <mergeCell ref="O5:Q5"/>
    <mergeCell ref="Q46:Q52"/>
    <mergeCell ref="O41:O45"/>
    <mergeCell ref="P41:P45"/>
    <mergeCell ref="Q41:Q4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C64E6-9319-495B-9AF1-BD43A8E86EA7}">
  <sheetPr codeName="Hoja22">
    <tabColor rgb="FF2E6EBC"/>
  </sheetPr>
  <dimension ref="B2:R53"/>
  <sheetViews>
    <sheetView zoomScale="55" zoomScaleNormal="55" workbookViewId="0">
      <pane xSplit="5" ySplit="1" topLeftCell="F2" activePane="bottomRight" state="frozen"/>
      <selection activeCell="M40" sqref="M40"/>
      <selection pane="topRight" activeCell="M40" sqref="M40"/>
      <selection pane="bottomLeft" activeCell="M40" sqref="M40"/>
      <selection pane="bottomRight" activeCell="W14" sqref="W14"/>
    </sheetView>
  </sheetViews>
  <sheetFormatPr baseColWidth="10" defaultColWidth="9.140625" defaultRowHeight="15" x14ac:dyDescent="0.25"/>
  <cols>
    <col min="1" max="1" width="5" customWidth="1"/>
    <col min="3" max="3" width="12" customWidth="1"/>
    <col min="4" max="4" width="15" customWidth="1"/>
    <col min="5" max="5" width="21.85546875" bestFit="1" customWidth="1"/>
    <col min="6" max="6" width="10.85546875" customWidth="1"/>
    <col min="7" max="7" width="14.85546875" bestFit="1" customWidth="1"/>
    <col min="8" max="8" width="15.7109375" customWidth="1"/>
    <col min="9" max="10" width="15" style="549" customWidth="1"/>
    <col min="11" max="11" width="15.7109375" customWidth="1"/>
    <col min="12" max="17" width="15" style="550" customWidth="1"/>
    <col min="18" max="18" width="50" customWidth="1"/>
  </cols>
  <sheetData>
    <row r="2" spans="2:18" ht="21" x14ac:dyDescent="0.35">
      <c r="D2" s="961" t="s">
        <v>7487</v>
      </c>
    </row>
    <row r="5" spans="2:18" x14ac:dyDescent="0.25">
      <c r="B5" s="1080" t="s">
        <v>393</v>
      </c>
      <c r="C5" s="1080"/>
      <c r="D5" s="1080"/>
      <c r="E5" s="1080"/>
      <c r="F5" s="1080"/>
      <c r="G5" s="1080"/>
      <c r="H5" s="1080"/>
      <c r="I5" s="1084" t="s">
        <v>394</v>
      </c>
      <c r="J5" s="1084"/>
      <c r="K5" s="1080" t="s">
        <v>407</v>
      </c>
      <c r="L5" s="1085" t="s">
        <v>395</v>
      </c>
      <c r="M5" s="1085"/>
      <c r="N5" s="1085"/>
      <c r="O5" s="1085" t="s">
        <v>396</v>
      </c>
      <c r="P5" s="1085"/>
      <c r="Q5" s="1085"/>
      <c r="R5" s="1080" t="s">
        <v>4051</v>
      </c>
    </row>
    <row r="6" spans="2:18" ht="45" x14ac:dyDescent="0.25">
      <c r="B6" s="962" t="s">
        <v>4002</v>
      </c>
      <c r="C6" s="962" t="s">
        <v>4052</v>
      </c>
      <c r="D6" s="962" t="s">
        <v>4003</v>
      </c>
      <c r="E6" s="962" t="s">
        <v>401</v>
      </c>
      <c r="F6" s="962" t="s">
        <v>402</v>
      </c>
      <c r="G6" s="962" t="s">
        <v>403</v>
      </c>
      <c r="H6" s="962" t="s">
        <v>404</v>
      </c>
      <c r="I6" s="963" t="s">
        <v>405</v>
      </c>
      <c r="J6" s="963" t="s">
        <v>406</v>
      </c>
      <c r="K6" s="1080"/>
      <c r="L6" s="965" t="s">
        <v>408</v>
      </c>
      <c r="M6" s="965" t="s">
        <v>409</v>
      </c>
      <c r="N6" s="965" t="s">
        <v>410</v>
      </c>
      <c r="O6" s="965" t="s">
        <v>408</v>
      </c>
      <c r="P6" s="965" t="s">
        <v>409</v>
      </c>
      <c r="Q6" s="965" t="s">
        <v>410</v>
      </c>
      <c r="R6" s="1080"/>
    </row>
    <row r="7" spans="2:18" ht="26.25" x14ac:dyDescent="0.25">
      <c r="B7" s="966">
        <v>2303</v>
      </c>
      <c r="C7" s="966" t="s">
        <v>4079</v>
      </c>
      <c r="D7" s="966" t="s">
        <v>1085</v>
      </c>
      <c r="E7" s="966" t="s">
        <v>102</v>
      </c>
      <c r="F7" s="966" t="s">
        <v>435</v>
      </c>
      <c r="G7" s="966" t="s">
        <v>417</v>
      </c>
      <c r="H7" s="966" t="s">
        <v>486</v>
      </c>
      <c r="I7" s="967" t="s">
        <v>1121</v>
      </c>
      <c r="J7" s="967">
        <v>46022</v>
      </c>
      <c r="K7" s="966" t="s">
        <v>486</v>
      </c>
      <c r="L7" s="1081">
        <v>2.6549999999999998</v>
      </c>
      <c r="M7" s="1081">
        <v>2.6549999999999998</v>
      </c>
      <c r="N7" s="1081">
        <v>0</v>
      </c>
      <c r="O7" s="1081">
        <v>0.53100000000000003</v>
      </c>
      <c r="P7" s="1081">
        <v>0.53100000000000003</v>
      </c>
      <c r="Q7" s="1081">
        <v>0.53100000000000003</v>
      </c>
      <c r="R7" s="966"/>
    </row>
    <row r="8" spans="2:18" ht="26.25" x14ac:dyDescent="0.25">
      <c r="B8" s="966">
        <v>2302</v>
      </c>
      <c r="C8" s="966" t="s">
        <v>4078</v>
      </c>
      <c r="D8" s="966" t="s">
        <v>1085</v>
      </c>
      <c r="E8" s="966" t="s">
        <v>102</v>
      </c>
      <c r="F8" s="966" t="s">
        <v>435</v>
      </c>
      <c r="G8" s="966" t="s">
        <v>417</v>
      </c>
      <c r="H8" s="966" t="s">
        <v>489</v>
      </c>
      <c r="I8" s="967" t="s">
        <v>1121</v>
      </c>
      <c r="J8" s="967">
        <v>46022</v>
      </c>
      <c r="K8" s="966" t="s">
        <v>489</v>
      </c>
      <c r="L8" s="1082"/>
      <c r="M8" s="1082"/>
      <c r="N8" s="1082"/>
      <c r="O8" s="1082"/>
      <c r="P8" s="1082"/>
      <c r="Q8" s="1082"/>
      <c r="R8" s="966"/>
    </row>
    <row r="9" spans="2:18" ht="26.25" x14ac:dyDescent="0.25">
      <c r="B9" s="966">
        <v>2301</v>
      </c>
      <c r="C9" s="966" t="s">
        <v>1811</v>
      </c>
      <c r="D9" s="966" t="s">
        <v>1085</v>
      </c>
      <c r="E9" s="966" t="s">
        <v>102</v>
      </c>
      <c r="F9" s="966" t="s">
        <v>435</v>
      </c>
      <c r="G9" s="966" t="s">
        <v>417</v>
      </c>
      <c r="H9" s="966" t="s">
        <v>492</v>
      </c>
      <c r="I9" s="967" t="s">
        <v>1121</v>
      </c>
      <c r="J9" s="967">
        <v>46022</v>
      </c>
      <c r="K9" s="966" t="s">
        <v>492</v>
      </c>
      <c r="L9" s="1082"/>
      <c r="M9" s="1082"/>
      <c r="N9" s="1082"/>
      <c r="O9" s="1082"/>
      <c r="P9" s="1082"/>
      <c r="Q9" s="1082"/>
      <c r="R9" s="966"/>
    </row>
    <row r="10" spans="2:18" ht="26.25" x14ac:dyDescent="0.25">
      <c r="B10" s="966">
        <v>2300</v>
      </c>
      <c r="C10" s="966" t="s">
        <v>1828</v>
      </c>
      <c r="D10" s="966" t="s">
        <v>1085</v>
      </c>
      <c r="E10" s="966" t="s">
        <v>102</v>
      </c>
      <c r="F10" s="966" t="s">
        <v>435</v>
      </c>
      <c r="G10" s="966" t="s">
        <v>417</v>
      </c>
      <c r="H10" s="966" t="s">
        <v>495</v>
      </c>
      <c r="I10" s="967" t="s">
        <v>1121</v>
      </c>
      <c r="J10" s="967">
        <v>46022</v>
      </c>
      <c r="K10" s="966" t="s">
        <v>495</v>
      </c>
      <c r="L10" s="1082"/>
      <c r="M10" s="1082"/>
      <c r="N10" s="1082"/>
      <c r="O10" s="1082"/>
      <c r="P10" s="1082"/>
      <c r="Q10" s="1082"/>
      <c r="R10" s="966"/>
    </row>
    <row r="11" spans="2:18" ht="26.25" x14ac:dyDescent="0.25">
      <c r="B11" s="966">
        <v>2371</v>
      </c>
      <c r="C11" s="966" t="s">
        <v>1843</v>
      </c>
      <c r="D11" s="966" t="s">
        <v>1085</v>
      </c>
      <c r="E11" s="966" t="s">
        <v>102</v>
      </c>
      <c r="F11" s="966" t="s">
        <v>435</v>
      </c>
      <c r="G11" s="966" t="s">
        <v>417</v>
      </c>
      <c r="H11" s="966" t="s">
        <v>498</v>
      </c>
      <c r="I11" s="967" t="s">
        <v>1121</v>
      </c>
      <c r="J11" s="967">
        <v>46022</v>
      </c>
      <c r="K11" s="966" t="s">
        <v>498</v>
      </c>
      <c r="L11" s="1083"/>
      <c r="M11" s="1083"/>
      <c r="N11" s="1083"/>
      <c r="O11" s="1083"/>
      <c r="P11" s="1083"/>
      <c r="Q11" s="1083"/>
      <c r="R11" s="966"/>
    </row>
    <row r="12" spans="2:18" ht="26.25" x14ac:dyDescent="0.25">
      <c r="B12" s="966">
        <v>2311</v>
      </c>
      <c r="C12" s="966" t="s">
        <v>4076</v>
      </c>
      <c r="D12" s="966" t="s">
        <v>1085</v>
      </c>
      <c r="E12" s="966" t="s">
        <v>111</v>
      </c>
      <c r="F12" s="966" t="s">
        <v>435</v>
      </c>
      <c r="G12" s="966" t="s">
        <v>417</v>
      </c>
      <c r="H12" s="966" t="s">
        <v>540</v>
      </c>
      <c r="I12" s="967" t="s">
        <v>1121</v>
      </c>
      <c r="J12" s="967">
        <v>46022</v>
      </c>
      <c r="K12" s="966" t="s">
        <v>540</v>
      </c>
      <c r="L12" s="1081">
        <v>3.96</v>
      </c>
      <c r="M12" s="1081">
        <v>3.96</v>
      </c>
      <c r="N12" s="1081">
        <v>0</v>
      </c>
      <c r="O12" s="1081">
        <v>0.79200000000000004</v>
      </c>
      <c r="P12" s="1081">
        <v>0.79200000000000004</v>
      </c>
      <c r="Q12" s="1081">
        <v>0.79200000000000004</v>
      </c>
      <c r="R12" s="966"/>
    </row>
    <row r="13" spans="2:18" ht="26.25" x14ac:dyDescent="0.25">
      <c r="B13" s="966">
        <v>2310</v>
      </c>
      <c r="C13" s="966" t="s">
        <v>1613</v>
      </c>
      <c r="D13" s="966" t="s">
        <v>1085</v>
      </c>
      <c r="E13" s="966" t="s">
        <v>111</v>
      </c>
      <c r="F13" s="966" t="s">
        <v>435</v>
      </c>
      <c r="G13" s="966" t="s">
        <v>417</v>
      </c>
      <c r="H13" s="966" t="s">
        <v>543</v>
      </c>
      <c r="I13" s="967" t="s">
        <v>1121</v>
      </c>
      <c r="J13" s="967">
        <v>46022</v>
      </c>
      <c r="K13" s="966" t="s">
        <v>543</v>
      </c>
      <c r="L13" s="1082"/>
      <c r="M13" s="1082"/>
      <c r="N13" s="1082"/>
      <c r="O13" s="1082"/>
      <c r="P13" s="1082"/>
      <c r="Q13" s="1082"/>
      <c r="R13" s="966"/>
    </row>
    <row r="14" spans="2:18" ht="26.25" x14ac:dyDescent="0.25">
      <c r="B14" s="966">
        <v>2309</v>
      </c>
      <c r="C14" s="966" t="s">
        <v>1630</v>
      </c>
      <c r="D14" s="966" t="s">
        <v>1085</v>
      </c>
      <c r="E14" s="966" t="s">
        <v>111</v>
      </c>
      <c r="F14" s="966" t="s">
        <v>435</v>
      </c>
      <c r="G14" s="966" t="s">
        <v>417</v>
      </c>
      <c r="H14" s="966" t="s">
        <v>546</v>
      </c>
      <c r="I14" s="967" t="s">
        <v>1121</v>
      </c>
      <c r="J14" s="967">
        <v>46022</v>
      </c>
      <c r="K14" s="966" t="s">
        <v>546</v>
      </c>
      <c r="L14" s="1082"/>
      <c r="M14" s="1082"/>
      <c r="N14" s="1082"/>
      <c r="O14" s="1082"/>
      <c r="P14" s="1082"/>
      <c r="Q14" s="1082"/>
      <c r="R14" s="966"/>
    </row>
    <row r="15" spans="2:18" ht="26.25" x14ac:dyDescent="0.25">
      <c r="B15" s="966">
        <v>2308</v>
      </c>
      <c r="C15" s="966" t="s">
        <v>1647</v>
      </c>
      <c r="D15" s="966" t="s">
        <v>1085</v>
      </c>
      <c r="E15" s="966" t="s">
        <v>111</v>
      </c>
      <c r="F15" s="966" t="s">
        <v>435</v>
      </c>
      <c r="G15" s="966" t="s">
        <v>417</v>
      </c>
      <c r="H15" s="966" t="s">
        <v>549</v>
      </c>
      <c r="I15" s="967" t="s">
        <v>1121</v>
      </c>
      <c r="J15" s="967">
        <v>46022</v>
      </c>
      <c r="K15" s="966" t="s">
        <v>549</v>
      </c>
      <c r="L15" s="1082"/>
      <c r="M15" s="1082"/>
      <c r="N15" s="1082"/>
      <c r="O15" s="1082"/>
      <c r="P15" s="1082"/>
      <c r="Q15" s="1082"/>
      <c r="R15" s="966"/>
    </row>
    <row r="16" spans="2:18" ht="26.25" x14ac:dyDescent="0.25">
      <c r="B16" s="966">
        <v>2365</v>
      </c>
      <c r="C16" s="966" t="s">
        <v>1663</v>
      </c>
      <c r="D16" s="966" t="s">
        <v>1085</v>
      </c>
      <c r="E16" s="966" t="s">
        <v>111</v>
      </c>
      <c r="F16" s="966" t="s">
        <v>435</v>
      </c>
      <c r="G16" s="966" t="s">
        <v>417</v>
      </c>
      <c r="H16" s="966" t="s">
        <v>552</v>
      </c>
      <c r="I16" s="967" t="s">
        <v>1121</v>
      </c>
      <c r="J16" s="967">
        <v>46022</v>
      </c>
      <c r="K16" s="966" t="s">
        <v>552</v>
      </c>
      <c r="L16" s="1082"/>
      <c r="M16" s="1082"/>
      <c r="N16" s="1082"/>
      <c r="O16" s="1082"/>
      <c r="P16" s="1082"/>
      <c r="Q16" s="1082"/>
      <c r="R16" s="966"/>
    </row>
    <row r="17" spans="2:18" ht="26.25" x14ac:dyDescent="0.25">
      <c r="B17" s="966">
        <v>2367</v>
      </c>
      <c r="C17" s="966" t="s">
        <v>1680</v>
      </c>
      <c r="D17" s="966" t="s">
        <v>1085</v>
      </c>
      <c r="E17" s="966" t="s">
        <v>111</v>
      </c>
      <c r="F17" s="966" t="s">
        <v>435</v>
      </c>
      <c r="G17" s="966" t="s">
        <v>417</v>
      </c>
      <c r="H17" s="966" t="s">
        <v>498</v>
      </c>
      <c r="I17" s="967" t="s">
        <v>1121</v>
      </c>
      <c r="J17" s="967">
        <v>46022</v>
      </c>
      <c r="K17" s="966" t="s">
        <v>498</v>
      </c>
      <c r="L17" s="1082"/>
      <c r="M17" s="1082"/>
      <c r="N17" s="1082"/>
      <c r="O17" s="1082"/>
      <c r="P17" s="1082"/>
      <c r="Q17" s="1082"/>
      <c r="R17" s="966"/>
    </row>
    <row r="18" spans="2:18" ht="26.25" x14ac:dyDescent="0.25">
      <c r="B18" s="966">
        <v>2368</v>
      </c>
      <c r="C18" s="966" t="s">
        <v>1699</v>
      </c>
      <c r="D18" s="966" t="s">
        <v>1085</v>
      </c>
      <c r="E18" s="966" t="s">
        <v>111</v>
      </c>
      <c r="F18" s="966" t="s">
        <v>435</v>
      </c>
      <c r="G18" s="966" t="s">
        <v>417</v>
      </c>
      <c r="H18" s="966" t="s">
        <v>556</v>
      </c>
      <c r="I18" s="967" t="s">
        <v>1121</v>
      </c>
      <c r="J18" s="967">
        <v>46022</v>
      </c>
      <c r="K18" s="966" t="s">
        <v>556</v>
      </c>
      <c r="L18" s="1083"/>
      <c r="M18" s="1083"/>
      <c r="N18" s="1083"/>
      <c r="O18" s="1083"/>
      <c r="P18" s="1083"/>
      <c r="Q18" s="1083"/>
      <c r="R18" s="966"/>
    </row>
    <row r="19" spans="2:18" ht="26.25" x14ac:dyDescent="0.25">
      <c r="B19" s="966">
        <v>2307</v>
      </c>
      <c r="C19" s="966" t="s">
        <v>4077</v>
      </c>
      <c r="D19" s="966" t="s">
        <v>1085</v>
      </c>
      <c r="E19" s="966" t="s">
        <v>4121</v>
      </c>
      <c r="F19" s="966" t="s">
        <v>435</v>
      </c>
      <c r="G19" s="966" t="s">
        <v>417</v>
      </c>
      <c r="H19" s="966" t="s">
        <v>805</v>
      </c>
      <c r="I19" s="967" t="s">
        <v>1121</v>
      </c>
      <c r="J19" s="967">
        <v>46022</v>
      </c>
      <c r="K19" s="966" t="s">
        <v>805</v>
      </c>
      <c r="L19" s="1081">
        <v>2.9079999999999999</v>
      </c>
      <c r="M19" s="1081">
        <v>2.9079999999999999</v>
      </c>
      <c r="N19" s="1081">
        <v>0</v>
      </c>
      <c r="O19" s="1081">
        <v>0.58160000000000001</v>
      </c>
      <c r="P19" s="1081">
        <v>0.58160000000000001</v>
      </c>
      <c r="Q19" s="1081">
        <v>0.58160000000000001</v>
      </c>
      <c r="R19" s="966"/>
    </row>
    <row r="20" spans="2:18" ht="26.25" x14ac:dyDescent="0.25">
      <c r="B20" s="966">
        <v>2306</v>
      </c>
      <c r="C20" s="966" t="s">
        <v>1716</v>
      </c>
      <c r="D20" s="966" t="s">
        <v>1085</v>
      </c>
      <c r="E20" s="966" t="s">
        <v>4121</v>
      </c>
      <c r="F20" s="966" t="s">
        <v>435</v>
      </c>
      <c r="G20" s="966" t="s">
        <v>417</v>
      </c>
      <c r="H20" s="966" t="s">
        <v>809</v>
      </c>
      <c r="I20" s="967" t="s">
        <v>1121</v>
      </c>
      <c r="J20" s="967">
        <v>46022</v>
      </c>
      <c r="K20" s="966" t="s">
        <v>809</v>
      </c>
      <c r="L20" s="1082"/>
      <c r="M20" s="1082"/>
      <c r="N20" s="1082"/>
      <c r="O20" s="1082"/>
      <c r="P20" s="1082"/>
      <c r="Q20" s="1082"/>
      <c r="R20" s="966"/>
    </row>
    <row r="21" spans="2:18" ht="26.25" x14ac:dyDescent="0.25">
      <c r="B21" s="966">
        <v>2305</v>
      </c>
      <c r="C21" s="966" t="s">
        <v>1734</v>
      </c>
      <c r="D21" s="966" t="s">
        <v>1085</v>
      </c>
      <c r="E21" s="966" t="s">
        <v>4121</v>
      </c>
      <c r="F21" s="966" t="s">
        <v>435</v>
      </c>
      <c r="G21" s="966" t="s">
        <v>417</v>
      </c>
      <c r="H21" s="966" t="s">
        <v>811</v>
      </c>
      <c r="I21" s="967" t="s">
        <v>1121</v>
      </c>
      <c r="J21" s="967">
        <v>46022</v>
      </c>
      <c r="K21" s="966" t="s">
        <v>811</v>
      </c>
      <c r="L21" s="1082"/>
      <c r="M21" s="1082"/>
      <c r="N21" s="1082"/>
      <c r="O21" s="1082"/>
      <c r="P21" s="1082"/>
      <c r="Q21" s="1082"/>
      <c r="R21" s="966"/>
    </row>
    <row r="22" spans="2:18" ht="26.25" x14ac:dyDescent="0.25">
      <c r="B22" s="966">
        <v>2304</v>
      </c>
      <c r="C22" s="966" t="s">
        <v>1753</v>
      </c>
      <c r="D22" s="966" t="s">
        <v>1085</v>
      </c>
      <c r="E22" s="966" t="s">
        <v>4121</v>
      </c>
      <c r="F22" s="966" t="s">
        <v>435</v>
      </c>
      <c r="G22" s="966" t="s">
        <v>417</v>
      </c>
      <c r="H22" s="966" t="s">
        <v>814</v>
      </c>
      <c r="I22" s="967" t="s">
        <v>1121</v>
      </c>
      <c r="J22" s="967">
        <v>46022</v>
      </c>
      <c r="K22" s="966" t="s">
        <v>814</v>
      </c>
      <c r="L22" s="1082"/>
      <c r="M22" s="1082"/>
      <c r="N22" s="1082"/>
      <c r="O22" s="1082"/>
      <c r="P22" s="1082"/>
      <c r="Q22" s="1082"/>
      <c r="R22" s="966"/>
    </row>
    <row r="23" spans="2:18" ht="26.25" x14ac:dyDescent="0.25">
      <c r="B23" s="966">
        <v>2363</v>
      </c>
      <c r="C23" s="966" t="s">
        <v>1773</v>
      </c>
      <c r="D23" s="966" t="s">
        <v>1085</v>
      </c>
      <c r="E23" s="966" t="s">
        <v>4121</v>
      </c>
      <c r="F23" s="966" t="s">
        <v>435</v>
      </c>
      <c r="G23" s="966" t="s">
        <v>417</v>
      </c>
      <c r="H23" s="966" t="s">
        <v>531</v>
      </c>
      <c r="I23" s="967" t="s">
        <v>1121</v>
      </c>
      <c r="J23" s="967">
        <v>46022</v>
      </c>
      <c r="K23" s="966" t="s">
        <v>531</v>
      </c>
      <c r="L23" s="1082"/>
      <c r="M23" s="1082"/>
      <c r="N23" s="1082"/>
      <c r="O23" s="1082"/>
      <c r="P23" s="1082"/>
      <c r="Q23" s="1082"/>
      <c r="R23" s="966"/>
    </row>
    <row r="24" spans="2:18" ht="26.25" x14ac:dyDescent="0.25">
      <c r="B24" s="966">
        <v>2364</v>
      </c>
      <c r="C24" s="966" t="s">
        <v>1791</v>
      </c>
      <c r="D24" s="966" t="s">
        <v>1085</v>
      </c>
      <c r="E24" s="966" t="s">
        <v>4121</v>
      </c>
      <c r="F24" s="966" t="s">
        <v>435</v>
      </c>
      <c r="G24" s="966" t="s">
        <v>417</v>
      </c>
      <c r="H24" s="966" t="s">
        <v>817</v>
      </c>
      <c r="I24" s="967" t="s">
        <v>1121</v>
      </c>
      <c r="J24" s="967">
        <v>46022</v>
      </c>
      <c r="K24" s="966" t="s">
        <v>817</v>
      </c>
      <c r="L24" s="1083"/>
      <c r="M24" s="1083"/>
      <c r="N24" s="1083"/>
      <c r="O24" s="1083"/>
      <c r="P24" s="1083"/>
      <c r="Q24" s="1083"/>
      <c r="R24" s="966"/>
    </row>
    <row r="25" spans="2:18" ht="26.25" x14ac:dyDescent="0.25">
      <c r="B25" s="966">
        <v>2273</v>
      </c>
      <c r="C25" s="966" t="s">
        <v>1233</v>
      </c>
      <c r="D25" s="966" t="s">
        <v>1085</v>
      </c>
      <c r="E25" s="966" t="s">
        <v>4040</v>
      </c>
      <c r="F25" s="966" t="s">
        <v>435</v>
      </c>
      <c r="G25" s="966" t="s">
        <v>417</v>
      </c>
      <c r="H25" s="966" t="s">
        <v>418</v>
      </c>
      <c r="I25" s="967" t="s">
        <v>1121</v>
      </c>
      <c r="J25" s="967">
        <v>46022</v>
      </c>
      <c r="K25" s="966" t="s">
        <v>418</v>
      </c>
      <c r="L25" s="1081">
        <v>55.44</v>
      </c>
      <c r="M25" s="1081">
        <v>55.44</v>
      </c>
      <c r="N25" s="1081">
        <v>0</v>
      </c>
      <c r="O25" s="1081">
        <v>11.087999999999999</v>
      </c>
      <c r="P25" s="1081">
        <v>11.087999999999999</v>
      </c>
      <c r="Q25" s="1081">
        <v>11.087999999999999</v>
      </c>
      <c r="R25" s="966"/>
    </row>
    <row r="26" spans="2:18" ht="25.5" customHeight="1" x14ac:dyDescent="0.25">
      <c r="B26" s="966">
        <v>2271</v>
      </c>
      <c r="C26" s="966" t="s">
        <v>1253</v>
      </c>
      <c r="D26" s="966" t="s">
        <v>1085</v>
      </c>
      <c r="E26" s="966" t="s">
        <v>4040</v>
      </c>
      <c r="F26" s="966" t="s">
        <v>435</v>
      </c>
      <c r="G26" s="966" t="s">
        <v>417</v>
      </c>
      <c r="H26" s="966" t="s">
        <v>422</v>
      </c>
      <c r="I26" s="967" t="s">
        <v>1121</v>
      </c>
      <c r="J26" s="967">
        <v>46022</v>
      </c>
      <c r="K26" s="966" t="s">
        <v>422</v>
      </c>
      <c r="L26" s="1082"/>
      <c r="M26" s="1082"/>
      <c r="N26" s="1082"/>
      <c r="O26" s="1082"/>
      <c r="P26" s="1082"/>
      <c r="Q26" s="1082"/>
      <c r="R26" s="966"/>
    </row>
    <row r="27" spans="2:18" ht="26.25" x14ac:dyDescent="0.25">
      <c r="B27" s="966">
        <v>2268</v>
      </c>
      <c r="C27" s="966" t="s">
        <v>1272</v>
      </c>
      <c r="D27" s="966" t="s">
        <v>1085</v>
      </c>
      <c r="E27" s="966" t="s">
        <v>4040</v>
      </c>
      <c r="F27" s="966" t="s">
        <v>435</v>
      </c>
      <c r="G27" s="966" t="s">
        <v>417</v>
      </c>
      <c r="H27" s="966" t="s">
        <v>424</v>
      </c>
      <c r="I27" s="967" t="s">
        <v>1121</v>
      </c>
      <c r="J27" s="967">
        <v>46022</v>
      </c>
      <c r="K27" s="966" t="s">
        <v>424</v>
      </c>
      <c r="L27" s="1082"/>
      <c r="M27" s="1082"/>
      <c r="N27" s="1082"/>
      <c r="O27" s="1082"/>
      <c r="P27" s="1082"/>
      <c r="Q27" s="1082"/>
      <c r="R27" s="966"/>
    </row>
    <row r="28" spans="2:18" ht="26.25" x14ac:dyDescent="0.25">
      <c r="B28" s="966">
        <v>2255</v>
      </c>
      <c r="C28" s="966" t="s">
        <v>1362</v>
      </c>
      <c r="D28" s="966" t="s">
        <v>1085</v>
      </c>
      <c r="E28" s="966" t="s">
        <v>4040</v>
      </c>
      <c r="F28" s="966" t="s">
        <v>435</v>
      </c>
      <c r="G28" s="966" t="s">
        <v>417</v>
      </c>
      <c r="H28" s="966" t="s">
        <v>426</v>
      </c>
      <c r="I28" s="967" t="s">
        <v>1121</v>
      </c>
      <c r="J28" s="967">
        <v>46022</v>
      </c>
      <c r="K28" s="966" t="s">
        <v>426</v>
      </c>
      <c r="L28" s="1082"/>
      <c r="M28" s="1082"/>
      <c r="N28" s="1082"/>
      <c r="O28" s="1082"/>
      <c r="P28" s="1082"/>
      <c r="Q28" s="1082"/>
      <c r="R28" s="966"/>
    </row>
    <row r="29" spans="2:18" ht="26.25" x14ac:dyDescent="0.25">
      <c r="B29" s="966">
        <v>6363</v>
      </c>
      <c r="C29" s="966" t="s">
        <v>4728</v>
      </c>
      <c r="D29" s="966" t="s">
        <v>1085</v>
      </c>
      <c r="E29" s="966" t="s">
        <v>4040</v>
      </c>
      <c r="F29" s="966" t="s">
        <v>435</v>
      </c>
      <c r="G29" s="966" t="s">
        <v>417</v>
      </c>
      <c r="H29" s="966" t="s">
        <v>4388</v>
      </c>
      <c r="I29" s="967" t="s">
        <v>4385</v>
      </c>
      <c r="J29" s="967">
        <v>46022</v>
      </c>
      <c r="K29" s="966" t="s">
        <v>4388</v>
      </c>
      <c r="L29" s="1082"/>
      <c r="M29" s="1082"/>
      <c r="N29" s="1082"/>
      <c r="O29" s="1082"/>
      <c r="P29" s="1082"/>
      <c r="Q29" s="1082"/>
      <c r="R29" s="966"/>
    </row>
    <row r="30" spans="2:18" ht="26.25" x14ac:dyDescent="0.25">
      <c r="B30" s="966">
        <v>2267</v>
      </c>
      <c r="C30" s="966" t="s">
        <v>1293</v>
      </c>
      <c r="D30" s="966" t="s">
        <v>1085</v>
      </c>
      <c r="E30" s="966" t="s">
        <v>4040</v>
      </c>
      <c r="F30" s="966" t="s">
        <v>435</v>
      </c>
      <c r="G30" s="966" t="s">
        <v>417</v>
      </c>
      <c r="H30" s="966" t="s">
        <v>428</v>
      </c>
      <c r="I30" s="967" t="s">
        <v>1121</v>
      </c>
      <c r="J30" s="967">
        <v>46022</v>
      </c>
      <c r="K30" s="966" t="s">
        <v>428</v>
      </c>
      <c r="L30" s="1082"/>
      <c r="M30" s="1082"/>
      <c r="N30" s="1082"/>
      <c r="O30" s="1082"/>
      <c r="P30" s="1082"/>
      <c r="Q30" s="1082"/>
      <c r="R30" s="966"/>
    </row>
    <row r="31" spans="2:18" ht="26.25" x14ac:dyDescent="0.25">
      <c r="B31" s="966">
        <v>2263</v>
      </c>
      <c r="C31" s="966" t="s">
        <v>1316</v>
      </c>
      <c r="D31" s="966" t="s">
        <v>1085</v>
      </c>
      <c r="E31" s="966" t="s">
        <v>4040</v>
      </c>
      <c r="F31" s="966" t="s">
        <v>435</v>
      </c>
      <c r="G31" s="966" t="s">
        <v>417</v>
      </c>
      <c r="H31" s="966" t="s">
        <v>370</v>
      </c>
      <c r="I31" s="967" t="s">
        <v>1121</v>
      </c>
      <c r="J31" s="967">
        <v>46022</v>
      </c>
      <c r="K31" s="966" t="s">
        <v>370</v>
      </c>
      <c r="L31" s="1082"/>
      <c r="M31" s="1082"/>
      <c r="N31" s="1082"/>
      <c r="O31" s="1082"/>
      <c r="P31" s="1082"/>
      <c r="Q31" s="1082"/>
      <c r="R31" s="966"/>
    </row>
    <row r="32" spans="2:18" ht="26.25" x14ac:dyDescent="0.25">
      <c r="B32" s="966">
        <v>2261</v>
      </c>
      <c r="C32" s="966" t="s">
        <v>1340</v>
      </c>
      <c r="D32" s="966" t="s">
        <v>1085</v>
      </c>
      <c r="E32" s="966" t="s">
        <v>4040</v>
      </c>
      <c r="F32" s="966" t="s">
        <v>435</v>
      </c>
      <c r="G32" s="966" t="s">
        <v>417</v>
      </c>
      <c r="H32" s="966" t="s">
        <v>431</v>
      </c>
      <c r="I32" s="967" t="s">
        <v>1121</v>
      </c>
      <c r="J32" s="967">
        <v>46022</v>
      </c>
      <c r="K32" s="966" t="s">
        <v>431</v>
      </c>
      <c r="L32" s="1082"/>
      <c r="M32" s="1082"/>
      <c r="N32" s="1082"/>
      <c r="O32" s="1082"/>
      <c r="P32" s="1082"/>
      <c r="Q32" s="1082"/>
      <c r="R32" s="966"/>
    </row>
    <row r="33" spans="2:18" ht="26.25" x14ac:dyDescent="0.25">
      <c r="B33" s="966">
        <v>2275</v>
      </c>
      <c r="C33" s="966" t="s">
        <v>1214</v>
      </c>
      <c r="D33" s="966" t="s">
        <v>1085</v>
      </c>
      <c r="E33" s="966" t="s">
        <v>4040</v>
      </c>
      <c r="F33" s="966" t="s">
        <v>435</v>
      </c>
      <c r="G33" s="966" t="s">
        <v>417</v>
      </c>
      <c r="H33" s="966" t="s">
        <v>433</v>
      </c>
      <c r="I33" s="967" t="s">
        <v>1121</v>
      </c>
      <c r="J33" s="967">
        <v>46022</v>
      </c>
      <c r="K33" s="966" t="s">
        <v>433</v>
      </c>
      <c r="L33" s="1083"/>
      <c r="M33" s="1083"/>
      <c r="N33" s="1083"/>
      <c r="O33" s="1083"/>
      <c r="P33" s="1083"/>
      <c r="Q33" s="1083"/>
      <c r="R33" s="966"/>
    </row>
    <row r="34" spans="2:18" ht="26.25" x14ac:dyDescent="0.25">
      <c r="B34" s="966">
        <v>2312</v>
      </c>
      <c r="C34" s="966" t="s">
        <v>1100</v>
      </c>
      <c r="D34" s="966" t="s">
        <v>1085</v>
      </c>
      <c r="E34" s="966" t="s">
        <v>1111</v>
      </c>
      <c r="F34" s="966" t="s">
        <v>416</v>
      </c>
      <c r="G34" s="966" t="s">
        <v>558</v>
      </c>
      <c r="H34" s="966" t="s">
        <v>422</v>
      </c>
      <c r="I34" s="967" t="s">
        <v>1121</v>
      </c>
      <c r="J34" s="967">
        <v>45383</v>
      </c>
      <c r="K34" s="966" t="s">
        <v>422</v>
      </c>
      <c r="L34" s="968">
        <v>3.5</v>
      </c>
      <c r="M34" s="968">
        <v>3.5</v>
      </c>
      <c r="N34" s="968">
        <v>3.5</v>
      </c>
      <c r="O34" s="968">
        <v>0</v>
      </c>
      <c r="P34" s="968">
        <v>0</v>
      </c>
      <c r="Q34" s="968">
        <v>0</v>
      </c>
      <c r="R34" s="966"/>
    </row>
    <row r="35" spans="2:18" ht="26.25" x14ac:dyDescent="0.25">
      <c r="B35" s="966">
        <v>3585</v>
      </c>
      <c r="C35" s="966" t="s">
        <v>3401</v>
      </c>
      <c r="D35" s="966" t="s">
        <v>1085</v>
      </c>
      <c r="E35" s="966" t="s">
        <v>34</v>
      </c>
      <c r="F35" s="966" t="s">
        <v>435</v>
      </c>
      <c r="G35" s="966" t="s">
        <v>417</v>
      </c>
      <c r="H35" s="966" t="s">
        <v>1175</v>
      </c>
      <c r="I35" s="967" t="s">
        <v>4043</v>
      </c>
      <c r="J35" s="967">
        <v>46022</v>
      </c>
      <c r="K35" s="966" t="s">
        <v>1175</v>
      </c>
      <c r="L35" s="1081">
        <v>24.693999999999999</v>
      </c>
      <c r="M35" s="1081">
        <v>24.693999999999999</v>
      </c>
      <c r="N35" s="1081">
        <v>0</v>
      </c>
      <c r="O35" s="1081">
        <v>4.9387999999999996</v>
      </c>
      <c r="P35" s="1081">
        <v>4.9387999999999996</v>
      </c>
      <c r="Q35" s="1081">
        <v>4.9387999999999996</v>
      </c>
      <c r="R35" s="966"/>
    </row>
    <row r="36" spans="2:18" ht="26.25" x14ac:dyDescent="0.25">
      <c r="B36" s="966">
        <v>3586</v>
      </c>
      <c r="C36" s="966" t="s">
        <v>3400</v>
      </c>
      <c r="D36" s="966" t="s">
        <v>1085</v>
      </c>
      <c r="E36" s="966" t="s">
        <v>34</v>
      </c>
      <c r="F36" s="966" t="s">
        <v>435</v>
      </c>
      <c r="G36" s="966" t="s">
        <v>417</v>
      </c>
      <c r="H36" s="966" t="s">
        <v>1148</v>
      </c>
      <c r="I36" s="967" t="s">
        <v>4043</v>
      </c>
      <c r="J36" s="967">
        <v>46022</v>
      </c>
      <c r="K36" s="966" t="s">
        <v>1148</v>
      </c>
      <c r="L36" s="1082"/>
      <c r="M36" s="1082"/>
      <c r="N36" s="1082"/>
      <c r="O36" s="1082"/>
      <c r="P36" s="1082"/>
      <c r="Q36" s="1082"/>
      <c r="R36" s="966"/>
    </row>
    <row r="37" spans="2:18" ht="26.25" x14ac:dyDescent="0.25">
      <c r="B37" s="966">
        <v>2323</v>
      </c>
      <c r="C37" s="966" t="s">
        <v>1464</v>
      </c>
      <c r="D37" s="966" t="s">
        <v>1085</v>
      </c>
      <c r="E37" s="966" t="s">
        <v>34</v>
      </c>
      <c r="F37" s="966" t="s">
        <v>435</v>
      </c>
      <c r="G37" s="966" t="s">
        <v>417</v>
      </c>
      <c r="H37" s="966" t="s">
        <v>765</v>
      </c>
      <c r="I37" s="967" t="s">
        <v>1121</v>
      </c>
      <c r="J37" s="967">
        <v>46022</v>
      </c>
      <c r="K37" s="966" t="s">
        <v>765</v>
      </c>
      <c r="L37" s="1082"/>
      <c r="M37" s="1082"/>
      <c r="N37" s="1082"/>
      <c r="O37" s="1082"/>
      <c r="P37" s="1082"/>
      <c r="Q37" s="1082"/>
      <c r="R37" s="966"/>
    </row>
    <row r="38" spans="2:18" ht="26.25" x14ac:dyDescent="0.25">
      <c r="B38" s="966">
        <v>2322</v>
      </c>
      <c r="C38" s="966" t="s">
        <v>1483</v>
      </c>
      <c r="D38" s="966" t="s">
        <v>1085</v>
      </c>
      <c r="E38" s="966" t="s">
        <v>34</v>
      </c>
      <c r="F38" s="966" t="s">
        <v>435</v>
      </c>
      <c r="G38" s="966" t="s">
        <v>417</v>
      </c>
      <c r="H38" s="966" t="s">
        <v>730</v>
      </c>
      <c r="I38" s="967" t="s">
        <v>1121</v>
      </c>
      <c r="J38" s="967">
        <v>46022</v>
      </c>
      <c r="K38" s="966" t="s">
        <v>730</v>
      </c>
      <c r="L38" s="1082"/>
      <c r="M38" s="1082"/>
      <c r="N38" s="1082"/>
      <c r="O38" s="1082"/>
      <c r="P38" s="1082"/>
      <c r="Q38" s="1082"/>
      <c r="R38" s="966"/>
    </row>
    <row r="39" spans="2:18" ht="26.25" x14ac:dyDescent="0.25">
      <c r="B39" s="966">
        <v>4612</v>
      </c>
      <c r="C39" s="966" t="s">
        <v>3603</v>
      </c>
      <c r="D39" s="966" t="s">
        <v>1085</v>
      </c>
      <c r="E39" s="966" t="s">
        <v>34</v>
      </c>
      <c r="F39" s="966" t="s">
        <v>435</v>
      </c>
      <c r="G39" s="966" t="s">
        <v>417</v>
      </c>
      <c r="H39" s="966" t="s">
        <v>3364</v>
      </c>
      <c r="I39" s="967" t="s">
        <v>3606</v>
      </c>
      <c r="J39" s="967">
        <v>46022</v>
      </c>
      <c r="K39" s="966" t="s">
        <v>3364</v>
      </c>
      <c r="L39" s="1082"/>
      <c r="M39" s="1082"/>
      <c r="N39" s="1082"/>
      <c r="O39" s="1082"/>
      <c r="P39" s="1082"/>
      <c r="Q39" s="1082"/>
      <c r="R39" s="966"/>
    </row>
    <row r="40" spans="2:18" ht="26.25" x14ac:dyDescent="0.25">
      <c r="B40" s="966">
        <v>2327</v>
      </c>
      <c r="C40" s="966" t="s">
        <v>1383</v>
      </c>
      <c r="D40" s="966" t="s">
        <v>1085</v>
      </c>
      <c r="E40" s="966" t="s">
        <v>34</v>
      </c>
      <c r="F40" s="966" t="s">
        <v>435</v>
      </c>
      <c r="G40" s="966" t="s">
        <v>417</v>
      </c>
      <c r="H40" s="966" t="s">
        <v>719</v>
      </c>
      <c r="I40" s="967" t="s">
        <v>1121</v>
      </c>
      <c r="J40" s="967">
        <v>46022</v>
      </c>
      <c r="K40" s="966" t="s">
        <v>719</v>
      </c>
      <c r="L40" s="1082"/>
      <c r="M40" s="1082"/>
      <c r="N40" s="1082"/>
      <c r="O40" s="1082"/>
      <c r="P40" s="1082"/>
      <c r="Q40" s="1082"/>
      <c r="R40" s="966"/>
    </row>
    <row r="41" spans="2:18" ht="26.25" x14ac:dyDescent="0.25">
      <c r="B41" s="966">
        <v>2326</v>
      </c>
      <c r="C41" s="966" t="s">
        <v>1405</v>
      </c>
      <c r="D41" s="966" t="s">
        <v>1085</v>
      </c>
      <c r="E41" s="966" t="s">
        <v>34</v>
      </c>
      <c r="F41" s="966" t="s">
        <v>435</v>
      </c>
      <c r="G41" s="966" t="s">
        <v>417</v>
      </c>
      <c r="H41" s="966" t="s">
        <v>767</v>
      </c>
      <c r="I41" s="967" t="s">
        <v>1121</v>
      </c>
      <c r="J41" s="967">
        <v>46022</v>
      </c>
      <c r="K41" s="966" t="s">
        <v>767</v>
      </c>
      <c r="L41" s="1082"/>
      <c r="M41" s="1082"/>
      <c r="N41" s="1082"/>
      <c r="O41" s="1082"/>
      <c r="P41" s="1082"/>
      <c r="Q41" s="1082"/>
      <c r="R41" s="966"/>
    </row>
    <row r="42" spans="2:18" ht="26.25" x14ac:dyDescent="0.25">
      <c r="B42" s="966">
        <v>4149</v>
      </c>
      <c r="C42" s="966" t="s">
        <v>3471</v>
      </c>
      <c r="D42" s="966" t="s">
        <v>1085</v>
      </c>
      <c r="E42" s="966" t="s">
        <v>34</v>
      </c>
      <c r="F42" s="966" t="s">
        <v>435</v>
      </c>
      <c r="G42" s="966" t="s">
        <v>417</v>
      </c>
      <c r="H42" s="966" t="s">
        <v>3483</v>
      </c>
      <c r="I42" s="967" t="s">
        <v>4041</v>
      </c>
      <c r="J42" s="967">
        <v>46022</v>
      </c>
      <c r="K42" s="966" t="s">
        <v>3483</v>
      </c>
      <c r="L42" s="1082"/>
      <c r="M42" s="1082"/>
      <c r="N42" s="1082"/>
      <c r="O42" s="1082"/>
      <c r="P42" s="1082"/>
      <c r="Q42" s="1082"/>
      <c r="R42" s="966"/>
    </row>
    <row r="43" spans="2:18" ht="26.25" x14ac:dyDescent="0.25">
      <c r="B43" s="966">
        <v>2325</v>
      </c>
      <c r="C43" s="966" t="s">
        <v>1425</v>
      </c>
      <c r="D43" s="966" t="s">
        <v>1085</v>
      </c>
      <c r="E43" s="966" t="s">
        <v>34</v>
      </c>
      <c r="F43" s="966" t="s">
        <v>435</v>
      </c>
      <c r="G43" s="966" t="s">
        <v>417</v>
      </c>
      <c r="H43" s="966" t="s">
        <v>634</v>
      </c>
      <c r="I43" s="967" t="s">
        <v>1121</v>
      </c>
      <c r="J43" s="967">
        <v>46022</v>
      </c>
      <c r="K43" s="966" t="s">
        <v>634</v>
      </c>
      <c r="L43" s="1082"/>
      <c r="M43" s="1082"/>
      <c r="N43" s="1082"/>
      <c r="O43" s="1082"/>
      <c r="P43" s="1082"/>
      <c r="Q43" s="1082"/>
      <c r="R43" s="966"/>
    </row>
    <row r="44" spans="2:18" ht="26.25" x14ac:dyDescent="0.25">
      <c r="B44" s="966">
        <v>2324</v>
      </c>
      <c r="C44" s="966" t="s">
        <v>1443</v>
      </c>
      <c r="D44" s="966" t="s">
        <v>1085</v>
      </c>
      <c r="E44" s="966" t="s">
        <v>34</v>
      </c>
      <c r="F44" s="966" t="s">
        <v>435</v>
      </c>
      <c r="G44" s="966" t="s">
        <v>417</v>
      </c>
      <c r="H44" s="966" t="s">
        <v>370</v>
      </c>
      <c r="I44" s="967" t="s">
        <v>1121</v>
      </c>
      <c r="J44" s="967">
        <v>46022</v>
      </c>
      <c r="K44" s="966" t="s">
        <v>370</v>
      </c>
      <c r="L44" s="1083"/>
      <c r="M44" s="1083"/>
      <c r="N44" s="1083"/>
      <c r="O44" s="1083"/>
      <c r="P44" s="1083"/>
      <c r="Q44" s="1083"/>
      <c r="R44" s="966"/>
    </row>
    <row r="45" spans="2:18" ht="26.25" x14ac:dyDescent="0.25">
      <c r="B45" s="966">
        <v>2335</v>
      </c>
      <c r="C45" s="966" t="s">
        <v>4075</v>
      </c>
      <c r="D45" s="966" t="s">
        <v>1085</v>
      </c>
      <c r="E45" s="966" t="s">
        <v>4012</v>
      </c>
      <c r="F45" s="966" t="s">
        <v>435</v>
      </c>
      <c r="G45" s="966" t="s">
        <v>417</v>
      </c>
      <c r="H45" s="966" t="s">
        <v>534</v>
      </c>
      <c r="I45" s="967" t="s">
        <v>1121</v>
      </c>
      <c r="J45" s="967">
        <v>46022</v>
      </c>
      <c r="K45" s="966" t="s">
        <v>534</v>
      </c>
      <c r="L45" s="1086">
        <v>5.8299099999999999</v>
      </c>
      <c r="M45" s="1086">
        <v>5.8299099999999999</v>
      </c>
      <c r="N45" s="1086">
        <v>0</v>
      </c>
      <c r="O45" s="1086">
        <v>1.1673100000000001</v>
      </c>
      <c r="P45" s="1086">
        <v>1.1673100000000001</v>
      </c>
      <c r="Q45" s="1086">
        <v>1.1673100000000001</v>
      </c>
      <c r="R45" s="966"/>
    </row>
    <row r="46" spans="2:18" ht="26.25" x14ac:dyDescent="0.25">
      <c r="B46" s="966">
        <v>2334</v>
      </c>
      <c r="C46" s="966" t="s">
        <v>1502</v>
      </c>
      <c r="D46" s="966" t="s">
        <v>1085</v>
      </c>
      <c r="E46" s="966" t="s">
        <v>4012</v>
      </c>
      <c r="F46" s="966" t="s">
        <v>435</v>
      </c>
      <c r="G46" s="966" t="s">
        <v>417</v>
      </c>
      <c r="H46" s="966" t="s">
        <v>520</v>
      </c>
      <c r="I46" s="967" t="s">
        <v>1121</v>
      </c>
      <c r="J46" s="967">
        <v>46022</v>
      </c>
      <c r="K46" s="966" t="s">
        <v>520</v>
      </c>
      <c r="L46" s="1087"/>
      <c r="M46" s="1087"/>
      <c r="N46" s="1087"/>
      <c r="O46" s="1087"/>
      <c r="P46" s="1087"/>
      <c r="Q46" s="1087"/>
      <c r="R46" s="966"/>
    </row>
    <row r="47" spans="2:18" ht="26.25" x14ac:dyDescent="0.25">
      <c r="B47" s="966">
        <v>2333</v>
      </c>
      <c r="C47" s="966" t="s">
        <v>1523</v>
      </c>
      <c r="D47" s="966" t="s">
        <v>1085</v>
      </c>
      <c r="E47" s="966" t="s">
        <v>4012</v>
      </c>
      <c r="F47" s="966" t="s">
        <v>435</v>
      </c>
      <c r="G47" s="966" t="s">
        <v>417</v>
      </c>
      <c r="H47" s="966" t="s">
        <v>522</v>
      </c>
      <c r="I47" s="967" t="s">
        <v>1121</v>
      </c>
      <c r="J47" s="967">
        <v>46022</v>
      </c>
      <c r="K47" s="966" t="s">
        <v>522</v>
      </c>
      <c r="L47" s="1087"/>
      <c r="M47" s="1087"/>
      <c r="N47" s="1087"/>
      <c r="O47" s="1087"/>
      <c r="P47" s="1087"/>
      <c r="Q47" s="1087"/>
      <c r="R47" s="966"/>
    </row>
    <row r="48" spans="2:18" ht="26.25" x14ac:dyDescent="0.25">
      <c r="B48" s="966">
        <v>0</v>
      </c>
      <c r="C48" s="966" t="s">
        <v>7399</v>
      </c>
      <c r="D48" s="966" t="s">
        <v>1085</v>
      </c>
      <c r="E48" s="966" t="s">
        <v>4012</v>
      </c>
      <c r="F48" s="966" t="s">
        <v>435</v>
      </c>
      <c r="G48" s="966" t="s">
        <v>417</v>
      </c>
      <c r="H48" s="966" t="s">
        <v>614</v>
      </c>
      <c r="I48" s="967" t="s">
        <v>7319</v>
      </c>
      <c r="J48" s="967">
        <v>46022</v>
      </c>
      <c r="K48" s="966" t="s">
        <v>614</v>
      </c>
      <c r="L48" s="1087"/>
      <c r="M48" s="1087"/>
      <c r="N48" s="1087"/>
      <c r="O48" s="1087"/>
      <c r="P48" s="1087"/>
      <c r="Q48" s="1087"/>
      <c r="R48" s="966"/>
    </row>
    <row r="49" spans="2:18" ht="26.25" x14ac:dyDescent="0.25">
      <c r="B49" s="966">
        <v>2332</v>
      </c>
      <c r="C49" s="966" t="s">
        <v>1545</v>
      </c>
      <c r="D49" s="966" t="s">
        <v>1085</v>
      </c>
      <c r="E49" s="966" t="s">
        <v>4012</v>
      </c>
      <c r="F49" s="966" t="s">
        <v>435</v>
      </c>
      <c r="G49" s="966" t="s">
        <v>417</v>
      </c>
      <c r="H49" s="966" t="s">
        <v>524</v>
      </c>
      <c r="I49" s="967" t="s">
        <v>1121</v>
      </c>
      <c r="J49" s="967">
        <v>46022</v>
      </c>
      <c r="K49" s="966" t="s">
        <v>524</v>
      </c>
      <c r="L49" s="1087"/>
      <c r="M49" s="1087"/>
      <c r="N49" s="1087"/>
      <c r="O49" s="1087"/>
      <c r="P49" s="1087"/>
      <c r="Q49" s="1087"/>
      <c r="R49" s="966"/>
    </row>
    <row r="50" spans="2:18" ht="26.25" x14ac:dyDescent="0.25">
      <c r="B50" s="966">
        <v>2331</v>
      </c>
      <c r="C50" s="966" t="s">
        <v>1562</v>
      </c>
      <c r="D50" s="966" t="s">
        <v>1085</v>
      </c>
      <c r="E50" s="966" t="s">
        <v>4012</v>
      </c>
      <c r="F50" s="966" t="s">
        <v>435</v>
      </c>
      <c r="G50" s="966" t="s">
        <v>417</v>
      </c>
      <c r="H50" s="966" t="s">
        <v>526</v>
      </c>
      <c r="I50" s="967" t="s">
        <v>1121</v>
      </c>
      <c r="J50" s="967">
        <v>46022</v>
      </c>
      <c r="K50" s="966" t="s">
        <v>526</v>
      </c>
      <c r="L50" s="1087"/>
      <c r="M50" s="1087"/>
      <c r="N50" s="1087"/>
      <c r="O50" s="1087"/>
      <c r="P50" s="1087"/>
      <c r="Q50" s="1087"/>
      <c r="R50" s="966"/>
    </row>
    <row r="51" spans="2:18" ht="26.25" x14ac:dyDescent="0.25">
      <c r="B51" s="966">
        <v>2330</v>
      </c>
      <c r="C51" s="966" t="s">
        <v>1580</v>
      </c>
      <c r="D51" s="966" t="s">
        <v>1085</v>
      </c>
      <c r="E51" s="966" t="s">
        <v>4012</v>
      </c>
      <c r="F51" s="966" t="s">
        <v>435</v>
      </c>
      <c r="G51" s="966" t="s">
        <v>417</v>
      </c>
      <c r="H51" s="966" t="s">
        <v>528</v>
      </c>
      <c r="I51" s="967" t="s">
        <v>1121</v>
      </c>
      <c r="J51" s="967">
        <v>46022</v>
      </c>
      <c r="K51" s="966" t="s">
        <v>528</v>
      </c>
      <c r="L51" s="1087"/>
      <c r="M51" s="1087"/>
      <c r="N51" s="1087"/>
      <c r="O51" s="1087"/>
      <c r="P51" s="1087"/>
      <c r="Q51" s="1087"/>
      <c r="R51" s="966"/>
    </row>
    <row r="52" spans="2:18" ht="26.25" x14ac:dyDescent="0.25">
      <c r="B52" s="966">
        <v>2329</v>
      </c>
      <c r="C52" s="966" t="s">
        <v>1597</v>
      </c>
      <c r="D52" s="966" t="s">
        <v>1085</v>
      </c>
      <c r="E52" s="966" t="s">
        <v>4012</v>
      </c>
      <c r="F52" s="966" t="s">
        <v>435</v>
      </c>
      <c r="G52" s="966" t="s">
        <v>417</v>
      </c>
      <c r="H52" s="966" t="s">
        <v>531</v>
      </c>
      <c r="I52" s="967" t="s">
        <v>1121</v>
      </c>
      <c r="J52" s="967">
        <v>46022</v>
      </c>
      <c r="K52" s="966" t="s">
        <v>531</v>
      </c>
      <c r="L52" s="1088"/>
      <c r="M52" s="1088"/>
      <c r="N52" s="1088"/>
      <c r="O52" s="1088"/>
      <c r="P52" s="1088"/>
      <c r="Q52" s="1088"/>
      <c r="R52" s="966"/>
    </row>
    <row r="53" spans="2:18" ht="26.25" x14ac:dyDescent="0.25">
      <c r="B53" s="966">
        <v>2337</v>
      </c>
      <c r="C53" s="966" t="s">
        <v>1137</v>
      </c>
      <c r="D53" s="966" t="s">
        <v>1085</v>
      </c>
      <c r="E53" s="966" t="s">
        <v>1149</v>
      </c>
      <c r="F53" s="966" t="s">
        <v>416</v>
      </c>
      <c r="G53" s="966" t="s">
        <v>558</v>
      </c>
      <c r="H53" s="966" t="s">
        <v>422</v>
      </c>
      <c r="I53" s="967" t="s">
        <v>1121</v>
      </c>
      <c r="J53" s="967">
        <v>45383</v>
      </c>
      <c r="K53" s="966" t="s">
        <v>422</v>
      </c>
      <c r="L53" s="968">
        <v>3.5</v>
      </c>
      <c r="M53" s="968">
        <v>3.5</v>
      </c>
      <c r="N53" s="968">
        <v>3.5</v>
      </c>
      <c r="O53" s="968">
        <v>0</v>
      </c>
      <c r="P53" s="968">
        <v>0</v>
      </c>
      <c r="Q53" s="968">
        <v>0</v>
      </c>
      <c r="R53" s="966"/>
    </row>
  </sheetData>
  <mergeCells count="42">
    <mergeCell ref="N35:N44"/>
    <mergeCell ref="O35:O44"/>
    <mergeCell ref="P35:P44"/>
    <mergeCell ref="Q45:Q52"/>
    <mergeCell ref="L45:L52"/>
    <mergeCell ref="M45:M52"/>
    <mergeCell ref="N45:N52"/>
    <mergeCell ref="O45:O52"/>
    <mergeCell ref="P45:P52"/>
    <mergeCell ref="Q35:Q44"/>
    <mergeCell ref="Q19:Q24"/>
    <mergeCell ref="Q12:Q18"/>
    <mergeCell ref="L19:L24"/>
    <mergeCell ref="M19:M24"/>
    <mergeCell ref="N19:N24"/>
    <mergeCell ref="O19:O24"/>
    <mergeCell ref="P19:P24"/>
    <mergeCell ref="L25:L33"/>
    <mergeCell ref="M25:M33"/>
    <mergeCell ref="N25:N33"/>
    <mergeCell ref="O25:O33"/>
    <mergeCell ref="P25:P33"/>
    <mergeCell ref="Q25:Q33"/>
    <mergeCell ref="L35:L44"/>
    <mergeCell ref="M35:M44"/>
    <mergeCell ref="R5:R6"/>
    <mergeCell ref="B5:H5"/>
    <mergeCell ref="I5:J5"/>
    <mergeCell ref="K5:K6"/>
    <mergeCell ref="L5:N5"/>
    <mergeCell ref="O5:Q5"/>
    <mergeCell ref="Q7:Q11"/>
    <mergeCell ref="L12:L18"/>
    <mergeCell ref="L7:L11"/>
    <mergeCell ref="M7:M11"/>
    <mergeCell ref="N7:N11"/>
    <mergeCell ref="O7:O11"/>
    <mergeCell ref="P7:P11"/>
    <mergeCell ref="M12:M18"/>
    <mergeCell ref="N12:N18"/>
    <mergeCell ref="O12:O18"/>
    <mergeCell ref="P12:P18"/>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C55EC-A645-4AB4-98DE-18CE7EE936FE}">
  <sheetPr codeName="Hoja23">
    <tabColor rgb="FF2E6EBC"/>
  </sheetPr>
  <dimension ref="B1:U294"/>
  <sheetViews>
    <sheetView zoomScale="55" zoomScaleNormal="55" workbookViewId="0">
      <selection activeCell="H23" sqref="H23"/>
    </sheetView>
  </sheetViews>
  <sheetFormatPr baseColWidth="10" defaultColWidth="8.85546875" defaultRowHeight="15" x14ac:dyDescent="0.25"/>
  <cols>
    <col min="1" max="1" width="8.85546875" style="433"/>
    <col min="2" max="2" width="8.85546875" style="482"/>
    <col min="3" max="3" width="22" style="433" customWidth="1"/>
    <col min="4" max="4" width="15" style="433" customWidth="1"/>
    <col min="5" max="5" width="50" style="433" customWidth="1"/>
    <col min="6" max="7" width="15" style="433" customWidth="1"/>
    <col min="8" max="8" width="25" style="433" customWidth="1"/>
    <col min="9" max="9" width="15" style="455" customWidth="1"/>
    <col min="10" max="10" width="24.28515625" style="455" customWidth="1"/>
    <col min="11" max="11" width="72.5703125" style="433" customWidth="1"/>
    <col min="12" max="17" width="18.7109375" style="390" customWidth="1"/>
    <col min="18" max="18" width="50.7109375" style="390" customWidth="1"/>
    <col min="19" max="16384" width="8.85546875" style="433"/>
  </cols>
  <sheetData>
    <row r="1" spans="2:21" x14ac:dyDescent="0.25">
      <c r="L1" s="883"/>
      <c r="M1" s="883" t="s">
        <v>5395</v>
      </c>
    </row>
    <row r="2" spans="2:21" ht="21" x14ac:dyDescent="0.35">
      <c r="D2" s="434" t="s">
        <v>7489</v>
      </c>
      <c r="R2" s="390">
        <v>4.33</v>
      </c>
    </row>
    <row r="5" spans="2:21" ht="18" customHeight="1" x14ac:dyDescent="0.25">
      <c r="B5" s="1033" t="s">
        <v>393</v>
      </c>
      <c r="C5" s="1033"/>
      <c r="D5" s="1033"/>
      <c r="E5" s="1033"/>
      <c r="F5" s="1033"/>
      <c r="G5" s="1033"/>
      <c r="H5" s="1033"/>
      <c r="I5" s="1210" t="s">
        <v>394</v>
      </c>
      <c r="J5" s="1210"/>
      <c r="K5" s="1033" t="s">
        <v>407</v>
      </c>
      <c r="L5" s="1035" t="s">
        <v>395</v>
      </c>
      <c r="M5" s="1035"/>
      <c r="N5" s="1035"/>
      <c r="O5" s="1035" t="s">
        <v>396</v>
      </c>
      <c r="P5" s="1035"/>
      <c r="Q5" s="1035"/>
      <c r="R5" s="1033" t="s">
        <v>5906</v>
      </c>
    </row>
    <row r="6" spans="2:21" ht="30" x14ac:dyDescent="0.25">
      <c r="B6" s="691" t="s">
        <v>4002</v>
      </c>
      <c r="C6" s="691" t="s">
        <v>5396</v>
      </c>
      <c r="D6" s="691" t="s">
        <v>4003</v>
      </c>
      <c r="E6" s="691" t="s">
        <v>401</v>
      </c>
      <c r="F6" s="691" t="s">
        <v>402</v>
      </c>
      <c r="G6" s="691" t="s">
        <v>403</v>
      </c>
      <c r="H6" s="691" t="s">
        <v>404</v>
      </c>
      <c r="I6" s="884" t="s">
        <v>405</v>
      </c>
      <c r="J6" s="884" t="s">
        <v>406</v>
      </c>
      <c r="K6" s="1033"/>
      <c r="L6" s="692" t="s">
        <v>408</v>
      </c>
      <c r="M6" s="692" t="s">
        <v>409</v>
      </c>
      <c r="N6" s="692" t="s">
        <v>410</v>
      </c>
      <c r="O6" s="692" t="s">
        <v>408</v>
      </c>
      <c r="P6" s="692" t="s">
        <v>409</v>
      </c>
      <c r="Q6" s="692" t="s">
        <v>410</v>
      </c>
      <c r="R6" s="1033"/>
    </row>
    <row r="7" spans="2:21" x14ac:dyDescent="0.25">
      <c r="B7" s="483">
        <v>0</v>
      </c>
      <c r="C7" s="436" t="s">
        <v>3958</v>
      </c>
      <c r="D7" s="436" t="s">
        <v>24</v>
      </c>
      <c r="E7" s="436" t="s">
        <v>4036</v>
      </c>
      <c r="F7" s="436" t="s">
        <v>416</v>
      </c>
      <c r="G7" s="436" t="s">
        <v>558</v>
      </c>
      <c r="H7" s="436" t="s">
        <v>484</v>
      </c>
      <c r="I7" s="440" t="s">
        <v>4056</v>
      </c>
      <c r="J7" s="440" t="s">
        <v>628</v>
      </c>
      <c r="K7" s="885" t="s">
        <v>484</v>
      </c>
      <c r="L7" s="1177"/>
      <c r="M7" s="1177"/>
      <c r="N7" s="1177"/>
      <c r="O7" s="1180">
        <v>25.23</v>
      </c>
      <c r="P7" s="1180">
        <v>25.23</v>
      </c>
      <c r="Q7" s="1180">
        <v>25.23</v>
      </c>
      <c r="R7" s="1196"/>
      <c r="U7" s="723"/>
    </row>
    <row r="8" spans="2:21" x14ac:dyDescent="0.25">
      <c r="B8" s="483">
        <v>0</v>
      </c>
      <c r="C8" s="436" t="s">
        <v>3959</v>
      </c>
      <c r="D8" s="436" t="s">
        <v>24</v>
      </c>
      <c r="E8" s="436" t="s">
        <v>4036</v>
      </c>
      <c r="F8" s="436" t="s">
        <v>416</v>
      </c>
      <c r="G8" s="436" t="s">
        <v>558</v>
      </c>
      <c r="H8" s="436" t="s">
        <v>424</v>
      </c>
      <c r="I8" s="440" t="s">
        <v>4056</v>
      </c>
      <c r="J8" s="440" t="s">
        <v>628</v>
      </c>
      <c r="K8" s="885" t="s">
        <v>424</v>
      </c>
      <c r="L8" s="1177"/>
      <c r="M8" s="1177"/>
      <c r="N8" s="1177"/>
      <c r="O8" s="1180"/>
      <c r="P8" s="1180"/>
      <c r="Q8" s="1180"/>
      <c r="R8" s="1196"/>
      <c r="U8" s="723"/>
    </row>
    <row r="9" spans="2:21" x14ac:dyDescent="0.25">
      <c r="B9" s="483">
        <v>0</v>
      </c>
      <c r="C9" s="436" t="s">
        <v>4653</v>
      </c>
      <c r="D9" s="436" t="s">
        <v>24</v>
      </c>
      <c r="E9" s="436" t="s">
        <v>4036</v>
      </c>
      <c r="F9" s="436" t="s">
        <v>416</v>
      </c>
      <c r="G9" s="436" t="s">
        <v>558</v>
      </c>
      <c r="H9" s="436" t="s">
        <v>370</v>
      </c>
      <c r="I9" s="440" t="s">
        <v>5174</v>
      </c>
      <c r="J9" s="887" t="s">
        <v>628</v>
      </c>
      <c r="K9" s="885" t="s">
        <v>370</v>
      </c>
      <c r="L9" s="1177"/>
      <c r="M9" s="1177"/>
      <c r="N9" s="1177"/>
      <c r="O9" s="1180"/>
      <c r="P9" s="1180"/>
      <c r="Q9" s="1180"/>
      <c r="R9" s="1196"/>
    </row>
    <row r="10" spans="2:21" x14ac:dyDescent="0.25">
      <c r="B10" s="483">
        <v>0</v>
      </c>
      <c r="C10" s="436" t="s">
        <v>6656</v>
      </c>
      <c r="D10" s="436" t="s">
        <v>24</v>
      </c>
      <c r="E10" s="436" t="s">
        <v>4036</v>
      </c>
      <c r="F10" s="436" t="s">
        <v>416</v>
      </c>
      <c r="G10" s="436" t="s">
        <v>558</v>
      </c>
      <c r="H10" s="436" t="s">
        <v>422</v>
      </c>
      <c r="I10" s="440">
        <v>44470</v>
      </c>
      <c r="J10" s="887" t="s">
        <v>628</v>
      </c>
      <c r="K10" s="885" t="s">
        <v>422</v>
      </c>
      <c r="L10" s="1177"/>
      <c r="M10" s="1177"/>
      <c r="N10" s="1177"/>
      <c r="O10" s="1180"/>
      <c r="P10" s="1180"/>
      <c r="Q10" s="1180"/>
      <c r="R10" s="1196"/>
    </row>
    <row r="11" spans="2:21" x14ac:dyDescent="0.25">
      <c r="B11" s="483">
        <v>0</v>
      </c>
      <c r="C11" s="436" t="s">
        <v>6657</v>
      </c>
      <c r="D11" s="436" t="s">
        <v>24</v>
      </c>
      <c r="E11" s="436" t="s">
        <v>4036</v>
      </c>
      <c r="F11" s="436" t="s">
        <v>416</v>
      </c>
      <c r="G11" s="436" t="s">
        <v>558</v>
      </c>
      <c r="H11" s="436" t="s">
        <v>719</v>
      </c>
      <c r="I11" s="440">
        <v>44470</v>
      </c>
      <c r="J11" s="887" t="s">
        <v>628</v>
      </c>
      <c r="K11" s="885" t="s">
        <v>719</v>
      </c>
      <c r="L11" s="1177"/>
      <c r="M11" s="1177"/>
      <c r="N11" s="1177"/>
      <c r="O11" s="1180"/>
      <c r="P11" s="1180"/>
      <c r="Q11" s="1180"/>
      <c r="R11" s="1196"/>
    </row>
    <row r="12" spans="2:21" x14ac:dyDescent="0.25">
      <c r="B12" s="483">
        <v>0</v>
      </c>
      <c r="C12" s="436" t="s">
        <v>6614</v>
      </c>
      <c r="D12" s="436" t="s">
        <v>24</v>
      </c>
      <c r="E12" s="436" t="s">
        <v>4036</v>
      </c>
      <c r="F12" s="436" t="s">
        <v>416</v>
      </c>
      <c r="G12" s="436" t="s">
        <v>558</v>
      </c>
      <c r="H12" s="436" t="s">
        <v>470</v>
      </c>
      <c r="I12" s="440">
        <v>44774</v>
      </c>
      <c r="J12" s="887" t="s">
        <v>628</v>
      </c>
      <c r="K12" s="436" t="s">
        <v>470</v>
      </c>
      <c r="L12" s="1177"/>
      <c r="M12" s="1177"/>
      <c r="N12" s="1177"/>
      <c r="O12" s="1180"/>
      <c r="P12" s="1180"/>
      <c r="Q12" s="1180"/>
      <c r="R12" s="1196"/>
    </row>
    <row r="13" spans="2:21" x14ac:dyDescent="0.25">
      <c r="B13" s="483">
        <v>0</v>
      </c>
      <c r="C13" s="436" t="s">
        <v>6691</v>
      </c>
      <c r="D13" s="436" t="s">
        <v>24</v>
      </c>
      <c r="E13" s="436" t="s">
        <v>4036</v>
      </c>
      <c r="F13" s="436" t="s">
        <v>416</v>
      </c>
      <c r="G13" s="436" t="s">
        <v>558</v>
      </c>
      <c r="H13" s="436" t="s">
        <v>504</v>
      </c>
      <c r="I13" s="440">
        <v>44470</v>
      </c>
      <c r="J13" s="887" t="s">
        <v>628</v>
      </c>
      <c r="K13" s="436" t="s">
        <v>504</v>
      </c>
      <c r="L13" s="1177"/>
      <c r="M13" s="1177"/>
      <c r="N13" s="1177"/>
      <c r="O13" s="1180"/>
      <c r="P13" s="1180"/>
      <c r="Q13" s="1180"/>
      <c r="R13" s="1196"/>
    </row>
    <row r="14" spans="2:21" x14ac:dyDescent="0.25">
      <c r="B14" s="483">
        <v>0</v>
      </c>
      <c r="C14" s="436" t="s">
        <v>6692</v>
      </c>
      <c r="D14" s="436" t="s">
        <v>24</v>
      </c>
      <c r="E14" s="436" t="s">
        <v>4036</v>
      </c>
      <c r="F14" s="436" t="s">
        <v>416</v>
      </c>
      <c r="G14" s="436" t="s">
        <v>558</v>
      </c>
      <c r="H14" s="436" t="s">
        <v>5026</v>
      </c>
      <c r="I14" s="440">
        <v>44470</v>
      </c>
      <c r="J14" s="887" t="s">
        <v>628</v>
      </c>
      <c r="K14" s="436" t="s">
        <v>5026</v>
      </c>
      <c r="L14" s="1177"/>
      <c r="M14" s="1177"/>
      <c r="N14" s="1177"/>
      <c r="O14" s="1180"/>
      <c r="P14" s="1180"/>
      <c r="Q14" s="1180"/>
      <c r="R14" s="1196"/>
    </row>
    <row r="15" spans="2:21" x14ac:dyDescent="0.25">
      <c r="B15" s="483">
        <v>0</v>
      </c>
      <c r="C15" s="436" t="s">
        <v>6693</v>
      </c>
      <c r="D15" s="436" t="s">
        <v>24</v>
      </c>
      <c r="E15" s="436" t="s">
        <v>4036</v>
      </c>
      <c r="F15" s="436" t="s">
        <v>416</v>
      </c>
      <c r="G15" s="436" t="s">
        <v>558</v>
      </c>
      <c r="H15" s="436" t="s">
        <v>6694</v>
      </c>
      <c r="I15" s="440">
        <v>44470</v>
      </c>
      <c r="J15" s="887" t="s">
        <v>628</v>
      </c>
      <c r="K15" s="436" t="s">
        <v>6694</v>
      </c>
      <c r="L15" s="1177"/>
      <c r="M15" s="1177"/>
      <c r="N15" s="1177"/>
      <c r="O15" s="1180"/>
      <c r="P15" s="1180"/>
      <c r="Q15" s="1180"/>
      <c r="R15" s="1196"/>
    </row>
    <row r="16" spans="2:21" x14ac:dyDescent="0.25">
      <c r="B16" s="483">
        <v>0</v>
      </c>
      <c r="C16" s="436" t="s">
        <v>7298</v>
      </c>
      <c r="D16" s="436" t="s">
        <v>24</v>
      </c>
      <c r="E16" s="436" t="s">
        <v>4036</v>
      </c>
      <c r="F16" s="436" t="s">
        <v>416</v>
      </c>
      <c r="G16" s="436" t="s">
        <v>558</v>
      </c>
      <c r="H16" s="436" t="s">
        <v>418</v>
      </c>
      <c r="I16" s="440">
        <v>44835</v>
      </c>
      <c r="J16" s="887" t="s">
        <v>628</v>
      </c>
      <c r="K16" s="436" t="s">
        <v>418</v>
      </c>
      <c r="L16" s="1177"/>
      <c r="M16" s="1177"/>
      <c r="N16" s="1177"/>
      <c r="O16" s="1180"/>
      <c r="P16" s="1180"/>
      <c r="Q16" s="1180"/>
      <c r="R16" s="1196"/>
    </row>
    <row r="17" spans="2:18" x14ac:dyDescent="0.25">
      <c r="B17" s="483">
        <v>0</v>
      </c>
      <c r="C17" s="436" t="s">
        <v>7299</v>
      </c>
      <c r="D17" s="436" t="s">
        <v>24</v>
      </c>
      <c r="E17" s="436" t="s">
        <v>4036</v>
      </c>
      <c r="F17" s="436" t="s">
        <v>416</v>
      </c>
      <c r="G17" s="436" t="s">
        <v>558</v>
      </c>
      <c r="H17" s="436" t="s">
        <v>767</v>
      </c>
      <c r="I17" s="440">
        <v>44835</v>
      </c>
      <c r="J17" s="887" t="s">
        <v>628</v>
      </c>
      <c r="K17" s="436" t="s">
        <v>767</v>
      </c>
      <c r="L17" s="1177"/>
      <c r="M17" s="1177"/>
      <c r="N17" s="1177"/>
      <c r="O17" s="1180"/>
      <c r="P17" s="1180"/>
      <c r="Q17" s="1180"/>
      <c r="R17" s="1196"/>
    </row>
    <row r="18" spans="2:18" x14ac:dyDescent="0.25">
      <c r="B18" s="483">
        <v>0</v>
      </c>
      <c r="C18" s="436" t="s">
        <v>7300</v>
      </c>
      <c r="D18" s="436" t="s">
        <v>24</v>
      </c>
      <c r="E18" s="436" t="s">
        <v>4036</v>
      </c>
      <c r="F18" s="436" t="s">
        <v>416</v>
      </c>
      <c r="G18" s="436" t="s">
        <v>558</v>
      </c>
      <c r="H18" s="436" t="s">
        <v>634</v>
      </c>
      <c r="I18" s="440">
        <v>44835</v>
      </c>
      <c r="J18" s="887" t="s">
        <v>628</v>
      </c>
      <c r="K18" s="436" t="s">
        <v>634</v>
      </c>
      <c r="L18" s="1177"/>
      <c r="M18" s="1177"/>
      <c r="N18" s="1177"/>
      <c r="O18" s="1180"/>
      <c r="P18" s="1180"/>
      <c r="Q18" s="1180"/>
      <c r="R18" s="1196"/>
    </row>
    <row r="19" spans="2:18" x14ac:dyDescent="0.25">
      <c r="B19" s="483">
        <v>0</v>
      </c>
      <c r="C19" s="436" t="s">
        <v>7301</v>
      </c>
      <c r="D19" s="436" t="s">
        <v>24</v>
      </c>
      <c r="E19" s="436" t="s">
        <v>4036</v>
      </c>
      <c r="F19" s="436" t="s">
        <v>416</v>
      </c>
      <c r="G19" s="436" t="s">
        <v>558</v>
      </c>
      <c r="H19" s="436" t="s">
        <v>509</v>
      </c>
      <c r="I19" s="440">
        <v>44835</v>
      </c>
      <c r="J19" s="887" t="s">
        <v>628</v>
      </c>
      <c r="K19" s="436" t="s">
        <v>509</v>
      </c>
      <c r="L19" s="1178"/>
      <c r="M19" s="1178"/>
      <c r="N19" s="1178"/>
      <c r="O19" s="1181"/>
      <c r="P19" s="1181"/>
      <c r="Q19" s="1181"/>
      <c r="R19" s="1203"/>
    </row>
    <row r="20" spans="2:18" x14ac:dyDescent="0.25">
      <c r="B20" s="483">
        <v>0</v>
      </c>
      <c r="C20" s="436" t="s">
        <v>1484</v>
      </c>
      <c r="D20" s="436" t="s">
        <v>24</v>
      </c>
      <c r="E20" s="436" t="s">
        <v>4040</v>
      </c>
      <c r="F20" s="436" t="s">
        <v>435</v>
      </c>
      <c r="G20" s="436" t="s">
        <v>417</v>
      </c>
      <c r="H20" s="436" t="s">
        <v>418</v>
      </c>
      <c r="I20" s="440" t="s">
        <v>1117</v>
      </c>
      <c r="J20" s="440" t="s">
        <v>795</v>
      </c>
      <c r="K20" s="436" t="s">
        <v>418</v>
      </c>
      <c r="L20" s="1169">
        <v>104.07000000000002</v>
      </c>
      <c r="M20" s="1169">
        <v>104.07000000000002</v>
      </c>
      <c r="N20" s="1169">
        <v>104.07000000000002</v>
      </c>
      <c r="O20" s="1169">
        <v>20.814</v>
      </c>
      <c r="P20" s="1169">
        <v>20.814</v>
      </c>
      <c r="Q20" s="1169">
        <v>20.814</v>
      </c>
      <c r="R20" s="1167"/>
    </row>
    <row r="21" spans="2:18" x14ac:dyDescent="0.25">
      <c r="B21" s="483">
        <v>0</v>
      </c>
      <c r="C21" s="436" t="s">
        <v>1503</v>
      </c>
      <c r="D21" s="436" t="s">
        <v>24</v>
      </c>
      <c r="E21" s="436" t="s">
        <v>4040</v>
      </c>
      <c r="F21" s="436" t="s">
        <v>435</v>
      </c>
      <c r="G21" s="436" t="s">
        <v>417</v>
      </c>
      <c r="H21" s="436" t="s">
        <v>422</v>
      </c>
      <c r="I21" s="440" t="s">
        <v>1117</v>
      </c>
      <c r="J21" s="440" t="s">
        <v>795</v>
      </c>
      <c r="K21" s="436" t="s">
        <v>422</v>
      </c>
      <c r="L21" s="1183"/>
      <c r="M21" s="1183"/>
      <c r="N21" s="1183"/>
      <c r="O21" s="1183"/>
      <c r="P21" s="1183"/>
      <c r="Q21" s="1183"/>
      <c r="R21" s="1182"/>
    </row>
    <row r="22" spans="2:18" x14ac:dyDescent="0.25">
      <c r="B22" s="483">
        <v>0</v>
      </c>
      <c r="C22" s="436" t="s">
        <v>1524</v>
      </c>
      <c r="D22" s="436" t="s">
        <v>24</v>
      </c>
      <c r="E22" s="436" t="s">
        <v>4040</v>
      </c>
      <c r="F22" s="436" t="s">
        <v>435</v>
      </c>
      <c r="G22" s="436" t="s">
        <v>417</v>
      </c>
      <c r="H22" s="436" t="s">
        <v>424</v>
      </c>
      <c r="I22" s="440" t="s">
        <v>1117</v>
      </c>
      <c r="J22" s="440" t="s">
        <v>795</v>
      </c>
      <c r="K22" s="885" t="s">
        <v>716</v>
      </c>
      <c r="L22" s="1183"/>
      <c r="M22" s="1183"/>
      <c r="N22" s="1183"/>
      <c r="O22" s="1183"/>
      <c r="P22" s="1183"/>
      <c r="Q22" s="1183"/>
      <c r="R22" s="1182"/>
    </row>
    <row r="23" spans="2:18" x14ac:dyDescent="0.25">
      <c r="B23" s="483">
        <v>0</v>
      </c>
      <c r="C23" s="436" t="s">
        <v>1614</v>
      </c>
      <c r="D23" s="436" t="s">
        <v>24</v>
      </c>
      <c r="E23" s="436" t="s">
        <v>4040</v>
      </c>
      <c r="F23" s="436" t="s">
        <v>435</v>
      </c>
      <c r="G23" s="436" t="s">
        <v>417</v>
      </c>
      <c r="H23" s="436" t="s">
        <v>426</v>
      </c>
      <c r="I23" s="440" t="s">
        <v>1117</v>
      </c>
      <c r="J23" s="440" t="s">
        <v>795</v>
      </c>
      <c r="K23" s="436" t="s">
        <v>5397</v>
      </c>
      <c r="L23" s="1183"/>
      <c r="M23" s="1183"/>
      <c r="N23" s="1183"/>
      <c r="O23" s="1183"/>
      <c r="P23" s="1183"/>
      <c r="Q23" s="1183"/>
      <c r="R23" s="1182"/>
    </row>
    <row r="24" spans="2:18" x14ac:dyDescent="0.25">
      <c r="B24" s="483">
        <v>0</v>
      </c>
      <c r="C24" s="436" t="s">
        <v>4446</v>
      </c>
      <c r="D24" s="436" t="s">
        <v>24</v>
      </c>
      <c r="E24" s="436" t="s">
        <v>4040</v>
      </c>
      <c r="F24" s="436" t="s">
        <v>435</v>
      </c>
      <c r="G24" s="436" t="s">
        <v>417</v>
      </c>
      <c r="H24" s="436" t="s">
        <v>4388</v>
      </c>
      <c r="I24" s="440" t="s">
        <v>4385</v>
      </c>
      <c r="J24" s="440" t="s">
        <v>795</v>
      </c>
      <c r="K24" s="436" t="s">
        <v>4388</v>
      </c>
      <c r="L24" s="1183"/>
      <c r="M24" s="1183"/>
      <c r="N24" s="1183"/>
      <c r="O24" s="1183"/>
      <c r="P24" s="1183"/>
      <c r="Q24" s="1183"/>
      <c r="R24" s="1182"/>
    </row>
    <row r="25" spans="2:18" ht="14.45" customHeight="1" x14ac:dyDescent="0.25">
      <c r="B25" s="483">
        <v>0</v>
      </c>
      <c r="C25" s="436" t="s">
        <v>1546</v>
      </c>
      <c r="D25" s="436" t="s">
        <v>24</v>
      </c>
      <c r="E25" s="436" t="s">
        <v>4040</v>
      </c>
      <c r="F25" s="436" t="s">
        <v>435</v>
      </c>
      <c r="G25" s="436" t="s">
        <v>417</v>
      </c>
      <c r="H25" s="436" t="s">
        <v>428</v>
      </c>
      <c r="I25" s="440" t="s">
        <v>1117</v>
      </c>
      <c r="J25" s="440" t="s">
        <v>795</v>
      </c>
      <c r="K25" s="885" t="s">
        <v>579</v>
      </c>
      <c r="L25" s="1183"/>
      <c r="M25" s="1183"/>
      <c r="N25" s="1183"/>
      <c r="O25" s="1183"/>
      <c r="P25" s="1183"/>
      <c r="Q25" s="1183"/>
      <c r="R25" s="1182"/>
    </row>
    <row r="26" spans="2:18" x14ac:dyDescent="0.25">
      <c r="B26" s="483">
        <v>0</v>
      </c>
      <c r="C26" s="436" t="s">
        <v>1563</v>
      </c>
      <c r="D26" s="436" t="s">
        <v>24</v>
      </c>
      <c r="E26" s="436" t="s">
        <v>4040</v>
      </c>
      <c r="F26" s="436" t="s">
        <v>435</v>
      </c>
      <c r="G26" s="436" t="s">
        <v>417</v>
      </c>
      <c r="H26" s="436" t="s">
        <v>370</v>
      </c>
      <c r="I26" s="440" t="s">
        <v>1117</v>
      </c>
      <c r="J26" s="440" t="s">
        <v>795</v>
      </c>
      <c r="K26" s="436" t="s">
        <v>370</v>
      </c>
      <c r="L26" s="1183"/>
      <c r="M26" s="1183"/>
      <c r="N26" s="1183"/>
      <c r="O26" s="1183"/>
      <c r="P26" s="1183"/>
      <c r="Q26" s="1183"/>
      <c r="R26" s="1182"/>
    </row>
    <row r="27" spans="2:18" x14ac:dyDescent="0.25">
      <c r="B27" s="483">
        <v>0</v>
      </c>
      <c r="C27" s="436" t="s">
        <v>1581</v>
      </c>
      <c r="D27" s="436" t="s">
        <v>24</v>
      </c>
      <c r="E27" s="436" t="s">
        <v>4040</v>
      </c>
      <c r="F27" s="436" t="s">
        <v>435</v>
      </c>
      <c r="G27" s="436" t="s">
        <v>417</v>
      </c>
      <c r="H27" s="436" t="s">
        <v>431</v>
      </c>
      <c r="I27" s="440" t="s">
        <v>1117</v>
      </c>
      <c r="J27" s="440" t="s">
        <v>795</v>
      </c>
      <c r="K27" s="436" t="s">
        <v>431</v>
      </c>
      <c r="L27" s="1183"/>
      <c r="M27" s="1183"/>
      <c r="N27" s="1183"/>
      <c r="O27" s="1183"/>
      <c r="P27" s="1183"/>
      <c r="Q27" s="1183"/>
      <c r="R27" s="1182"/>
    </row>
    <row r="28" spans="2:18" x14ac:dyDescent="0.25">
      <c r="B28" s="483">
        <v>0</v>
      </c>
      <c r="C28" s="436" t="s">
        <v>1598</v>
      </c>
      <c r="D28" s="436" t="s">
        <v>24</v>
      </c>
      <c r="E28" s="436" t="s">
        <v>4040</v>
      </c>
      <c r="F28" s="436" t="s">
        <v>435</v>
      </c>
      <c r="G28" s="436" t="s">
        <v>417</v>
      </c>
      <c r="H28" s="436" t="s">
        <v>433</v>
      </c>
      <c r="I28" s="440" t="s">
        <v>1117</v>
      </c>
      <c r="J28" s="440" t="s">
        <v>795</v>
      </c>
      <c r="K28" s="436" t="s">
        <v>433</v>
      </c>
      <c r="L28" s="1170"/>
      <c r="M28" s="1170"/>
      <c r="N28" s="1170"/>
      <c r="O28" s="1170"/>
      <c r="P28" s="1170"/>
      <c r="Q28" s="1170"/>
      <c r="R28" s="1168"/>
    </row>
    <row r="29" spans="2:18" x14ac:dyDescent="0.25">
      <c r="B29" s="483">
        <v>0</v>
      </c>
      <c r="C29" s="436" t="s">
        <v>5136</v>
      </c>
      <c r="D29" s="436" t="s">
        <v>24</v>
      </c>
      <c r="E29" s="436" t="s">
        <v>4040</v>
      </c>
      <c r="F29" s="436" t="s">
        <v>416</v>
      </c>
      <c r="G29" s="436" t="s">
        <v>558</v>
      </c>
      <c r="H29" s="436" t="s">
        <v>1175</v>
      </c>
      <c r="I29" s="440" t="s">
        <v>4993</v>
      </c>
      <c r="J29" s="440" t="s">
        <v>795</v>
      </c>
      <c r="K29" s="885" t="s">
        <v>3318</v>
      </c>
      <c r="L29" s="1169">
        <v>85</v>
      </c>
      <c r="M29" s="1169">
        <v>85</v>
      </c>
      <c r="N29" s="1169">
        <v>85</v>
      </c>
      <c r="O29" s="1169"/>
      <c r="P29" s="1169"/>
      <c r="Q29" s="1169"/>
      <c r="R29" s="1167"/>
    </row>
    <row r="30" spans="2:18" x14ac:dyDescent="0.25">
      <c r="B30" s="483">
        <v>0</v>
      </c>
      <c r="C30" s="436" t="s">
        <v>4554</v>
      </c>
      <c r="D30" s="436" t="s">
        <v>24</v>
      </c>
      <c r="E30" s="436" t="s">
        <v>4040</v>
      </c>
      <c r="F30" s="436" t="s">
        <v>416</v>
      </c>
      <c r="G30" s="436" t="s">
        <v>558</v>
      </c>
      <c r="H30" s="436" t="s">
        <v>730</v>
      </c>
      <c r="I30" s="440" t="s">
        <v>4413</v>
      </c>
      <c r="J30" s="440" t="s">
        <v>795</v>
      </c>
      <c r="K30" s="885" t="s">
        <v>730</v>
      </c>
      <c r="L30" s="1183"/>
      <c r="M30" s="1183"/>
      <c r="N30" s="1183"/>
      <c r="O30" s="1183"/>
      <c r="P30" s="1183"/>
      <c r="Q30" s="1183"/>
      <c r="R30" s="1182"/>
    </row>
    <row r="31" spans="2:18" x14ac:dyDescent="0.25">
      <c r="B31" s="483">
        <v>0</v>
      </c>
      <c r="C31" s="436" t="s">
        <v>4542</v>
      </c>
      <c r="D31" s="436" t="s">
        <v>24</v>
      </c>
      <c r="E31" s="436" t="s">
        <v>4040</v>
      </c>
      <c r="F31" s="436" t="s">
        <v>416</v>
      </c>
      <c r="G31" s="436" t="s">
        <v>558</v>
      </c>
      <c r="H31" s="436" t="s">
        <v>418</v>
      </c>
      <c r="I31" s="440" t="s">
        <v>4413</v>
      </c>
      <c r="J31" s="440" t="s">
        <v>795</v>
      </c>
      <c r="K31" s="885" t="s">
        <v>418</v>
      </c>
      <c r="L31" s="1183"/>
      <c r="M31" s="1183"/>
      <c r="N31" s="1183"/>
      <c r="O31" s="1183"/>
      <c r="P31" s="1183"/>
      <c r="Q31" s="1183"/>
      <c r="R31" s="1182"/>
    </row>
    <row r="32" spans="2:18" x14ac:dyDescent="0.25">
      <c r="B32" s="483">
        <v>0</v>
      </c>
      <c r="C32" s="436" t="s">
        <v>4543</v>
      </c>
      <c r="D32" s="436" t="s">
        <v>24</v>
      </c>
      <c r="E32" s="436" t="s">
        <v>4040</v>
      </c>
      <c r="F32" s="436" t="s">
        <v>416</v>
      </c>
      <c r="G32" s="436" t="s">
        <v>558</v>
      </c>
      <c r="H32" s="436" t="s">
        <v>422</v>
      </c>
      <c r="I32" s="440" t="s">
        <v>4413</v>
      </c>
      <c r="J32" s="440" t="s">
        <v>795</v>
      </c>
      <c r="K32" s="885" t="s">
        <v>422</v>
      </c>
      <c r="L32" s="1183"/>
      <c r="M32" s="1183"/>
      <c r="N32" s="1183"/>
      <c r="O32" s="1183"/>
      <c r="P32" s="1183"/>
      <c r="Q32" s="1183"/>
      <c r="R32" s="1182"/>
    </row>
    <row r="33" spans="2:18" x14ac:dyDescent="0.25">
      <c r="B33" s="483">
        <v>0</v>
      </c>
      <c r="C33" s="436" t="s">
        <v>4654</v>
      </c>
      <c r="D33" s="436" t="s">
        <v>24</v>
      </c>
      <c r="E33" s="436" t="s">
        <v>4040</v>
      </c>
      <c r="F33" s="436" t="s">
        <v>416</v>
      </c>
      <c r="G33" s="436" t="s">
        <v>558</v>
      </c>
      <c r="H33" s="436" t="s">
        <v>719</v>
      </c>
      <c r="I33" s="440" t="s">
        <v>5174</v>
      </c>
      <c r="J33" s="440" t="s">
        <v>795</v>
      </c>
      <c r="K33" s="885" t="s">
        <v>719</v>
      </c>
      <c r="L33" s="1183"/>
      <c r="M33" s="1183"/>
      <c r="N33" s="1183"/>
      <c r="O33" s="1183"/>
      <c r="P33" s="1183"/>
      <c r="Q33" s="1183"/>
      <c r="R33" s="1182"/>
    </row>
    <row r="34" spans="2:18" x14ac:dyDescent="0.25">
      <c r="B34" s="483">
        <v>0</v>
      </c>
      <c r="C34" s="436" t="s">
        <v>4544</v>
      </c>
      <c r="D34" s="436" t="s">
        <v>24</v>
      </c>
      <c r="E34" s="436" t="s">
        <v>4040</v>
      </c>
      <c r="F34" s="436" t="s">
        <v>416</v>
      </c>
      <c r="G34" s="436" t="s">
        <v>558</v>
      </c>
      <c r="H34" s="436" t="s">
        <v>424</v>
      </c>
      <c r="I34" s="440" t="s">
        <v>4413</v>
      </c>
      <c r="J34" s="440" t="s">
        <v>795</v>
      </c>
      <c r="K34" s="885" t="s">
        <v>716</v>
      </c>
      <c r="L34" s="1183"/>
      <c r="M34" s="1183"/>
      <c r="N34" s="1183"/>
      <c r="O34" s="1183"/>
      <c r="P34" s="1183"/>
      <c r="Q34" s="1183"/>
      <c r="R34" s="1182"/>
    </row>
    <row r="35" spans="2:18" x14ac:dyDescent="0.25">
      <c r="B35" s="483">
        <v>0</v>
      </c>
      <c r="C35" s="436" t="s">
        <v>5398</v>
      </c>
      <c r="D35" s="436" t="s">
        <v>24</v>
      </c>
      <c r="E35" s="436" t="s">
        <v>4040</v>
      </c>
      <c r="F35" s="436" t="s">
        <v>416</v>
      </c>
      <c r="G35" s="436" t="s">
        <v>558</v>
      </c>
      <c r="H35" s="436" t="s">
        <v>809</v>
      </c>
      <c r="I35" s="440" t="s">
        <v>5140</v>
      </c>
      <c r="J35" s="440">
        <v>46752</v>
      </c>
      <c r="K35" s="885" t="s">
        <v>809</v>
      </c>
      <c r="L35" s="1183"/>
      <c r="M35" s="1183"/>
      <c r="N35" s="1183"/>
      <c r="O35" s="1183"/>
      <c r="P35" s="1183"/>
      <c r="Q35" s="1183"/>
      <c r="R35" s="1182"/>
    </row>
    <row r="36" spans="2:18" x14ac:dyDescent="0.25">
      <c r="B36" s="483">
        <v>0</v>
      </c>
      <c r="C36" s="436" t="s">
        <v>4655</v>
      </c>
      <c r="D36" s="436" t="s">
        <v>24</v>
      </c>
      <c r="E36" s="436" t="s">
        <v>4040</v>
      </c>
      <c r="F36" s="436" t="s">
        <v>416</v>
      </c>
      <c r="G36" s="436" t="s">
        <v>558</v>
      </c>
      <c r="H36" s="436" t="s">
        <v>608</v>
      </c>
      <c r="I36" s="440" t="s">
        <v>5174</v>
      </c>
      <c r="J36" s="440" t="s">
        <v>795</v>
      </c>
      <c r="K36" s="885" t="s">
        <v>608</v>
      </c>
      <c r="L36" s="1183"/>
      <c r="M36" s="1183"/>
      <c r="N36" s="1183"/>
      <c r="O36" s="1183"/>
      <c r="P36" s="1183"/>
      <c r="Q36" s="1183"/>
      <c r="R36" s="1182"/>
    </row>
    <row r="37" spans="2:18" x14ac:dyDescent="0.25">
      <c r="B37" s="483">
        <v>0</v>
      </c>
      <c r="C37" s="436" t="s">
        <v>4656</v>
      </c>
      <c r="D37" s="436" t="s">
        <v>24</v>
      </c>
      <c r="E37" s="436" t="s">
        <v>4040</v>
      </c>
      <c r="F37" s="436" t="s">
        <v>416</v>
      </c>
      <c r="G37" s="436" t="s">
        <v>558</v>
      </c>
      <c r="H37" s="436" t="s">
        <v>611</v>
      </c>
      <c r="I37" s="440" t="s">
        <v>5174</v>
      </c>
      <c r="J37" s="440" t="s">
        <v>795</v>
      </c>
      <c r="K37" s="885" t="s">
        <v>611</v>
      </c>
      <c r="L37" s="1183"/>
      <c r="M37" s="1183"/>
      <c r="N37" s="1183"/>
      <c r="O37" s="1183"/>
      <c r="P37" s="1183"/>
      <c r="Q37" s="1183"/>
      <c r="R37" s="1182"/>
    </row>
    <row r="38" spans="2:18" x14ac:dyDescent="0.25">
      <c r="B38" s="483">
        <v>0</v>
      </c>
      <c r="C38" s="436" t="s">
        <v>4995</v>
      </c>
      <c r="D38" s="436" t="s">
        <v>24</v>
      </c>
      <c r="E38" s="436" t="s">
        <v>4040</v>
      </c>
      <c r="F38" s="436" t="s">
        <v>416</v>
      </c>
      <c r="G38" s="436" t="s">
        <v>558</v>
      </c>
      <c r="H38" s="436" t="s">
        <v>767</v>
      </c>
      <c r="I38" s="440" t="s">
        <v>4808</v>
      </c>
      <c r="J38" s="440" t="s">
        <v>795</v>
      </c>
      <c r="K38" s="885" t="s">
        <v>767</v>
      </c>
      <c r="L38" s="1183"/>
      <c r="M38" s="1183"/>
      <c r="N38" s="1183"/>
      <c r="O38" s="1183"/>
      <c r="P38" s="1183"/>
      <c r="Q38" s="1183"/>
      <c r="R38" s="1182"/>
    </row>
    <row r="39" spans="2:18" x14ac:dyDescent="0.25">
      <c r="B39" s="483">
        <v>0</v>
      </c>
      <c r="C39" s="436" t="s">
        <v>4550</v>
      </c>
      <c r="D39" s="436" t="s">
        <v>24</v>
      </c>
      <c r="E39" s="436" t="s">
        <v>4040</v>
      </c>
      <c r="F39" s="436" t="s">
        <v>416</v>
      </c>
      <c r="G39" s="436" t="s">
        <v>558</v>
      </c>
      <c r="H39" s="436" t="s">
        <v>426</v>
      </c>
      <c r="I39" s="440" t="s">
        <v>4413</v>
      </c>
      <c r="J39" s="440" t="s">
        <v>795</v>
      </c>
      <c r="K39" s="436" t="s">
        <v>5397</v>
      </c>
      <c r="L39" s="1183"/>
      <c r="M39" s="1183"/>
      <c r="N39" s="1183"/>
      <c r="O39" s="1183"/>
      <c r="P39" s="1183"/>
      <c r="Q39" s="1183"/>
      <c r="R39" s="1182"/>
    </row>
    <row r="40" spans="2:18" x14ac:dyDescent="0.25">
      <c r="B40" s="483">
        <v>0</v>
      </c>
      <c r="C40" s="436" t="s">
        <v>4545</v>
      </c>
      <c r="D40" s="436" t="s">
        <v>24</v>
      </c>
      <c r="E40" s="436" t="s">
        <v>4040</v>
      </c>
      <c r="F40" s="436" t="s">
        <v>416</v>
      </c>
      <c r="G40" s="436" t="s">
        <v>558</v>
      </c>
      <c r="H40" s="436" t="s">
        <v>4388</v>
      </c>
      <c r="I40" s="440" t="s">
        <v>4413</v>
      </c>
      <c r="J40" s="440" t="s">
        <v>795</v>
      </c>
      <c r="K40" s="436" t="s">
        <v>4388</v>
      </c>
      <c r="L40" s="1183"/>
      <c r="M40" s="1183"/>
      <c r="N40" s="1183"/>
      <c r="O40" s="1183"/>
      <c r="P40" s="1183"/>
      <c r="Q40" s="1183"/>
      <c r="R40" s="1182"/>
    </row>
    <row r="41" spans="2:18" x14ac:dyDescent="0.25">
      <c r="B41" s="483">
        <v>0</v>
      </c>
      <c r="C41" s="436" t="s">
        <v>4546</v>
      </c>
      <c r="D41" s="436" t="s">
        <v>24</v>
      </c>
      <c r="E41" s="436" t="s">
        <v>4040</v>
      </c>
      <c r="F41" s="436" t="s">
        <v>416</v>
      </c>
      <c r="G41" s="436" t="s">
        <v>558</v>
      </c>
      <c r="H41" s="436" t="s">
        <v>428</v>
      </c>
      <c r="I41" s="440" t="s">
        <v>4413</v>
      </c>
      <c r="J41" s="440" t="s">
        <v>795</v>
      </c>
      <c r="K41" s="885" t="s">
        <v>579</v>
      </c>
      <c r="L41" s="1183"/>
      <c r="M41" s="1183"/>
      <c r="N41" s="1183"/>
      <c r="O41" s="1183"/>
      <c r="P41" s="1183"/>
      <c r="Q41" s="1183"/>
      <c r="R41" s="1182"/>
    </row>
    <row r="42" spans="2:18" x14ac:dyDescent="0.25">
      <c r="B42" s="483">
        <v>0</v>
      </c>
      <c r="C42" s="436" t="s">
        <v>5318</v>
      </c>
      <c r="D42" s="436" t="s">
        <v>24</v>
      </c>
      <c r="E42" s="436" t="s">
        <v>4040</v>
      </c>
      <c r="F42" s="436" t="s">
        <v>416</v>
      </c>
      <c r="G42" s="436" t="s">
        <v>558</v>
      </c>
      <c r="H42" s="436" t="s">
        <v>470</v>
      </c>
      <c r="I42" s="440" t="s">
        <v>5065</v>
      </c>
      <c r="J42" s="440" t="s">
        <v>4063</v>
      </c>
      <c r="K42" s="436" t="s">
        <v>470</v>
      </c>
      <c r="L42" s="1183"/>
      <c r="M42" s="1183"/>
      <c r="N42" s="1183"/>
      <c r="O42" s="1183"/>
      <c r="P42" s="1183"/>
      <c r="Q42" s="1183"/>
      <c r="R42" s="1182"/>
    </row>
    <row r="43" spans="2:18" x14ac:dyDescent="0.25">
      <c r="B43" s="483">
        <v>0</v>
      </c>
      <c r="C43" s="436" t="s">
        <v>4552</v>
      </c>
      <c r="D43" s="436" t="s">
        <v>24</v>
      </c>
      <c r="E43" s="436" t="s">
        <v>4040</v>
      </c>
      <c r="F43" s="436" t="s">
        <v>416</v>
      </c>
      <c r="G43" s="436" t="s">
        <v>558</v>
      </c>
      <c r="H43" s="436" t="s">
        <v>634</v>
      </c>
      <c r="I43" s="440" t="s">
        <v>4413</v>
      </c>
      <c r="J43" s="440" t="s">
        <v>795</v>
      </c>
      <c r="K43" s="436" t="s">
        <v>634</v>
      </c>
      <c r="L43" s="1183"/>
      <c r="M43" s="1183"/>
      <c r="N43" s="1183"/>
      <c r="O43" s="1183"/>
      <c r="P43" s="1183"/>
      <c r="Q43" s="1183"/>
      <c r="R43" s="1182"/>
    </row>
    <row r="44" spans="2:18" x14ac:dyDescent="0.25">
      <c r="B44" s="483">
        <v>0</v>
      </c>
      <c r="C44" s="436" t="s">
        <v>4547</v>
      </c>
      <c r="D44" s="436" t="s">
        <v>24</v>
      </c>
      <c r="E44" s="436" t="s">
        <v>4040</v>
      </c>
      <c r="F44" s="436" t="s">
        <v>416</v>
      </c>
      <c r="G44" s="436" t="s">
        <v>558</v>
      </c>
      <c r="H44" s="436" t="s">
        <v>370</v>
      </c>
      <c r="I44" s="440" t="s">
        <v>4413</v>
      </c>
      <c r="J44" s="440" t="s">
        <v>795</v>
      </c>
      <c r="K44" s="436" t="s">
        <v>370</v>
      </c>
      <c r="L44" s="1183"/>
      <c r="M44" s="1183"/>
      <c r="N44" s="1183"/>
      <c r="O44" s="1183"/>
      <c r="P44" s="1183"/>
      <c r="Q44" s="1183"/>
      <c r="R44" s="1182"/>
    </row>
    <row r="45" spans="2:18" x14ac:dyDescent="0.25">
      <c r="B45" s="483">
        <v>0</v>
      </c>
      <c r="C45" s="436" t="s">
        <v>4553</v>
      </c>
      <c r="D45" s="436" t="s">
        <v>24</v>
      </c>
      <c r="E45" s="436" t="s">
        <v>4040</v>
      </c>
      <c r="F45" s="436" t="s">
        <v>416</v>
      </c>
      <c r="G45" s="436" t="s">
        <v>558</v>
      </c>
      <c r="H45" s="436" t="s">
        <v>370</v>
      </c>
      <c r="I45" s="440" t="s">
        <v>4413</v>
      </c>
      <c r="J45" s="440" t="s">
        <v>795</v>
      </c>
      <c r="K45" s="436" t="s">
        <v>370</v>
      </c>
      <c r="L45" s="1183"/>
      <c r="M45" s="1183"/>
      <c r="N45" s="1183"/>
      <c r="O45" s="1183"/>
      <c r="P45" s="1183"/>
      <c r="Q45" s="1183"/>
      <c r="R45" s="1182"/>
    </row>
    <row r="46" spans="2:18" x14ac:dyDescent="0.25">
      <c r="B46" s="483">
        <v>0</v>
      </c>
      <c r="C46" s="436" t="s">
        <v>4551</v>
      </c>
      <c r="D46" s="436" t="s">
        <v>24</v>
      </c>
      <c r="E46" s="436" t="s">
        <v>4040</v>
      </c>
      <c r="F46" s="436" t="s">
        <v>416</v>
      </c>
      <c r="G46" s="436" t="s">
        <v>558</v>
      </c>
      <c r="H46" s="436" t="s">
        <v>531</v>
      </c>
      <c r="I46" s="440" t="s">
        <v>4413</v>
      </c>
      <c r="J46" s="440" t="s">
        <v>795</v>
      </c>
      <c r="K46" s="436" t="s">
        <v>531</v>
      </c>
      <c r="L46" s="1183"/>
      <c r="M46" s="1183"/>
      <c r="N46" s="1183"/>
      <c r="O46" s="1183"/>
      <c r="P46" s="1183"/>
      <c r="Q46" s="1183"/>
      <c r="R46" s="1182"/>
    </row>
    <row r="47" spans="2:18" x14ac:dyDescent="0.25">
      <c r="B47" s="483">
        <v>0</v>
      </c>
      <c r="C47" s="436" t="s">
        <v>4657</v>
      </c>
      <c r="D47" s="436" t="s">
        <v>24</v>
      </c>
      <c r="E47" s="436" t="s">
        <v>4040</v>
      </c>
      <c r="F47" s="436" t="s">
        <v>416</v>
      </c>
      <c r="G47" s="436" t="s">
        <v>558</v>
      </c>
      <c r="H47" s="436" t="s">
        <v>517</v>
      </c>
      <c r="I47" s="440" t="s">
        <v>5174</v>
      </c>
      <c r="J47" s="440" t="s">
        <v>795</v>
      </c>
      <c r="K47" s="436" t="s">
        <v>517</v>
      </c>
      <c r="L47" s="1183"/>
      <c r="M47" s="1183"/>
      <c r="N47" s="1183"/>
      <c r="O47" s="1183"/>
      <c r="P47" s="1183"/>
      <c r="Q47" s="1183"/>
      <c r="R47" s="1182"/>
    </row>
    <row r="48" spans="2:18" ht="14.45" customHeight="1" x14ac:dyDescent="0.25">
      <c r="B48" s="483">
        <v>0</v>
      </c>
      <c r="C48" s="436" t="s">
        <v>4548</v>
      </c>
      <c r="D48" s="436" t="s">
        <v>24</v>
      </c>
      <c r="E48" s="436" t="s">
        <v>4040</v>
      </c>
      <c r="F48" s="436" t="s">
        <v>416</v>
      </c>
      <c r="G48" s="436" t="s">
        <v>558</v>
      </c>
      <c r="H48" s="436" t="s">
        <v>431</v>
      </c>
      <c r="I48" s="440" t="s">
        <v>4413</v>
      </c>
      <c r="J48" s="440" t="s">
        <v>795</v>
      </c>
      <c r="K48" s="436" t="s">
        <v>431</v>
      </c>
      <c r="L48" s="1183"/>
      <c r="M48" s="1183"/>
      <c r="N48" s="1183"/>
      <c r="O48" s="1183"/>
      <c r="P48" s="1183"/>
      <c r="Q48" s="1183"/>
      <c r="R48" s="1182"/>
    </row>
    <row r="49" spans="2:18" ht="14.45" customHeight="1" x14ac:dyDescent="0.25">
      <c r="B49" s="483">
        <v>0</v>
      </c>
      <c r="C49" s="436" t="s">
        <v>4549</v>
      </c>
      <c r="D49" s="436" t="s">
        <v>24</v>
      </c>
      <c r="E49" s="436" t="s">
        <v>4040</v>
      </c>
      <c r="F49" s="436" t="s">
        <v>416</v>
      </c>
      <c r="G49" s="436" t="s">
        <v>558</v>
      </c>
      <c r="H49" s="436" t="s">
        <v>433</v>
      </c>
      <c r="I49" s="440" t="s">
        <v>4413</v>
      </c>
      <c r="J49" s="440" t="s">
        <v>795</v>
      </c>
      <c r="K49" s="436" t="s">
        <v>433</v>
      </c>
      <c r="L49" s="1170"/>
      <c r="M49" s="1170"/>
      <c r="N49" s="1170"/>
      <c r="O49" s="1170"/>
      <c r="P49" s="1170"/>
      <c r="Q49" s="1170"/>
      <c r="R49" s="1168"/>
    </row>
    <row r="50" spans="2:18" ht="14.45" customHeight="1" x14ac:dyDescent="0.25">
      <c r="B50" s="483">
        <v>0</v>
      </c>
      <c r="C50" s="436" t="s">
        <v>3484</v>
      </c>
      <c r="D50" s="436" t="s">
        <v>24</v>
      </c>
      <c r="E50" s="436" t="s">
        <v>34</v>
      </c>
      <c r="F50" s="436" t="s">
        <v>435</v>
      </c>
      <c r="G50" s="436" t="s">
        <v>417</v>
      </c>
      <c r="H50" t="s">
        <v>3318</v>
      </c>
      <c r="I50" s="440" t="s">
        <v>4043</v>
      </c>
      <c r="J50" s="440" t="s">
        <v>795</v>
      </c>
      <c r="K50" t="s">
        <v>3318</v>
      </c>
      <c r="L50" s="1169">
        <v>139.70699999999999</v>
      </c>
      <c r="M50" s="1169">
        <v>139.70699999999999</v>
      </c>
      <c r="N50" s="1169">
        <v>139.70699999999999</v>
      </c>
      <c r="O50" s="1169">
        <v>27.937999999999999</v>
      </c>
      <c r="P50" s="1169">
        <v>27.937999999999999</v>
      </c>
      <c r="Q50" s="1169">
        <v>27.937999999999999</v>
      </c>
      <c r="R50" s="1195"/>
    </row>
    <row r="51" spans="2:18" ht="14.45" customHeight="1" x14ac:dyDescent="0.25">
      <c r="B51" s="483">
        <v>0</v>
      </c>
      <c r="C51" s="436" t="s">
        <v>3486</v>
      </c>
      <c r="D51" s="436" t="s">
        <v>24</v>
      </c>
      <c r="E51" s="436" t="s">
        <v>34</v>
      </c>
      <c r="F51" s="436" t="s">
        <v>435</v>
      </c>
      <c r="G51" s="436" t="s">
        <v>417</v>
      </c>
      <c r="H51" s="436" t="s">
        <v>1148</v>
      </c>
      <c r="I51" s="440" t="s">
        <v>4043</v>
      </c>
      <c r="J51" s="440" t="s">
        <v>795</v>
      </c>
      <c r="K51" s="890" t="s">
        <v>1148</v>
      </c>
      <c r="L51" s="1183"/>
      <c r="M51" s="1183"/>
      <c r="N51" s="1183"/>
      <c r="O51" s="1183"/>
      <c r="P51" s="1183"/>
      <c r="Q51" s="1183"/>
      <c r="R51" s="1196"/>
    </row>
    <row r="52" spans="2:18" ht="14.45" customHeight="1" x14ac:dyDescent="0.25">
      <c r="B52" s="483">
        <v>0</v>
      </c>
      <c r="C52" s="436" t="s">
        <v>2340</v>
      </c>
      <c r="D52" s="436" t="s">
        <v>24</v>
      </c>
      <c r="E52" s="436" t="s">
        <v>34</v>
      </c>
      <c r="F52" s="436" t="s">
        <v>435</v>
      </c>
      <c r="G52" s="436" t="s">
        <v>417</v>
      </c>
      <c r="H52" s="436" t="s">
        <v>765</v>
      </c>
      <c r="I52" s="440" t="s">
        <v>1117</v>
      </c>
      <c r="J52" s="440" t="s">
        <v>795</v>
      </c>
      <c r="K52" t="s">
        <v>1052</v>
      </c>
      <c r="L52" s="1183"/>
      <c r="M52" s="1183"/>
      <c r="N52" s="1183"/>
      <c r="O52" s="1183"/>
      <c r="P52" s="1183"/>
      <c r="Q52" s="1183"/>
      <c r="R52" s="1196"/>
    </row>
    <row r="53" spans="2:18" ht="14.45" customHeight="1" x14ac:dyDescent="0.25">
      <c r="B53" s="483">
        <v>0</v>
      </c>
      <c r="C53" s="436" t="s">
        <v>3637</v>
      </c>
      <c r="D53" s="436" t="s">
        <v>24</v>
      </c>
      <c r="E53" s="436" t="s">
        <v>34</v>
      </c>
      <c r="F53" s="436" t="s">
        <v>435</v>
      </c>
      <c r="G53" s="436" t="s">
        <v>417</v>
      </c>
      <c r="H53" s="436" t="s">
        <v>3364</v>
      </c>
      <c r="I53" s="440" t="s">
        <v>3606</v>
      </c>
      <c r="J53" s="440" t="s">
        <v>795</v>
      </c>
      <c r="K53" s="890" t="s">
        <v>3364</v>
      </c>
      <c r="L53" s="1183"/>
      <c r="M53" s="1183"/>
      <c r="N53" s="1183"/>
      <c r="O53" s="1183"/>
      <c r="P53" s="1183"/>
      <c r="Q53" s="1183"/>
      <c r="R53" s="1196"/>
    </row>
    <row r="54" spans="2:18" ht="14.45" customHeight="1" x14ac:dyDescent="0.25">
      <c r="B54" s="483">
        <v>0</v>
      </c>
      <c r="C54" s="436" t="s">
        <v>2315</v>
      </c>
      <c r="D54" s="436" t="s">
        <v>24</v>
      </c>
      <c r="E54" s="436" t="s">
        <v>34</v>
      </c>
      <c r="F54" s="436" t="s">
        <v>435</v>
      </c>
      <c r="G54" s="436" t="s">
        <v>417</v>
      </c>
      <c r="H54" s="436" t="s">
        <v>719</v>
      </c>
      <c r="I54" s="440" t="s">
        <v>1117</v>
      </c>
      <c r="J54" s="440" t="s">
        <v>795</v>
      </c>
      <c r="K54" s="890" t="s">
        <v>719</v>
      </c>
      <c r="L54" s="1183"/>
      <c r="M54" s="1183"/>
      <c r="N54" s="1183"/>
      <c r="O54" s="1183"/>
      <c r="P54" s="1183"/>
      <c r="Q54" s="1183"/>
      <c r="R54" s="1196"/>
    </row>
    <row r="55" spans="2:18" ht="14.45" customHeight="1" x14ac:dyDescent="0.25">
      <c r="B55" s="483">
        <v>0</v>
      </c>
      <c r="C55" s="436" t="s">
        <v>2322</v>
      </c>
      <c r="D55" s="436" t="s">
        <v>24</v>
      </c>
      <c r="E55" s="436" t="s">
        <v>34</v>
      </c>
      <c r="F55" s="436" t="s">
        <v>435</v>
      </c>
      <c r="G55" s="436" t="s">
        <v>417</v>
      </c>
      <c r="H55" s="436" t="s">
        <v>767</v>
      </c>
      <c r="I55" s="440" t="s">
        <v>1117</v>
      </c>
      <c r="J55" s="440" t="s">
        <v>795</v>
      </c>
      <c r="K55" s="890" t="s">
        <v>767</v>
      </c>
      <c r="L55" s="1183"/>
      <c r="M55" s="1183"/>
      <c r="N55" s="1183"/>
      <c r="O55" s="1183"/>
      <c r="P55" s="1183"/>
      <c r="Q55" s="1183"/>
      <c r="R55" s="1196"/>
    </row>
    <row r="56" spans="2:18" ht="14.45" customHeight="1" x14ac:dyDescent="0.25">
      <c r="B56" s="483">
        <v>0</v>
      </c>
      <c r="C56" s="436" t="s">
        <v>3485</v>
      </c>
      <c r="D56" s="436" t="s">
        <v>24</v>
      </c>
      <c r="E56" s="436" t="s">
        <v>34</v>
      </c>
      <c r="F56" s="436" t="s">
        <v>435</v>
      </c>
      <c r="G56" s="436" t="s">
        <v>417</v>
      </c>
      <c r="H56" s="436" t="s">
        <v>3362</v>
      </c>
      <c r="I56" s="440" t="s">
        <v>4041</v>
      </c>
      <c r="J56" s="440" t="s">
        <v>795</v>
      </c>
      <c r="K56" s="890" t="s">
        <v>3362</v>
      </c>
      <c r="L56" s="1183"/>
      <c r="M56" s="1183"/>
      <c r="N56" s="1183"/>
      <c r="O56" s="1183"/>
      <c r="P56" s="1183"/>
      <c r="Q56" s="1183"/>
      <c r="R56" s="1196"/>
    </row>
    <row r="57" spans="2:18" ht="14.45" customHeight="1" x14ac:dyDescent="0.25">
      <c r="B57" s="483">
        <v>0</v>
      </c>
      <c r="C57" s="436" t="s">
        <v>2328</v>
      </c>
      <c r="D57" s="436" t="s">
        <v>24</v>
      </c>
      <c r="E57" s="436" t="s">
        <v>34</v>
      </c>
      <c r="F57" s="436" t="s">
        <v>435</v>
      </c>
      <c r="G57" s="436" t="s">
        <v>417</v>
      </c>
      <c r="H57" s="436" t="s">
        <v>634</v>
      </c>
      <c r="I57" s="440" t="s">
        <v>1117</v>
      </c>
      <c r="J57" s="440" t="s">
        <v>795</v>
      </c>
      <c r="K57" s="890" t="s">
        <v>634</v>
      </c>
      <c r="L57" s="1183"/>
      <c r="M57" s="1183"/>
      <c r="N57" s="1183"/>
      <c r="O57" s="1183"/>
      <c r="P57" s="1183"/>
      <c r="Q57" s="1183"/>
      <c r="R57" s="1196"/>
    </row>
    <row r="58" spans="2:18" ht="14.45" customHeight="1" x14ac:dyDescent="0.25">
      <c r="B58" s="483">
        <v>0</v>
      </c>
      <c r="C58" s="436" t="s">
        <v>2334</v>
      </c>
      <c r="D58" s="436" t="s">
        <v>24</v>
      </c>
      <c r="E58" s="436" t="s">
        <v>34</v>
      </c>
      <c r="F58" s="436" t="s">
        <v>435</v>
      </c>
      <c r="G58" s="436" t="s">
        <v>417</v>
      </c>
      <c r="H58" s="436" t="s">
        <v>370</v>
      </c>
      <c r="I58" s="440" t="s">
        <v>1117</v>
      </c>
      <c r="J58" s="440" t="s">
        <v>795</v>
      </c>
      <c r="K58" s="890" t="s">
        <v>5399</v>
      </c>
      <c r="L58" s="1183"/>
      <c r="M58" s="1183"/>
      <c r="N58" s="1183"/>
      <c r="O58" s="1183"/>
      <c r="P58" s="1183"/>
      <c r="Q58" s="1183"/>
      <c r="R58" s="1196"/>
    </row>
    <row r="59" spans="2:18" ht="14.45" customHeight="1" x14ac:dyDescent="0.25">
      <c r="B59" s="483">
        <v>0</v>
      </c>
      <c r="C59" s="436" t="s">
        <v>2347</v>
      </c>
      <c r="D59" s="436" t="s">
        <v>24</v>
      </c>
      <c r="E59" s="436" t="s">
        <v>34</v>
      </c>
      <c r="F59" s="436" t="s">
        <v>435</v>
      </c>
      <c r="G59" s="436" t="s">
        <v>417</v>
      </c>
      <c r="H59" s="436" t="s">
        <v>730</v>
      </c>
      <c r="I59" s="440" t="s">
        <v>1117</v>
      </c>
      <c r="J59" s="440" t="s">
        <v>795</v>
      </c>
      <c r="K59" s="890" t="s">
        <v>730</v>
      </c>
      <c r="L59" s="1194"/>
      <c r="M59" s="1194"/>
      <c r="N59" s="1194"/>
      <c r="O59" s="1194"/>
      <c r="P59" s="1194"/>
      <c r="Q59" s="1194"/>
      <c r="R59" s="1197"/>
    </row>
    <row r="60" spans="2:18" ht="14.45" customHeight="1" x14ac:dyDescent="0.25">
      <c r="B60" s="483">
        <v>0</v>
      </c>
      <c r="C60" s="436" t="s">
        <v>1604</v>
      </c>
      <c r="D60" s="436" t="s">
        <v>24</v>
      </c>
      <c r="E60" s="436" t="s">
        <v>94</v>
      </c>
      <c r="F60" s="436" t="s">
        <v>416</v>
      </c>
      <c r="G60" s="436" t="s">
        <v>558</v>
      </c>
      <c r="H60" s="436" t="s">
        <v>536</v>
      </c>
      <c r="I60" s="440" t="s">
        <v>4045</v>
      </c>
      <c r="J60" s="440" t="s">
        <v>624</v>
      </c>
      <c r="K60" s="891" t="s">
        <v>536</v>
      </c>
      <c r="L60" s="1202">
        <v>0</v>
      </c>
      <c r="M60" s="1202">
        <v>0</v>
      </c>
      <c r="N60" s="1202">
        <v>0</v>
      </c>
      <c r="O60" s="1202">
        <v>2.4</v>
      </c>
      <c r="P60" s="1202">
        <v>2.4</v>
      </c>
      <c r="Q60" s="1202">
        <v>2.4</v>
      </c>
      <c r="R60" s="1198"/>
    </row>
    <row r="61" spans="2:18" ht="14.45" customHeight="1" x14ac:dyDescent="0.25">
      <c r="B61" s="483">
        <v>0</v>
      </c>
      <c r="C61" s="436" t="s">
        <v>3558</v>
      </c>
      <c r="D61" s="436" t="s">
        <v>24</v>
      </c>
      <c r="E61" s="436" t="s">
        <v>94</v>
      </c>
      <c r="F61" s="436" t="s">
        <v>416</v>
      </c>
      <c r="G61" s="436" t="s">
        <v>558</v>
      </c>
      <c r="H61" s="436" t="s">
        <v>538</v>
      </c>
      <c r="I61" s="440" t="s">
        <v>4045</v>
      </c>
      <c r="J61" s="440" t="s">
        <v>624</v>
      </c>
      <c r="K61" s="891" t="s">
        <v>538</v>
      </c>
      <c r="L61" s="1202"/>
      <c r="M61" s="1202"/>
      <c r="N61" s="1202"/>
      <c r="O61" s="1202"/>
      <c r="P61" s="1202"/>
      <c r="Q61" s="1202"/>
      <c r="R61" s="1198"/>
    </row>
    <row r="62" spans="2:18" ht="14.45" customHeight="1" x14ac:dyDescent="0.25">
      <c r="B62" s="483">
        <v>0</v>
      </c>
      <c r="C62" s="436" t="s">
        <v>1631</v>
      </c>
      <c r="D62" s="436" t="s">
        <v>24</v>
      </c>
      <c r="E62" s="436" t="s">
        <v>111</v>
      </c>
      <c r="F62" s="436" t="s">
        <v>435</v>
      </c>
      <c r="G62" s="436" t="s">
        <v>417</v>
      </c>
      <c r="H62" s="436" t="s">
        <v>540</v>
      </c>
      <c r="I62" s="440" t="s">
        <v>1117</v>
      </c>
      <c r="J62" s="440" t="s">
        <v>624</v>
      </c>
      <c r="K62" s="436" t="s">
        <v>5400</v>
      </c>
      <c r="L62" s="1169">
        <v>14.154</v>
      </c>
      <c r="M62" s="1169">
        <v>14.154</v>
      </c>
      <c r="N62" s="1169">
        <v>14.154</v>
      </c>
      <c r="O62" s="1169">
        <v>2.831</v>
      </c>
      <c r="P62" s="1169">
        <v>2.831</v>
      </c>
      <c r="Q62" s="1169">
        <v>2.831</v>
      </c>
      <c r="R62" s="1167"/>
    </row>
    <row r="63" spans="2:18" ht="14.45" customHeight="1" x14ac:dyDescent="0.25">
      <c r="B63" s="483">
        <v>0</v>
      </c>
      <c r="C63" s="436" t="s">
        <v>1648</v>
      </c>
      <c r="D63" s="436" t="s">
        <v>24</v>
      </c>
      <c r="E63" s="436" t="s">
        <v>111</v>
      </c>
      <c r="F63" s="436" t="s">
        <v>435</v>
      </c>
      <c r="G63" s="436" t="s">
        <v>417</v>
      </c>
      <c r="H63" s="436" t="s">
        <v>543</v>
      </c>
      <c r="I63" s="440" t="s">
        <v>1117</v>
      </c>
      <c r="J63" s="440" t="s">
        <v>624</v>
      </c>
      <c r="K63" s="436" t="s">
        <v>5401</v>
      </c>
      <c r="L63" s="1183"/>
      <c r="M63" s="1183"/>
      <c r="N63" s="1183"/>
      <c r="O63" s="1183"/>
      <c r="P63" s="1183"/>
      <c r="Q63" s="1183"/>
      <c r="R63" s="1182"/>
    </row>
    <row r="64" spans="2:18" ht="14.45" customHeight="1" x14ac:dyDescent="0.25">
      <c r="B64" s="483">
        <v>0</v>
      </c>
      <c r="C64" s="436" t="s">
        <v>1664</v>
      </c>
      <c r="D64" s="436" t="s">
        <v>24</v>
      </c>
      <c r="E64" s="436" t="s">
        <v>111</v>
      </c>
      <c r="F64" s="436" t="s">
        <v>435</v>
      </c>
      <c r="G64" s="436" t="s">
        <v>417</v>
      </c>
      <c r="H64" s="436" t="s">
        <v>546</v>
      </c>
      <c r="I64" s="440" t="s">
        <v>1117</v>
      </c>
      <c r="J64" s="440" t="s">
        <v>624</v>
      </c>
      <c r="K64" s="436" t="s">
        <v>713</v>
      </c>
      <c r="L64" s="1183"/>
      <c r="M64" s="1183"/>
      <c r="N64" s="1183"/>
      <c r="O64" s="1183"/>
      <c r="P64" s="1183"/>
      <c r="Q64" s="1183"/>
      <c r="R64" s="1182"/>
    </row>
    <row r="65" spans="2:18" ht="14.45" customHeight="1" x14ac:dyDescent="0.25">
      <c r="B65" s="483">
        <v>0</v>
      </c>
      <c r="C65" s="436" t="s">
        <v>1681</v>
      </c>
      <c r="D65" s="436" t="s">
        <v>24</v>
      </c>
      <c r="E65" s="436" t="s">
        <v>111</v>
      </c>
      <c r="F65" s="436" t="s">
        <v>435</v>
      </c>
      <c r="G65" s="436" t="s">
        <v>417</v>
      </c>
      <c r="H65" s="436" t="s">
        <v>549</v>
      </c>
      <c r="I65" s="440" t="s">
        <v>1117</v>
      </c>
      <c r="J65" s="440" t="s">
        <v>624</v>
      </c>
      <c r="K65" s="436" t="s">
        <v>5402</v>
      </c>
      <c r="L65" s="1183"/>
      <c r="M65" s="1183"/>
      <c r="N65" s="1183"/>
      <c r="O65" s="1183"/>
      <c r="P65" s="1183"/>
      <c r="Q65" s="1183"/>
      <c r="R65" s="1182"/>
    </row>
    <row r="66" spans="2:18" ht="14.45" customHeight="1" x14ac:dyDescent="0.25">
      <c r="B66" s="483">
        <v>0</v>
      </c>
      <c r="C66" s="436" t="s">
        <v>1700</v>
      </c>
      <c r="D66" s="436" t="s">
        <v>24</v>
      </c>
      <c r="E66" s="436" t="s">
        <v>111</v>
      </c>
      <c r="F66" s="436" t="s">
        <v>435</v>
      </c>
      <c r="G66" s="436" t="s">
        <v>417</v>
      </c>
      <c r="H66" s="436" t="s">
        <v>552</v>
      </c>
      <c r="I66" s="440" t="s">
        <v>1117</v>
      </c>
      <c r="J66" s="440" t="s">
        <v>624</v>
      </c>
      <c r="K66" s="438" t="s">
        <v>5403</v>
      </c>
      <c r="L66" s="1183"/>
      <c r="M66" s="1183"/>
      <c r="N66" s="1183"/>
      <c r="O66" s="1183"/>
      <c r="P66" s="1183"/>
      <c r="Q66" s="1183"/>
      <c r="R66" s="1182"/>
    </row>
    <row r="67" spans="2:18" ht="14.45" customHeight="1" x14ac:dyDescent="0.25">
      <c r="B67" s="483">
        <v>0</v>
      </c>
      <c r="C67" s="436" t="s">
        <v>1717</v>
      </c>
      <c r="D67" s="436" t="s">
        <v>24</v>
      </c>
      <c r="E67" s="436" t="s">
        <v>111</v>
      </c>
      <c r="F67" s="436" t="s">
        <v>435</v>
      </c>
      <c r="G67" s="436" t="s">
        <v>417</v>
      </c>
      <c r="H67" s="436" t="s">
        <v>498</v>
      </c>
      <c r="I67" s="440" t="s">
        <v>1117</v>
      </c>
      <c r="J67" s="456" t="s">
        <v>624</v>
      </c>
      <c r="K67" s="439" t="s">
        <v>498</v>
      </c>
      <c r="L67" s="1183"/>
      <c r="M67" s="1183"/>
      <c r="N67" s="1183"/>
      <c r="O67" s="1183"/>
      <c r="P67" s="1183"/>
      <c r="Q67" s="1183"/>
      <c r="R67" s="1182"/>
    </row>
    <row r="68" spans="2:18" ht="14.45" customHeight="1" x14ac:dyDescent="0.25">
      <c r="B68" s="483">
        <v>0</v>
      </c>
      <c r="C68" s="436" t="s">
        <v>1735</v>
      </c>
      <c r="D68" s="436" t="s">
        <v>24</v>
      </c>
      <c r="E68" s="436" t="s">
        <v>111</v>
      </c>
      <c r="F68" s="436" t="s">
        <v>435</v>
      </c>
      <c r="G68" s="436" t="s">
        <v>417</v>
      </c>
      <c r="H68" s="436" t="s">
        <v>556</v>
      </c>
      <c r="I68" s="440" t="s">
        <v>1117</v>
      </c>
      <c r="J68" s="456" t="s">
        <v>624</v>
      </c>
      <c r="K68" s="439" t="s">
        <v>714</v>
      </c>
      <c r="L68" s="1170"/>
      <c r="M68" s="1170"/>
      <c r="N68" s="1170"/>
      <c r="O68" s="1170"/>
      <c r="P68" s="1170"/>
      <c r="Q68" s="1170"/>
      <c r="R68" s="1168"/>
    </row>
    <row r="69" spans="2:18" ht="14.45" customHeight="1" x14ac:dyDescent="0.25">
      <c r="B69" s="483">
        <v>0</v>
      </c>
      <c r="C69" s="436" t="s">
        <v>4996</v>
      </c>
      <c r="D69" s="436" t="s">
        <v>24</v>
      </c>
      <c r="E69" s="436" t="s">
        <v>111</v>
      </c>
      <c r="F69" s="436" t="s">
        <v>416</v>
      </c>
      <c r="G69" s="436" t="s">
        <v>558</v>
      </c>
      <c r="H69" s="436" t="s">
        <v>540</v>
      </c>
      <c r="I69" s="440" t="s">
        <v>4205</v>
      </c>
      <c r="J69" s="456" t="s">
        <v>624</v>
      </c>
      <c r="K69" s="439" t="s">
        <v>540</v>
      </c>
      <c r="L69" s="1188"/>
      <c r="M69" s="1191"/>
      <c r="N69" s="1191"/>
      <c r="O69" s="1191">
        <v>3.2</v>
      </c>
      <c r="P69" s="1191">
        <v>3.2</v>
      </c>
      <c r="Q69" s="1191">
        <v>3.2</v>
      </c>
      <c r="R69" s="1195"/>
    </row>
    <row r="70" spans="2:18" ht="14.45" customHeight="1" x14ac:dyDescent="0.25">
      <c r="B70" s="483">
        <v>0</v>
      </c>
      <c r="C70" s="436" t="s">
        <v>6361</v>
      </c>
      <c r="D70" s="436" t="s">
        <v>24</v>
      </c>
      <c r="E70" s="436" t="s">
        <v>111</v>
      </c>
      <c r="F70" s="436" t="s">
        <v>416</v>
      </c>
      <c r="G70" s="436" t="s">
        <v>558</v>
      </c>
      <c r="H70" s="436" t="s">
        <v>498</v>
      </c>
      <c r="I70" s="440">
        <v>44593</v>
      </c>
      <c r="J70" s="456" t="s">
        <v>624</v>
      </c>
      <c r="K70" s="436" t="s">
        <v>498</v>
      </c>
      <c r="L70" s="1189"/>
      <c r="M70" s="1192"/>
      <c r="N70" s="1192"/>
      <c r="O70" s="1192"/>
      <c r="P70" s="1192"/>
      <c r="Q70" s="1192"/>
      <c r="R70" s="1196"/>
    </row>
    <row r="71" spans="2:18" ht="14.45" customHeight="1" x14ac:dyDescent="0.25">
      <c r="B71" s="483">
        <v>0</v>
      </c>
      <c r="C71" s="436" t="s">
        <v>6362</v>
      </c>
      <c r="D71" s="436" t="s">
        <v>24</v>
      </c>
      <c r="E71" s="436" t="s">
        <v>111</v>
      </c>
      <c r="F71" s="436" t="s">
        <v>416</v>
      </c>
      <c r="G71" s="436" t="s">
        <v>558</v>
      </c>
      <c r="H71" s="436" t="s">
        <v>543</v>
      </c>
      <c r="I71" s="440">
        <v>44593</v>
      </c>
      <c r="J71" s="456" t="s">
        <v>624</v>
      </c>
      <c r="K71" s="436" t="s">
        <v>543</v>
      </c>
      <c r="L71" s="1189"/>
      <c r="M71" s="1192"/>
      <c r="N71" s="1192"/>
      <c r="O71" s="1192"/>
      <c r="P71" s="1192"/>
      <c r="Q71" s="1192"/>
      <c r="R71" s="1196"/>
    </row>
    <row r="72" spans="2:18" ht="14.45" customHeight="1" x14ac:dyDescent="0.25">
      <c r="B72" s="483">
        <v>0</v>
      </c>
      <c r="C72" s="436" t="s">
        <v>6363</v>
      </c>
      <c r="D72" s="436" t="s">
        <v>24</v>
      </c>
      <c r="E72" s="436" t="s">
        <v>111</v>
      </c>
      <c r="F72" s="436" t="s">
        <v>416</v>
      </c>
      <c r="G72" s="436" t="s">
        <v>558</v>
      </c>
      <c r="H72" s="436" t="s">
        <v>540</v>
      </c>
      <c r="I72" s="440">
        <v>44593</v>
      </c>
      <c r="J72" s="456" t="s">
        <v>624</v>
      </c>
      <c r="K72" s="439" t="s">
        <v>540</v>
      </c>
      <c r="L72" s="1189"/>
      <c r="M72" s="1192"/>
      <c r="N72" s="1192"/>
      <c r="O72" s="1192"/>
      <c r="P72" s="1192"/>
      <c r="Q72" s="1192"/>
      <c r="R72" s="1196"/>
    </row>
    <row r="73" spans="2:18" ht="14.45" customHeight="1" x14ac:dyDescent="0.25">
      <c r="B73" s="483">
        <v>0</v>
      </c>
      <c r="C73" s="436" t="s">
        <v>4997</v>
      </c>
      <c r="D73" s="436" t="s">
        <v>24</v>
      </c>
      <c r="E73" s="436" t="s">
        <v>111</v>
      </c>
      <c r="F73" s="436" t="s">
        <v>416</v>
      </c>
      <c r="G73" s="436" t="s">
        <v>558</v>
      </c>
      <c r="H73" s="436" t="s">
        <v>556</v>
      </c>
      <c r="I73" s="440" t="s">
        <v>4205</v>
      </c>
      <c r="J73" s="456" t="s">
        <v>624</v>
      </c>
      <c r="K73" s="439" t="s">
        <v>556</v>
      </c>
      <c r="L73" s="1189"/>
      <c r="M73" s="1192"/>
      <c r="N73" s="1192"/>
      <c r="O73" s="1192"/>
      <c r="P73" s="1192"/>
      <c r="Q73" s="1192"/>
      <c r="R73" s="1196"/>
    </row>
    <row r="74" spans="2:18" ht="14.45" customHeight="1" x14ac:dyDescent="0.25">
      <c r="B74" s="483">
        <v>0</v>
      </c>
      <c r="C74" s="436" t="s">
        <v>7302</v>
      </c>
      <c r="D74" s="436" t="s">
        <v>24</v>
      </c>
      <c r="E74" s="436" t="s">
        <v>111</v>
      </c>
      <c r="F74" s="436" t="s">
        <v>416</v>
      </c>
      <c r="G74" s="436" t="s">
        <v>558</v>
      </c>
      <c r="H74" s="436" t="s">
        <v>543</v>
      </c>
      <c r="I74" s="440">
        <v>44593</v>
      </c>
      <c r="J74" s="456" t="s">
        <v>624</v>
      </c>
      <c r="K74" s="439" t="s">
        <v>543</v>
      </c>
      <c r="L74" s="1190"/>
      <c r="M74" s="1193"/>
      <c r="N74" s="1193"/>
      <c r="O74" s="1193"/>
      <c r="P74" s="1193"/>
      <c r="Q74" s="1193"/>
      <c r="R74" s="1203"/>
    </row>
    <row r="75" spans="2:18" ht="14.45" customHeight="1" x14ac:dyDescent="0.25">
      <c r="B75" s="483">
        <v>0</v>
      </c>
      <c r="C75" s="436" t="s">
        <v>7371</v>
      </c>
      <c r="D75" s="436" t="s">
        <v>24</v>
      </c>
      <c r="E75" s="436" t="s">
        <v>111</v>
      </c>
      <c r="F75" s="436" t="s">
        <v>416</v>
      </c>
      <c r="G75" s="436" t="s">
        <v>417</v>
      </c>
      <c r="H75" s="439" t="s">
        <v>540</v>
      </c>
      <c r="I75" s="440">
        <v>44927</v>
      </c>
      <c r="J75" s="456">
        <v>48213</v>
      </c>
      <c r="K75" s="439" t="s">
        <v>540</v>
      </c>
      <c r="L75" s="1204">
        <v>15</v>
      </c>
      <c r="M75" s="1207">
        <v>15</v>
      </c>
      <c r="N75" s="1207">
        <v>15</v>
      </c>
      <c r="O75" s="1207">
        <v>1.5</v>
      </c>
      <c r="P75" s="1207">
        <v>1.5</v>
      </c>
      <c r="Q75" s="1207">
        <v>1.5</v>
      </c>
      <c r="R75" s="1195"/>
    </row>
    <row r="76" spans="2:18" ht="14.45" customHeight="1" x14ac:dyDescent="0.25">
      <c r="B76" s="483">
        <v>0</v>
      </c>
      <c r="C76" s="436" t="s">
        <v>7372</v>
      </c>
      <c r="D76" s="436" t="s">
        <v>24</v>
      </c>
      <c r="E76" s="436" t="s">
        <v>111</v>
      </c>
      <c r="F76" s="436" t="s">
        <v>416</v>
      </c>
      <c r="G76" s="436" t="s">
        <v>417</v>
      </c>
      <c r="H76" s="436" t="s">
        <v>549</v>
      </c>
      <c r="I76" s="440">
        <v>44927</v>
      </c>
      <c r="J76" s="456">
        <v>48213</v>
      </c>
      <c r="K76" s="436" t="s">
        <v>549</v>
      </c>
      <c r="L76" s="1205"/>
      <c r="M76" s="1208"/>
      <c r="N76" s="1208"/>
      <c r="O76" s="1208"/>
      <c r="P76" s="1208"/>
      <c r="Q76" s="1208"/>
      <c r="R76" s="1196"/>
    </row>
    <row r="77" spans="2:18" ht="14.45" customHeight="1" x14ac:dyDescent="0.25">
      <c r="B77" s="483">
        <v>0</v>
      </c>
      <c r="C77" s="436" t="s">
        <v>7373</v>
      </c>
      <c r="D77" s="436" t="s">
        <v>24</v>
      </c>
      <c r="E77" s="436" t="s">
        <v>111</v>
      </c>
      <c r="F77" s="436" t="s">
        <v>416</v>
      </c>
      <c r="G77" s="436" t="s">
        <v>417</v>
      </c>
      <c r="H77" s="436" t="s">
        <v>546</v>
      </c>
      <c r="I77" s="440">
        <v>44927</v>
      </c>
      <c r="J77" s="456">
        <v>48213</v>
      </c>
      <c r="K77" s="436" t="s">
        <v>546</v>
      </c>
      <c r="L77" s="1205"/>
      <c r="M77" s="1208"/>
      <c r="N77" s="1208"/>
      <c r="O77" s="1208"/>
      <c r="P77" s="1208"/>
      <c r="Q77" s="1208"/>
      <c r="R77" s="1196"/>
    </row>
    <row r="78" spans="2:18" ht="14.45" customHeight="1" x14ac:dyDescent="0.25">
      <c r="B78" s="483">
        <v>0</v>
      </c>
      <c r="C78" s="436" t="s">
        <v>7374</v>
      </c>
      <c r="D78" s="436" t="s">
        <v>24</v>
      </c>
      <c r="E78" s="436" t="s">
        <v>111</v>
      </c>
      <c r="F78" s="436" t="s">
        <v>416</v>
      </c>
      <c r="G78" s="436" t="s">
        <v>417</v>
      </c>
      <c r="H78" s="436" t="s">
        <v>552</v>
      </c>
      <c r="I78" s="440">
        <v>44927</v>
      </c>
      <c r="J78" s="456">
        <v>48213</v>
      </c>
      <c r="K78" s="436" t="s">
        <v>552</v>
      </c>
      <c r="L78" s="1205"/>
      <c r="M78" s="1208"/>
      <c r="N78" s="1208"/>
      <c r="O78" s="1208"/>
      <c r="P78" s="1208"/>
      <c r="Q78" s="1208"/>
      <c r="R78" s="1196"/>
    </row>
    <row r="79" spans="2:18" ht="14.45" customHeight="1" x14ac:dyDescent="0.25">
      <c r="B79" s="483">
        <v>0</v>
      </c>
      <c r="C79" s="436" t="s">
        <v>7375</v>
      </c>
      <c r="D79" s="436" t="s">
        <v>24</v>
      </c>
      <c r="E79" s="436" t="s">
        <v>111</v>
      </c>
      <c r="F79" s="436" t="s">
        <v>416</v>
      </c>
      <c r="G79" s="436" t="s">
        <v>417</v>
      </c>
      <c r="H79" s="436" t="s">
        <v>498</v>
      </c>
      <c r="I79" s="440">
        <v>44927</v>
      </c>
      <c r="J79" s="456">
        <v>48213</v>
      </c>
      <c r="K79" s="436" t="s">
        <v>498</v>
      </c>
      <c r="L79" s="1205"/>
      <c r="M79" s="1208"/>
      <c r="N79" s="1208"/>
      <c r="O79" s="1208"/>
      <c r="P79" s="1208"/>
      <c r="Q79" s="1208"/>
      <c r="R79" s="1196"/>
    </row>
    <row r="80" spans="2:18" ht="13.9" customHeight="1" x14ac:dyDescent="0.25">
      <c r="B80" s="483">
        <v>0</v>
      </c>
      <c r="C80" s="436" t="s">
        <v>7302</v>
      </c>
      <c r="D80" s="436" t="s">
        <v>24</v>
      </c>
      <c r="E80" s="436" t="s">
        <v>111</v>
      </c>
      <c r="F80" s="436" t="s">
        <v>416</v>
      </c>
      <c r="G80" s="436" t="s">
        <v>417</v>
      </c>
      <c r="H80" s="436" t="s">
        <v>543</v>
      </c>
      <c r="I80" s="440">
        <v>44927</v>
      </c>
      <c r="J80" s="456">
        <v>48213</v>
      </c>
      <c r="K80" s="436" t="s">
        <v>543</v>
      </c>
      <c r="L80" s="1205"/>
      <c r="M80" s="1208"/>
      <c r="N80" s="1208"/>
      <c r="O80" s="1208"/>
      <c r="P80" s="1208"/>
      <c r="Q80" s="1208"/>
      <c r="R80" s="1196"/>
    </row>
    <row r="81" spans="2:18" ht="14.45" customHeight="1" x14ac:dyDescent="0.25">
      <c r="B81" s="483">
        <v>0</v>
      </c>
      <c r="C81" s="436" t="s">
        <v>7376</v>
      </c>
      <c r="D81" s="436" t="s">
        <v>24</v>
      </c>
      <c r="E81" s="436" t="s">
        <v>111</v>
      </c>
      <c r="F81" s="436" t="s">
        <v>416</v>
      </c>
      <c r="G81" s="436" t="s">
        <v>417</v>
      </c>
      <c r="H81" s="439" t="s">
        <v>556</v>
      </c>
      <c r="I81" s="440">
        <v>44927</v>
      </c>
      <c r="J81" s="456">
        <v>48213</v>
      </c>
      <c r="K81" s="439" t="s">
        <v>556</v>
      </c>
      <c r="L81" s="1206"/>
      <c r="M81" s="1209"/>
      <c r="N81" s="1209"/>
      <c r="O81" s="1209"/>
      <c r="P81" s="1209"/>
      <c r="Q81" s="1209"/>
      <c r="R81" s="1203"/>
    </row>
    <row r="82" spans="2:18" ht="14.45" customHeight="1" x14ac:dyDescent="0.25">
      <c r="B82" s="483">
        <v>0</v>
      </c>
      <c r="C82" s="436" t="s">
        <v>2056</v>
      </c>
      <c r="D82" s="436" t="s">
        <v>24</v>
      </c>
      <c r="E82" s="436" t="s">
        <v>4121</v>
      </c>
      <c r="F82" s="436" t="s">
        <v>435</v>
      </c>
      <c r="G82" s="436" t="s">
        <v>417</v>
      </c>
      <c r="H82" s="436" t="s">
        <v>805</v>
      </c>
      <c r="I82" s="440" t="s">
        <v>1117</v>
      </c>
      <c r="J82" s="440" t="s">
        <v>624</v>
      </c>
      <c r="K82" t="s">
        <v>5404</v>
      </c>
      <c r="L82" s="1169">
        <v>10.413</v>
      </c>
      <c r="M82" s="1169">
        <v>10.413</v>
      </c>
      <c r="N82" s="1169">
        <v>10.413</v>
      </c>
      <c r="O82" s="1169">
        <v>2.0830000000000002</v>
      </c>
      <c r="P82" s="1169">
        <v>2.0830000000000002</v>
      </c>
      <c r="Q82" s="1169">
        <v>2.0830000000000002</v>
      </c>
      <c r="R82" s="1167"/>
    </row>
    <row r="83" spans="2:18" ht="14.45" customHeight="1" x14ac:dyDescent="0.25">
      <c r="B83" s="483">
        <v>0</v>
      </c>
      <c r="C83" s="436" t="s">
        <v>2070</v>
      </c>
      <c r="D83" s="436" t="s">
        <v>24</v>
      </c>
      <c r="E83" s="436" t="s">
        <v>4121</v>
      </c>
      <c r="F83" s="436" t="s">
        <v>435</v>
      </c>
      <c r="G83" s="436" t="s">
        <v>417</v>
      </c>
      <c r="H83" s="436" t="s">
        <v>809</v>
      </c>
      <c r="I83" s="440" t="s">
        <v>1117</v>
      </c>
      <c r="J83" s="440" t="s">
        <v>624</v>
      </c>
      <c r="K83" s="890" t="s">
        <v>809</v>
      </c>
      <c r="L83" s="1183"/>
      <c r="M83" s="1183"/>
      <c r="N83" s="1183"/>
      <c r="O83" s="1183"/>
      <c r="P83" s="1183"/>
      <c r="Q83" s="1183"/>
      <c r="R83" s="1182"/>
    </row>
    <row r="84" spans="2:18" ht="14.45" customHeight="1" x14ac:dyDescent="0.25">
      <c r="B84" s="483">
        <v>0</v>
      </c>
      <c r="C84" s="436" t="s">
        <v>2085</v>
      </c>
      <c r="D84" s="436" t="s">
        <v>24</v>
      </c>
      <c r="E84" s="436" t="s">
        <v>4121</v>
      </c>
      <c r="F84" s="436" t="s">
        <v>435</v>
      </c>
      <c r="G84" s="436" t="s">
        <v>417</v>
      </c>
      <c r="H84" s="436" t="s">
        <v>811</v>
      </c>
      <c r="I84" s="440" t="s">
        <v>1117</v>
      </c>
      <c r="J84" s="440" t="s">
        <v>624</v>
      </c>
      <c r="K84" s="890" t="s">
        <v>5405</v>
      </c>
      <c r="L84" s="1183"/>
      <c r="M84" s="1183"/>
      <c r="N84" s="1183"/>
      <c r="O84" s="1183"/>
      <c r="P84" s="1183"/>
      <c r="Q84" s="1183"/>
      <c r="R84" s="1182"/>
    </row>
    <row r="85" spans="2:18" ht="14.45" customHeight="1" x14ac:dyDescent="0.25">
      <c r="B85" s="483">
        <v>0</v>
      </c>
      <c r="C85" s="436" t="s">
        <v>2100</v>
      </c>
      <c r="D85" s="436" t="s">
        <v>24</v>
      </c>
      <c r="E85" s="436" t="s">
        <v>4121</v>
      </c>
      <c r="F85" s="436" t="s">
        <v>435</v>
      </c>
      <c r="G85" s="436" t="s">
        <v>417</v>
      </c>
      <c r="H85" s="436" t="s">
        <v>814</v>
      </c>
      <c r="I85" s="440" t="s">
        <v>1117</v>
      </c>
      <c r="J85" s="440" t="s">
        <v>624</v>
      </c>
      <c r="K85" s="890" t="s">
        <v>814</v>
      </c>
      <c r="L85" s="1183"/>
      <c r="M85" s="1183"/>
      <c r="N85" s="1183"/>
      <c r="O85" s="1183"/>
      <c r="P85" s="1183"/>
      <c r="Q85" s="1183"/>
      <c r="R85" s="1182"/>
    </row>
    <row r="86" spans="2:18" ht="14.45" customHeight="1" x14ac:dyDescent="0.25">
      <c r="B86" s="483">
        <v>0</v>
      </c>
      <c r="C86" s="436" t="s">
        <v>2115</v>
      </c>
      <c r="D86" s="436" t="s">
        <v>24</v>
      </c>
      <c r="E86" s="436" t="s">
        <v>4121</v>
      </c>
      <c r="F86" s="436" t="s">
        <v>435</v>
      </c>
      <c r="G86" s="436" t="s">
        <v>417</v>
      </c>
      <c r="H86" s="436" t="s">
        <v>531</v>
      </c>
      <c r="I86" s="440" t="s">
        <v>1117</v>
      </c>
      <c r="J86" s="440" t="s">
        <v>624</v>
      </c>
      <c r="K86" s="890" t="s">
        <v>1060</v>
      </c>
      <c r="L86" s="1183"/>
      <c r="M86" s="1183"/>
      <c r="N86" s="1183"/>
      <c r="O86" s="1183"/>
      <c r="P86" s="1183"/>
      <c r="Q86" s="1183"/>
      <c r="R86" s="1182"/>
    </row>
    <row r="87" spans="2:18" ht="14.45" customHeight="1" x14ac:dyDescent="0.25">
      <c r="B87" s="483">
        <v>0</v>
      </c>
      <c r="C87" s="436" t="s">
        <v>2132</v>
      </c>
      <c r="D87" s="436" t="s">
        <v>24</v>
      </c>
      <c r="E87" s="436" t="s">
        <v>4121</v>
      </c>
      <c r="F87" s="436" t="s">
        <v>435</v>
      </c>
      <c r="G87" s="436" t="s">
        <v>417</v>
      </c>
      <c r="H87" s="436" t="s">
        <v>817</v>
      </c>
      <c r="I87" s="440" t="s">
        <v>1117</v>
      </c>
      <c r="J87" s="440" t="s">
        <v>624</v>
      </c>
      <c r="K87" s="890" t="s">
        <v>817</v>
      </c>
      <c r="L87" s="1170"/>
      <c r="M87" s="1170"/>
      <c r="N87" s="1170"/>
      <c r="O87" s="1170"/>
      <c r="P87" s="1170"/>
      <c r="Q87" s="1170"/>
      <c r="R87" s="1168"/>
    </row>
    <row r="88" spans="2:18" ht="14.45" customHeight="1" x14ac:dyDescent="0.25">
      <c r="B88" s="483">
        <v>0</v>
      </c>
      <c r="C88" s="436" t="s">
        <v>2996</v>
      </c>
      <c r="D88" s="436" t="s">
        <v>24</v>
      </c>
      <c r="E88" s="436" t="s">
        <v>4121</v>
      </c>
      <c r="F88" s="436" t="s">
        <v>416</v>
      </c>
      <c r="G88" s="436" t="s">
        <v>558</v>
      </c>
      <c r="H88" s="436" t="s">
        <v>805</v>
      </c>
      <c r="I88" s="440" t="s">
        <v>4017</v>
      </c>
      <c r="J88" s="440" t="s">
        <v>624</v>
      </c>
      <c r="K88" s="892" t="s">
        <v>5404</v>
      </c>
      <c r="L88" s="1171">
        <v>0</v>
      </c>
      <c r="M88" s="1171">
        <v>0</v>
      </c>
      <c r="N88" s="1171">
        <v>0</v>
      </c>
      <c r="O88" s="1185">
        <v>13.69</v>
      </c>
      <c r="P88" s="1185">
        <v>13.69</v>
      </c>
      <c r="Q88" s="1185">
        <v>13.69</v>
      </c>
      <c r="R88" s="1199"/>
    </row>
    <row r="89" spans="2:18" ht="14.45" customHeight="1" x14ac:dyDescent="0.25">
      <c r="B89" s="483">
        <v>0</v>
      </c>
      <c r="C89" s="436" t="s">
        <v>2997</v>
      </c>
      <c r="D89" s="436" t="s">
        <v>24</v>
      </c>
      <c r="E89" s="436" t="s">
        <v>4121</v>
      </c>
      <c r="F89" s="436" t="s">
        <v>416</v>
      </c>
      <c r="G89" s="436" t="s">
        <v>558</v>
      </c>
      <c r="H89" s="436" t="s">
        <v>809</v>
      </c>
      <c r="I89" s="440" t="s">
        <v>4017</v>
      </c>
      <c r="J89" s="440" t="s">
        <v>624</v>
      </c>
      <c r="K89" s="890" t="s">
        <v>809</v>
      </c>
      <c r="L89" s="1184"/>
      <c r="M89" s="1184"/>
      <c r="N89" s="1184"/>
      <c r="O89" s="1186"/>
      <c r="P89" s="1186"/>
      <c r="Q89" s="1186"/>
      <c r="R89" s="1200"/>
    </row>
    <row r="90" spans="2:18" ht="14.45" customHeight="1" x14ac:dyDescent="0.25">
      <c r="B90" s="483">
        <v>0</v>
      </c>
      <c r="C90" s="436" t="s">
        <v>2998</v>
      </c>
      <c r="D90" s="436" t="s">
        <v>24</v>
      </c>
      <c r="E90" s="436" t="s">
        <v>4121</v>
      </c>
      <c r="F90" s="436" t="s">
        <v>416</v>
      </c>
      <c r="G90" s="436" t="s">
        <v>558</v>
      </c>
      <c r="H90" s="436" t="s">
        <v>811</v>
      </c>
      <c r="I90" s="440" t="s">
        <v>4017</v>
      </c>
      <c r="J90" s="440" t="s">
        <v>624</v>
      </c>
      <c r="K90" s="890" t="s">
        <v>5405</v>
      </c>
      <c r="L90" s="1184"/>
      <c r="M90" s="1184"/>
      <c r="N90" s="1184"/>
      <c r="O90" s="1186"/>
      <c r="P90" s="1186"/>
      <c r="Q90" s="1186"/>
      <c r="R90" s="1200"/>
    </row>
    <row r="91" spans="2:18" ht="14.45" customHeight="1" x14ac:dyDescent="0.25">
      <c r="B91" s="483">
        <v>0</v>
      </c>
      <c r="C91" s="436" t="s">
        <v>2999</v>
      </c>
      <c r="D91" s="436" t="s">
        <v>24</v>
      </c>
      <c r="E91" s="436" t="s">
        <v>4121</v>
      </c>
      <c r="F91" s="436" t="s">
        <v>416</v>
      </c>
      <c r="G91" s="436" t="s">
        <v>558</v>
      </c>
      <c r="H91" s="436" t="s">
        <v>814</v>
      </c>
      <c r="I91" s="440" t="s">
        <v>4017</v>
      </c>
      <c r="J91" s="440" t="s">
        <v>624</v>
      </c>
      <c r="K91" s="890" t="s">
        <v>814</v>
      </c>
      <c r="L91" s="1184"/>
      <c r="M91" s="1184"/>
      <c r="N91" s="1184"/>
      <c r="O91" s="1186"/>
      <c r="P91" s="1186"/>
      <c r="Q91" s="1186"/>
      <c r="R91" s="1200"/>
    </row>
    <row r="92" spans="2:18" ht="14.45" customHeight="1" x14ac:dyDescent="0.25">
      <c r="B92" s="483">
        <v>0</v>
      </c>
      <c r="C92" s="436" t="s">
        <v>3000</v>
      </c>
      <c r="D92" s="436" t="s">
        <v>24</v>
      </c>
      <c r="E92" s="436" t="s">
        <v>4121</v>
      </c>
      <c r="F92" s="436" t="s">
        <v>416</v>
      </c>
      <c r="G92" s="436" t="s">
        <v>558</v>
      </c>
      <c r="H92" s="436" t="s">
        <v>531</v>
      </c>
      <c r="I92" s="440" t="s">
        <v>4017</v>
      </c>
      <c r="J92" s="440" t="s">
        <v>624</v>
      </c>
      <c r="K92" s="890" t="s">
        <v>1060</v>
      </c>
      <c r="L92" s="1184"/>
      <c r="M92" s="1184"/>
      <c r="N92" s="1184"/>
      <c r="O92" s="1186"/>
      <c r="P92" s="1186"/>
      <c r="Q92" s="1186"/>
      <c r="R92" s="1200"/>
    </row>
    <row r="93" spans="2:18" ht="14.45" customHeight="1" x14ac:dyDescent="0.25">
      <c r="B93" s="483">
        <v>0</v>
      </c>
      <c r="C93" s="436" t="s">
        <v>3001</v>
      </c>
      <c r="D93" s="436" t="s">
        <v>24</v>
      </c>
      <c r="E93" s="436" t="s">
        <v>4121</v>
      </c>
      <c r="F93" s="436" t="s">
        <v>416</v>
      </c>
      <c r="G93" s="436" t="s">
        <v>558</v>
      </c>
      <c r="H93" s="436" t="s">
        <v>817</v>
      </c>
      <c r="I93" s="440" t="s">
        <v>4017</v>
      </c>
      <c r="J93" s="440" t="s">
        <v>624</v>
      </c>
      <c r="K93" s="890" t="s">
        <v>817</v>
      </c>
      <c r="L93" s="1172"/>
      <c r="M93" s="1172"/>
      <c r="N93" s="1172"/>
      <c r="O93" s="1187"/>
      <c r="P93" s="1187"/>
      <c r="Q93" s="1187"/>
      <c r="R93" s="1201"/>
    </row>
    <row r="94" spans="2:18" ht="14.45" customHeight="1" x14ac:dyDescent="0.25">
      <c r="B94" s="483">
        <v>0</v>
      </c>
      <c r="C94" s="436" t="s">
        <v>1981</v>
      </c>
      <c r="D94" s="436" t="s">
        <v>24</v>
      </c>
      <c r="E94" s="436" t="s">
        <v>102</v>
      </c>
      <c r="F94" s="436" t="s">
        <v>435</v>
      </c>
      <c r="G94" s="436" t="s">
        <v>417</v>
      </c>
      <c r="H94" s="436" t="s">
        <v>486</v>
      </c>
      <c r="I94" s="440" t="s">
        <v>1117</v>
      </c>
      <c r="J94" s="440" t="s">
        <v>624</v>
      </c>
      <c r="K94" s="890" t="s">
        <v>5406</v>
      </c>
      <c r="L94" s="1171">
        <v>2.2410000000000001</v>
      </c>
      <c r="M94" s="1169">
        <v>2.2410000000000001</v>
      </c>
      <c r="N94" s="1169">
        <v>2.2410000000000001</v>
      </c>
      <c r="O94" s="1169">
        <v>0.44800000000000001</v>
      </c>
      <c r="P94" s="1169">
        <v>0.44800000000000001</v>
      </c>
      <c r="Q94" s="1169">
        <v>0.44800000000000001</v>
      </c>
      <c r="R94" s="1167"/>
    </row>
    <row r="95" spans="2:18" ht="14.45" customHeight="1" x14ac:dyDescent="0.25">
      <c r="B95" s="483">
        <v>0</v>
      </c>
      <c r="C95" s="436" t="s">
        <v>1996</v>
      </c>
      <c r="D95" s="436" t="s">
        <v>24</v>
      </c>
      <c r="E95" s="436" t="s">
        <v>102</v>
      </c>
      <c r="F95" s="436" t="s">
        <v>435</v>
      </c>
      <c r="G95" s="436" t="s">
        <v>417</v>
      </c>
      <c r="H95" s="436" t="s">
        <v>489</v>
      </c>
      <c r="I95" s="440" t="s">
        <v>1117</v>
      </c>
      <c r="J95" s="440" t="s">
        <v>624</v>
      </c>
      <c r="K95" s="890" t="s">
        <v>5407</v>
      </c>
      <c r="L95" s="1184"/>
      <c r="M95" s="1183"/>
      <c r="N95" s="1183"/>
      <c r="O95" s="1183"/>
      <c r="P95" s="1183"/>
      <c r="Q95" s="1183"/>
      <c r="R95" s="1182"/>
    </row>
    <row r="96" spans="2:18" ht="14.45" customHeight="1" x14ac:dyDescent="0.25">
      <c r="B96" s="483">
        <v>0</v>
      </c>
      <c r="C96" s="436" t="s">
        <v>3634</v>
      </c>
      <c r="D96" s="436" t="s">
        <v>24</v>
      </c>
      <c r="E96" s="436" t="s">
        <v>102</v>
      </c>
      <c r="F96" s="436" t="s">
        <v>435</v>
      </c>
      <c r="G96" s="436" t="s">
        <v>417</v>
      </c>
      <c r="H96" s="436" t="s">
        <v>492</v>
      </c>
      <c r="I96" s="440" t="s">
        <v>1116</v>
      </c>
      <c r="J96" s="440" t="s">
        <v>624</v>
      </c>
      <c r="K96" s="890" t="s">
        <v>5408</v>
      </c>
      <c r="L96" s="1184"/>
      <c r="M96" s="1183"/>
      <c r="N96" s="1183"/>
      <c r="O96" s="1183"/>
      <c r="P96" s="1183"/>
      <c r="Q96" s="1183"/>
      <c r="R96" s="1182"/>
    </row>
    <row r="97" spans="2:18" ht="14.45" customHeight="1" x14ac:dyDescent="0.25">
      <c r="B97" s="483">
        <v>0</v>
      </c>
      <c r="C97" s="436" t="s">
        <v>3635</v>
      </c>
      <c r="D97" s="436" t="s">
        <v>24</v>
      </c>
      <c r="E97" s="436" t="s">
        <v>102</v>
      </c>
      <c r="F97" s="436" t="s">
        <v>435</v>
      </c>
      <c r="G97" s="436" t="s">
        <v>417</v>
      </c>
      <c r="H97" s="436" t="s">
        <v>495</v>
      </c>
      <c r="I97" s="440" t="s">
        <v>1116</v>
      </c>
      <c r="J97" s="440" t="s">
        <v>624</v>
      </c>
      <c r="K97" s="890" t="s">
        <v>1059</v>
      </c>
      <c r="L97" s="1184"/>
      <c r="M97" s="1183"/>
      <c r="N97" s="1183"/>
      <c r="O97" s="1183"/>
      <c r="P97" s="1183"/>
      <c r="Q97" s="1183"/>
      <c r="R97" s="1182"/>
    </row>
    <row r="98" spans="2:18" ht="14.45" customHeight="1" x14ac:dyDescent="0.25">
      <c r="B98" s="483">
        <v>0</v>
      </c>
      <c r="C98" s="436" t="s">
        <v>3636</v>
      </c>
      <c r="D98" s="436" t="s">
        <v>24</v>
      </c>
      <c r="E98" s="436" t="s">
        <v>102</v>
      </c>
      <c r="F98" s="436" t="s">
        <v>435</v>
      </c>
      <c r="G98" s="436" t="s">
        <v>417</v>
      </c>
      <c r="H98" s="436" t="s">
        <v>498</v>
      </c>
      <c r="I98" s="440" t="s">
        <v>1116</v>
      </c>
      <c r="J98" s="440" t="s">
        <v>624</v>
      </c>
      <c r="K98" s="890" t="s">
        <v>715</v>
      </c>
      <c r="L98" s="1172"/>
      <c r="M98" s="1170"/>
      <c r="N98" s="1170"/>
      <c r="O98" s="1170"/>
      <c r="P98" s="1170"/>
      <c r="Q98" s="1170"/>
      <c r="R98" s="1168"/>
    </row>
    <row r="99" spans="2:18" ht="14.45" customHeight="1" x14ac:dyDescent="0.25">
      <c r="B99" s="483">
        <v>0</v>
      </c>
      <c r="C99" s="436" t="s">
        <v>2393</v>
      </c>
      <c r="D99" s="436" t="s">
        <v>24</v>
      </c>
      <c r="E99" s="436" t="s">
        <v>4012</v>
      </c>
      <c r="F99" s="436" t="s">
        <v>435</v>
      </c>
      <c r="G99" s="436" t="s">
        <v>417</v>
      </c>
      <c r="H99" s="436" t="s">
        <v>534</v>
      </c>
      <c r="I99" s="440" t="s">
        <v>1117</v>
      </c>
      <c r="J99" s="440" t="s">
        <v>624</v>
      </c>
      <c r="K99" s="890" t="s">
        <v>534</v>
      </c>
      <c r="L99" s="1169">
        <v>25.497</v>
      </c>
      <c r="M99" s="1169">
        <v>25.497</v>
      </c>
      <c r="N99" s="1169">
        <v>25.497</v>
      </c>
      <c r="O99" s="1169">
        <v>5.101</v>
      </c>
      <c r="P99" s="1169">
        <v>5.101</v>
      </c>
      <c r="Q99" s="1169">
        <v>5.101</v>
      </c>
      <c r="R99" s="1167"/>
    </row>
    <row r="100" spans="2:18" ht="14.45" customHeight="1" x14ac:dyDescent="0.25">
      <c r="B100" s="483">
        <v>0</v>
      </c>
      <c r="C100" s="436" t="s">
        <v>2398</v>
      </c>
      <c r="D100" s="436" t="s">
        <v>24</v>
      </c>
      <c r="E100" s="436" t="s">
        <v>4012</v>
      </c>
      <c r="F100" s="436" t="s">
        <v>435</v>
      </c>
      <c r="G100" s="436" t="s">
        <v>417</v>
      </c>
      <c r="H100" s="436" t="s">
        <v>520</v>
      </c>
      <c r="I100" s="440" t="s">
        <v>1117</v>
      </c>
      <c r="J100" s="440" t="s">
        <v>624</v>
      </c>
      <c r="K100" s="890" t="s">
        <v>520</v>
      </c>
      <c r="L100" s="1183"/>
      <c r="M100" s="1183"/>
      <c r="N100" s="1183"/>
      <c r="O100" s="1183"/>
      <c r="P100" s="1183"/>
      <c r="Q100" s="1183"/>
      <c r="R100" s="1182"/>
    </row>
    <row r="101" spans="2:18" ht="14.45" customHeight="1" x14ac:dyDescent="0.25">
      <c r="B101" s="483">
        <v>0</v>
      </c>
      <c r="C101" s="436" t="s">
        <v>2403</v>
      </c>
      <c r="D101" s="436" t="s">
        <v>24</v>
      </c>
      <c r="E101" s="436" t="s">
        <v>4012</v>
      </c>
      <c r="F101" s="436" t="s">
        <v>435</v>
      </c>
      <c r="G101" s="436" t="s">
        <v>417</v>
      </c>
      <c r="H101" s="436" t="s">
        <v>522</v>
      </c>
      <c r="I101" s="440" t="s">
        <v>1117</v>
      </c>
      <c r="J101" s="440" t="s">
        <v>624</v>
      </c>
      <c r="K101" s="890" t="s">
        <v>522</v>
      </c>
      <c r="L101" s="1183"/>
      <c r="M101" s="1183"/>
      <c r="N101" s="1183"/>
      <c r="O101" s="1183"/>
      <c r="P101" s="1183"/>
      <c r="Q101" s="1183"/>
      <c r="R101" s="1182"/>
    </row>
    <row r="102" spans="2:18" ht="14.45" customHeight="1" x14ac:dyDescent="0.25">
      <c r="B102" s="483">
        <v>0</v>
      </c>
      <c r="C102" s="436" t="s">
        <v>6364</v>
      </c>
      <c r="D102" s="436" t="s">
        <v>24</v>
      </c>
      <c r="E102" s="436" t="s">
        <v>4012</v>
      </c>
      <c r="F102" s="436" t="s">
        <v>435</v>
      </c>
      <c r="G102" s="436" t="s">
        <v>417</v>
      </c>
      <c r="H102" s="436" t="s">
        <v>2120</v>
      </c>
      <c r="I102" s="440" t="s">
        <v>4064</v>
      </c>
      <c r="J102" s="887" t="s">
        <v>628</v>
      </c>
      <c r="K102" s="890" t="s">
        <v>2120</v>
      </c>
      <c r="L102" s="1183"/>
      <c r="M102" s="1183"/>
      <c r="N102" s="1183"/>
      <c r="O102" s="1183"/>
      <c r="P102" s="1183"/>
      <c r="Q102" s="1183"/>
      <c r="R102" s="1182"/>
    </row>
    <row r="103" spans="2:18" ht="14.45" customHeight="1" x14ac:dyDescent="0.25">
      <c r="B103" s="483">
        <v>0</v>
      </c>
      <c r="C103" s="436" t="s">
        <v>2409</v>
      </c>
      <c r="D103" s="436" t="s">
        <v>24</v>
      </c>
      <c r="E103" s="436" t="s">
        <v>4012</v>
      </c>
      <c r="F103" s="436" t="s">
        <v>435</v>
      </c>
      <c r="G103" s="436" t="s">
        <v>417</v>
      </c>
      <c r="H103" s="436" t="s">
        <v>524</v>
      </c>
      <c r="I103" s="440" t="s">
        <v>1117</v>
      </c>
      <c r="J103" s="440" t="s">
        <v>624</v>
      </c>
      <c r="K103" s="890" t="s">
        <v>524</v>
      </c>
      <c r="L103" s="1183"/>
      <c r="M103" s="1183"/>
      <c r="N103" s="1183"/>
      <c r="O103" s="1183"/>
      <c r="P103" s="1183"/>
      <c r="Q103" s="1183"/>
      <c r="R103" s="1182"/>
    </row>
    <row r="104" spans="2:18" ht="14.45" customHeight="1" x14ac:dyDescent="0.25">
      <c r="B104" s="483">
        <v>0</v>
      </c>
      <c r="C104" s="436" t="s">
        <v>2414</v>
      </c>
      <c r="D104" s="436" t="s">
        <v>24</v>
      </c>
      <c r="E104" s="436" t="s">
        <v>4012</v>
      </c>
      <c r="F104" s="436" t="s">
        <v>435</v>
      </c>
      <c r="G104" s="436" t="s">
        <v>417</v>
      </c>
      <c r="H104" s="436" t="s">
        <v>526</v>
      </c>
      <c r="I104" s="440" t="s">
        <v>1117</v>
      </c>
      <c r="J104" s="440" t="s">
        <v>624</v>
      </c>
      <c r="K104" s="890" t="s">
        <v>526</v>
      </c>
      <c r="L104" s="1183"/>
      <c r="M104" s="1183"/>
      <c r="N104" s="1183"/>
      <c r="O104" s="1183"/>
      <c r="P104" s="1183"/>
      <c r="Q104" s="1183"/>
      <c r="R104" s="1182"/>
    </row>
    <row r="105" spans="2:18" ht="14.45" customHeight="1" x14ac:dyDescent="0.25">
      <c r="B105" s="483">
        <v>0</v>
      </c>
      <c r="C105" s="436" t="s">
        <v>2418</v>
      </c>
      <c r="D105" s="436" t="s">
        <v>24</v>
      </c>
      <c r="E105" s="436" t="s">
        <v>4012</v>
      </c>
      <c r="F105" s="436" t="s">
        <v>435</v>
      </c>
      <c r="G105" s="436" t="s">
        <v>417</v>
      </c>
      <c r="H105" s="436" t="s">
        <v>528</v>
      </c>
      <c r="I105" s="440" t="s">
        <v>1117</v>
      </c>
      <c r="J105" s="440" t="s">
        <v>624</v>
      </c>
      <c r="K105" s="890" t="s">
        <v>528</v>
      </c>
      <c r="L105" s="1183"/>
      <c r="M105" s="1183"/>
      <c r="N105" s="1183"/>
      <c r="O105" s="1183"/>
      <c r="P105" s="1183"/>
      <c r="Q105" s="1183"/>
      <c r="R105" s="1182"/>
    </row>
    <row r="106" spans="2:18" ht="14.45" customHeight="1" x14ac:dyDescent="0.25">
      <c r="B106" s="483">
        <v>0</v>
      </c>
      <c r="C106" s="436" t="s">
        <v>2422</v>
      </c>
      <c r="D106" s="436" t="s">
        <v>24</v>
      </c>
      <c r="E106" s="436" t="s">
        <v>4012</v>
      </c>
      <c r="F106" s="436" t="s">
        <v>435</v>
      </c>
      <c r="G106" s="436" t="s">
        <v>417</v>
      </c>
      <c r="H106" s="436" t="s">
        <v>531</v>
      </c>
      <c r="I106" s="440" t="s">
        <v>1117</v>
      </c>
      <c r="J106" s="440" t="s">
        <v>624</v>
      </c>
      <c r="K106" s="890" t="s">
        <v>5409</v>
      </c>
      <c r="L106" s="1170"/>
      <c r="M106" s="1170"/>
      <c r="N106" s="1170"/>
      <c r="O106" s="1170"/>
      <c r="P106" s="1170"/>
      <c r="Q106" s="1170"/>
      <c r="R106" s="1168"/>
    </row>
    <row r="107" spans="2:18" ht="14.45" customHeight="1" x14ac:dyDescent="0.25">
      <c r="B107" s="483">
        <v>0</v>
      </c>
      <c r="C107" s="436" t="s">
        <v>5410</v>
      </c>
      <c r="D107" s="436" t="s">
        <v>24</v>
      </c>
      <c r="E107" s="436" t="s">
        <v>4012</v>
      </c>
      <c r="F107" s="436" t="s">
        <v>416</v>
      </c>
      <c r="G107" s="436" t="s">
        <v>558</v>
      </c>
      <c r="H107" s="436" t="s">
        <v>534</v>
      </c>
      <c r="I107" s="440" t="s">
        <v>4020</v>
      </c>
      <c r="J107" s="887" t="s">
        <v>628</v>
      </c>
      <c r="K107" s="890" t="s">
        <v>534</v>
      </c>
      <c r="L107" s="1173"/>
      <c r="M107" s="1176"/>
      <c r="N107" s="1176"/>
      <c r="O107" s="1179">
        <v>41.86</v>
      </c>
      <c r="P107" s="1179">
        <v>41.86</v>
      </c>
      <c r="Q107" s="1179">
        <v>41.86</v>
      </c>
      <c r="R107" s="1167"/>
    </row>
    <row r="108" spans="2:18" ht="14.45" customHeight="1" x14ac:dyDescent="0.25">
      <c r="B108" s="483">
        <v>0</v>
      </c>
      <c r="C108" s="436" t="s">
        <v>5411</v>
      </c>
      <c r="D108" s="436" t="s">
        <v>24</v>
      </c>
      <c r="E108" s="436" t="s">
        <v>4012</v>
      </c>
      <c r="F108" s="436" t="s">
        <v>416</v>
      </c>
      <c r="G108" s="436" t="s">
        <v>558</v>
      </c>
      <c r="H108" s="436" t="s">
        <v>520</v>
      </c>
      <c r="I108" s="440" t="s">
        <v>4020</v>
      </c>
      <c r="J108" s="887" t="s">
        <v>628</v>
      </c>
      <c r="K108" s="890" t="s">
        <v>520</v>
      </c>
      <c r="L108" s="1174"/>
      <c r="M108" s="1177"/>
      <c r="N108" s="1177"/>
      <c r="O108" s="1180"/>
      <c r="P108" s="1180"/>
      <c r="Q108" s="1180"/>
      <c r="R108" s="1182"/>
    </row>
    <row r="109" spans="2:18" ht="14.45" customHeight="1" x14ac:dyDescent="0.25">
      <c r="B109" s="483">
        <v>0</v>
      </c>
      <c r="C109" s="436" t="s">
        <v>5412</v>
      </c>
      <c r="D109" s="436" t="s">
        <v>24</v>
      </c>
      <c r="E109" s="436" t="s">
        <v>4012</v>
      </c>
      <c r="F109" s="436" t="s">
        <v>416</v>
      </c>
      <c r="G109" s="436" t="s">
        <v>558</v>
      </c>
      <c r="H109" s="436" t="s">
        <v>522</v>
      </c>
      <c r="I109" s="440" t="s">
        <v>4020</v>
      </c>
      <c r="J109" s="887" t="s">
        <v>628</v>
      </c>
      <c r="K109" s="890" t="s">
        <v>522</v>
      </c>
      <c r="L109" s="1174"/>
      <c r="M109" s="1177"/>
      <c r="N109" s="1177"/>
      <c r="O109" s="1180"/>
      <c r="P109" s="1180"/>
      <c r="Q109" s="1180"/>
      <c r="R109" s="1182"/>
    </row>
    <row r="110" spans="2:18" ht="14.45" customHeight="1" x14ac:dyDescent="0.25">
      <c r="B110" s="483">
        <v>0</v>
      </c>
      <c r="C110" s="436" t="s">
        <v>6365</v>
      </c>
      <c r="D110" s="436" t="s">
        <v>24</v>
      </c>
      <c r="E110" s="436" t="s">
        <v>4012</v>
      </c>
      <c r="F110" s="436" t="s">
        <v>416</v>
      </c>
      <c r="G110" s="436" t="s">
        <v>558</v>
      </c>
      <c r="H110" s="436" t="s">
        <v>614</v>
      </c>
      <c r="I110" s="440">
        <v>44621</v>
      </c>
      <c r="J110" s="887" t="s">
        <v>628</v>
      </c>
      <c r="K110" s="436" t="s">
        <v>614</v>
      </c>
      <c r="L110" s="1174"/>
      <c r="M110" s="1177"/>
      <c r="N110" s="1177"/>
      <c r="O110" s="1180"/>
      <c r="P110" s="1180"/>
      <c r="Q110" s="1180"/>
      <c r="R110" s="1182"/>
    </row>
    <row r="111" spans="2:18" ht="14.45" customHeight="1" x14ac:dyDescent="0.25">
      <c r="B111" s="483">
        <v>0</v>
      </c>
      <c r="C111" s="436" t="s">
        <v>5413</v>
      </c>
      <c r="D111" s="436" t="s">
        <v>24</v>
      </c>
      <c r="E111" s="436" t="s">
        <v>4012</v>
      </c>
      <c r="F111" s="436" t="s">
        <v>416</v>
      </c>
      <c r="G111" s="436" t="s">
        <v>558</v>
      </c>
      <c r="H111" s="436" t="s">
        <v>524</v>
      </c>
      <c r="I111" s="440" t="s">
        <v>4020</v>
      </c>
      <c r="J111" s="887" t="s">
        <v>628</v>
      </c>
      <c r="K111" s="890" t="s">
        <v>524</v>
      </c>
      <c r="L111" s="1174"/>
      <c r="M111" s="1177"/>
      <c r="N111" s="1177"/>
      <c r="O111" s="1180"/>
      <c r="P111" s="1180"/>
      <c r="Q111" s="1180"/>
      <c r="R111" s="1182"/>
    </row>
    <row r="112" spans="2:18" ht="14.45" customHeight="1" x14ac:dyDescent="0.25">
      <c r="B112" s="483">
        <v>0</v>
      </c>
      <c r="C112" s="436" t="s">
        <v>5414</v>
      </c>
      <c r="D112" s="436" t="s">
        <v>24</v>
      </c>
      <c r="E112" s="436" t="s">
        <v>4012</v>
      </c>
      <c r="F112" s="436" t="s">
        <v>416</v>
      </c>
      <c r="G112" s="436" t="s">
        <v>558</v>
      </c>
      <c r="H112" s="436" t="s">
        <v>526</v>
      </c>
      <c r="I112" s="440" t="s">
        <v>4020</v>
      </c>
      <c r="J112" s="887" t="s">
        <v>628</v>
      </c>
      <c r="K112" s="890" t="s">
        <v>526</v>
      </c>
      <c r="L112" s="1174"/>
      <c r="M112" s="1177"/>
      <c r="N112" s="1177"/>
      <c r="O112" s="1180"/>
      <c r="P112" s="1180"/>
      <c r="Q112" s="1180"/>
      <c r="R112" s="1182"/>
    </row>
    <row r="113" spans="2:18" ht="14.45" customHeight="1" x14ac:dyDescent="0.25">
      <c r="B113" s="483">
        <v>0</v>
      </c>
      <c r="C113" s="436" t="s">
        <v>5415</v>
      </c>
      <c r="D113" s="436" t="s">
        <v>24</v>
      </c>
      <c r="E113" s="436" t="s">
        <v>4012</v>
      </c>
      <c r="F113" s="436" t="s">
        <v>416</v>
      </c>
      <c r="G113" s="436" t="s">
        <v>558</v>
      </c>
      <c r="H113" s="436" t="s">
        <v>528</v>
      </c>
      <c r="I113" s="440" t="s">
        <v>4020</v>
      </c>
      <c r="J113" s="887" t="s">
        <v>628</v>
      </c>
      <c r="K113" s="890" t="s">
        <v>528</v>
      </c>
      <c r="L113" s="1174"/>
      <c r="M113" s="1177"/>
      <c r="N113" s="1177"/>
      <c r="O113" s="1180"/>
      <c r="P113" s="1180"/>
      <c r="Q113" s="1180"/>
      <c r="R113" s="1182"/>
    </row>
    <row r="114" spans="2:18" ht="14.45" customHeight="1" x14ac:dyDescent="0.25">
      <c r="B114" s="483">
        <v>0</v>
      </c>
      <c r="C114" s="436" t="s">
        <v>5416</v>
      </c>
      <c r="D114" s="436" t="s">
        <v>24</v>
      </c>
      <c r="E114" s="436" t="s">
        <v>4012</v>
      </c>
      <c r="F114" s="436" t="s">
        <v>416</v>
      </c>
      <c r="G114" s="436" t="s">
        <v>558</v>
      </c>
      <c r="H114" s="436" t="s">
        <v>531</v>
      </c>
      <c r="I114" s="440" t="s">
        <v>4020</v>
      </c>
      <c r="J114" s="887" t="s">
        <v>628</v>
      </c>
      <c r="K114" s="890" t="s">
        <v>5409</v>
      </c>
      <c r="L114" s="1174"/>
      <c r="M114" s="1177"/>
      <c r="N114" s="1177"/>
      <c r="O114" s="1180"/>
      <c r="P114" s="1180"/>
      <c r="Q114" s="1180"/>
      <c r="R114" s="1182"/>
    </row>
    <row r="115" spans="2:18" ht="14.45" customHeight="1" x14ac:dyDescent="0.25">
      <c r="B115" s="483">
        <v>0</v>
      </c>
      <c r="C115" s="436" t="s">
        <v>7303</v>
      </c>
      <c r="D115" s="436" t="s">
        <v>24</v>
      </c>
      <c r="E115" s="436" t="s">
        <v>4012</v>
      </c>
      <c r="F115" s="436" t="s">
        <v>416</v>
      </c>
      <c r="G115" s="436" t="s">
        <v>558</v>
      </c>
      <c r="H115" s="436" t="s">
        <v>454</v>
      </c>
      <c r="I115" s="440">
        <v>44927</v>
      </c>
      <c r="J115" s="887" t="s">
        <v>628</v>
      </c>
      <c r="K115" s="890" t="s">
        <v>454</v>
      </c>
      <c r="L115" s="1175"/>
      <c r="M115" s="1178"/>
      <c r="N115" s="1178"/>
      <c r="O115" s="1181"/>
      <c r="P115" s="1181"/>
      <c r="Q115" s="1181"/>
      <c r="R115" s="1168"/>
    </row>
    <row r="116" spans="2:18" ht="14.45" customHeight="1" x14ac:dyDescent="0.25">
      <c r="B116" s="483">
        <v>0</v>
      </c>
      <c r="C116" s="436" t="s">
        <v>2180</v>
      </c>
      <c r="D116" s="436" t="s">
        <v>24</v>
      </c>
      <c r="E116" s="436" t="s">
        <v>4203</v>
      </c>
      <c r="F116" s="436" t="s">
        <v>435</v>
      </c>
      <c r="G116" s="436" t="s">
        <v>417</v>
      </c>
      <c r="H116" s="436" t="s">
        <v>470</v>
      </c>
      <c r="I116" s="440" t="s">
        <v>1117</v>
      </c>
      <c r="J116" s="893" t="s">
        <v>806</v>
      </c>
      <c r="K116" s="890" t="s">
        <v>5419</v>
      </c>
      <c r="L116" s="1176">
        <v>32.14</v>
      </c>
      <c r="M116" s="1176">
        <v>32.14</v>
      </c>
      <c r="N116" s="1176">
        <v>32.14</v>
      </c>
      <c r="O116" s="1176">
        <v>3.94</v>
      </c>
      <c r="P116" s="1176">
        <v>3.94</v>
      </c>
      <c r="Q116" s="1176">
        <v>3.94</v>
      </c>
      <c r="R116" s="1167"/>
    </row>
    <row r="117" spans="2:18" ht="14.45" customHeight="1" x14ac:dyDescent="0.25">
      <c r="B117" s="483">
        <v>0</v>
      </c>
      <c r="C117" s="436" t="s">
        <v>2190</v>
      </c>
      <c r="D117" s="436" t="s">
        <v>24</v>
      </c>
      <c r="E117" s="436" t="s">
        <v>4203</v>
      </c>
      <c r="F117" s="436" t="s">
        <v>435</v>
      </c>
      <c r="G117" s="436" t="s">
        <v>417</v>
      </c>
      <c r="H117" s="436" t="s">
        <v>473</v>
      </c>
      <c r="I117" s="440" t="s">
        <v>1117</v>
      </c>
      <c r="J117" s="893" t="s">
        <v>806</v>
      </c>
      <c r="K117" s="890" t="s">
        <v>4050</v>
      </c>
      <c r="L117" s="1177"/>
      <c r="M117" s="1177"/>
      <c r="N117" s="1177"/>
      <c r="O117" s="1177"/>
      <c r="P117" s="1177"/>
      <c r="Q117" s="1177"/>
      <c r="R117" s="1182"/>
    </row>
    <row r="118" spans="2:18" ht="14.45" customHeight="1" x14ac:dyDescent="0.25">
      <c r="B118" s="483">
        <v>0</v>
      </c>
      <c r="C118" s="436" t="s">
        <v>2202</v>
      </c>
      <c r="D118" s="436" t="s">
        <v>24</v>
      </c>
      <c r="E118" s="436" t="s">
        <v>4203</v>
      </c>
      <c r="F118" s="436" t="s">
        <v>435</v>
      </c>
      <c r="G118" s="436" t="s">
        <v>417</v>
      </c>
      <c r="H118" s="436" t="s">
        <v>475</v>
      </c>
      <c r="I118" s="440" t="s">
        <v>1117</v>
      </c>
      <c r="J118" s="893" t="s">
        <v>806</v>
      </c>
      <c r="K118" s="890" t="s">
        <v>5420</v>
      </c>
      <c r="L118" s="1177"/>
      <c r="M118" s="1177"/>
      <c r="N118" s="1177"/>
      <c r="O118" s="1177"/>
      <c r="P118" s="1177"/>
      <c r="Q118" s="1177"/>
      <c r="R118" s="1182"/>
    </row>
    <row r="119" spans="2:18" ht="14.45" customHeight="1" x14ac:dyDescent="0.25">
      <c r="B119" s="483">
        <v>0</v>
      </c>
      <c r="C119" s="436" t="s">
        <v>7304</v>
      </c>
      <c r="D119" s="436" t="s">
        <v>24</v>
      </c>
      <c r="E119" s="436" t="s">
        <v>4203</v>
      </c>
      <c r="F119" s="436" t="s">
        <v>435</v>
      </c>
      <c r="G119" s="436" t="s">
        <v>417</v>
      </c>
      <c r="H119" s="436" t="s">
        <v>468</v>
      </c>
      <c r="I119" s="440" t="s">
        <v>1117</v>
      </c>
      <c r="J119" s="893" t="s">
        <v>806</v>
      </c>
      <c r="K119" s="890" t="s">
        <v>468</v>
      </c>
      <c r="L119" s="1178"/>
      <c r="M119" s="1178"/>
      <c r="N119" s="1178"/>
      <c r="O119" s="1178"/>
      <c r="P119" s="1178"/>
      <c r="Q119" s="1178"/>
      <c r="R119" s="690"/>
    </row>
    <row r="120" spans="2:18" ht="14.45" customHeight="1" x14ac:dyDescent="0.25">
      <c r="B120" s="483">
        <v>0</v>
      </c>
      <c r="C120" s="436" t="s">
        <v>2976</v>
      </c>
      <c r="D120" s="436" t="s">
        <v>24</v>
      </c>
      <c r="E120" s="436" t="s">
        <v>4203</v>
      </c>
      <c r="F120" s="436" t="s">
        <v>416</v>
      </c>
      <c r="G120" s="436" t="s">
        <v>558</v>
      </c>
      <c r="H120" s="436" t="s">
        <v>470</v>
      </c>
      <c r="I120" s="440" t="s">
        <v>4016</v>
      </c>
      <c r="J120" s="440" t="s">
        <v>5421</v>
      </c>
      <c r="K120" s="890" t="s">
        <v>470</v>
      </c>
      <c r="L120" s="894">
        <v>0</v>
      </c>
      <c r="M120" s="894">
        <v>0</v>
      </c>
      <c r="N120" s="894">
        <v>0</v>
      </c>
      <c r="O120" s="894">
        <v>2.5</v>
      </c>
      <c r="P120" s="894">
        <v>2.5</v>
      </c>
      <c r="Q120" s="894">
        <v>2.5</v>
      </c>
      <c r="R120" s="457"/>
    </row>
    <row r="121" spans="2:18" ht="14.45" customHeight="1" x14ac:dyDescent="0.25">
      <c r="B121" s="483">
        <v>0</v>
      </c>
      <c r="C121" s="436" t="s">
        <v>2237</v>
      </c>
      <c r="D121" s="436" t="s">
        <v>24</v>
      </c>
      <c r="E121" s="436" t="s">
        <v>4120</v>
      </c>
      <c r="F121" s="436" t="s">
        <v>435</v>
      </c>
      <c r="G121" s="436" t="s">
        <v>417</v>
      </c>
      <c r="H121" s="436" t="s">
        <v>478</v>
      </c>
      <c r="I121" s="440" t="s">
        <v>1117</v>
      </c>
      <c r="J121" s="887" t="s">
        <v>806</v>
      </c>
      <c r="K121" s="890" t="s">
        <v>602</v>
      </c>
      <c r="L121" s="1169">
        <v>3.85</v>
      </c>
      <c r="M121" s="1169">
        <v>3.85</v>
      </c>
      <c r="N121" s="1169">
        <v>3.85</v>
      </c>
      <c r="O121" s="1169">
        <v>0.38</v>
      </c>
      <c r="P121" s="1169">
        <v>0.38</v>
      </c>
      <c r="Q121" s="1169">
        <v>0.38</v>
      </c>
      <c r="R121" s="1167"/>
    </row>
    <row r="122" spans="2:18" ht="14.45" customHeight="1" x14ac:dyDescent="0.25">
      <c r="B122" s="483">
        <v>0</v>
      </c>
      <c r="C122" s="436" t="s">
        <v>2216</v>
      </c>
      <c r="D122" s="436" t="s">
        <v>24</v>
      </c>
      <c r="E122" s="436" t="s">
        <v>4120</v>
      </c>
      <c r="F122" s="436" t="s">
        <v>435</v>
      </c>
      <c r="G122" s="436" t="s">
        <v>417</v>
      </c>
      <c r="H122" s="436" t="s">
        <v>482</v>
      </c>
      <c r="I122" s="440" t="s">
        <v>1117</v>
      </c>
      <c r="J122" s="887" t="s">
        <v>806</v>
      </c>
      <c r="K122" s="890" t="s">
        <v>482</v>
      </c>
      <c r="L122" s="1183"/>
      <c r="M122" s="1183"/>
      <c r="N122" s="1183"/>
      <c r="O122" s="1183"/>
      <c r="P122" s="1183"/>
      <c r="Q122" s="1183"/>
      <c r="R122" s="1182"/>
    </row>
    <row r="123" spans="2:18" ht="14.45" customHeight="1" x14ac:dyDescent="0.25">
      <c r="B123" s="483">
        <v>0</v>
      </c>
      <c r="C123" s="436" t="s">
        <v>2227</v>
      </c>
      <c r="D123" s="436" t="s">
        <v>24</v>
      </c>
      <c r="E123" s="436" t="s">
        <v>4120</v>
      </c>
      <c r="F123" s="436" t="s">
        <v>435</v>
      </c>
      <c r="G123" s="436" t="s">
        <v>417</v>
      </c>
      <c r="H123" s="436" t="s">
        <v>484</v>
      </c>
      <c r="I123" s="440" t="s">
        <v>1117</v>
      </c>
      <c r="J123" s="887" t="s">
        <v>806</v>
      </c>
      <c r="K123" s="890" t="s">
        <v>599</v>
      </c>
      <c r="L123" s="1170"/>
      <c r="M123" s="1170"/>
      <c r="N123" s="1170"/>
      <c r="O123" s="1170"/>
      <c r="P123" s="1170"/>
      <c r="Q123" s="1170"/>
      <c r="R123" s="1168"/>
    </row>
    <row r="124" spans="2:18" ht="14.45" customHeight="1" x14ac:dyDescent="0.25">
      <c r="B124" s="483">
        <v>0</v>
      </c>
      <c r="C124" s="436" t="s">
        <v>2262</v>
      </c>
      <c r="D124" s="436" t="s">
        <v>24</v>
      </c>
      <c r="E124" s="436" t="s">
        <v>68</v>
      </c>
      <c r="F124" s="436" t="s">
        <v>435</v>
      </c>
      <c r="G124" s="436" t="s">
        <v>417</v>
      </c>
      <c r="H124" s="436" t="s">
        <v>478</v>
      </c>
      <c r="I124" s="440" t="s">
        <v>1117</v>
      </c>
      <c r="J124" s="887" t="s">
        <v>806</v>
      </c>
      <c r="K124" s="890" t="s">
        <v>5422</v>
      </c>
      <c r="L124" s="1169">
        <v>6.94</v>
      </c>
      <c r="M124" s="1169">
        <v>6.94</v>
      </c>
      <c r="N124" s="1169">
        <v>6.94</v>
      </c>
      <c r="O124" s="1169">
        <v>0.7</v>
      </c>
      <c r="P124" s="1169">
        <v>0.7</v>
      </c>
      <c r="Q124" s="1169">
        <v>0.7</v>
      </c>
      <c r="R124" s="1167"/>
    </row>
    <row r="125" spans="2:18" ht="14.45" customHeight="1" x14ac:dyDescent="0.25">
      <c r="B125" s="483">
        <v>0</v>
      </c>
      <c r="C125" s="436" t="s">
        <v>2271</v>
      </c>
      <c r="D125" s="436" t="s">
        <v>24</v>
      </c>
      <c r="E125" s="436" t="s">
        <v>68</v>
      </c>
      <c r="F125" s="436" t="s">
        <v>435</v>
      </c>
      <c r="G125" s="436" t="s">
        <v>417</v>
      </c>
      <c r="H125" s="436" t="s">
        <v>504</v>
      </c>
      <c r="I125" s="440" t="s">
        <v>1117</v>
      </c>
      <c r="J125" s="887" t="s">
        <v>806</v>
      </c>
      <c r="K125" s="890" t="s">
        <v>5423</v>
      </c>
      <c r="L125" s="1183"/>
      <c r="M125" s="1183"/>
      <c r="N125" s="1183"/>
      <c r="O125" s="1183"/>
      <c r="P125" s="1183"/>
      <c r="Q125" s="1183"/>
      <c r="R125" s="1182"/>
    </row>
    <row r="126" spans="2:18" ht="14.45" customHeight="1" x14ac:dyDescent="0.25">
      <c r="B126" s="483">
        <v>0</v>
      </c>
      <c r="C126" s="436" t="s">
        <v>2254</v>
      </c>
      <c r="D126" s="436" t="s">
        <v>24</v>
      </c>
      <c r="E126" s="436" t="s">
        <v>68</v>
      </c>
      <c r="F126" s="436" t="s">
        <v>435</v>
      </c>
      <c r="G126" s="436" t="s">
        <v>417</v>
      </c>
      <c r="H126" s="436" t="s">
        <v>507</v>
      </c>
      <c r="I126" s="440" t="s">
        <v>1117</v>
      </c>
      <c r="J126" s="887" t="s">
        <v>806</v>
      </c>
      <c r="K126" s="890" t="s">
        <v>507</v>
      </c>
      <c r="L126" s="1183"/>
      <c r="M126" s="1183"/>
      <c r="N126" s="1183"/>
      <c r="O126" s="1183"/>
      <c r="P126" s="1183"/>
      <c r="Q126" s="1183"/>
      <c r="R126" s="1182"/>
    </row>
    <row r="127" spans="2:18" ht="14.45" customHeight="1" x14ac:dyDescent="0.25">
      <c r="B127" s="483">
        <v>0</v>
      </c>
      <c r="C127" s="436" t="s">
        <v>2280</v>
      </c>
      <c r="D127" s="436" t="s">
        <v>24</v>
      </c>
      <c r="E127" s="436" t="s">
        <v>68</v>
      </c>
      <c r="F127" s="436" t="s">
        <v>435</v>
      </c>
      <c r="G127" s="436" t="s">
        <v>417</v>
      </c>
      <c r="H127" s="436" t="s">
        <v>509</v>
      </c>
      <c r="I127" s="440" t="s">
        <v>1117</v>
      </c>
      <c r="J127" s="887" t="s">
        <v>806</v>
      </c>
      <c r="K127" s="890" t="s">
        <v>509</v>
      </c>
      <c r="L127" s="1183"/>
      <c r="M127" s="1183"/>
      <c r="N127" s="1183"/>
      <c r="O127" s="1183"/>
      <c r="P127" s="1183"/>
      <c r="Q127" s="1183"/>
      <c r="R127" s="1182"/>
    </row>
    <row r="128" spans="2:18" ht="14.45" customHeight="1" x14ac:dyDescent="0.25">
      <c r="B128" s="483">
        <v>0</v>
      </c>
      <c r="C128" s="436" t="s">
        <v>2287</v>
      </c>
      <c r="D128" s="436" t="s">
        <v>24</v>
      </c>
      <c r="E128" s="436" t="s">
        <v>68</v>
      </c>
      <c r="F128" s="436" t="s">
        <v>435</v>
      </c>
      <c r="G128" s="436" t="s">
        <v>417</v>
      </c>
      <c r="H128" s="436" t="s">
        <v>511</v>
      </c>
      <c r="I128" s="440" t="s">
        <v>1117</v>
      </c>
      <c r="J128" s="887" t="s">
        <v>806</v>
      </c>
      <c r="K128" s="890" t="s">
        <v>511</v>
      </c>
      <c r="L128" s="1183"/>
      <c r="M128" s="1183"/>
      <c r="N128" s="1183"/>
      <c r="O128" s="1183"/>
      <c r="P128" s="1183"/>
      <c r="Q128" s="1183"/>
      <c r="R128" s="1182"/>
    </row>
    <row r="129" spans="2:18" ht="14.45" customHeight="1" x14ac:dyDescent="0.25">
      <c r="B129" s="483">
        <v>0</v>
      </c>
      <c r="C129" s="436" t="s">
        <v>2294</v>
      </c>
      <c r="D129" s="436" t="s">
        <v>24</v>
      </c>
      <c r="E129" s="436" t="s">
        <v>68</v>
      </c>
      <c r="F129" s="436" t="s">
        <v>435</v>
      </c>
      <c r="G129" s="436" t="s">
        <v>417</v>
      </c>
      <c r="H129" s="436" t="s">
        <v>513</v>
      </c>
      <c r="I129" s="440" t="s">
        <v>1117</v>
      </c>
      <c r="J129" s="887" t="s">
        <v>806</v>
      </c>
      <c r="K129" s="890" t="s">
        <v>5424</v>
      </c>
      <c r="L129" s="1183"/>
      <c r="M129" s="1183"/>
      <c r="N129" s="1183"/>
      <c r="O129" s="1183"/>
      <c r="P129" s="1183"/>
      <c r="Q129" s="1183"/>
      <c r="R129" s="1182"/>
    </row>
    <row r="130" spans="2:18" ht="14.45" customHeight="1" x14ac:dyDescent="0.25">
      <c r="B130" s="483">
        <v>0</v>
      </c>
      <c r="C130" s="436" t="s">
        <v>2302</v>
      </c>
      <c r="D130" s="436" t="s">
        <v>24</v>
      </c>
      <c r="E130" s="436" t="s">
        <v>68</v>
      </c>
      <c r="F130" s="436" t="s">
        <v>435</v>
      </c>
      <c r="G130" s="436" t="s">
        <v>417</v>
      </c>
      <c r="H130" s="436" t="s">
        <v>428</v>
      </c>
      <c r="I130" s="440" t="s">
        <v>1117</v>
      </c>
      <c r="J130" s="887" t="s">
        <v>806</v>
      </c>
      <c r="K130" s="890" t="s">
        <v>579</v>
      </c>
      <c r="L130" s="1183"/>
      <c r="M130" s="1183"/>
      <c r="N130" s="1183"/>
      <c r="O130" s="1183"/>
      <c r="P130" s="1183"/>
      <c r="Q130" s="1183"/>
      <c r="R130" s="1182"/>
    </row>
    <row r="131" spans="2:18" ht="14.45" customHeight="1" x14ac:dyDescent="0.25">
      <c r="B131" s="483">
        <v>0</v>
      </c>
      <c r="C131" s="436" t="s">
        <v>2309</v>
      </c>
      <c r="D131" s="436" t="s">
        <v>24</v>
      </c>
      <c r="E131" s="436" t="s">
        <v>68</v>
      </c>
      <c r="F131" s="436" t="s">
        <v>435</v>
      </c>
      <c r="G131" s="436" t="s">
        <v>417</v>
      </c>
      <c r="H131" s="436" t="s">
        <v>517</v>
      </c>
      <c r="I131" s="440" t="s">
        <v>1117</v>
      </c>
      <c r="J131" s="887" t="s">
        <v>806</v>
      </c>
      <c r="K131" s="890" t="s">
        <v>5425</v>
      </c>
      <c r="L131" s="1170"/>
      <c r="M131" s="1170"/>
      <c r="N131" s="1170"/>
      <c r="O131" s="1170"/>
      <c r="P131" s="1170"/>
      <c r="Q131" s="1170"/>
      <c r="R131" s="1168"/>
    </row>
    <row r="132" spans="2:18" ht="14.45" customHeight="1" x14ac:dyDescent="0.25">
      <c r="B132" s="483">
        <v>0</v>
      </c>
      <c r="C132" s="436" t="s">
        <v>3328</v>
      </c>
      <c r="D132" s="436" t="s">
        <v>24</v>
      </c>
      <c r="E132" s="436" t="s">
        <v>4203</v>
      </c>
      <c r="F132" s="436" t="s">
        <v>416</v>
      </c>
      <c r="G132" s="436" t="s">
        <v>558</v>
      </c>
      <c r="H132" s="436" t="s">
        <v>470</v>
      </c>
      <c r="I132" s="440" t="s">
        <v>4018</v>
      </c>
      <c r="J132" s="887" t="s">
        <v>806</v>
      </c>
      <c r="K132" s="890" t="s">
        <v>470</v>
      </c>
      <c r="L132" s="1169">
        <v>0</v>
      </c>
      <c r="M132" s="1169">
        <v>0</v>
      </c>
      <c r="N132" s="1169">
        <v>0</v>
      </c>
      <c r="O132" s="1179">
        <v>88.73</v>
      </c>
      <c r="P132" s="1179">
        <v>74.12</v>
      </c>
      <c r="Q132" s="1179">
        <v>88.73</v>
      </c>
      <c r="R132" s="1167"/>
    </row>
    <row r="133" spans="2:18" ht="14.45" customHeight="1" x14ac:dyDescent="0.25">
      <c r="B133" s="483">
        <v>0</v>
      </c>
      <c r="C133" s="436" t="s">
        <v>3330</v>
      </c>
      <c r="D133" s="436" t="s">
        <v>24</v>
      </c>
      <c r="E133" s="436" t="s">
        <v>4203</v>
      </c>
      <c r="F133" s="436" t="s">
        <v>416</v>
      </c>
      <c r="G133" s="436" t="s">
        <v>558</v>
      </c>
      <c r="H133" s="436" t="s">
        <v>475</v>
      </c>
      <c r="I133" s="440" t="s">
        <v>4018</v>
      </c>
      <c r="J133" s="887" t="s">
        <v>806</v>
      </c>
      <c r="K133" s="890" t="s">
        <v>5420</v>
      </c>
      <c r="L133" s="1183"/>
      <c r="M133" s="1183"/>
      <c r="N133" s="1183"/>
      <c r="O133" s="1180"/>
      <c r="P133" s="1180"/>
      <c r="Q133" s="1180"/>
      <c r="R133" s="1182"/>
    </row>
    <row r="134" spans="2:18" ht="14.45" customHeight="1" x14ac:dyDescent="0.25">
      <c r="B134" s="483">
        <v>0</v>
      </c>
      <c r="C134" s="436" t="s">
        <v>3331</v>
      </c>
      <c r="D134" s="436" t="s">
        <v>24</v>
      </c>
      <c r="E134" s="436" t="s">
        <v>4203</v>
      </c>
      <c r="F134" s="436" t="s">
        <v>416</v>
      </c>
      <c r="G134" s="436" t="s">
        <v>558</v>
      </c>
      <c r="H134" s="436" t="s">
        <v>468</v>
      </c>
      <c r="I134" s="440" t="s">
        <v>4018</v>
      </c>
      <c r="J134" s="887" t="s">
        <v>806</v>
      </c>
      <c r="K134" s="890" t="s">
        <v>468</v>
      </c>
      <c r="L134" s="1183"/>
      <c r="M134" s="1183"/>
      <c r="N134" s="1183"/>
      <c r="O134" s="1180"/>
      <c r="P134" s="1180"/>
      <c r="Q134" s="1180"/>
      <c r="R134" s="1182"/>
    </row>
    <row r="135" spans="2:18" ht="14.45" customHeight="1" x14ac:dyDescent="0.25">
      <c r="B135" s="483">
        <v>0</v>
      </c>
      <c r="C135" s="436" t="s">
        <v>3329</v>
      </c>
      <c r="D135" s="436" t="s">
        <v>24</v>
      </c>
      <c r="E135" s="436" t="s">
        <v>4203</v>
      </c>
      <c r="F135" s="436" t="s">
        <v>416</v>
      </c>
      <c r="G135" s="436" t="s">
        <v>558</v>
      </c>
      <c r="H135" s="436" t="s">
        <v>473</v>
      </c>
      <c r="I135" s="440" t="s">
        <v>4018</v>
      </c>
      <c r="J135" s="887" t="s">
        <v>806</v>
      </c>
      <c r="K135" s="890" t="s">
        <v>5420</v>
      </c>
      <c r="L135" s="1183"/>
      <c r="M135" s="1183"/>
      <c r="N135" s="1183"/>
      <c r="O135" s="1180"/>
      <c r="P135" s="1180"/>
      <c r="Q135" s="1180"/>
      <c r="R135" s="1182"/>
    </row>
    <row r="136" spans="2:18" ht="14.45" customHeight="1" x14ac:dyDescent="0.25">
      <c r="B136" s="483">
        <v>0</v>
      </c>
      <c r="C136" s="436" t="s">
        <v>3334</v>
      </c>
      <c r="D136" s="436" t="s">
        <v>24</v>
      </c>
      <c r="E136" s="436" t="s">
        <v>4120</v>
      </c>
      <c r="F136" s="436" t="s">
        <v>416</v>
      </c>
      <c r="G136" s="436" t="s">
        <v>558</v>
      </c>
      <c r="H136" s="436" t="s">
        <v>478</v>
      </c>
      <c r="I136" s="440" t="s">
        <v>4018</v>
      </c>
      <c r="J136" s="887" t="s">
        <v>806</v>
      </c>
      <c r="K136" s="890" t="s">
        <v>478</v>
      </c>
      <c r="L136" s="1183"/>
      <c r="M136" s="1183"/>
      <c r="N136" s="1183"/>
      <c r="O136" s="1180"/>
      <c r="P136" s="1180"/>
      <c r="Q136" s="1180"/>
      <c r="R136" s="1182"/>
    </row>
    <row r="137" spans="2:18" ht="14.45" customHeight="1" x14ac:dyDescent="0.25">
      <c r="B137" s="483">
        <v>0</v>
      </c>
      <c r="C137" s="436" t="s">
        <v>3332</v>
      </c>
      <c r="D137" s="436" t="s">
        <v>24</v>
      </c>
      <c r="E137" s="436" t="s">
        <v>4120</v>
      </c>
      <c r="F137" s="436" t="s">
        <v>416</v>
      </c>
      <c r="G137" s="436" t="s">
        <v>558</v>
      </c>
      <c r="H137" s="436" t="s">
        <v>482</v>
      </c>
      <c r="I137" s="440" t="s">
        <v>4018</v>
      </c>
      <c r="J137" s="887" t="s">
        <v>806</v>
      </c>
      <c r="K137" s="890" t="s">
        <v>482</v>
      </c>
      <c r="L137" s="1183"/>
      <c r="M137" s="1183"/>
      <c r="N137" s="1183"/>
      <c r="O137" s="1180"/>
      <c r="P137" s="1180"/>
      <c r="Q137" s="1180"/>
      <c r="R137" s="1182"/>
    </row>
    <row r="138" spans="2:18" ht="14.45" customHeight="1" x14ac:dyDescent="0.25">
      <c r="B138" s="483">
        <v>0</v>
      </c>
      <c r="C138" s="436" t="s">
        <v>3333</v>
      </c>
      <c r="D138" s="436" t="s">
        <v>24</v>
      </c>
      <c r="E138" s="436" t="s">
        <v>4120</v>
      </c>
      <c r="F138" s="436" t="s">
        <v>416</v>
      </c>
      <c r="G138" s="436" t="s">
        <v>558</v>
      </c>
      <c r="H138" s="436" t="s">
        <v>484</v>
      </c>
      <c r="I138" s="440" t="s">
        <v>4018</v>
      </c>
      <c r="J138" s="887" t="s">
        <v>806</v>
      </c>
      <c r="K138" s="890" t="s">
        <v>599</v>
      </c>
      <c r="L138" s="1183"/>
      <c r="M138" s="1183"/>
      <c r="N138" s="1183"/>
      <c r="O138" s="1180"/>
      <c r="P138" s="1180"/>
      <c r="Q138" s="1180"/>
      <c r="R138" s="1182"/>
    </row>
    <row r="139" spans="2:18" ht="14.45" customHeight="1" x14ac:dyDescent="0.25">
      <c r="B139" s="483">
        <v>0</v>
      </c>
      <c r="C139" s="436" t="s">
        <v>3335</v>
      </c>
      <c r="D139" s="436" t="s">
        <v>24</v>
      </c>
      <c r="E139" s="436" t="s">
        <v>254</v>
      </c>
      <c r="F139" s="436" t="s">
        <v>416</v>
      </c>
      <c r="G139" s="436" t="s">
        <v>558</v>
      </c>
      <c r="H139" s="436" t="s">
        <v>436</v>
      </c>
      <c r="I139" s="440" t="s">
        <v>4018</v>
      </c>
      <c r="J139" s="887" t="s">
        <v>806</v>
      </c>
      <c r="K139" s="890" t="s">
        <v>592</v>
      </c>
      <c r="L139" s="1183"/>
      <c r="M139" s="1183"/>
      <c r="N139" s="1183"/>
      <c r="O139" s="1180"/>
      <c r="P139" s="1180"/>
      <c r="Q139" s="1180"/>
      <c r="R139" s="1182"/>
    </row>
    <row r="140" spans="2:18" ht="14.45" customHeight="1" x14ac:dyDescent="0.25">
      <c r="B140" s="483">
        <v>0</v>
      </c>
      <c r="C140" s="436" t="s">
        <v>3336</v>
      </c>
      <c r="D140" s="436" t="s">
        <v>24</v>
      </c>
      <c r="E140" s="436" t="s">
        <v>254</v>
      </c>
      <c r="F140" s="436" t="s">
        <v>416</v>
      </c>
      <c r="G140" s="436" t="s">
        <v>558</v>
      </c>
      <c r="H140" s="436" t="s">
        <v>439</v>
      </c>
      <c r="I140" s="440" t="s">
        <v>4018</v>
      </c>
      <c r="J140" s="887" t="s">
        <v>806</v>
      </c>
      <c r="K140" s="890" t="s">
        <v>5426</v>
      </c>
      <c r="L140" s="1183"/>
      <c r="M140" s="1183"/>
      <c r="N140" s="1183"/>
      <c r="O140" s="1180"/>
      <c r="P140" s="1180"/>
      <c r="Q140" s="1180"/>
      <c r="R140" s="1182"/>
    </row>
    <row r="141" spans="2:18" ht="14.45" customHeight="1" x14ac:dyDescent="0.25">
      <c r="B141" s="483">
        <v>0</v>
      </c>
      <c r="C141" s="436" t="s">
        <v>3337</v>
      </c>
      <c r="D141" s="436" t="s">
        <v>24</v>
      </c>
      <c r="E141" s="436" t="s">
        <v>254</v>
      </c>
      <c r="F141" s="436" t="s">
        <v>416</v>
      </c>
      <c r="G141" s="436" t="s">
        <v>558</v>
      </c>
      <c r="H141" s="436" t="s">
        <v>441</v>
      </c>
      <c r="I141" s="440" t="s">
        <v>4018</v>
      </c>
      <c r="J141" s="887" t="s">
        <v>806</v>
      </c>
      <c r="K141" s="890" t="s">
        <v>441</v>
      </c>
      <c r="L141" s="1183"/>
      <c r="M141" s="1183"/>
      <c r="N141" s="1183"/>
      <c r="O141" s="1180"/>
      <c r="P141" s="1180"/>
      <c r="Q141" s="1180"/>
      <c r="R141" s="1182"/>
    </row>
    <row r="142" spans="2:18" ht="14.45" customHeight="1" x14ac:dyDescent="0.25">
      <c r="B142" s="483">
        <v>0</v>
      </c>
      <c r="C142" s="436" t="s">
        <v>3338</v>
      </c>
      <c r="D142" s="436" t="s">
        <v>24</v>
      </c>
      <c r="E142" s="436" t="s">
        <v>254</v>
      </c>
      <c r="F142" s="436" t="s">
        <v>416</v>
      </c>
      <c r="G142" s="436" t="s">
        <v>558</v>
      </c>
      <c r="H142" s="436" t="s">
        <v>443</v>
      </c>
      <c r="I142" s="440" t="s">
        <v>4018</v>
      </c>
      <c r="J142" s="887" t="s">
        <v>806</v>
      </c>
      <c r="K142" s="890" t="s">
        <v>443</v>
      </c>
      <c r="L142" s="1183"/>
      <c r="M142" s="1183"/>
      <c r="N142" s="1183"/>
      <c r="O142" s="1180"/>
      <c r="P142" s="1180"/>
      <c r="Q142" s="1180"/>
      <c r="R142" s="1182"/>
    </row>
    <row r="143" spans="2:18" ht="14.45" customHeight="1" x14ac:dyDescent="0.25">
      <c r="B143" s="483">
        <v>0</v>
      </c>
      <c r="C143" s="436" t="s">
        <v>6658</v>
      </c>
      <c r="D143" s="436" t="s">
        <v>24</v>
      </c>
      <c r="E143" s="436" t="s">
        <v>254</v>
      </c>
      <c r="F143" s="436" t="s">
        <v>416</v>
      </c>
      <c r="G143" s="436" t="s">
        <v>558</v>
      </c>
      <c r="H143" s="436" t="s">
        <v>6615</v>
      </c>
      <c r="I143" s="440">
        <v>44835</v>
      </c>
      <c r="J143" s="887" t="s">
        <v>806</v>
      </c>
      <c r="K143" s="436" t="s">
        <v>6615</v>
      </c>
      <c r="L143" s="1183"/>
      <c r="M143" s="1183"/>
      <c r="N143" s="1183"/>
      <c r="O143" s="1180"/>
      <c r="P143" s="1180"/>
      <c r="Q143" s="1180"/>
      <c r="R143" s="1182"/>
    </row>
    <row r="144" spans="2:18" ht="14.45" customHeight="1" x14ac:dyDescent="0.25">
      <c r="B144" s="483">
        <v>0</v>
      </c>
      <c r="C144" s="436" t="s">
        <v>3339</v>
      </c>
      <c r="D144" s="436" t="s">
        <v>24</v>
      </c>
      <c r="E144" s="436" t="s">
        <v>254</v>
      </c>
      <c r="F144" s="436" t="s">
        <v>416</v>
      </c>
      <c r="G144" s="436" t="s">
        <v>558</v>
      </c>
      <c r="H144" s="436" t="s">
        <v>445</v>
      </c>
      <c r="I144" s="440" t="s">
        <v>4018</v>
      </c>
      <c r="J144" s="887" t="s">
        <v>806</v>
      </c>
      <c r="K144" s="890" t="s">
        <v>5417</v>
      </c>
      <c r="L144" s="1183"/>
      <c r="M144" s="1183"/>
      <c r="N144" s="1183"/>
      <c r="O144" s="1180"/>
      <c r="P144" s="1180"/>
      <c r="Q144" s="1180"/>
      <c r="R144" s="1182"/>
    </row>
    <row r="145" spans="2:18" ht="14.45" customHeight="1" x14ac:dyDescent="0.25">
      <c r="B145" s="483">
        <v>0</v>
      </c>
      <c r="C145" s="436" t="s">
        <v>3340</v>
      </c>
      <c r="D145" s="436" t="s">
        <v>24</v>
      </c>
      <c r="E145" s="436" t="s">
        <v>254</v>
      </c>
      <c r="F145" s="436" t="s">
        <v>416</v>
      </c>
      <c r="G145" s="436" t="s">
        <v>558</v>
      </c>
      <c r="H145" s="436" t="s">
        <v>448</v>
      </c>
      <c r="I145" s="440" t="s">
        <v>4018</v>
      </c>
      <c r="J145" s="887" t="s">
        <v>806</v>
      </c>
      <c r="K145" s="890" t="s">
        <v>5418</v>
      </c>
      <c r="L145" s="1183"/>
      <c r="M145" s="1183"/>
      <c r="N145" s="1183"/>
      <c r="O145" s="1180"/>
      <c r="P145" s="1180"/>
      <c r="Q145" s="1180"/>
      <c r="R145" s="1182"/>
    </row>
    <row r="146" spans="2:18" ht="14.45" customHeight="1" x14ac:dyDescent="0.25">
      <c r="B146" s="483">
        <v>0</v>
      </c>
      <c r="C146" s="436" t="s">
        <v>3341</v>
      </c>
      <c r="D146" s="436" t="s">
        <v>24</v>
      </c>
      <c r="E146" s="436" t="s">
        <v>254</v>
      </c>
      <c r="F146" s="436" t="s">
        <v>416</v>
      </c>
      <c r="G146" s="436" t="s">
        <v>558</v>
      </c>
      <c r="H146" s="436" t="s">
        <v>451</v>
      </c>
      <c r="I146" s="440" t="s">
        <v>4018</v>
      </c>
      <c r="J146" s="887" t="s">
        <v>806</v>
      </c>
      <c r="K146" s="890" t="s">
        <v>4048</v>
      </c>
      <c r="L146" s="1183"/>
      <c r="M146" s="1183"/>
      <c r="N146" s="1183"/>
      <c r="O146" s="1180"/>
      <c r="P146" s="1180"/>
      <c r="Q146" s="1180"/>
      <c r="R146" s="1182"/>
    </row>
    <row r="147" spans="2:18" ht="14.45" customHeight="1" x14ac:dyDescent="0.25">
      <c r="B147" s="483">
        <v>0</v>
      </c>
      <c r="C147" s="436" t="s">
        <v>3342</v>
      </c>
      <c r="D147" s="436" t="s">
        <v>24</v>
      </c>
      <c r="E147" s="436" t="s">
        <v>254</v>
      </c>
      <c r="F147" s="436" t="s">
        <v>416</v>
      </c>
      <c r="G147" s="436" t="s">
        <v>558</v>
      </c>
      <c r="H147" s="436" t="s">
        <v>454</v>
      </c>
      <c r="I147" s="440" t="s">
        <v>4018</v>
      </c>
      <c r="J147" s="887" t="s">
        <v>806</v>
      </c>
      <c r="K147" s="890" t="s">
        <v>454</v>
      </c>
      <c r="L147" s="1183"/>
      <c r="M147" s="1183"/>
      <c r="N147" s="1183"/>
      <c r="O147" s="1180"/>
      <c r="P147" s="1180"/>
      <c r="Q147" s="1180"/>
      <c r="R147" s="1182"/>
    </row>
    <row r="148" spans="2:18" ht="14.45" customHeight="1" x14ac:dyDescent="0.25">
      <c r="B148" s="483">
        <v>0</v>
      </c>
      <c r="C148" s="436" t="s">
        <v>3346</v>
      </c>
      <c r="D148" s="436" t="s">
        <v>24</v>
      </c>
      <c r="E148" s="436" t="s">
        <v>254</v>
      </c>
      <c r="F148" s="436" t="s">
        <v>416</v>
      </c>
      <c r="G148" s="436" t="s">
        <v>558</v>
      </c>
      <c r="H148" s="436" t="s">
        <v>456</v>
      </c>
      <c r="I148" s="440" t="s">
        <v>4018</v>
      </c>
      <c r="J148" s="887" t="s">
        <v>806</v>
      </c>
      <c r="K148" s="890" t="s">
        <v>456</v>
      </c>
      <c r="L148" s="1183"/>
      <c r="M148" s="1183"/>
      <c r="N148" s="1183"/>
      <c r="O148" s="1180"/>
      <c r="P148" s="1180"/>
      <c r="Q148" s="1180"/>
      <c r="R148" s="1182"/>
    </row>
    <row r="149" spans="2:18" ht="14.45" customHeight="1" x14ac:dyDescent="0.25">
      <c r="B149" s="483">
        <v>0</v>
      </c>
      <c r="C149" s="436" t="s">
        <v>3343</v>
      </c>
      <c r="D149" s="436" t="s">
        <v>24</v>
      </c>
      <c r="E149" s="436" t="s">
        <v>254</v>
      </c>
      <c r="F149" s="436" t="s">
        <v>416</v>
      </c>
      <c r="G149" s="436" t="s">
        <v>558</v>
      </c>
      <c r="H149" s="436" t="s">
        <v>458</v>
      </c>
      <c r="I149" s="440" t="s">
        <v>4018</v>
      </c>
      <c r="J149" s="887" t="s">
        <v>806</v>
      </c>
      <c r="K149" s="890" t="s">
        <v>458</v>
      </c>
      <c r="L149" s="1183"/>
      <c r="M149" s="1183"/>
      <c r="N149" s="1183"/>
      <c r="O149" s="1180"/>
      <c r="P149" s="1180"/>
      <c r="Q149" s="1180"/>
      <c r="R149" s="1182"/>
    </row>
    <row r="150" spans="2:18" ht="14.45" customHeight="1" x14ac:dyDescent="0.25">
      <c r="B150" s="483">
        <v>0</v>
      </c>
      <c r="C150" s="436" t="s">
        <v>3344</v>
      </c>
      <c r="D150" s="436" t="s">
        <v>24</v>
      </c>
      <c r="E150" s="436" t="s">
        <v>254</v>
      </c>
      <c r="F150" s="436" t="s">
        <v>416</v>
      </c>
      <c r="G150" s="436" t="s">
        <v>558</v>
      </c>
      <c r="H150" s="436" t="s">
        <v>460</v>
      </c>
      <c r="I150" s="440" t="s">
        <v>4018</v>
      </c>
      <c r="J150" s="887" t="s">
        <v>806</v>
      </c>
      <c r="K150" s="890" t="s">
        <v>460</v>
      </c>
      <c r="L150" s="1183"/>
      <c r="M150" s="1183"/>
      <c r="N150" s="1183"/>
      <c r="O150" s="1180"/>
      <c r="P150" s="1180"/>
      <c r="Q150" s="1180"/>
      <c r="R150" s="1182"/>
    </row>
    <row r="151" spans="2:18" ht="14.45" customHeight="1" x14ac:dyDescent="0.25">
      <c r="B151" s="483">
        <v>0</v>
      </c>
      <c r="C151" s="436" t="s">
        <v>3347</v>
      </c>
      <c r="D151" s="436" t="s">
        <v>24</v>
      </c>
      <c r="E151" s="436" t="s">
        <v>254</v>
      </c>
      <c r="F151" s="436" t="s">
        <v>416</v>
      </c>
      <c r="G151" s="436" t="s">
        <v>558</v>
      </c>
      <c r="H151" s="436" t="s">
        <v>462</v>
      </c>
      <c r="I151" s="440" t="s">
        <v>4018</v>
      </c>
      <c r="J151" s="887" t="s">
        <v>806</v>
      </c>
      <c r="K151" s="890" t="s">
        <v>590</v>
      </c>
      <c r="L151" s="1183"/>
      <c r="M151" s="1183"/>
      <c r="N151" s="1183"/>
      <c r="O151" s="1180"/>
      <c r="P151" s="1180"/>
      <c r="Q151" s="1180"/>
      <c r="R151" s="1182"/>
    </row>
    <row r="152" spans="2:18" ht="14.45" customHeight="1" x14ac:dyDescent="0.25">
      <c r="B152" s="483">
        <v>0</v>
      </c>
      <c r="C152" s="436" t="s">
        <v>3345</v>
      </c>
      <c r="D152" s="436" t="s">
        <v>24</v>
      </c>
      <c r="E152" s="436" t="s">
        <v>254</v>
      </c>
      <c r="F152" s="436" t="s">
        <v>416</v>
      </c>
      <c r="G152" s="436" t="s">
        <v>558</v>
      </c>
      <c r="H152" s="436" t="s">
        <v>464</v>
      </c>
      <c r="I152" s="440" t="s">
        <v>4018</v>
      </c>
      <c r="J152" s="887" t="s">
        <v>806</v>
      </c>
      <c r="K152" s="890" t="s">
        <v>2955</v>
      </c>
      <c r="L152" s="1183"/>
      <c r="M152" s="1183"/>
      <c r="N152" s="1183"/>
      <c r="O152" s="1180"/>
      <c r="P152" s="1180"/>
      <c r="Q152" s="1180"/>
      <c r="R152" s="1182"/>
    </row>
    <row r="153" spans="2:18" ht="14.45" customHeight="1" x14ac:dyDescent="0.25">
      <c r="B153" s="483">
        <v>0</v>
      </c>
      <c r="C153" s="436" t="s">
        <v>3348</v>
      </c>
      <c r="D153" s="436" t="s">
        <v>24</v>
      </c>
      <c r="E153" s="436" t="s">
        <v>254</v>
      </c>
      <c r="F153" s="436" t="s">
        <v>416</v>
      </c>
      <c r="G153" s="436" t="s">
        <v>558</v>
      </c>
      <c r="H153" s="436" t="s">
        <v>3055</v>
      </c>
      <c r="I153" s="440" t="s">
        <v>4018</v>
      </c>
      <c r="J153" s="887" t="s">
        <v>806</v>
      </c>
      <c r="K153" s="890" t="s">
        <v>583</v>
      </c>
      <c r="L153" s="1183"/>
      <c r="M153" s="1183"/>
      <c r="N153" s="1183"/>
      <c r="O153" s="1180"/>
      <c r="P153" s="1180"/>
      <c r="Q153" s="1180"/>
      <c r="R153" s="1182"/>
    </row>
    <row r="154" spans="2:18" ht="14.45" customHeight="1" x14ac:dyDescent="0.25">
      <c r="B154" s="483">
        <v>0</v>
      </c>
      <c r="C154" s="436" t="s">
        <v>3321</v>
      </c>
      <c r="D154" s="436" t="s">
        <v>24</v>
      </c>
      <c r="E154" s="436" t="s">
        <v>68</v>
      </c>
      <c r="F154" s="436" t="s">
        <v>416</v>
      </c>
      <c r="G154" s="436" t="s">
        <v>558</v>
      </c>
      <c r="H154" s="436" t="s">
        <v>478</v>
      </c>
      <c r="I154" s="440" t="s">
        <v>4018</v>
      </c>
      <c r="J154" s="887" t="s">
        <v>806</v>
      </c>
      <c r="K154" s="890" t="s">
        <v>5422</v>
      </c>
      <c r="L154" s="1183"/>
      <c r="M154" s="1183"/>
      <c r="N154" s="1183"/>
      <c r="O154" s="1180"/>
      <c r="P154" s="1180"/>
      <c r="Q154" s="1180"/>
      <c r="R154" s="1182"/>
    </row>
    <row r="155" spans="2:18" ht="14.45" customHeight="1" x14ac:dyDescent="0.25">
      <c r="B155" s="483">
        <v>0</v>
      </c>
      <c r="C155" s="436" t="s">
        <v>3322</v>
      </c>
      <c r="D155" s="436" t="s">
        <v>24</v>
      </c>
      <c r="E155" s="436" t="s">
        <v>68</v>
      </c>
      <c r="F155" s="436" t="s">
        <v>416</v>
      </c>
      <c r="G155" s="436" t="s">
        <v>558</v>
      </c>
      <c r="H155" s="436" t="s">
        <v>504</v>
      </c>
      <c r="I155" s="440" t="s">
        <v>4018</v>
      </c>
      <c r="J155" s="887" t="s">
        <v>806</v>
      </c>
      <c r="K155" s="890" t="s">
        <v>5423</v>
      </c>
      <c r="L155" s="1183"/>
      <c r="M155" s="1183"/>
      <c r="N155" s="1183"/>
      <c r="O155" s="1180"/>
      <c r="P155" s="1180"/>
      <c r="Q155" s="1180"/>
      <c r="R155" s="1182"/>
    </row>
    <row r="156" spans="2:18" ht="14.45" customHeight="1" x14ac:dyDescent="0.25">
      <c r="B156" s="483">
        <v>0</v>
      </c>
      <c r="C156" s="436" t="s">
        <v>3320</v>
      </c>
      <c r="D156" s="436" t="s">
        <v>24</v>
      </c>
      <c r="E156" s="436" t="s">
        <v>68</v>
      </c>
      <c r="F156" s="436" t="s">
        <v>416</v>
      </c>
      <c r="G156" s="436" t="s">
        <v>558</v>
      </c>
      <c r="H156" s="436" t="s">
        <v>507</v>
      </c>
      <c r="I156" s="440" t="s">
        <v>4018</v>
      </c>
      <c r="J156" s="887" t="s">
        <v>806</v>
      </c>
      <c r="K156" s="890" t="s">
        <v>507</v>
      </c>
      <c r="L156" s="1183"/>
      <c r="M156" s="1183"/>
      <c r="N156" s="1183"/>
      <c r="O156" s="1180"/>
      <c r="P156" s="1180"/>
      <c r="Q156" s="1180"/>
      <c r="R156" s="1182"/>
    </row>
    <row r="157" spans="2:18" ht="14.45" customHeight="1" x14ac:dyDescent="0.25">
      <c r="B157" s="483">
        <v>0</v>
      </c>
      <c r="C157" s="436" t="s">
        <v>3323</v>
      </c>
      <c r="D157" s="436" t="s">
        <v>24</v>
      </c>
      <c r="E157" s="436" t="s">
        <v>68</v>
      </c>
      <c r="F157" s="436" t="s">
        <v>416</v>
      </c>
      <c r="G157" s="436" t="s">
        <v>558</v>
      </c>
      <c r="H157" s="436" t="s">
        <v>509</v>
      </c>
      <c r="I157" s="440" t="s">
        <v>4018</v>
      </c>
      <c r="J157" s="887" t="s">
        <v>806</v>
      </c>
      <c r="K157" s="890" t="s">
        <v>509</v>
      </c>
      <c r="L157" s="1183"/>
      <c r="M157" s="1183"/>
      <c r="N157" s="1183"/>
      <c r="O157" s="1180"/>
      <c r="P157" s="1180"/>
      <c r="Q157" s="1180"/>
      <c r="R157" s="1182"/>
    </row>
    <row r="158" spans="2:18" ht="14.45" customHeight="1" x14ac:dyDescent="0.25">
      <c r="B158" s="483">
        <v>0</v>
      </c>
      <c r="C158" s="436" t="s">
        <v>3324</v>
      </c>
      <c r="D158" s="436" t="s">
        <v>24</v>
      </c>
      <c r="E158" s="436" t="s">
        <v>68</v>
      </c>
      <c r="F158" s="436" t="s">
        <v>416</v>
      </c>
      <c r="G158" s="436" t="s">
        <v>558</v>
      </c>
      <c r="H158" s="436" t="s">
        <v>511</v>
      </c>
      <c r="I158" s="440" t="s">
        <v>4018</v>
      </c>
      <c r="J158" s="887" t="s">
        <v>806</v>
      </c>
      <c r="K158" s="890" t="s">
        <v>511</v>
      </c>
      <c r="L158" s="1183"/>
      <c r="M158" s="1183"/>
      <c r="N158" s="1183"/>
      <c r="O158" s="1180"/>
      <c r="P158" s="1180"/>
      <c r="Q158" s="1180"/>
      <c r="R158" s="1182"/>
    </row>
    <row r="159" spans="2:18" ht="14.45" customHeight="1" x14ac:dyDescent="0.25">
      <c r="B159" s="483">
        <v>0</v>
      </c>
      <c r="C159" s="436" t="s">
        <v>3325</v>
      </c>
      <c r="D159" s="436" t="s">
        <v>24</v>
      </c>
      <c r="E159" s="436" t="s">
        <v>68</v>
      </c>
      <c r="F159" s="436" t="s">
        <v>416</v>
      </c>
      <c r="G159" s="436" t="s">
        <v>558</v>
      </c>
      <c r="H159" s="436" t="s">
        <v>513</v>
      </c>
      <c r="I159" s="440" t="s">
        <v>4018</v>
      </c>
      <c r="J159" s="887" t="s">
        <v>806</v>
      </c>
      <c r="K159" s="890" t="s">
        <v>5424</v>
      </c>
      <c r="L159" s="1183"/>
      <c r="M159" s="1183"/>
      <c r="N159" s="1183"/>
      <c r="O159" s="1180"/>
      <c r="P159" s="1180"/>
      <c r="Q159" s="1180"/>
      <c r="R159" s="1182"/>
    </row>
    <row r="160" spans="2:18" ht="14.45" customHeight="1" x14ac:dyDescent="0.25">
      <c r="B160" s="483">
        <v>0</v>
      </c>
      <c r="C160" s="436" t="s">
        <v>3326</v>
      </c>
      <c r="D160" s="436" t="s">
        <v>24</v>
      </c>
      <c r="E160" s="436" t="s">
        <v>68</v>
      </c>
      <c r="F160" s="436" t="s">
        <v>416</v>
      </c>
      <c r="G160" s="436" t="s">
        <v>558</v>
      </c>
      <c r="H160" s="436" t="s">
        <v>428</v>
      </c>
      <c r="I160" s="440" t="s">
        <v>4018</v>
      </c>
      <c r="J160" s="887" t="s">
        <v>806</v>
      </c>
      <c r="K160" s="890" t="s">
        <v>579</v>
      </c>
      <c r="L160" s="1183"/>
      <c r="M160" s="1183"/>
      <c r="N160" s="1183"/>
      <c r="O160" s="1180"/>
      <c r="P160" s="1180"/>
      <c r="Q160" s="1180"/>
      <c r="R160" s="1182"/>
    </row>
    <row r="161" spans="2:18" ht="14.45" customHeight="1" x14ac:dyDescent="0.25">
      <c r="B161" s="483">
        <v>0</v>
      </c>
      <c r="C161" s="436" t="s">
        <v>3327</v>
      </c>
      <c r="D161" s="436" t="s">
        <v>24</v>
      </c>
      <c r="E161" s="436" t="s">
        <v>68</v>
      </c>
      <c r="F161" s="436" t="s">
        <v>416</v>
      </c>
      <c r="G161" s="436" t="s">
        <v>558</v>
      </c>
      <c r="H161" s="436" t="s">
        <v>517</v>
      </c>
      <c r="I161" s="440" t="s">
        <v>4018</v>
      </c>
      <c r="J161" s="887" t="s">
        <v>806</v>
      </c>
      <c r="K161" s="890" t="s">
        <v>5425</v>
      </c>
      <c r="L161" s="1170"/>
      <c r="M161" s="1170"/>
      <c r="N161" s="1170"/>
      <c r="O161" s="1181"/>
      <c r="P161" s="1181"/>
      <c r="Q161" s="1181"/>
      <c r="R161" s="1168"/>
    </row>
    <row r="162" spans="2:18" ht="14.45" customHeight="1" x14ac:dyDescent="0.25">
      <c r="B162" s="483">
        <v>0</v>
      </c>
      <c r="C162" s="436" t="s">
        <v>4346</v>
      </c>
      <c r="D162" s="436" t="s">
        <v>24</v>
      </c>
      <c r="E162" s="436" t="s">
        <v>4321</v>
      </c>
      <c r="F162" s="436" t="s">
        <v>416</v>
      </c>
      <c r="G162" s="436" t="s">
        <v>558</v>
      </c>
      <c r="H162" s="436" t="s">
        <v>634</v>
      </c>
      <c r="I162" s="440" t="s">
        <v>4314</v>
      </c>
      <c r="J162" s="893" t="s">
        <v>806</v>
      </c>
      <c r="K162" s="890" t="s">
        <v>634</v>
      </c>
      <c r="L162" s="895">
        <v>17</v>
      </c>
      <c r="M162" s="895">
        <v>17</v>
      </c>
      <c r="N162" s="895">
        <v>17</v>
      </c>
      <c r="O162" s="895">
        <v>0</v>
      </c>
      <c r="P162" s="895">
        <v>0</v>
      </c>
      <c r="Q162" s="895">
        <v>0</v>
      </c>
      <c r="R162" s="458"/>
    </row>
    <row r="163" spans="2:18" ht="14.45" customHeight="1" x14ac:dyDescent="0.25">
      <c r="B163" s="483">
        <v>0</v>
      </c>
      <c r="C163" s="436" t="s">
        <v>4387</v>
      </c>
      <c r="D163" s="436" t="s">
        <v>24</v>
      </c>
      <c r="E163" s="436" t="s">
        <v>4348</v>
      </c>
      <c r="F163" s="436" t="s">
        <v>416</v>
      </c>
      <c r="G163" s="436" t="s">
        <v>558</v>
      </c>
      <c r="H163" s="436" t="s">
        <v>370</v>
      </c>
      <c r="I163" s="440" t="s">
        <v>5171</v>
      </c>
      <c r="J163" s="893" t="s">
        <v>806</v>
      </c>
      <c r="K163" s="890" t="s">
        <v>370</v>
      </c>
      <c r="L163" s="895">
        <v>0.82</v>
      </c>
      <c r="M163" s="895">
        <v>0.82</v>
      </c>
      <c r="N163" s="895">
        <v>0.82</v>
      </c>
      <c r="O163" s="895">
        <v>0</v>
      </c>
      <c r="P163" s="895">
        <v>0</v>
      </c>
      <c r="Q163" s="895">
        <v>0</v>
      </c>
      <c r="R163" s="437"/>
    </row>
    <row r="164" spans="2:18" ht="14.45" customHeight="1" x14ac:dyDescent="0.25">
      <c r="B164" s="483">
        <v>0</v>
      </c>
      <c r="C164" s="436" t="s">
        <v>3960</v>
      </c>
      <c r="D164" s="436" t="s">
        <v>24</v>
      </c>
      <c r="E164" s="436" t="s">
        <v>3846</v>
      </c>
      <c r="F164" s="436" t="s">
        <v>416</v>
      </c>
      <c r="G164" s="436" t="s">
        <v>558</v>
      </c>
      <c r="H164" s="436" t="s">
        <v>767</v>
      </c>
      <c r="I164" s="440" t="s">
        <v>4038</v>
      </c>
      <c r="J164" s="440" t="s">
        <v>628</v>
      </c>
      <c r="K164" s="890" t="s">
        <v>767</v>
      </c>
      <c r="L164" s="895">
        <v>0.4</v>
      </c>
      <c r="M164" s="895">
        <v>0.4</v>
      </c>
      <c r="N164" s="895">
        <v>0.4</v>
      </c>
      <c r="O164" s="895">
        <v>0</v>
      </c>
      <c r="P164" s="895">
        <v>0</v>
      </c>
      <c r="Q164" s="895">
        <v>0</v>
      </c>
      <c r="R164" s="437"/>
    </row>
    <row r="165" spans="2:18" ht="14.45" customHeight="1" x14ac:dyDescent="0.25">
      <c r="B165" s="483">
        <v>0</v>
      </c>
      <c r="C165" s="436" t="s">
        <v>3498</v>
      </c>
      <c r="D165" s="436" t="s">
        <v>24</v>
      </c>
      <c r="E165" s="436" t="s">
        <v>3638</v>
      </c>
      <c r="F165" s="436" t="s">
        <v>416</v>
      </c>
      <c r="G165" s="436" t="s">
        <v>558</v>
      </c>
      <c r="H165" s="436" t="s">
        <v>531</v>
      </c>
      <c r="I165" s="440" t="s">
        <v>4046</v>
      </c>
      <c r="J165" s="440">
        <v>46387</v>
      </c>
      <c r="K165" s="890" t="s">
        <v>531</v>
      </c>
      <c r="L165" s="895">
        <v>0.8</v>
      </c>
      <c r="M165" s="895">
        <v>0.8</v>
      </c>
      <c r="N165" s="895">
        <v>0.8</v>
      </c>
      <c r="O165" s="895">
        <v>0</v>
      </c>
      <c r="P165" s="895">
        <v>0</v>
      </c>
      <c r="Q165" s="895">
        <v>0</v>
      </c>
      <c r="R165" s="437"/>
    </row>
    <row r="166" spans="2:18" ht="14.45" customHeight="1" x14ac:dyDescent="0.25">
      <c r="B166" s="483">
        <v>0</v>
      </c>
      <c r="C166" s="436" t="s">
        <v>5427</v>
      </c>
      <c r="D166" s="436" t="s">
        <v>24</v>
      </c>
      <c r="E166" s="436" t="s">
        <v>4560</v>
      </c>
      <c r="F166" s="436" t="s">
        <v>416</v>
      </c>
      <c r="G166" s="436" t="s">
        <v>558</v>
      </c>
      <c r="H166" s="436" t="s">
        <v>809</v>
      </c>
      <c r="I166" s="440" t="s">
        <v>5428</v>
      </c>
      <c r="J166" s="440" t="s">
        <v>3744</v>
      </c>
      <c r="K166" s="890" t="s">
        <v>809</v>
      </c>
      <c r="L166" s="1179">
        <v>187.4</v>
      </c>
      <c r="M166" s="1179">
        <v>187.4</v>
      </c>
      <c r="N166" s="1179">
        <v>187.4</v>
      </c>
      <c r="O166" s="1169">
        <v>0</v>
      </c>
      <c r="P166" s="1169">
        <v>0</v>
      </c>
      <c r="Q166" s="1211">
        <v>0</v>
      </c>
      <c r="R166" s="1167"/>
    </row>
    <row r="167" spans="2:18" ht="14.45" customHeight="1" x14ac:dyDescent="0.25">
      <c r="B167" s="483">
        <v>0</v>
      </c>
      <c r="C167" s="436" t="s">
        <v>4660</v>
      </c>
      <c r="D167" s="436" t="s">
        <v>24</v>
      </c>
      <c r="E167" s="436" t="s">
        <v>4560</v>
      </c>
      <c r="F167" s="436" t="s">
        <v>416</v>
      </c>
      <c r="G167" s="436" t="s">
        <v>558</v>
      </c>
      <c r="H167" s="436" t="s">
        <v>4561</v>
      </c>
      <c r="I167" s="440" t="s">
        <v>5429</v>
      </c>
      <c r="J167" s="440" t="s">
        <v>3744</v>
      </c>
      <c r="K167" s="890" t="s">
        <v>4561</v>
      </c>
      <c r="L167" s="1180"/>
      <c r="M167" s="1180"/>
      <c r="N167" s="1180"/>
      <c r="O167" s="1183"/>
      <c r="P167" s="1183"/>
      <c r="Q167" s="1212"/>
      <c r="R167" s="1182"/>
    </row>
    <row r="168" spans="2:18" ht="14.45" customHeight="1" x14ac:dyDescent="0.25">
      <c r="B168" s="483">
        <v>0</v>
      </c>
      <c r="C168" s="436" t="s">
        <v>4661</v>
      </c>
      <c r="D168" s="436" t="s">
        <v>24</v>
      </c>
      <c r="E168" s="436" t="s">
        <v>4560</v>
      </c>
      <c r="F168" s="436" t="s">
        <v>416</v>
      </c>
      <c r="G168" s="436" t="s">
        <v>558</v>
      </c>
      <c r="H168" s="466" t="s">
        <v>4562</v>
      </c>
      <c r="I168" s="440" t="s">
        <v>5429</v>
      </c>
      <c r="J168" s="440" t="s">
        <v>3744</v>
      </c>
      <c r="K168" s="890" t="s">
        <v>4562</v>
      </c>
      <c r="L168" s="1181"/>
      <c r="M168" s="1181"/>
      <c r="N168" s="1181"/>
      <c r="O168" s="1170"/>
      <c r="P168" s="1170"/>
      <c r="Q168" s="1213"/>
      <c r="R168" s="1168"/>
    </row>
    <row r="169" spans="2:18" ht="14.45" customHeight="1" x14ac:dyDescent="0.25">
      <c r="B169" s="483">
        <v>0</v>
      </c>
      <c r="C169" s="436" t="s">
        <v>1434</v>
      </c>
      <c r="D169" s="436" t="s">
        <v>24</v>
      </c>
      <c r="E169" s="436" t="s">
        <v>5671</v>
      </c>
      <c r="F169" s="436" t="s">
        <v>416</v>
      </c>
      <c r="G169" s="436" t="s">
        <v>558</v>
      </c>
      <c r="H169" s="436" t="s">
        <v>522</v>
      </c>
      <c r="I169" s="440">
        <v>44562</v>
      </c>
      <c r="J169" s="440">
        <v>45657</v>
      </c>
      <c r="K169" s="890" t="s">
        <v>5672</v>
      </c>
      <c r="L169" s="895">
        <v>2.6</v>
      </c>
      <c r="M169" s="895">
        <v>2.6</v>
      </c>
      <c r="N169" s="895">
        <v>2.6</v>
      </c>
      <c r="O169" s="895">
        <v>0</v>
      </c>
      <c r="P169" s="895">
        <v>0</v>
      </c>
      <c r="Q169" s="895">
        <v>0</v>
      </c>
      <c r="R169" s="437"/>
    </row>
    <row r="170" spans="2:18" ht="14.45" customHeight="1" x14ac:dyDescent="0.25">
      <c r="B170" s="483">
        <v>0</v>
      </c>
      <c r="C170" s="436" t="s">
        <v>5678</v>
      </c>
      <c r="D170" s="436" t="s">
        <v>24</v>
      </c>
      <c r="E170" s="436" t="s">
        <v>5673</v>
      </c>
      <c r="F170" s="436" t="s">
        <v>416</v>
      </c>
      <c r="G170" s="436" t="s">
        <v>558</v>
      </c>
      <c r="H170" s="436" t="s">
        <v>543</v>
      </c>
      <c r="I170" s="440">
        <v>44562</v>
      </c>
      <c r="J170" s="440">
        <v>45657</v>
      </c>
      <c r="K170" s="890" t="s">
        <v>5674</v>
      </c>
      <c r="L170" s="895">
        <v>2.2000000000000002</v>
      </c>
      <c r="M170" s="895">
        <v>2.2000000000000002</v>
      </c>
      <c r="N170" s="895">
        <v>2.2000000000000002</v>
      </c>
      <c r="O170" s="895">
        <v>0</v>
      </c>
      <c r="P170" s="895">
        <v>0</v>
      </c>
      <c r="Q170" s="895">
        <v>0</v>
      </c>
      <c r="R170" s="437"/>
    </row>
    <row r="171" spans="2:18" ht="14.45" customHeight="1" x14ac:dyDescent="0.25">
      <c r="B171" s="483">
        <v>0</v>
      </c>
      <c r="C171" s="436" t="s">
        <v>4386</v>
      </c>
      <c r="D171" s="436" t="s">
        <v>24</v>
      </c>
      <c r="E171" s="436" t="s">
        <v>4347</v>
      </c>
      <c r="F171" s="436" t="s">
        <v>416</v>
      </c>
      <c r="G171" s="436" t="s">
        <v>558</v>
      </c>
      <c r="H171" s="436" t="s">
        <v>370</v>
      </c>
      <c r="I171" s="440" t="s">
        <v>5171</v>
      </c>
      <c r="J171" s="893" t="s">
        <v>806</v>
      </c>
      <c r="K171" s="890" t="s">
        <v>370</v>
      </c>
      <c r="L171" s="895">
        <v>2.4</v>
      </c>
      <c r="M171" s="895">
        <v>2.4</v>
      </c>
      <c r="N171" s="895">
        <v>2.4</v>
      </c>
      <c r="O171" s="895">
        <v>0</v>
      </c>
      <c r="P171" s="895">
        <v>0</v>
      </c>
      <c r="Q171" s="895">
        <v>0</v>
      </c>
      <c r="R171" s="437"/>
    </row>
    <row r="172" spans="2:18" ht="14.45" customHeight="1" x14ac:dyDescent="0.25">
      <c r="B172" s="483">
        <v>0</v>
      </c>
      <c r="C172" s="436" t="s">
        <v>3962</v>
      </c>
      <c r="D172" s="436" t="s">
        <v>24</v>
      </c>
      <c r="E172" s="436" t="s">
        <v>5430</v>
      </c>
      <c r="F172" s="436" t="s">
        <v>416</v>
      </c>
      <c r="G172" s="436" t="s">
        <v>558</v>
      </c>
      <c r="H172" s="436" t="s">
        <v>370</v>
      </c>
      <c r="I172" s="440" t="s">
        <v>5431</v>
      </c>
      <c r="J172" s="440" t="s">
        <v>628</v>
      </c>
      <c r="K172" s="890" t="s">
        <v>370</v>
      </c>
      <c r="L172" s="895">
        <v>0.25</v>
      </c>
      <c r="M172" s="895">
        <v>0.25</v>
      </c>
      <c r="N172" s="895">
        <v>0.25</v>
      </c>
      <c r="O172" s="895">
        <v>0</v>
      </c>
      <c r="P172" s="895">
        <v>0</v>
      </c>
      <c r="Q172" s="895">
        <v>0</v>
      </c>
      <c r="R172" s="437"/>
    </row>
    <row r="173" spans="2:18" ht="14.45" customHeight="1" x14ac:dyDescent="0.25">
      <c r="B173" s="483">
        <v>0</v>
      </c>
      <c r="C173" s="436" t="s">
        <v>3762</v>
      </c>
      <c r="D173" s="436" t="s">
        <v>24</v>
      </c>
      <c r="E173" s="436" t="s">
        <v>3845</v>
      </c>
      <c r="F173" s="436" t="s">
        <v>416</v>
      </c>
      <c r="G173" s="436" t="s">
        <v>558</v>
      </c>
      <c r="H173" s="436" t="s">
        <v>370</v>
      </c>
      <c r="I173" s="440" t="s">
        <v>3743</v>
      </c>
      <c r="J173" s="440">
        <v>46022</v>
      </c>
      <c r="K173" s="890" t="s">
        <v>370</v>
      </c>
      <c r="L173" s="895">
        <v>1.17</v>
      </c>
      <c r="M173" s="895">
        <v>1.17</v>
      </c>
      <c r="N173" s="895">
        <v>1.17</v>
      </c>
      <c r="O173" s="895">
        <v>0</v>
      </c>
      <c r="P173" s="895">
        <v>0</v>
      </c>
      <c r="Q173" s="895">
        <v>0</v>
      </c>
      <c r="R173" s="437"/>
    </row>
    <row r="174" spans="2:18" ht="14.45" customHeight="1" x14ac:dyDescent="0.25">
      <c r="B174" s="483">
        <v>0</v>
      </c>
      <c r="C174" s="436" t="s">
        <v>3961</v>
      </c>
      <c r="D174" s="436" t="s">
        <v>24</v>
      </c>
      <c r="E174" s="436" t="s">
        <v>3904</v>
      </c>
      <c r="F174" s="436" t="s">
        <v>416</v>
      </c>
      <c r="G174" s="436" t="s">
        <v>558</v>
      </c>
      <c r="H174" s="436" t="s">
        <v>504</v>
      </c>
      <c r="I174" s="440" t="s">
        <v>4024</v>
      </c>
      <c r="J174" s="440" t="s">
        <v>628</v>
      </c>
      <c r="K174" s="890" t="s">
        <v>504</v>
      </c>
      <c r="L174" s="895">
        <v>10</v>
      </c>
      <c r="M174" s="895">
        <v>10</v>
      </c>
      <c r="N174" s="895">
        <v>10</v>
      </c>
      <c r="O174" s="895">
        <v>0</v>
      </c>
      <c r="P174" s="895">
        <v>0</v>
      </c>
      <c r="Q174" s="895">
        <v>0</v>
      </c>
      <c r="R174" s="437"/>
    </row>
    <row r="175" spans="2:18" ht="14.45" customHeight="1" x14ac:dyDescent="0.25">
      <c r="B175" s="483">
        <v>0</v>
      </c>
      <c r="C175" s="436" t="s">
        <v>2032</v>
      </c>
      <c r="D175" s="436" t="s">
        <v>24</v>
      </c>
      <c r="E175" s="436" t="s">
        <v>3835</v>
      </c>
      <c r="F175" s="436" t="s">
        <v>416</v>
      </c>
      <c r="G175" s="436" t="s">
        <v>558</v>
      </c>
      <c r="H175" s="436" t="s">
        <v>370</v>
      </c>
      <c r="I175" s="440" t="s">
        <v>1117</v>
      </c>
      <c r="J175" s="440" t="s">
        <v>2046</v>
      </c>
      <c r="K175" s="890" t="s">
        <v>370</v>
      </c>
      <c r="L175" s="895">
        <v>6.85</v>
      </c>
      <c r="M175" s="895">
        <v>3.45</v>
      </c>
      <c r="N175" s="895">
        <v>6.85</v>
      </c>
      <c r="O175" s="895">
        <v>0</v>
      </c>
      <c r="P175" s="895">
        <v>0</v>
      </c>
      <c r="Q175" s="895">
        <v>0</v>
      </c>
      <c r="R175" s="437"/>
    </row>
    <row r="176" spans="2:18" ht="14.45" customHeight="1" x14ac:dyDescent="0.25">
      <c r="B176" s="483">
        <v>0</v>
      </c>
      <c r="C176" s="436" t="s">
        <v>3049</v>
      </c>
      <c r="D176" s="436" t="s">
        <v>24</v>
      </c>
      <c r="E176" s="436" t="s">
        <v>3639</v>
      </c>
      <c r="F176" s="436" t="s">
        <v>416</v>
      </c>
      <c r="G176" s="436" t="s">
        <v>558</v>
      </c>
      <c r="H176" s="436" t="s">
        <v>517</v>
      </c>
      <c r="I176" s="440" t="s">
        <v>2552</v>
      </c>
      <c r="J176" s="440" t="s">
        <v>624</v>
      </c>
      <c r="K176" s="890" t="s">
        <v>517</v>
      </c>
      <c r="L176" s="895">
        <v>5</v>
      </c>
      <c r="M176" s="895">
        <v>5</v>
      </c>
      <c r="N176" s="895">
        <v>5</v>
      </c>
      <c r="O176" s="895">
        <v>0</v>
      </c>
      <c r="P176" s="895">
        <v>0</v>
      </c>
      <c r="Q176" s="895">
        <v>0</v>
      </c>
      <c r="R176" s="437"/>
    </row>
    <row r="177" spans="2:18" ht="14.45" customHeight="1" x14ac:dyDescent="0.25">
      <c r="B177" s="483">
        <v>0</v>
      </c>
      <c r="C177" s="436" t="s">
        <v>2466</v>
      </c>
      <c r="D177" s="436" t="s">
        <v>24</v>
      </c>
      <c r="E177" s="436" t="s">
        <v>3836</v>
      </c>
      <c r="F177" s="436" t="s">
        <v>416</v>
      </c>
      <c r="G177" s="436" t="s">
        <v>558</v>
      </c>
      <c r="H177" s="436" t="s">
        <v>517</v>
      </c>
      <c r="I177" s="440" t="s">
        <v>1004</v>
      </c>
      <c r="J177" s="440" t="s">
        <v>624</v>
      </c>
      <c r="K177" s="890" t="s">
        <v>517</v>
      </c>
      <c r="L177" s="895">
        <v>6</v>
      </c>
      <c r="M177" s="895">
        <v>6</v>
      </c>
      <c r="N177" s="895">
        <v>6</v>
      </c>
      <c r="O177" s="895">
        <v>0</v>
      </c>
      <c r="P177" s="895">
        <v>0</v>
      </c>
      <c r="Q177" s="895">
        <v>0</v>
      </c>
      <c r="R177" s="437"/>
    </row>
    <row r="178" spans="2:18" ht="14.45" customHeight="1" x14ac:dyDescent="0.25">
      <c r="B178" s="483">
        <v>0</v>
      </c>
      <c r="C178" s="436" t="s">
        <v>4800</v>
      </c>
      <c r="D178" s="436" t="s">
        <v>24</v>
      </c>
      <c r="E178" s="436" t="s">
        <v>4658</v>
      </c>
      <c r="F178" s="436" t="s">
        <v>416</v>
      </c>
      <c r="G178" s="436" t="s">
        <v>558</v>
      </c>
      <c r="H178" s="436" t="s">
        <v>634</v>
      </c>
      <c r="I178" s="440" t="s">
        <v>4731</v>
      </c>
      <c r="J178" s="959">
        <v>45412</v>
      </c>
      <c r="K178" s="890" t="s">
        <v>634</v>
      </c>
      <c r="L178" s="960">
        <v>2.16</v>
      </c>
      <c r="M178" s="960">
        <v>2.16</v>
      </c>
      <c r="N178" s="960">
        <v>2.16</v>
      </c>
      <c r="O178" s="895">
        <v>0</v>
      </c>
      <c r="P178" s="895">
        <v>0</v>
      </c>
      <c r="Q178" s="895">
        <v>0</v>
      </c>
      <c r="R178" s="437"/>
    </row>
    <row r="179" spans="2:18" ht="14.45" customHeight="1" x14ac:dyDescent="0.25">
      <c r="B179" s="483">
        <v>0</v>
      </c>
      <c r="C179" s="436" t="s">
        <v>1883</v>
      </c>
      <c r="D179" s="436" t="s">
        <v>24</v>
      </c>
      <c r="E179" s="436" t="s">
        <v>3841</v>
      </c>
      <c r="F179" s="436" t="s">
        <v>416</v>
      </c>
      <c r="G179" s="436" t="s">
        <v>558</v>
      </c>
      <c r="H179" s="436" t="s">
        <v>464</v>
      </c>
      <c r="I179" s="440" t="s">
        <v>1117</v>
      </c>
      <c r="J179" s="440" t="s">
        <v>1899</v>
      </c>
      <c r="K179" s="890" t="s">
        <v>464</v>
      </c>
      <c r="L179" s="960">
        <v>5.5</v>
      </c>
      <c r="M179" s="960">
        <v>4.5</v>
      </c>
      <c r="N179" s="960">
        <v>5.5</v>
      </c>
      <c r="O179" s="895">
        <v>0</v>
      </c>
      <c r="P179" s="895">
        <v>0</v>
      </c>
      <c r="Q179" s="895">
        <v>0</v>
      </c>
      <c r="R179" s="437"/>
    </row>
    <row r="180" spans="2:18" ht="14.45" customHeight="1" x14ac:dyDescent="0.25">
      <c r="B180" s="483">
        <v>0</v>
      </c>
      <c r="C180" s="436" t="s">
        <v>5911</v>
      </c>
      <c r="D180" s="436" t="s">
        <v>24</v>
      </c>
      <c r="E180" s="436" t="s">
        <v>5446</v>
      </c>
      <c r="F180" s="436" t="s">
        <v>416</v>
      </c>
      <c r="G180" s="436" t="s">
        <v>558</v>
      </c>
      <c r="H180" s="436" t="s">
        <v>522</v>
      </c>
      <c r="I180" s="440">
        <v>44562</v>
      </c>
      <c r="J180" s="440">
        <v>46387</v>
      </c>
      <c r="K180" s="890" t="s">
        <v>522</v>
      </c>
      <c r="L180" s="1169">
        <v>0.25</v>
      </c>
      <c r="M180" s="1169">
        <v>0.25</v>
      </c>
      <c r="N180" s="1169">
        <v>0.25</v>
      </c>
      <c r="O180" s="1169">
        <v>0</v>
      </c>
      <c r="P180" s="1169">
        <v>0</v>
      </c>
      <c r="Q180" s="1169">
        <v>0</v>
      </c>
      <c r="R180" s="1169">
        <v>0</v>
      </c>
    </row>
    <row r="181" spans="2:18" ht="14.45" customHeight="1" x14ac:dyDescent="0.25">
      <c r="B181" s="483">
        <v>0</v>
      </c>
      <c r="C181" s="436" t="s">
        <v>5911</v>
      </c>
      <c r="D181" s="436" t="s">
        <v>24</v>
      </c>
      <c r="E181" s="436" t="s">
        <v>5446</v>
      </c>
      <c r="F181" s="436" t="s">
        <v>416</v>
      </c>
      <c r="G181" s="436" t="s">
        <v>558</v>
      </c>
      <c r="H181" s="436" t="s">
        <v>6553</v>
      </c>
      <c r="I181" s="440">
        <v>44562</v>
      </c>
      <c r="J181" s="440">
        <v>46387</v>
      </c>
      <c r="K181" s="890" t="s">
        <v>6553</v>
      </c>
      <c r="L181" s="1170"/>
      <c r="M181" s="1170"/>
      <c r="N181" s="1170"/>
      <c r="O181" s="1170"/>
      <c r="P181" s="1170"/>
      <c r="Q181" s="1170"/>
      <c r="R181" s="1170"/>
    </row>
    <row r="182" spans="2:18" ht="14.45" customHeight="1" x14ac:dyDescent="0.25">
      <c r="B182" s="483">
        <v>0</v>
      </c>
      <c r="C182" s="436" t="s">
        <v>3600</v>
      </c>
      <c r="D182" s="436" t="s">
        <v>24</v>
      </c>
      <c r="E182" s="436" t="s">
        <v>3837</v>
      </c>
      <c r="F182" s="436" t="s">
        <v>416</v>
      </c>
      <c r="G182" s="436" t="s">
        <v>558</v>
      </c>
      <c r="H182" s="436" t="s">
        <v>370</v>
      </c>
      <c r="I182" s="440" t="s">
        <v>3606</v>
      </c>
      <c r="J182" s="893" t="s">
        <v>806</v>
      </c>
      <c r="K182" s="890" t="s">
        <v>370</v>
      </c>
      <c r="L182" s="895">
        <v>1.75</v>
      </c>
      <c r="M182" s="895">
        <v>1.1000000000000001</v>
      </c>
      <c r="N182" s="895">
        <v>1.75</v>
      </c>
      <c r="O182" s="895">
        <v>0</v>
      </c>
      <c r="P182" s="895">
        <v>0</v>
      </c>
      <c r="Q182" s="895">
        <v>0</v>
      </c>
      <c r="R182" s="437"/>
    </row>
    <row r="183" spans="2:18" ht="14.45" customHeight="1" x14ac:dyDescent="0.25">
      <c r="B183" s="483">
        <v>0</v>
      </c>
      <c r="C183" s="436" t="s">
        <v>5914</v>
      </c>
      <c r="D183" s="436" t="s">
        <v>24</v>
      </c>
      <c r="E183" s="436" t="s">
        <v>5675</v>
      </c>
      <c r="F183" s="436" t="s">
        <v>416</v>
      </c>
      <c r="G183" s="436" t="s">
        <v>558</v>
      </c>
      <c r="H183" s="890" t="s">
        <v>517</v>
      </c>
      <c r="I183" s="440">
        <v>44562</v>
      </c>
      <c r="J183" s="440">
        <v>48213</v>
      </c>
      <c r="K183" s="890" t="s">
        <v>517</v>
      </c>
      <c r="L183" s="1214">
        <v>2.76</v>
      </c>
      <c r="M183" s="1214">
        <v>2.76</v>
      </c>
      <c r="N183" s="1214">
        <v>2.76</v>
      </c>
      <c r="O183" s="1173">
        <v>0</v>
      </c>
      <c r="P183" s="1173">
        <v>0</v>
      </c>
      <c r="Q183" s="1173">
        <v>0</v>
      </c>
      <c r="R183" s="1173">
        <v>0</v>
      </c>
    </row>
    <row r="184" spans="2:18" ht="14.45" customHeight="1" x14ac:dyDescent="0.25">
      <c r="B184" s="483"/>
      <c r="C184" s="436"/>
      <c r="D184" s="436" t="s">
        <v>24</v>
      </c>
      <c r="E184" s="436" t="s">
        <v>5675</v>
      </c>
      <c r="F184" s="436" t="s">
        <v>416</v>
      </c>
      <c r="G184" s="436" t="s">
        <v>558</v>
      </c>
      <c r="H184" s="436" t="s">
        <v>470</v>
      </c>
      <c r="I184" s="440">
        <v>45047</v>
      </c>
      <c r="J184" s="440">
        <v>48213</v>
      </c>
      <c r="K184" s="436" t="s">
        <v>470</v>
      </c>
      <c r="L184" s="1215"/>
      <c r="M184" s="1215"/>
      <c r="N184" s="1215"/>
      <c r="O184" s="1174"/>
      <c r="P184" s="1174"/>
      <c r="Q184" s="1174"/>
      <c r="R184" s="1174"/>
    </row>
    <row r="185" spans="2:18" ht="14.45" customHeight="1" x14ac:dyDescent="0.25">
      <c r="B185" s="483"/>
      <c r="C185" s="436"/>
      <c r="D185" s="436" t="s">
        <v>24</v>
      </c>
      <c r="E185" s="436" t="s">
        <v>5675</v>
      </c>
      <c r="F185" s="436" t="s">
        <v>416</v>
      </c>
      <c r="G185" s="436" t="s">
        <v>558</v>
      </c>
      <c r="H185" s="436" t="s">
        <v>7490</v>
      </c>
      <c r="I185" s="440">
        <v>45047</v>
      </c>
      <c r="J185" s="440">
        <v>48213</v>
      </c>
      <c r="K185" s="436" t="s">
        <v>7490</v>
      </c>
      <c r="L185" s="1216"/>
      <c r="M185" s="1216"/>
      <c r="N185" s="1216"/>
      <c r="O185" s="1175"/>
      <c r="P185" s="1175"/>
      <c r="Q185" s="1175"/>
      <c r="R185" s="1175"/>
    </row>
    <row r="186" spans="2:18" ht="14.45" customHeight="1" x14ac:dyDescent="0.25">
      <c r="B186" s="483">
        <v>0</v>
      </c>
      <c r="C186" s="436" t="s">
        <v>2470</v>
      </c>
      <c r="D186" s="436" t="s">
        <v>24</v>
      </c>
      <c r="E186" s="436" t="s">
        <v>2473</v>
      </c>
      <c r="F186" s="436" t="s">
        <v>416</v>
      </c>
      <c r="G186" s="436" t="s">
        <v>558</v>
      </c>
      <c r="H186" s="436" t="s">
        <v>646</v>
      </c>
      <c r="I186" s="440" t="s">
        <v>1004</v>
      </c>
      <c r="J186" s="893" t="s">
        <v>806</v>
      </c>
      <c r="K186" s="890" t="s">
        <v>646</v>
      </c>
      <c r="L186" s="1169">
        <v>15.4</v>
      </c>
      <c r="M186" s="1169">
        <v>15.4</v>
      </c>
      <c r="N186" s="1169">
        <v>15.4</v>
      </c>
      <c r="O186" s="1169">
        <v>0</v>
      </c>
      <c r="P186" s="1169">
        <v>0</v>
      </c>
      <c r="Q186" s="1169">
        <v>0</v>
      </c>
      <c r="R186" s="1167"/>
    </row>
    <row r="187" spans="2:18" ht="14.45" customHeight="1" x14ac:dyDescent="0.25">
      <c r="B187" s="483">
        <v>0</v>
      </c>
      <c r="C187" s="436" t="s">
        <v>3439</v>
      </c>
      <c r="D187" s="436" t="s">
        <v>24</v>
      </c>
      <c r="E187" s="436" t="s">
        <v>2473</v>
      </c>
      <c r="F187" s="436" t="s">
        <v>416</v>
      </c>
      <c r="G187" s="436" t="s">
        <v>558</v>
      </c>
      <c r="H187" s="436" t="s">
        <v>646</v>
      </c>
      <c r="I187" s="440" t="s">
        <v>4043</v>
      </c>
      <c r="J187" s="893" t="s">
        <v>806</v>
      </c>
      <c r="K187" s="890" t="s">
        <v>646</v>
      </c>
      <c r="L187" s="1170"/>
      <c r="M187" s="1170"/>
      <c r="N187" s="1170"/>
      <c r="O187" s="1170"/>
      <c r="P187" s="1170"/>
      <c r="Q187" s="1170"/>
      <c r="R187" s="1168"/>
    </row>
    <row r="188" spans="2:18" ht="14.45" customHeight="1" x14ac:dyDescent="0.25">
      <c r="B188" s="483">
        <v>0</v>
      </c>
      <c r="C188" s="436" t="s">
        <v>4124</v>
      </c>
      <c r="D188" s="436" t="s">
        <v>24</v>
      </c>
      <c r="E188" s="436" t="s">
        <v>4093</v>
      </c>
      <c r="F188" s="436" t="s">
        <v>416</v>
      </c>
      <c r="G188" s="436" t="s">
        <v>558</v>
      </c>
      <c r="H188" s="436" t="s">
        <v>634</v>
      </c>
      <c r="I188" s="440" t="s">
        <v>4061</v>
      </c>
      <c r="J188" s="440" t="s">
        <v>628</v>
      </c>
      <c r="K188" s="890" t="s">
        <v>634</v>
      </c>
      <c r="L188" s="895">
        <v>0.65</v>
      </c>
      <c r="M188" s="895">
        <v>0.65</v>
      </c>
      <c r="N188" s="895">
        <v>0.65</v>
      </c>
      <c r="O188" s="895">
        <v>0</v>
      </c>
      <c r="P188" s="895">
        <v>0</v>
      </c>
      <c r="Q188" s="895">
        <v>0</v>
      </c>
      <c r="R188" s="437"/>
    </row>
    <row r="189" spans="2:18" ht="14.45" customHeight="1" x14ac:dyDescent="0.25">
      <c r="B189" s="483">
        <v>0</v>
      </c>
      <c r="C189" s="436" t="s">
        <v>4318</v>
      </c>
      <c r="D189" s="436" t="s">
        <v>24</v>
      </c>
      <c r="E189" s="436" t="s">
        <v>4261</v>
      </c>
      <c r="F189" s="436" t="s">
        <v>416</v>
      </c>
      <c r="G189" s="436" t="s">
        <v>558</v>
      </c>
      <c r="H189" s="436" t="s">
        <v>370</v>
      </c>
      <c r="I189" s="440" t="s">
        <v>5194</v>
      </c>
      <c r="J189" s="893" t="s">
        <v>806</v>
      </c>
      <c r="K189" s="890" t="s">
        <v>370</v>
      </c>
      <c r="L189" s="895">
        <v>0.5</v>
      </c>
      <c r="M189" s="895">
        <v>0.5</v>
      </c>
      <c r="N189" s="895">
        <v>0.5</v>
      </c>
      <c r="O189" s="895">
        <v>0</v>
      </c>
      <c r="P189" s="895">
        <v>0</v>
      </c>
      <c r="Q189" s="895">
        <v>0</v>
      </c>
      <c r="R189" s="437"/>
    </row>
    <row r="190" spans="2:18" ht="14.45" customHeight="1" x14ac:dyDescent="0.25">
      <c r="B190" s="483">
        <v>0</v>
      </c>
      <c r="C190" s="436" t="s">
        <v>3440</v>
      </c>
      <c r="D190" s="436" t="s">
        <v>24</v>
      </c>
      <c r="E190" s="436" t="s">
        <v>3844</v>
      </c>
      <c r="F190" s="436" t="s">
        <v>416</v>
      </c>
      <c r="G190" s="436" t="s">
        <v>558</v>
      </c>
      <c r="H190" s="436" t="s">
        <v>458</v>
      </c>
      <c r="I190" s="440" t="s">
        <v>4043</v>
      </c>
      <c r="J190" s="893" t="s">
        <v>806</v>
      </c>
      <c r="K190" s="890" t="s">
        <v>458</v>
      </c>
      <c r="L190" s="895">
        <v>0.2</v>
      </c>
      <c r="M190" s="895">
        <v>0.2</v>
      </c>
      <c r="N190" s="895">
        <v>0.2</v>
      </c>
      <c r="O190" s="895">
        <v>0</v>
      </c>
      <c r="P190" s="895">
        <v>0</v>
      </c>
      <c r="Q190" s="895">
        <v>0</v>
      </c>
      <c r="R190" s="437"/>
    </row>
    <row r="191" spans="2:18" ht="14.45" customHeight="1" x14ac:dyDescent="0.25">
      <c r="B191" s="483">
        <v>0</v>
      </c>
      <c r="C191" s="436" t="s">
        <v>5432</v>
      </c>
      <c r="D191" s="436" t="s">
        <v>24</v>
      </c>
      <c r="E191" s="436" t="s">
        <v>129</v>
      </c>
      <c r="F191" s="436" t="s">
        <v>416</v>
      </c>
      <c r="G191" s="436" t="s">
        <v>558</v>
      </c>
      <c r="H191" s="436" t="s">
        <v>441</v>
      </c>
      <c r="I191" s="440" t="s">
        <v>4043</v>
      </c>
      <c r="J191" s="893" t="s">
        <v>806</v>
      </c>
      <c r="K191" s="890" t="s">
        <v>441</v>
      </c>
      <c r="L191" s="1169">
        <v>15</v>
      </c>
      <c r="M191" s="1169">
        <v>15</v>
      </c>
      <c r="N191" s="1169">
        <v>15</v>
      </c>
      <c r="O191" s="1169">
        <v>0</v>
      </c>
      <c r="P191" s="1169">
        <v>0</v>
      </c>
      <c r="Q191" s="1169">
        <v>0</v>
      </c>
      <c r="R191" s="1167"/>
    </row>
    <row r="192" spans="2:18" ht="14.45" customHeight="1" x14ac:dyDescent="0.25">
      <c r="B192" s="483">
        <v>0</v>
      </c>
      <c r="C192" s="436" t="s">
        <v>3438</v>
      </c>
      <c r="D192" s="436" t="s">
        <v>24</v>
      </c>
      <c r="E192" s="436" t="s">
        <v>129</v>
      </c>
      <c r="F192" s="436" t="s">
        <v>416</v>
      </c>
      <c r="G192" s="436" t="s">
        <v>558</v>
      </c>
      <c r="H192" s="436" t="s">
        <v>458</v>
      </c>
      <c r="I192" s="440" t="s">
        <v>4043</v>
      </c>
      <c r="J192" s="893" t="s">
        <v>806</v>
      </c>
      <c r="K192" s="890" t="s">
        <v>458</v>
      </c>
      <c r="L192" s="1170"/>
      <c r="M192" s="1170"/>
      <c r="N192" s="1170"/>
      <c r="O192" s="1170"/>
      <c r="P192" s="1170"/>
      <c r="Q192" s="1170"/>
      <c r="R192" s="1168"/>
    </row>
    <row r="193" spans="2:18" ht="14.45" customHeight="1" x14ac:dyDescent="0.25">
      <c r="B193" s="483">
        <v>0</v>
      </c>
      <c r="C193" s="436" t="s">
        <v>2019</v>
      </c>
      <c r="D193" s="436" t="s">
        <v>24</v>
      </c>
      <c r="E193" s="436" t="s">
        <v>3838</v>
      </c>
      <c r="F193" s="436" t="s">
        <v>416</v>
      </c>
      <c r="G193" s="436" t="s">
        <v>558</v>
      </c>
      <c r="H193" s="436" t="s">
        <v>634</v>
      </c>
      <c r="I193" s="440" t="s">
        <v>1117</v>
      </c>
      <c r="J193" s="440" t="s">
        <v>624</v>
      </c>
      <c r="K193" s="890" t="s">
        <v>634</v>
      </c>
      <c r="L193" s="895">
        <v>10</v>
      </c>
      <c r="M193" s="895">
        <v>10</v>
      </c>
      <c r="N193" s="895">
        <v>10</v>
      </c>
      <c r="O193" s="895">
        <v>0</v>
      </c>
      <c r="P193" s="895">
        <v>0</v>
      </c>
      <c r="Q193" s="895">
        <v>0</v>
      </c>
      <c r="R193" s="437"/>
    </row>
    <row r="194" spans="2:18" ht="14.45" customHeight="1" x14ac:dyDescent="0.25">
      <c r="B194" s="483">
        <v>0</v>
      </c>
      <c r="C194" s="436" t="s">
        <v>3458</v>
      </c>
      <c r="D194" s="436" t="s">
        <v>24</v>
      </c>
      <c r="E194" s="436" t="s">
        <v>3641</v>
      </c>
      <c r="F194" s="436" t="s">
        <v>416</v>
      </c>
      <c r="G194" s="436" t="s">
        <v>558</v>
      </c>
      <c r="H194" s="436" t="s">
        <v>422</v>
      </c>
      <c r="I194" s="440" t="s">
        <v>4028</v>
      </c>
      <c r="J194" s="440">
        <v>46387</v>
      </c>
      <c r="K194" s="890" t="s">
        <v>422</v>
      </c>
      <c r="L194" s="895">
        <v>0.95</v>
      </c>
      <c r="M194" s="895">
        <v>0.4</v>
      </c>
      <c r="N194" s="895">
        <v>0.95</v>
      </c>
      <c r="O194" s="895">
        <v>0</v>
      </c>
      <c r="P194" s="895">
        <v>0</v>
      </c>
      <c r="Q194" s="895">
        <v>0</v>
      </c>
      <c r="R194" s="437"/>
    </row>
    <row r="195" spans="2:18" ht="14.45" customHeight="1" x14ac:dyDescent="0.25">
      <c r="B195" s="483">
        <v>0</v>
      </c>
      <c r="C195" s="436" t="s">
        <v>3073</v>
      </c>
      <c r="D195" s="436" t="s">
        <v>24</v>
      </c>
      <c r="E195" s="436" t="s">
        <v>3642</v>
      </c>
      <c r="F195" s="436" t="s">
        <v>416</v>
      </c>
      <c r="G195" s="436" t="s">
        <v>558</v>
      </c>
      <c r="H195" s="436" t="s">
        <v>422</v>
      </c>
      <c r="I195" s="440" t="s">
        <v>4014</v>
      </c>
      <c r="J195" s="893">
        <v>45291</v>
      </c>
      <c r="K195" s="890" t="s">
        <v>422</v>
      </c>
      <c r="L195" s="895">
        <v>0.57999999999999996</v>
      </c>
      <c r="M195" s="895">
        <v>0.25</v>
      </c>
      <c r="N195" s="895">
        <v>0.57999999999999996</v>
      </c>
      <c r="O195" s="895">
        <v>0</v>
      </c>
      <c r="P195" s="895">
        <v>0</v>
      </c>
      <c r="Q195" s="895">
        <v>0</v>
      </c>
      <c r="R195" s="437"/>
    </row>
    <row r="196" spans="2:18" ht="14.45" customHeight="1" x14ac:dyDescent="0.25">
      <c r="B196" s="483">
        <v>0</v>
      </c>
      <c r="C196" s="436" t="s">
        <v>3457</v>
      </c>
      <c r="D196" s="436" t="s">
        <v>24</v>
      </c>
      <c r="E196" s="436" t="s">
        <v>3448</v>
      </c>
      <c r="F196" s="436" t="s">
        <v>416</v>
      </c>
      <c r="G196" s="436" t="s">
        <v>558</v>
      </c>
      <c r="H196" s="436" t="s">
        <v>422</v>
      </c>
      <c r="I196" s="440" t="s">
        <v>4028</v>
      </c>
      <c r="J196" s="440">
        <v>46387</v>
      </c>
      <c r="K196" s="890" t="s">
        <v>422</v>
      </c>
      <c r="L196" s="895">
        <v>0.93</v>
      </c>
      <c r="M196" s="895">
        <v>0.5</v>
      </c>
      <c r="N196" s="895">
        <v>0.93</v>
      </c>
      <c r="O196" s="895">
        <v>0</v>
      </c>
      <c r="P196" s="895">
        <v>0</v>
      </c>
      <c r="Q196" s="895">
        <v>0</v>
      </c>
      <c r="R196" s="437"/>
    </row>
    <row r="197" spans="2:18" ht="14.45" customHeight="1" x14ac:dyDescent="0.25">
      <c r="B197" s="483">
        <v>0</v>
      </c>
      <c r="C197" s="436" t="s">
        <v>3455</v>
      </c>
      <c r="D197" s="436" t="s">
        <v>24</v>
      </c>
      <c r="E197" s="436" t="s">
        <v>3643</v>
      </c>
      <c r="F197" s="436" t="s">
        <v>416</v>
      </c>
      <c r="G197" s="436" t="s">
        <v>558</v>
      </c>
      <c r="H197" s="436" t="s">
        <v>422</v>
      </c>
      <c r="I197" s="440" t="s">
        <v>4028</v>
      </c>
      <c r="J197" s="440">
        <v>46387</v>
      </c>
      <c r="K197" s="890" t="s">
        <v>422</v>
      </c>
      <c r="L197" s="1171">
        <v>3.8</v>
      </c>
      <c r="M197" s="1171">
        <v>2.56</v>
      </c>
      <c r="N197" s="1171">
        <v>3.8</v>
      </c>
      <c r="O197" s="1169">
        <v>0</v>
      </c>
      <c r="P197" s="1169">
        <v>0</v>
      </c>
      <c r="Q197" s="1169">
        <v>0</v>
      </c>
      <c r="R197" s="1167"/>
    </row>
    <row r="198" spans="2:18" ht="14.45" customHeight="1" x14ac:dyDescent="0.25">
      <c r="B198" s="483">
        <v>0</v>
      </c>
      <c r="C198" s="436" t="s">
        <v>3456</v>
      </c>
      <c r="D198" s="436" t="s">
        <v>24</v>
      </c>
      <c r="E198" s="436" t="s">
        <v>3643</v>
      </c>
      <c r="F198" s="436" t="s">
        <v>416</v>
      </c>
      <c r="G198" s="436" t="s">
        <v>558</v>
      </c>
      <c r="H198" s="436" t="s">
        <v>634</v>
      </c>
      <c r="I198" s="440" t="s">
        <v>4028</v>
      </c>
      <c r="J198" s="440">
        <v>46387</v>
      </c>
      <c r="K198" s="890" t="s">
        <v>634</v>
      </c>
      <c r="L198" s="1172"/>
      <c r="M198" s="1172"/>
      <c r="N198" s="1172"/>
      <c r="O198" s="1170"/>
      <c r="P198" s="1170"/>
      <c r="Q198" s="1170"/>
      <c r="R198" s="1168"/>
    </row>
    <row r="199" spans="2:18" ht="14.45" customHeight="1" x14ac:dyDescent="0.25">
      <c r="B199" s="483">
        <v>0</v>
      </c>
      <c r="C199" s="436" t="s">
        <v>4998</v>
      </c>
      <c r="D199" s="436" t="s">
        <v>24</v>
      </c>
      <c r="E199" s="436" t="s">
        <v>4801</v>
      </c>
      <c r="F199" s="436" t="s">
        <v>416</v>
      </c>
      <c r="G199" s="436" t="s">
        <v>558</v>
      </c>
      <c r="H199" s="436" t="s">
        <v>634</v>
      </c>
      <c r="I199" s="440" t="s">
        <v>4808</v>
      </c>
      <c r="J199" s="440" t="s">
        <v>5433</v>
      </c>
      <c r="K199" s="890" t="s">
        <v>634</v>
      </c>
      <c r="L199" s="895">
        <v>2.5</v>
      </c>
      <c r="M199" s="895">
        <v>2.5</v>
      </c>
      <c r="N199" s="895">
        <v>2.5</v>
      </c>
      <c r="O199" s="895">
        <v>0</v>
      </c>
      <c r="P199" s="895">
        <v>0</v>
      </c>
      <c r="Q199" s="895">
        <v>0</v>
      </c>
      <c r="R199" s="437"/>
    </row>
    <row r="200" spans="2:18" ht="14.45" customHeight="1" x14ac:dyDescent="0.25">
      <c r="B200" s="483">
        <v>0</v>
      </c>
      <c r="C200" s="436" t="s">
        <v>3557</v>
      </c>
      <c r="D200" s="436" t="s">
        <v>24</v>
      </c>
      <c r="E200" s="436" t="s">
        <v>3538</v>
      </c>
      <c r="F200" s="436" t="s">
        <v>416</v>
      </c>
      <c r="G200" s="436" t="s">
        <v>558</v>
      </c>
      <c r="H200" s="436" t="s">
        <v>370</v>
      </c>
      <c r="I200" s="440" t="s">
        <v>5434</v>
      </c>
      <c r="J200" s="893" t="s">
        <v>806</v>
      </c>
      <c r="K200" s="890" t="s">
        <v>370</v>
      </c>
      <c r="L200" s="895">
        <v>0.56999999999999995</v>
      </c>
      <c r="M200" s="895">
        <v>0.3</v>
      </c>
      <c r="N200" s="895">
        <v>0.56999999999999995</v>
      </c>
      <c r="O200" s="895">
        <v>0</v>
      </c>
      <c r="P200" s="895">
        <v>0</v>
      </c>
      <c r="Q200" s="895">
        <v>0</v>
      </c>
      <c r="R200" s="437"/>
    </row>
    <row r="201" spans="2:18" ht="14.45" customHeight="1" x14ac:dyDescent="0.25">
      <c r="B201" s="483">
        <v>0</v>
      </c>
      <c r="C201" s="436" t="s">
        <v>4555</v>
      </c>
      <c r="D201" s="436" t="s">
        <v>24</v>
      </c>
      <c r="E201" s="436" t="s">
        <v>4422</v>
      </c>
      <c r="F201" s="436" t="s">
        <v>416</v>
      </c>
      <c r="G201" s="436" t="s">
        <v>558</v>
      </c>
      <c r="H201" s="436" t="s">
        <v>470</v>
      </c>
      <c r="I201" s="440" t="s">
        <v>4413</v>
      </c>
      <c r="J201" s="893" t="s">
        <v>806</v>
      </c>
      <c r="K201" s="890" t="s">
        <v>470</v>
      </c>
      <c r="L201" s="895">
        <v>1.2</v>
      </c>
      <c r="M201" s="895">
        <v>1.2</v>
      </c>
      <c r="N201" s="895">
        <v>1.2</v>
      </c>
      <c r="O201" s="895">
        <v>0</v>
      </c>
      <c r="P201" s="895">
        <v>0</v>
      </c>
      <c r="Q201" s="895">
        <v>0</v>
      </c>
      <c r="R201" s="437"/>
    </row>
    <row r="202" spans="2:18" ht="14.45" customHeight="1" x14ac:dyDescent="0.25">
      <c r="B202" s="483">
        <v>0</v>
      </c>
      <c r="C202" s="436" t="s">
        <v>4556</v>
      </c>
      <c r="D202" s="436" t="s">
        <v>24</v>
      </c>
      <c r="E202" s="436" t="s">
        <v>4476</v>
      </c>
      <c r="F202" s="436" t="s">
        <v>416</v>
      </c>
      <c r="G202" s="436" t="s">
        <v>558</v>
      </c>
      <c r="H202" s="436" t="s">
        <v>719</v>
      </c>
      <c r="I202" s="440" t="s">
        <v>4413</v>
      </c>
      <c r="J202" s="440" t="s">
        <v>5435</v>
      </c>
      <c r="K202" s="890" t="s">
        <v>719</v>
      </c>
      <c r="L202" s="895">
        <v>13</v>
      </c>
      <c r="M202" s="895">
        <v>1</v>
      </c>
      <c r="N202" s="895">
        <v>13</v>
      </c>
      <c r="O202" s="895">
        <v>0</v>
      </c>
      <c r="P202" s="895">
        <v>0</v>
      </c>
      <c r="Q202" s="895">
        <v>0</v>
      </c>
      <c r="R202" s="437"/>
    </row>
    <row r="203" spans="2:18" ht="14.45" customHeight="1" x14ac:dyDescent="0.25">
      <c r="B203" s="483">
        <v>0</v>
      </c>
      <c r="C203" s="436" t="s">
        <v>3497</v>
      </c>
      <c r="D203" s="436" t="s">
        <v>24</v>
      </c>
      <c r="E203" s="436" t="s">
        <v>3645</v>
      </c>
      <c r="F203" s="436" t="s">
        <v>416</v>
      </c>
      <c r="G203" s="436" t="s">
        <v>558</v>
      </c>
      <c r="H203" s="436" t="s">
        <v>422</v>
      </c>
      <c r="I203" s="440" t="s">
        <v>4046</v>
      </c>
      <c r="J203" s="959">
        <v>45076</v>
      </c>
      <c r="K203" s="890" t="s">
        <v>422</v>
      </c>
      <c r="L203" s="895">
        <v>0.5</v>
      </c>
      <c r="M203" s="895">
        <v>0.5</v>
      </c>
      <c r="N203" s="895">
        <v>0.5</v>
      </c>
      <c r="O203" s="895">
        <v>0</v>
      </c>
      <c r="P203" s="895">
        <v>0</v>
      </c>
      <c r="Q203" s="895">
        <v>0</v>
      </c>
      <c r="R203" s="437"/>
    </row>
    <row r="204" spans="2:18" ht="14.45" customHeight="1" x14ac:dyDescent="0.25">
      <c r="B204" s="483">
        <v>0</v>
      </c>
      <c r="C204" s="436" t="s">
        <v>2995</v>
      </c>
      <c r="D204" s="436" t="s">
        <v>24</v>
      </c>
      <c r="E204" s="436" t="s">
        <v>281</v>
      </c>
      <c r="F204" s="436" t="s">
        <v>416</v>
      </c>
      <c r="G204" s="436" t="s">
        <v>558</v>
      </c>
      <c r="H204" s="436" t="s">
        <v>370</v>
      </c>
      <c r="I204" s="440" t="s">
        <v>4017</v>
      </c>
      <c r="J204" s="440" t="s">
        <v>624</v>
      </c>
      <c r="K204" s="890" t="s">
        <v>370</v>
      </c>
      <c r="L204" s="895">
        <v>27</v>
      </c>
      <c r="M204" s="895">
        <v>27</v>
      </c>
      <c r="N204" s="895">
        <v>27</v>
      </c>
      <c r="O204" s="895">
        <v>0</v>
      </c>
      <c r="P204" s="895">
        <v>0</v>
      </c>
      <c r="Q204" s="895">
        <v>0</v>
      </c>
      <c r="R204" s="437"/>
    </row>
    <row r="205" spans="2:18" ht="14.45" customHeight="1" x14ac:dyDescent="0.25">
      <c r="B205" s="483">
        <v>0</v>
      </c>
      <c r="C205" s="436" t="s">
        <v>3072</v>
      </c>
      <c r="D205" s="436" t="s">
        <v>24</v>
      </c>
      <c r="E205" s="436" t="s">
        <v>281</v>
      </c>
      <c r="F205" s="436" t="s">
        <v>416</v>
      </c>
      <c r="G205" s="436" t="s">
        <v>558</v>
      </c>
      <c r="H205" s="436" t="s">
        <v>531</v>
      </c>
      <c r="I205" s="440" t="s">
        <v>2552</v>
      </c>
      <c r="J205" s="440" t="s">
        <v>624</v>
      </c>
      <c r="K205" s="890" t="s">
        <v>531</v>
      </c>
      <c r="L205" s="895">
        <v>4</v>
      </c>
      <c r="M205" s="895">
        <v>4</v>
      </c>
      <c r="N205" s="895">
        <v>4</v>
      </c>
      <c r="O205" s="895">
        <v>0</v>
      </c>
      <c r="P205" s="895">
        <v>0</v>
      </c>
      <c r="Q205" s="895">
        <v>0</v>
      </c>
      <c r="R205" s="437"/>
    </row>
    <row r="206" spans="2:18" ht="14.45" customHeight="1" x14ac:dyDescent="0.25">
      <c r="B206" s="483">
        <v>0</v>
      </c>
      <c r="C206" s="436" t="s">
        <v>3489</v>
      </c>
      <c r="D206" s="436" t="s">
        <v>24</v>
      </c>
      <c r="E206" s="436" t="s">
        <v>3450</v>
      </c>
      <c r="F206" s="436" t="s">
        <v>416</v>
      </c>
      <c r="G206" s="436" t="s">
        <v>558</v>
      </c>
      <c r="H206" s="436" t="s">
        <v>531</v>
      </c>
      <c r="I206" s="440" t="s">
        <v>1116</v>
      </c>
      <c r="J206" s="440" t="s">
        <v>4063</v>
      </c>
      <c r="K206" s="890" t="s">
        <v>531</v>
      </c>
      <c r="L206" s="895">
        <v>0.83199999999999996</v>
      </c>
      <c r="M206" s="895">
        <v>0.83199999999999996</v>
      </c>
      <c r="N206" s="895">
        <v>0.83199999999999996</v>
      </c>
      <c r="O206" s="895">
        <v>0</v>
      </c>
      <c r="P206" s="895">
        <v>0</v>
      </c>
      <c r="Q206" s="895">
        <v>0</v>
      </c>
      <c r="R206" s="437"/>
    </row>
    <row r="207" spans="2:18" ht="14.45" customHeight="1" x14ac:dyDescent="0.25">
      <c r="B207" s="483">
        <v>0</v>
      </c>
      <c r="C207" s="436" t="s">
        <v>3658</v>
      </c>
      <c r="D207" s="436" t="s">
        <v>24</v>
      </c>
      <c r="E207" s="436" t="s">
        <v>1432</v>
      </c>
      <c r="F207" s="436" t="s">
        <v>416</v>
      </c>
      <c r="G207" s="436" t="s">
        <v>558</v>
      </c>
      <c r="H207" s="436" t="s">
        <v>370</v>
      </c>
      <c r="I207" s="440" t="s">
        <v>4034</v>
      </c>
      <c r="J207" s="440" t="s">
        <v>5198</v>
      </c>
      <c r="K207" s="890" t="s">
        <v>370</v>
      </c>
      <c r="L207" s="895">
        <v>1</v>
      </c>
      <c r="M207" s="895">
        <v>1</v>
      </c>
      <c r="N207" s="895">
        <v>1</v>
      </c>
      <c r="O207" s="895">
        <v>0</v>
      </c>
      <c r="P207" s="895">
        <v>0</v>
      </c>
      <c r="Q207" s="895">
        <v>0</v>
      </c>
      <c r="R207" s="437"/>
    </row>
    <row r="208" spans="2:18" ht="14.45" customHeight="1" x14ac:dyDescent="0.25">
      <c r="B208" s="483">
        <v>0</v>
      </c>
      <c r="C208" s="436" t="s">
        <v>5907</v>
      </c>
      <c r="D208" s="436" t="s">
        <v>24</v>
      </c>
      <c r="E208" s="436" t="s">
        <v>5908</v>
      </c>
      <c r="F208" s="436" t="s">
        <v>416</v>
      </c>
      <c r="G208" s="436" t="s">
        <v>558</v>
      </c>
      <c r="H208" s="436" t="s">
        <v>540</v>
      </c>
      <c r="I208" s="440">
        <v>44562</v>
      </c>
      <c r="J208" s="440">
        <v>46387</v>
      </c>
      <c r="K208" s="890" t="s">
        <v>540</v>
      </c>
      <c r="L208" s="895">
        <v>29</v>
      </c>
      <c r="M208" s="895">
        <v>29</v>
      </c>
      <c r="N208" s="895">
        <v>29</v>
      </c>
      <c r="O208" s="895">
        <v>0</v>
      </c>
      <c r="P208" s="895">
        <v>0</v>
      </c>
      <c r="Q208" s="895">
        <v>0</v>
      </c>
      <c r="R208" s="437"/>
    </row>
    <row r="209" spans="2:18" ht="14.45" customHeight="1" x14ac:dyDescent="0.25">
      <c r="B209" s="483">
        <v>0</v>
      </c>
      <c r="C209" s="436" t="s">
        <v>2965</v>
      </c>
      <c r="D209" s="436" t="s">
        <v>24</v>
      </c>
      <c r="E209" s="436" t="s">
        <v>3649</v>
      </c>
      <c r="F209" s="436" t="s">
        <v>416</v>
      </c>
      <c r="G209" s="436" t="s">
        <v>558</v>
      </c>
      <c r="H209" s="436" t="s">
        <v>608</v>
      </c>
      <c r="I209" s="440" t="s">
        <v>2553</v>
      </c>
      <c r="J209" s="440">
        <v>46752</v>
      </c>
      <c r="K209" s="890" t="s">
        <v>608</v>
      </c>
      <c r="L209" s="1169">
        <v>0.56000000000000005</v>
      </c>
      <c r="M209" s="1169">
        <v>0.56000000000000005</v>
      </c>
      <c r="N209" s="1169">
        <v>0.56000000000000005</v>
      </c>
      <c r="O209" s="1169">
        <v>0</v>
      </c>
      <c r="P209" s="1169">
        <v>0</v>
      </c>
      <c r="Q209" s="1169">
        <v>0</v>
      </c>
      <c r="R209" s="1167"/>
    </row>
    <row r="210" spans="2:18" ht="14.45" customHeight="1" x14ac:dyDescent="0.25">
      <c r="B210" s="483">
        <v>0</v>
      </c>
      <c r="C210" s="436" t="s">
        <v>3759</v>
      </c>
      <c r="D210" s="436" t="s">
        <v>24</v>
      </c>
      <c r="E210" s="436" t="s">
        <v>3649</v>
      </c>
      <c r="F210" s="436" t="s">
        <v>416</v>
      </c>
      <c r="G210" s="436" t="s">
        <v>558</v>
      </c>
      <c r="H210" s="436" t="s">
        <v>611</v>
      </c>
      <c r="I210" s="440" t="s">
        <v>3743</v>
      </c>
      <c r="J210" s="440">
        <v>46752</v>
      </c>
      <c r="K210" s="890" t="s">
        <v>611</v>
      </c>
      <c r="L210" s="1170"/>
      <c r="M210" s="1170"/>
      <c r="N210" s="1170"/>
      <c r="O210" s="1170"/>
      <c r="P210" s="1170"/>
      <c r="Q210" s="1170"/>
      <c r="R210" s="1168"/>
    </row>
    <row r="211" spans="2:18" ht="14.45" customHeight="1" x14ac:dyDescent="0.25">
      <c r="B211" s="483">
        <v>0</v>
      </c>
      <c r="C211" s="436" t="s">
        <v>6099</v>
      </c>
      <c r="D211" s="436" t="s">
        <v>24</v>
      </c>
      <c r="E211" s="436" t="s">
        <v>3842</v>
      </c>
      <c r="F211" s="436" t="s">
        <v>416</v>
      </c>
      <c r="G211" s="436" t="s">
        <v>558</v>
      </c>
      <c r="H211" s="436" t="s">
        <v>562</v>
      </c>
      <c r="I211" s="440">
        <v>42795</v>
      </c>
      <c r="J211" s="440">
        <v>46752</v>
      </c>
      <c r="K211" s="890" t="s">
        <v>562</v>
      </c>
      <c r="L211" s="889">
        <v>1.1000000000000001</v>
      </c>
      <c r="M211" s="889">
        <v>1.1000000000000001</v>
      </c>
      <c r="N211" s="889">
        <v>1.1000000000000001</v>
      </c>
      <c r="O211" s="889">
        <v>0</v>
      </c>
      <c r="P211" s="889">
        <v>0</v>
      </c>
      <c r="Q211" s="889">
        <v>0</v>
      </c>
      <c r="R211" s="689"/>
    </row>
    <row r="212" spans="2:18" ht="14.45" customHeight="1" x14ac:dyDescent="0.25">
      <c r="B212" s="483">
        <v>0</v>
      </c>
      <c r="C212" s="436" t="s">
        <v>2975</v>
      </c>
      <c r="D212" s="436" t="s">
        <v>24</v>
      </c>
      <c r="E212" s="436" t="s">
        <v>3651</v>
      </c>
      <c r="F212" s="436" t="s">
        <v>416</v>
      </c>
      <c r="G212" s="436" t="s">
        <v>558</v>
      </c>
      <c r="H212" s="436" t="s">
        <v>730</v>
      </c>
      <c r="I212" s="440" t="s">
        <v>4016</v>
      </c>
      <c r="J212" s="440">
        <v>46752</v>
      </c>
      <c r="K212" s="890" t="s">
        <v>730</v>
      </c>
      <c r="L212" s="895">
        <v>1.08</v>
      </c>
      <c r="M212" s="895">
        <v>1.08</v>
      </c>
      <c r="N212" s="895">
        <v>1.08</v>
      </c>
      <c r="O212" s="895">
        <v>0</v>
      </c>
      <c r="P212" s="895">
        <v>0</v>
      </c>
      <c r="Q212" s="895">
        <v>0</v>
      </c>
      <c r="R212" s="437"/>
    </row>
    <row r="213" spans="2:18" ht="14.45" customHeight="1" x14ac:dyDescent="0.25">
      <c r="B213" s="483">
        <v>0</v>
      </c>
      <c r="C213" s="436" t="s">
        <v>5912</v>
      </c>
      <c r="D213" s="436" t="s">
        <v>24</v>
      </c>
      <c r="E213" s="436" t="s">
        <v>5447</v>
      </c>
      <c r="F213" s="436" t="s">
        <v>416</v>
      </c>
      <c r="G213" s="436" t="s">
        <v>558</v>
      </c>
      <c r="H213" s="436" t="s">
        <v>370</v>
      </c>
      <c r="I213" s="440">
        <v>44562</v>
      </c>
      <c r="J213" s="440">
        <v>45657</v>
      </c>
      <c r="K213" s="890" t="s">
        <v>370</v>
      </c>
      <c r="L213" s="895">
        <v>0.35</v>
      </c>
      <c r="M213" s="895">
        <v>0.35</v>
      </c>
      <c r="N213" s="895">
        <v>0.35</v>
      </c>
      <c r="O213" s="895">
        <v>0</v>
      </c>
      <c r="P213" s="895">
        <v>0</v>
      </c>
      <c r="Q213" s="895">
        <v>0</v>
      </c>
      <c r="R213" s="437"/>
    </row>
    <row r="214" spans="2:18" ht="14.45" customHeight="1" x14ac:dyDescent="0.25">
      <c r="B214" s="483">
        <v>0</v>
      </c>
      <c r="C214" s="436" t="s">
        <v>7305</v>
      </c>
      <c r="D214" s="436" t="s">
        <v>24</v>
      </c>
      <c r="E214" s="436" t="s">
        <v>2015</v>
      </c>
      <c r="F214" s="436" t="s">
        <v>416</v>
      </c>
      <c r="G214" s="436" t="s">
        <v>558</v>
      </c>
      <c r="H214" s="436" t="s">
        <v>370</v>
      </c>
      <c r="I214" s="440">
        <v>44927</v>
      </c>
      <c r="J214" s="440">
        <v>46022</v>
      </c>
      <c r="K214" s="890" t="s">
        <v>370</v>
      </c>
      <c r="L214" s="895">
        <v>3.4699999999999998</v>
      </c>
      <c r="M214" s="895">
        <v>3.4699999999999998</v>
      </c>
      <c r="N214" s="895">
        <v>3.4699999999999998</v>
      </c>
      <c r="O214" s="895">
        <v>0</v>
      </c>
      <c r="P214" s="895">
        <v>0</v>
      </c>
      <c r="Q214" s="895">
        <v>0</v>
      </c>
      <c r="R214" s="437"/>
    </row>
    <row r="215" spans="2:18" ht="14.45" customHeight="1" x14ac:dyDescent="0.25">
      <c r="B215" s="483">
        <v>0</v>
      </c>
      <c r="C215" s="436" t="s">
        <v>6616</v>
      </c>
      <c r="D215" s="436" t="s">
        <v>24</v>
      </c>
      <c r="E215" s="436" t="s">
        <v>4266</v>
      </c>
      <c r="F215" s="436" t="s">
        <v>416</v>
      </c>
      <c r="G215" s="436" t="s">
        <v>558</v>
      </c>
      <c r="H215" s="436" t="s">
        <v>634</v>
      </c>
      <c r="I215" s="440">
        <v>44794</v>
      </c>
      <c r="J215" s="440">
        <v>45291</v>
      </c>
      <c r="K215" s="890" t="s">
        <v>634</v>
      </c>
      <c r="L215" s="895">
        <v>0.04</v>
      </c>
      <c r="M215" s="895">
        <v>0.04</v>
      </c>
      <c r="N215" s="895">
        <v>0.2</v>
      </c>
      <c r="O215" s="895">
        <v>0</v>
      </c>
      <c r="P215" s="895">
        <v>0</v>
      </c>
      <c r="Q215" s="895">
        <v>0</v>
      </c>
      <c r="R215" s="437"/>
    </row>
    <row r="216" spans="2:18" ht="14.45" customHeight="1" x14ac:dyDescent="0.25">
      <c r="B216" s="483">
        <v>0</v>
      </c>
      <c r="C216" s="436" t="s">
        <v>4260</v>
      </c>
      <c r="D216" s="436" t="s">
        <v>24</v>
      </c>
      <c r="E216" s="436" t="s">
        <v>4212</v>
      </c>
      <c r="F216" s="436" t="s">
        <v>416</v>
      </c>
      <c r="G216" s="436" t="s">
        <v>558</v>
      </c>
      <c r="H216" s="436" t="s">
        <v>370</v>
      </c>
      <c r="I216" s="440" t="s">
        <v>4205</v>
      </c>
      <c r="J216" s="440" t="s">
        <v>628</v>
      </c>
      <c r="K216" s="890" t="s">
        <v>370</v>
      </c>
      <c r="L216" s="895">
        <v>2.67</v>
      </c>
      <c r="M216" s="895">
        <v>2.67</v>
      </c>
      <c r="N216" s="895">
        <v>2.67</v>
      </c>
      <c r="O216" s="895">
        <v>0</v>
      </c>
      <c r="P216" s="895">
        <v>0</v>
      </c>
      <c r="Q216" s="895">
        <v>0</v>
      </c>
      <c r="R216" s="437"/>
    </row>
    <row r="217" spans="2:18" ht="14.45" customHeight="1" x14ac:dyDescent="0.25">
      <c r="B217" s="483">
        <v>0</v>
      </c>
      <c r="C217" s="436" t="s">
        <v>5057</v>
      </c>
      <c r="D217" s="436" t="s">
        <v>24</v>
      </c>
      <c r="E217" s="436" t="s">
        <v>4999</v>
      </c>
      <c r="F217" s="436" t="s">
        <v>416</v>
      </c>
      <c r="G217" s="436" t="s">
        <v>558</v>
      </c>
      <c r="H217" s="436" t="s">
        <v>634</v>
      </c>
      <c r="I217" s="440" t="s">
        <v>4993</v>
      </c>
      <c r="J217" s="440">
        <v>46022</v>
      </c>
      <c r="K217" s="890" t="s">
        <v>634</v>
      </c>
      <c r="L217" s="895">
        <v>0.3</v>
      </c>
      <c r="M217" s="895">
        <v>0.3</v>
      </c>
      <c r="N217" s="895">
        <v>0.3</v>
      </c>
      <c r="O217" s="895">
        <v>0</v>
      </c>
      <c r="P217" s="895">
        <v>0</v>
      </c>
      <c r="Q217" s="895">
        <v>0</v>
      </c>
      <c r="R217" s="437"/>
    </row>
    <row r="218" spans="2:18" ht="14.45" customHeight="1" x14ac:dyDescent="0.25">
      <c r="B218" s="483">
        <v>0</v>
      </c>
      <c r="C218" s="436" t="s">
        <v>2964</v>
      </c>
      <c r="D218" s="436" t="s">
        <v>24</v>
      </c>
      <c r="E218" s="436" t="s">
        <v>3648</v>
      </c>
      <c r="F218" s="436" t="s">
        <v>416</v>
      </c>
      <c r="G218" s="436" t="s">
        <v>558</v>
      </c>
      <c r="H218" s="436" t="s">
        <v>634</v>
      </c>
      <c r="I218" s="440" t="s">
        <v>2553</v>
      </c>
      <c r="J218" s="440">
        <v>46752</v>
      </c>
      <c r="K218" s="890" t="s">
        <v>634</v>
      </c>
      <c r="L218" s="895">
        <v>0.65</v>
      </c>
      <c r="M218" s="895">
        <v>0.65</v>
      </c>
      <c r="N218" s="895">
        <v>0.65</v>
      </c>
      <c r="O218" s="895">
        <v>0</v>
      </c>
      <c r="P218" s="895">
        <v>0</v>
      </c>
      <c r="Q218" s="895">
        <v>0</v>
      </c>
      <c r="R218" s="437"/>
    </row>
    <row r="219" spans="2:18" ht="14.45" customHeight="1" x14ac:dyDescent="0.25">
      <c r="B219" s="483">
        <v>0</v>
      </c>
      <c r="C219" s="436" t="s">
        <v>2966</v>
      </c>
      <c r="D219" s="436" t="s">
        <v>24</v>
      </c>
      <c r="E219" s="436" t="s">
        <v>3650</v>
      </c>
      <c r="F219" s="436" t="s">
        <v>416</v>
      </c>
      <c r="G219" s="436" t="s">
        <v>558</v>
      </c>
      <c r="H219" s="436" t="s">
        <v>608</v>
      </c>
      <c r="I219" s="440" t="s">
        <v>2553</v>
      </c>
      <c r="J219" s="440">
        <v>46752</v>
      </c>
      <c r="K219" s="890" t="s">
        <v>608</v>
      </c>
      <c r="L219" s="1171">
        <v>0.61</v>
      </c>
      <c r="M219" s="1171">
        <v>0.61</v>
      </c>
      <c r="N219" s="1171">
        <v>0.61</v>
      </c>
      <c r="O219" s="1171">
        <v>0</v>
      </c>
      <c r="P219" s="1171">
        <v>0</v>
      </c>
      <c r="Q219" s="1171">
        <v>0</v>
      </c>
      <c r="R219" s="1199"/>
    </row>
    <row r="220" spans="2:18" ht="14.45" customHeight="1" x14ac:dyDescent="0.25">
      <c r="B220" s="483">
        <v>0</v>
      </c>
      <c r="C220" s="436" t="s">
        <v>3760</v>
      </c>
      <c r="D220" s="436" t="s">
        <v>24</v>
      </c>
      <c r="E220" s="436" t="s">
        <v>3650</v>
      </c>
      <c r="F220" s="436" t="s">
        <v>416</v>
      </c>
      <c r="G220" s="436" t="s">
        <v>558</v>
      </c>
      <c r="H220" s="436" t="s">
        <v>611</v>
      </c>
      <c r="I220" s="440" t="s">
        <v>3743</v>
      </c>
      <c r="J220" s="440">
        <v>46752</v>
      </c>
      <c r="K220" s="890" t="s">
        <v>611</v>
      </c>
      <c r="L220" s="1172"/>
      <c r="M220" s="1172"/>
      <c r="N220" s="1172"/>
      <c r="O220" s="1172"/>
      <c r="P220" s="1172"/>
      <c r="Q220" s="1172"/>
      <c r="R220" s="1201"/>
    </row>
    <row r="221" spans="2:18" ht="14.45" customHeight="1" x14ac:dyDescent="0.25">
      <c r="B221" s="483">
        <v>0</v>
      </c>
      <c r="C221" s="436" t="s">
        <v>4209</v>
      </c>
      <c r="D221" s="436" t="s">
        <v>24</v>
      </c>
      <c r="E221" s="436" t="s">
        <v>3019</v>
      </c>
      <c r="F221" s="436" t="s">
        <v>416</v>
      </c>
      <c r="G221" s="436" t="s">
        <v>558</v>
      </c>
      <c r="H221" s="436" t="s">
        <v>546</v>
      </c>
      <c r="I221" s="440" t="s">
        <v>4062</v>
      </c>
      <c r="J221" s="893" t="s">
        <v>4809</v>
      </c>
      <c r="K221" s="890" t="s">
        <v>546</v>
      </c>
      <c r="L221" s="1169">
        <v>2.85</v>
      </c>
      <c r="M221" s="1169">
        <v>2.85</v>
      </c>
      <c r="N221" s="1169">
        <v>2.85</v>
      </c>
      <c r="O221" s="1169">
        <v>0</v>
      </c>
      <c r="P221" s="1169">
        <v>0</v>
      </c>
      <c r="Q221" s="1169">
        <v>0</v>
      </c>
      <c r="R221" s="1167"/>
    </row>
    <row r="222" spans="2:18" ht="14.45" customHeight="1" x14ac:dyDescent="0.25">
      <c r="B222" s="483">
        <v>0</v>
      </c>
      <c r="C222" s="436" t="s">
        <v>4208</v>
      </c>
      <c r="D222" s="436" t="s">
        <v>24</v>
      </c>
      <c r="E222" s="436" t="s">
        <v>3019</v>
      </c>
      <c r="F222" s="436" t="s">
        <v>416</v>
      </c>
      <c r="G222" s="436" t="s">
        <v>558</v>
      </c>
      <c r="H222" s="436" t="s">
        <v>370</v>
      </c>
      <c r="I222" s="440" t="s">
        <v>4062</v>
      </c>
      <c r="J222" s="893" t="s">
        <v>4809</v>
      </c>
      <c r="K222" s="890" t="s">
        <v>370</v>
      </c>
      <c r="L222" s="1170"/>
      <c r="M222" s="1170"/>
      <c r="N222" s="1170"/>
      <c r="O222" s="1170"/>
      <c r="P222" s="1170"/>
      <c r="Q222" s="1170"/>
      <c r="R222" s="1168"/>
    </row>
    <row r="223" spans="2:18" ht="14.45" customHeight="1" x14ac:dyDescent="0.25">
      <c r="B223" s="483">
        <v>0</v>
      </c>
      <c r="C223" s="436" t="s">
        <v>3804</v>
      </c>
      <c r="D223" s="436" t="s">
        <v>24</v>
      </c>
      <c r="E223" s="436" t="s">
        <v>1850</v>
      </c>
      <c r="F223" s="436" t="s">
        <v>416</v>
      </c>
      <c r="G223" s="436" t="s">
        <v>558</v>
      </c>
      <c r="H223" s="436" t="s">
        <v>634</v>
      </c>
      <c r="I223" s="440" t="s">
        <v>4025</v>
      </c>
      <c r="J223" s="440" t="s">
        <v>5436</v>
      </c>
      <c r="K223" s="890" t="s">
        <v>634</v>
      </c>
      <c r="L223" s="895">
        <v>0.9</v>
      </c>
      <c r="M223" s="895">
        <v>0.9</v>
      </c>
      <c r="N223" s="895">
        <v>0.9</v>
      </c>
      <c r="O223" s="895">
        <v>0</v>
      </c>
      <c r="P223" s="895">
        <v>0</v>
      </c>
      <c r="Q223" s="895">
        <v>0</v>
      </c>
      <c r="R223" s="437"/>
    </row>
    <row r="224" spans="2:18" ht="14.45" customHeight="1" x14ac:dyDescent="0.25">
      <c r="B224" s="483">
        <v>0</v>
      </c>
      <c r="C224" s="436" t="s">
        <v>2546</v>
      </c>
      <c r="D224" s="436" t="s">
        <v>24</v>
      </c>
      <c r="E224" s="436" t="s">
        <v>3647</v>
      </c>
      <c r="F224" s="436" t="s">
        <v>416</v>
      </c>
      <c r="G224" s="436" t="s">
        <v>558</v>
      </c>
      <c r="H224" s="436" t="s">
        <v>540</v>
      </c>
      <c r="I224" s="440" t="s">
        <v>2545</v>
      </c>
      <c r="J224" s="440">
        <v>45747</v>
      </c>
      <c r="K224" s="890" t="s">
        <v>540</v>
      </c>
      <c r="L224" s="895">
        <v>0.80100000000000005</v>
      </c>
      <c r="M224" s="895">
        <v>0.80100000000000005</v>
      </c>
      <c r="N224" s="895">
        <v>0.80100000000000005</v>
      </c>
      <c r="O224" s="895">
        <v>0</v>
      </c>
      <c r="P224" s="895">
        <v>0</v>
      </c>
      <c r="Q224" s="895">
        <v>0</v>
      </c>
      <c r="R224" s="437"/>
    </row>
    <row r="225" spans="2:18" ht="14.45" customHeight="1" x14ac:dyDescent="0.25">
      <c r="B225" s="483">
        <v>0</v>
      </c>
      <c r="C225" s="436" t="s">
        <v>2544</v>
      </c>
      <c r="D225" s="436" t="s">
        <v>24</v>
      </c>
      <c r="E225" s="436" t="s">
        <v>3647</v>
      </c>
      <c r="F225" s="436" t="s">
        <v>416</v>
      </c>
      <c r="G225" s="436" t="s">
        <v>558</v>
      </c>
      <c r="H225" s="436" t="s">
        <v>546</v>
      </c>
      <c r="I225" s="440" t="s">
        <v>2545</v>
      </c>
      <c r="J225" s="440">
        <v>45747</v>
      </c>
      <c r="K225" s="890" t="s">
        <v>546</v>
      </c>
      <c r="L225" s="895">
        <v>0.25</v>
      </c>
      <c r="M225" s="895">
        <v>0.25</v>
      </c>
      <c r="N225" s="895">
        <v>0.25</v>
      </c>
      <c r="O225" s="895">
        <v>0</v>
      </c>
      <c r="P225" s="895">
        <v>0</v>
      </c>
      <c r="Q225" s="895">
        <v>0</v>
      </c>
      <c r="R225" s="437"/>
    </row>
    <row r="226" spans="2:18" ht="14.45" customHeight="1" x14ac:dyDescent="0.25">
      <c r="B226" s="483">
        <v>0</v>
      </c>
      <c r="C226" s="436" t="s">
        <v>2547</v>
      </c>
      <c r="D226" s="436" t="s">
        <v>24</v>
      </c>
      <c r="E226" s="436" t="s">
        <v>3647</v>
      </c>
      <c r="F226" s="436" t="s">
        <v>416</v>
      </c>
      <c r="G226" s="436" t="s">
        <v>558</v>
      </c>
      <c r="H226" s="436" t="s">
        <v>608</v>
      </c>
      <c r="I226" s="440" t="s">
        <v>2545</v>
      </c>
      <c r="J226" s="440">
        <v>45747</v>
      </c>
      <c r="K226" s="890" t="s">
        <v>608</v>
      </c>
      <c r="L226" s="1171">
        <v>0.8</v>
      </c>
      <c r="M226" s="1171">
        <v>0.8</v>
      </c>
      <c r="N226" s="1171">
        <v>0.8</v>
      </c>
      <c r="O226" s="1171">
        <v>0</v>
      </c>
      <c r="P226" s="1171">
        <v>0</v>
      </c>
      <c r="Q226" s="1171">
        <v>0</v>
      </c>
      <c r="R226" s="1199"/>
    </row>
    <row r="227" spans="2:18" ht="14.45" customHeight="1" x14ac:dyDescent="0.25">
      <c r="B227" s="483">
        <v>0</v>
      </c>
      <c r="C227" s="436" t="s">
        <v>3758</v>
      </c>
      <c r="D227" s="436" t="s">
        <v>24</v>
      </c>
      <c r="E227" s="436" t="s">
        <v>3647</v>
      </c>
      <c r="F227" s="436" t="s">
        <v>416</v>
      </c>
      <c r="G227" s="436" t="s">
        <v>558</v>
      </c>
      <c r="H227" s="436" t="s">
        <v>611</v>
      </c>
      <c r="I227" s="440" t="s">
        <v>3743</v>
      </c>
      <c r="J227" s="440">
        <v>45747</v>
      </c>
      <c r="K227" s="890" t="s">
        <v>611</v>
      </c>
      <c r="L227" s="1172"/>
      <c r="M227" s="1172"/>
      <c r="N227" s="1172"/>
      <c r="O227" s="1172"/>
      <c r="P227" s="1172"/>
      <c r="Q227" s="1172"/>
      <c r="R227" s="1201"/>
    </row>
    <row r="228" spans="2:18" ht="14.45" customHeight="1" x14ac:dyDescent="0.25">
      <c r="B228" s="483">
        <v>0</v>
      </c>
      <c r="C228" s="436" t="s">
        <v>2548</v>
      </c>
      <c r="D228" s="436" t="s">
        <v>24</v>
      </c>
      <c r="E228" s="436" t="s">
        <v>3647</v>
      </c>
      <c r="F228" s="436" t="s">
        <v>416</v>
      </c>
      <c r="G228" s="436" t="s">
        <v>558</v>
      </c>
      <c r="H228" s="436" t="s">
        <v>634</v>
      </c>
      <c r="I228" s="440" t="s">
        <v>2549</v>
      </c>
      <c r="J228" s="440">
        <v>45747</v>
      </c>
      <c r="K228" s="890" t="s">
        <v>634</v>
      </c>
      <c r="L228" s="895">
        <v>3.28</v>
      </c>
      <c r="M228" s="895">
        <v>3.28</v>
      </c>
      <c r="N228" s="895">
        <v>3.28</v>
      </c>
      <c r="O228" s="895">
        <v>0</v>
      </c>
      <c r="P228" s="895">
        <v>0</v>
      </c>
      <c r="Q228" s="895">
        <v>0</v>
      </c>
      <c r="R228" s="437"/>
    </row>
    <row r="229" spans="2:18" ht="14.45" customHeight="1" x14ac:dyDescent="0.25">
      <c r="B229" s="483">
        <v>0</v>
      </c>
      <c r="C229" s="436" t="s">
        <v>7306</v>
      </c>
      <c r="D229" s="436" t="s">
        <v>24</v>
      </c>
      <c r="E229" s="436" t="s">
        <v>6745</v>
      </c>
      <c r="F229" s="436" t="s">
        <v>416</v>
      </c>
      <c r="G229" s="436" t="s">
        <v>558</v>
      </c>
      <c r="H229" s="436" t="s">
        <v>370</v>
      </c>
      <c r="I229" s="440">
        <v>44927</v>
      </c>
      <c r="J229" s="440">
        <v>46022</v>
      </c>
      <c r="K229" s="890" t="s">
        <v>370</v>
      </c>
      <c r="L229" s="895">
        <v>5.5749999999999993</v>
      </c>
      <c r="M229" s="895">
        <v>5.5749999999999993</v>
      </c>
      <c r="N229" s="895">
        <v>5.5749999999999993</v>
      </c>
      <c r="O229" s="895">
        <v>0</v>
      </c>
      <c r="P229" s="895">
        <v>0</v>
      </c>
      <c r="Q229" s="895">
        <v>0</v>
      </c>
      <c r="R229" s="437"/>
    </row>
    <row r="230" spans="2:18" ht="14.45" customHeight="1" x14ac:dyDescent="0.25">
      <c r="B230" s="483">
        <v>0</v>
      </c>
      <c r="C230" s="436" t="s">
        <v>6458</v>
      </c>
      <c r="D230" s="436" t="s">
        <v>24</v>
      </c>
      <c r="E230" s="436" t="s">
        <v>6423</v>
      </c>
      <c r="F230" s="436" t="s">
        <v>416</v>
      </c>
      <c r="G230" s="436" t="s">
        <v>558</v>
      </c>
      <c r="H230" s="436" t="s">
        <v>634</v>
      </c>
      <c r="I230" s="440">
        <v>44682</v>
      </c>
      <c r="J230" s="440">
        <v>46752</v>
      </c>
      <c r="K230" s="890" t="s">
        <v>634</v>
      </c>
      <c r="L230" s="895">
        <v>0.8</v>
      </c>
      <c r="M230" s="895">
        <v>0.8</v>
      </c>
      <c r="N230" s="895">
        <v>0.8</v>
      </c>
      <c r="O230" s="895">
        <v>0</v>
      </c>
      <c r="P230" s="895">
        <v>0</v>
      </c>
      <c r="Q230" s="895">
        <v>0</v>
      </c>
      <c r="R230" s="437"/>
    </row>
    <row r="231" spans="2:18" ht="14.45" customHeight="1" x14ac:dyDescent="0.25">
      <c r="B231" s="483">
        <v>0</v>
      </c>
      <c r="C231" s="436" t="s">
        <v>3652</v>
      </c>
      <c r="D231" s="436" t="s">
        <v>24</v>
      </c>
      <c r="E231" s="436" t="s">
        <v>3653</v>
      </c>
      <c r="F231" s="436" t="s">
        <v>416</v>
      </c>
      <c r="G231" s="436" t="s">
        <v>558</v>
      </c>
      <c r="H231" s="436" t="s">
        <v>370</v>
      </c>
      <c r="I231" s="440" t="s">
        <v>4037</v>
      </c>
      <c r="J231" s="440" t="s">
        <v>5175</v>
      </c>
      <c r="K231" s="890" t="s">
        <v>370</v>
      </c>
      <c r="L231" s="895">
        <v>1.37</v>
      </c>
      <c r="M231" s="895">
        <v>1.37</v>
      </c>
      <c r="N231" s="895">
        <v>1.37</v>
      </c>
      <c r="O231" s="895">
        <v>0</v>
      </c>
      <c r="P231" s="895">
        <v>0</v>
      </c>
      <c r="Q231" s="895">
        <v>0</v>
      </c>
      <c r="R231" s="437"/>
    </row>
    <row r="232" spans="2:18" ht="14.45" customHeight="1" x14ac:dyDescent="0.25">
      <c r="B232" s="483">
        <v>0</v>
      </c>
      <c r="C232" s="436" t="s">
        <v>3748</v>
      </c>
      <c r="D232" s="436" t="s">
        <v>24</v>
      </c>
      <c r="E232" s="436" t="s">
        <v>3840</v>
      </c>
      <c r="F232" s="436" t="s">
        <v>416</v>
      </c>
      <c r="G232" s="436" t="s">
        <v>558</v>
      </c>
      <c r="H232" s="436" t="s">
        <v>370</v>
      </c>
      <c r="I232" s="440" t="s">
        <v>4020</v>
      </c>
      <c r="J232" s="440" t="s">
        <v>2046</v>
      </c>
      <c r="K232" s="890" t="s">
        <v>370</v>
      </c>
      <c r="L232" s="895">
        <v>2.5</v>
      </c>
      <c r="M232" s="895">
        <v>2.5</v>
      </c>
      <c r="N232" s="895">
        <v>2.5</v>
      </c>
      <c r="O232" s="895">
        <v>0</v>
      </c>
      <c r="P232" s="895">
        <v>0</v>
      </c>
      <c r="Q232" s="895">
        <v>0</v>
      </c>
      <c r="R232" s="437"/>
    </row>
    <row r="233" spans="2:18" ht="14.45" customHeight="1" x14ac:dyDescent="0.25">
      <c r="B233" s="483">
        <v>0</v>
      </c>
      <c r="C233" s="436" t="s">
        <v>4732</v>
      </c>
      <c r="D233" s="436" t="s">
        <v>24</v>
      </c>
      <c r="E233" s="436" t="s">
        <v>4659</v>
      </c>
      <c r="F233" s="436" t="s">
        <v>416</v>
      </c>
      <c r="G233" s="436" t="s">
        <v>558</v>
      </c>
      <c r="H233" s="436" t="s">
        <v>370</v>
      </c>
      <c r="I233" s="440" t="s">
        <v>4609</v>
      </c>
      <c r="J233" s="440" t="s">
        <v>795</v>
      </c>
      <c r="K233" s="890" t="s">
        <v>370</v>
      </c>
      <c r="L233" s="895">
        <v>1.2</v>
      </c>
      <c r="M233" s="895">
        <v>1.2</v>
      </c>
      <c r="N233" s="895">
        <v>1.2</v>
      </c>
      <c r="O233" s="895">
        <v>0</v>
      </c>
      <c r="P233" s="895">
        <v>0</v>
      </c>
      <c r="Q233" s="895">
        <v>0</v>
      </c>
      <c r="R233" s="437"/>
    </row>
    <row r="234" spans="2:18" ht="14.45" customHeight="1" x14ac:dyDescent="0.25">
      <c r="B234" s="483">
        <v>0</v>
      </c>
      <c r="C234" s="436" t="s">
        <v>4259</v>
      </c>
      <c r="D234" s="436" t="s">
        <v>24</v>
      </c>
      <c r="E234" s="436" t="s">
        <v>4211</v>
      </c>
      <c r="F234" s="436" t="s">
        <v>416</v>
      </c>
      <c r="G234" s="436" t="s">
        <v>558</v>
      </c>
      <c r="H234" s="436" t="s">
        <v>370</v>
      </c>
      <c r="I234" s="440" t="s">
        <v>4205</v>
      </c>
      <c r="J234" s="440" t="s">
        <v>624</v>
      </c>
      <c r="K234" s="890" t="s">
        <v>370</v>
      </c>
      <c r="L234" s="895">
        <v>1</v>
      </c>
      <c r="M234" s="895">
        <v>1</v>
      </c>
      <c r="N234" s="895">
        <v>1</v>
      </c>
      <c r="O234" s="895">
        <v>0</v>
      </c>
      <c r="P234" s="895">
        <v>0</v>
      </c>
      <c r="Q234" s="895">
        <v>0</v>
      </c>
      <c r="R234" s="437"/>
    </row>
    <row r="235" spans="2:18" ht="14.45" customHeight="1" x14ac:dyDescent="0.25">
      <c r="B235" s="483">
        <v>0</v>
      </c>
      <c r="C235" s="436" t="s">
        <v>5913</v>
      </c>
      <c r="D235" s="436" t="s">
        <v>24</v>
      </c>
      <c r="E235" s="436" t="s">
        <v>5448</v>
      </c>
      <c r="F235" s="436" t="s">
        <v>416</v>
      </c>
      <c r="G235" s="436" t="s">
        <v>558</v>
      </c>
      <c r="H235" s="436" t="s">
        <v>431</v>
      </c>
      <c r="I235" s="440">
        <v>44562</v>
      </c>
      <c r="J235" s="440">
        <v>48213</v>
      </c>
      <c r="K235" s="890" t="s">
        <v>431</v>
      </c>
      <c r="L235" s="895">
        <v>19.8</v>
      </c>
      <c r="M235" s="895">
        <v>19.8</v>
      </c>
      <c r="N235" s="895">
        <v>19.8</v>
      </c>
      <c r="O235" s="895">
        <v>0</v>
      </c>
      <c r="P235" s="895">
        <v>0</v>
      </c>
      <c r="Q235" s="895">
        <v>0</v>
      </c>
      <c r="R235" s="437"/>
    </row>
    <row r="236" spans="2:18" ht="14.45" customHeight="1" x14ac:dyDescent="0.25">
      <c r="B236" s="483">
        <v>0</v>
      </c>
      <c r="C236" s="436" t="s">
        <v>4558</v>
      </c>
      <c r="D236" s="436" t="s">
        <v>24</v>
      </c>
      <c r="E236" s="436" t="s">
        <v>4477</v>
      </c>
      <c r="F236" s="436" t="s">
        <v>416</v>
      </c>
      <c r="G236" s="436" t="s">
        <v>558</v>
      </c>
      <c r="H236" s="436" t="s">
        <v>2149</v>
      </c>
      <c r="I236" s="440" t="s">
        <v>4413</v>
      </c>
      <c r="J236" s="440" t="s">
        <v>2137</v>
      </c>
      <c r="K236" s="890" t="s">
        <v>2149</v>
      </c>
      <c r="L236" s="895">
        <v>3.2</v>
      </c>
      <c r="M236" s="895">
        <v>3.2</v>
      </c>
      <c r="N236" s="895">
        <v>3.2</v>
      </c>
      <c r="O236" s="895">
        <v>0</v>
      </c>
      <c r="P236" s="895">
        <v>0</v>
      </c>
      <c r="Q236" s="895">
        <v>0</v>
      </c>
      <c r="R236" s="437"/>
    </row>
    <row r="237" spans="2:18" ht="14.45" customHeight="1" x14ac:dyDescent="0.25">
      <c r="B237" s="483">
        <v>0</v>
      </c>
      <c r="C237" s="436" t="s">
        <v>4557</v>
      </c>
      <c r="D237" s="436" t="s">
        <v>24</v>
      </c>
      <c r="E237" s="436" t="s">
        <v>4477</v>
      </c>
      <c r="F237" s="436" t="s">
        <v>416</v>
      </c>
      <c r="G237" s="436" t="s">
        <v>558</v>
      </c>
      <c r="H237" s="436" t="s">
        <v>422</v>
      </c>
      <c r="I237" s="440" t="s">
        <v>4413</v>
      </c>
      <c r="J237" s="440">
        <v>46387</v>
      </c>
      <c r="K237" s="890" t="s">
        <v>422</v>
      </c>
      <c r="L237" s="895">
        <v>2.7</v>
      </c>
      <c r="M237" s="895">
        <v>2.7</v>
      </c>
      <c r="N237" s="895">
        <v>2.7</v>
      </c>
      <c r="O237" s="895">
        <v>0</v>
      </c>
      <c r="P237" s="895">
        <v>0</v>
      </c>
      <c r="Q237" s="895">
        <v>0</v>
      </c>
      <c r="R237" s="437"/>
    </row>
    <row r="238" spans="2:18" ht="14.45" customHeight="1" x14ac:dyDescent="0.25">
      <c r="B238" s="483">
        <v>0</v>
      </c>
      <c r="C238" s="436" t="s">
        <v>1707</v>
      </c>
      <c r="D238" s="436" t="s">
        <v>24</v>
      </c>
      <c r="E238" s="436" t="s">
        <v>3839</v>
      </c>
      <c r="F238" s="436" t="s">
        <v>416</v>
      </c>
      <c r="G238" s="436" t="s">
        <v>558</v>
      </c>
      <c r="H238" s="436" t="s">
        <v>370</v>
      </c>
      <c r="I238" s="440" t="s">
        <v>1117</v>
      </c>
      <c r="J238" s="440">
        <v>45412</v>
      </c>
      <c r="K238" s="890" t="s">
        <v>370</v>
      </c>
      <c r="L238" s="895">
        <v>1.3</v>
      </c>
      <c r="M238" s="895">
        <v>0.25</v>
      </c>
      <c r="N238" s="895">
        <v>1.3</v>
      </c>
      <c r="O238" s="895">
        <v>0</v>
      </c>
      <c r="P238" s="895">
        <v>0</v>
      </c>
      <c r="Q238" s="895">
        <v>0</v>
      </c>
      <c r="R238" s="437"/>
    </row>
    <row r="239" spans="2:18" ht="14.45" customHeight="1" x14ac:dyDescent="0.25">
      <c r="B239" s="483">
        <v>0</v>
      </c>
      <c r="C239" s="436" t="s">
        <v>3681</v>
      </c>
      <c r="D239" s="436" t="s">
        <v>24</v>
      </c>
      <c r="E239" s="436" t="s">
        <v>3605</v>
      </c>
      <c r="F239" s="436" t="s">
        <v>416</v>
      </c>
      <c r="G239" s="436" t="s">
        <v>558</v>
      </c>
      <c r="H239" s="436" t="s">
        <v>5437</v>
      </c>
      <c r="I239" s="440" t="s">
        <v>4064</v>
      </c>
      <c r="J239" s="440" t="s">
        <v>624</v>
      </c>
      <c r="K239" s="890" t="s">
        <v>5437</v>
      </c>
      <c r="L239" s="895">
        <v>84</v>
      </c>
      <c r="M239" s="895">
        <v>84</v>
      </c>
      <c r="N239" s="895">
        <v>84</v>
      </c>
      <c r="O239" s="895">
        <v>0</v>
      </c>
      <c r="P239" s="895">
        <v>0</v>
      </c>
      <c r="Q239" s="895">
        <v>0</v>
      </c>
      <c r="R239" s="437"/>
    </row>
    <row r="240" spans="2:18" ht="14.45" customHeight="1" x14ac:dyDescent="0.25">
      <c r="B240" s="483">
        <v>0</v>
      </c>
      <c r="C240" s="436" t="s">
        <v>1553</v>
      </c>
      <c r="D240" s="436" t="s">
        <v>24</v>
      </c>
      <c r="E240" s="436" t="s">
        <v>239</v>
      </c>
      <c r="F240" s="436" t="s">
        <v>416</v>
      </c>
      <c r="G240" s="436" t="s">
        <v>558</v>
      </c>
      <c r="H240" s="436" t="s">
        <v>428</v>
      </c>
      <c r="I240" s="440" t="s">
        <v>1117</v>
      </c>
      <c r="J240" s="440">
        <v>48579</v>
      </c>
      <c r="K240" s="890" t="s">
        <v>428</v>
      </c>
      <c r="L240" s="1169">
        <v>170</v>
      </c>
      <c r="M240" s="1169">
        <v>170</v>
      </c>
      <c r="N240" s="1169">
        <v>170</v>
      </c>
      <c r="O240" s="1169">
        <v>0</v>
      </c>
      <c r="P240" s="1169">
        <v>0</v>
      </c>
      <c r="Q240" s="1169">
        <v>0</v>
      </c>
      <c r="R240" s="1167"/>
    </row>
    <row r="241" spans="2:18" ht="14.45" customHeight="1" x14ac:dyDescent="0.25">
      <c r="B241" s="483">
        <v>0</v>
      </c>
      <c r="C241" s="436" t="s">
        <v>1803</v>
      </c>
      <c r="D241" s="436" t="s">
        <v>24</v>
      </c>
      <c r="E241" s="436" t="s">
        <v>239</v>
      </c>
      <c r="F241" s="436" t="s">
        <v>416</v>
      </c>
      <c r="G241" s="436" t="s">
        <v>558</v>
      </c>
      <c r="H241" s="436" t="s">
        <v>464</v>
      </c>
      <c r="I241" s="440" t="s">
        <v>1117</v>
      </c>
      <c r="J241" s="440">
        <v>48579</v>
      </c>
      <c r="K241" s="890" t="s">
        <v>464</v>
      </c>
      <c r="L241" s="1170"/>
      <c r="M241" s="1170"/>
      <c r="N241" s="1170"/>
      <c r="O241" s="1170"/>
      <c r="P241" s="1170"/>
      <c r="Q241" s="1170"/>
      <c r="R241" s="1168"/>
    </row>
    <row r="242" spans="2:18" ht="14.45" customHeight="1" x14ac:dyDescent="0.25">
      <c r="B242" s="483">
        <v>0</v>
      </c>
      <c r="C242" s="436" t="s">
        <v>2107</v>
      </c>
      <c r="D242" s="436" t="s">
        <v>24</v>
      </c>
      <c r="E242" s="436" t="s">
        <v>36</v>
      </c>
      <c r="F242" s="436" t="s">
        <v>416</v>
      </c>
      <c r="G242" s="436" t="s">
        <v>558</v>
      </c>
      <c r="H242" s="436" t="s">
        <v>2119</v>
      </c>
      <c r="I242" s="440" t="s">
        <v>1117</v>
      </c>
      <c r="J242" s="440">
        <v>46022</v>
      </c>
      <c r="K242" s="890" t="s">
        <v>2119</v>
      </c>
      <c r="L242" s="1169">
        <v>170</v>
      </c>
      <c r="M242" s="1169">
        <v>170</v>
      </c>
      <c r="N242" s="1169">
        <v>170</v>
      </c>
      <c r="O242" s="1169">
        <v>0</v>
      </c>
      <c r="P242" s="1169">
        <v>0</v>
      </c>
      <c r="Q242" s="1169">
        <v>0</v>
      </c>
      <c r="R242" s="1167"/>
    </row>
    <row r="243" spans="2:18" ht="14.45" customHeight="1" x14ac:dyDescent="0.25">
      <c r="B243" s="483">
        <v>0</v>
      </c>
      <c r="C243" s="436" t="s">
        <v>4559</v>
      </c>
      <c r="D243" s="436" t="s">
        <v>24</v>
      </c>
      <c r="E243" s="436" t="s">
        <v>36</v>
      </c>
      <c r="F243" s="436" t="s">
        <v>416</v>
      </c>
      <c r="G243" s="436" t="s">
        <v>558</v>
      </c>
      <c r="H243" s="436" t="s">
        <v>561</v>
      </c>
      <c r="I243" s="440" t="s">
        <v>4413</v>
      </c>
      <c r="J243" s="440" t="s">
        <v>624</v>
      </c>
      <c r="K243" s="890" t="s">
        <v>561</v>
      </c>
      <c r="L243" s="1170"/>
      <c r="M243" s="1170"/>
      <c r="N243" s="1170"/>
      <c r="O243" s="1170"/>
      <c r="P243" s="1170"/>
      <c r="Q243" s="1170"/>
      <c r="R243" s="1168"/>
    </row>
    <row r="244" spans="2:18" ht="14.45" customHeight="1" x14ac:dyDescent="0.25">
      <c r="B244" s="483">
        <v>0</v>
      </c>
      <c r="C244" s="436" t="s">
        <v>6617</v>
      </c>
      <c r="D244" s="436" t="s">
        <v>24</v>
      </c>
      <c r="E244" s="436" t="s">
        <v>136</v>
      </c>
      <c r="F244" s="436" t="s">
        <v>416</v>
      </c>
      <c r="G244" s="436" t="s">
        <v>558</v>
      </c>
      <c r="H244" s="436" t="s">
        <v>522</v>
      </c>
      <c r="I244" s="440">
        <v>44774</v>
      </c>
      <c r="J244" s="893">
        <v>45291</v>
      </c>
      <c r="K244" s="436" t="s">
        <v>522</v>
      </c>
      <c r="L244" s="886">
        <v>25.5</v>
      </c>
      <c r="M244" s="886">
        <v>25.5</v>
      </c>
      <c r="N244" s="886">
        <v>25.5</v>
      </c>
      <c r="O244" s="886">
        <v>0</v>
      </c>
      <c r="P244" s="886">
        <v>0</v>
      </c>
      <c r="Q244" s="886">
        <v>0</v>
      </c>
      <c r="R244" s="690"/>
    </row>
    <row r="245" spans="2:18" ht="14.45" customHeight="1" x14ac:dyDescent="0.25">
      <c r="B245" s="483">
        <v>0</v>
      </c>
      <c r="C245" s="436" t="s">
        <v>3437</v>
      </c>
      <c r="D245" s="436" t="s">
        <v>24</v>
      </c>
      <c r="E245" s="436" t="s">
        <v>106</v>
      </c>
      <c r="F245" s="436" t="s">
        <v>416</v>
      </c>
      <c r="G245" s="436" t="s">
        <v>558</v>
      </c>
      <c r="H245" s="436" t="s">
        <v>454</v>
      </c>
      <c r="I245" s="440" t="s">
        <v>4043</v>
      </c>
      <c r="J245" s="893" t="s">
        <v>806</v>
      </c>
      <c r="K245" s="890" t="s">
        <v>454</v>
      </c>
      <c r="L245" s="1169">
        <v>49</v>
      </c>
      <c r="M245" s="1169">
        <v>49</v>
      </c>
      <c r="N245" s="1169">
        <v>49</v>
      </c>
      <c r="O245" s="1169">
        <v>0</v>
      </c>
      <c r="P245" s="1169">
        <v>0</v>
      </c>
      <c r="Q245" s="1169">
        <v>0</v>
      </c>
      <c r="R245" s="1167"/>
    </row>
    <row r="246" spans="2:18" ht="14.45" customHeight="1" x14ac:dyDescent="0.25">
      <c r="B246" s="483">
        <v>0</v>
      </c>
      <c r="C246" s="436" t="s">
        <v>3436</v>
      </c>
      <c r="D246" s="436" t="s">
        <v>24</v>
      </c>
      <c r="E246" s="436" t="s">
        <v>106</v>
      </c>
      <c r="F246" s="436" t="s">
        <v>416</v>
      </c>
      <c r="G246" s="436" t="s">
        <v>558</v>
      </c>
      <c r="H246" s="436" t="s">
        <v>460</v>
      </c>
      <c r="I246" s="440" t="s">
        <v>4043</v>
      </c>
      <c r="J246" s="893" t="s">
        <v>806</v>
      </c>
      <c r="K246" s="890" t="s">
        <v>460</v>
      </c>
      <c r="L246" s="1170"/>
      <c r="M246" s="1170"/>
      <c r="N246" s="1170"/>
      <c r="O246" s="1170"/>
      <c r="P246" s="1170"/>
      <c r="Q246" s="1170"/>
      <c r="R246" s="1168"/>
    </row>
    <row r="247" spans="2:18" ht="14.45" customHeight="1" x14ac:dyDescent="0.25">
      <c r="B247" s="483">
        <v>0</v>
      </c>
      <c r="C247" s="436" t="s">
        <v>4423</v>
      </c>
      <c r="D247" s="436" t="s">
        <v>24</v>
      </c>
      <c r="E247" s="436" t="s">
        <v>5438</v>
      </c>
      <c r="F247" s="436" t="s">
        <v>416</v>
      </c>
      <c r="G247" s="436" t="s">
        <v>558</v>
      </c>
      <c r="H247" s="436" t="s">
        <v>370</v>
      </c>
      <c r="I247" s="440" t="s">
        <v>4385</v>
      </c>
      <c r="J247" s="893">
        <v>45260</v>
      </c>
      <c r="K247" s="890" t="s">
        <v>370</v>
      </c>
      <c r="L247" s="895">
        <v>2.4</v>
      </c>
      <c r="M247" s="895">
        <v>2.4</v>
      </c>
      <c r="N247" s="895">
        <v>2.4</v>
      </c>
      <c r="O247" s="895">
        <v>0</v>
      </c>
      <c r="P247" s="895">
        <v>0</v>
      </c>
      <c r="Q247" s="895">
        <v>0</v>
      </c>
      <c r="R247" s="437"/>
    </row>
    <row r="248" spans="2:18" ht="14.45" customHeight="1" x14ac:dyDescent="0.25">
      <c r="B248" s="483">
        <v>0</v>
      </c>
      <c r="C248" s="436" t="s">
        <v>3490</v>
      </c>
      <c r="D248" s="436" t="s">
        <v>24</v>
      </c>
      <c r="E248" s="436" t="s">
        <v>3654</v>
      </c>
      <c r="F248" s="436" t="s">
        <v>416</v>
      </c>
      <c r="G248" s="436" t="s">
        <v>558</v>
      </c>
      <c r="H248" s="436" t="s">
        <v>478</v>
      </c>
      <c r="I248" s="440" t="s">
        <v>4041</v>
      </c>
      <c r="J248" s="959">
        <v>45077</v>
      </c>
      <c r="K248" s="890" t="s">
        <v>478</v>
      </c>
      <c r="L248" s="1179">
        <v>1</v>
      </c>
      <c r="M248" s="1179">
        <v>1</v>
      </c>
      <c r="N248" s="1179">
        <v>1</v>
      </c>
      <c r="O248" s="1169">
        <v>0</v>
      </c>
      <c r="P248" s="1169">
        <v>0</v>
      </c>
      <c r="Q248" s="1169">
        <v>0</v>
      </c>
      <c r="R248" s="1167"/>
    </row>
    <row r="249" spans="2:18" ht="14.45" customHeight="1" x14ac:dyDescent="0.25">
      <c r="B249" s="483">
        <v>0</v>
      </c>
      <c r="C249" s="436" t="s">
        <v>3660</v>
      </c>
      <c r="D249" s="436" t="s">
        <v>24</v>
      </c>
      <c r="E249" s="436" t="s">
        <v>3654</v>
      </c>
      <c r="F249" s="436" t="s">
        <v>416</v>
      </c>
      <c r="G249" s="436" t="s">
        <v>558</v>
      </c>
      <c r="H249" s="436" t="s">
        <v>767</v>
      </c>
      <c r="I249" s="440" t="s">
        <v>4034</v>
      </c>
      <c r="J249" s="959">
        <v>45077</v>
      </c>
      <c r="K249" s="890" t="s">
        <v>767</v>
      </c>
      <c r="L249" s="1181"/>
      <c r="M249" s="1181"/>
      <c r="N249" s="1181"/>
      <c r="O249" s="1170"/>
      <c r="P249" s="1170"/>
      <c r="Q249" s="1170"/>
      <c r="R249" s="1168"/>
    </row>
    <row r="250" spans="2:18" ht="14.45" customHeight="1" x14ac:dyDescent="0.25">
      <c r="B250" s="483">
        <v>0</v>
      </c>
      <c r="C250" s="436" t="s">
        <v>5677</v>
      </c>
      <c r="D250" s="436" t="s">
        <v>24</v>
      </c>
      <c r="E250" s="436" t="s">
        <v>5670</v>
      </c>
      <c r="F250" s="436" t="s">
        <v>416</v>
      </c>
      <c r="G250" s="436" t="s">
        <v>558</v>
      </c>
      <c r="H250" s="436" t="s">
        <v>422</v>
      </c>
      <c r="I250" s="440">
        <v>44562</v>
      </c>
      <c r="J250" s="440">
        <v>45657</v>
      </c>
      <c r="K250" s="890" t="s">
        <v>422</v>
      </c>
      <c r="L250" s="895">
        <v>0.8</v>
      </c>
      <c r="M250" s="895">
        <v>0.8</v>
      </c>
      <c r="N250" s="895">
        <v>0.8</v>
      </c>
      <c r="O250" s="895">
        <v>0</v>
      </c>
      <c r="P250" s="895">
        <v>0</v>
      </c>
      <c r="Q250" s="895">
        <v>0</v>
      </c>
      <c r="R250" s="437"/>
    </row>
    <row r="251" spans="2:18" ht="14.45" customHeight="1" x14ac:dyDescent="0.25">
      <c r="B251" s="483">
        <v>0</v>
      </c>
      <c r="C251" s="436" t="s">
        <v>2451</v>
      </c>
      <c r="D251" s="436" t="s">
        <v>24</v>
      </c>
      <c r="E251" s="436" t="s">
        <v>5439</v>
      </c>
      <c r="F251" s="436" t="s">
        <v>416</v>
      </c>
      <c r="G251" s="436" t="s">
        <v>558</v>
      </c>
      <c r="H251" s="436" t="s">
        <v>370</v>
      </c>
      <c r="I251" s="440" t="s">
        <v>419</v>
      </c>
      <c r="J251" s="440" t="s">
        <v>624</v>
      </c>
      <c r="K251" s="890" t="s">
        <v>370</v>
      </c>
      <c r="L251" s="895">
        <v>0.6</v>
      </c>
      <c r="M251" s="895">
        <v>0.6</v>
      </c>
      <c r="N251" s="895">
        <v>0.6</v>
      </c>
      <c r="O251" s="895">
        <v>0</v>
      </c>
      <c r="P251" s="895">
        <v>0</v>
      </c>
      <c r="Q251" s="895">
        <v>0</v>
      </c>
      <c r="R251" s="437"/>
    </row>
    <row r="252" spans="2:18" ht="14.45" customHeight="1" x14ac:dyDescent="0.25">
      <c r="B252" s="483">
        <v>0</v>
      </c>
      <c r="C252" s="436" t="s">
        <v>3442</v>
      </c>
      <c r="D252" s="436" t="s">
        <v>24</v>
      </c>
      <c r="E252" s="436" t="s">
        <v>5440</v>
      </c>
      <c r="F252" s="436" t="s">
        <v>416</v>
      </c>
      <c r="G252" s="436" t="s">
        <v>558</v>
      </c>
      <c r="H252" s="436" t="s">
        <v>441</v>
      </c>
      <c r="I252" s="440" t="s">
        <v>4043</v>
      </c>
      <c r="J252" s="893" t="s">
        <v>806</v>
      </c>
      <c r="K252" s="890" t="s">
        <v>441</v>
      </c>
      <c r="L252" s="1169">
        <v>5.4</v>
      </c>
      <c r="M252" s="1169">
        <v>5.4</v>
      </c>
      <c r="N252" s="1169">
        <v>5.4</v>
      </c>
      <c r="O252" s="1169">
        <v>0</v>
      </c>
      <c r="P252" s="1169">
        <v>0</v>
      </c>
      <c r="Q252" s="1169">
        <v>0</v>
      </c>
      <c r="R252" s="1167"/>
    </row>
    <row r="253" spans="2:18" ht="14.45" customHeight="1" x14ac:dyDescent="0.25">
      <c r="B253" s="483">
        <v>0</v>
      </c>
      <c r="C253" s="436" t="s">
        <v>3441</v>
      </c>
      <c r="D253" s="436" t="s">
        <v>24</v>
      </c>
      <c r="E253" s="436" t="s">
        <v>5440</v>
      </c>
      <c r="F253" s="436" t="s">
        <v>416</v>
      </c>
      <c r="G253" s="436" t="s">
        <v>558</v>
      </c>
      <c r="H253" s="436" t="s">
        <v>458</v>
      </c>
      <c r="I253" s="440" t="s">
        <v>4043</v>
      </c>
      <c r="J253" s="893" t="s">
        <v>806</v>
      </c>
      <c r="K253" s="890" t="s">
        <v>458</v>
      </c>
      <c r="L253" s="1170"/>
      <c r="M253" s="1170"/>
      <c r="N253" s="1170"/>
      <c r="O253" s="1170"/>
      <c r="P253" s="1170"/>
      <c r="Q253" s="1170"/>
      <c r="R253" s="1168"/>
    </row>
    <row r="254" spans="2:18" ht="14.45" customHeight="1" x14ac:dyDescent="0.25">
      <c r="B254" s="483">
        <v>0</v>
      </c>
      <c r="C254" s="436" t="s">
        <v>7307</v>
      </c>
      <c r="D254" s="436" t="s">
        <v>24</v>
      </c>
      <c r="E254" s="747" t="s">
        <v>6746</v>
      </c>
      <c r="F254" s="436" t="s">
        <v>416</v>
      </c>
      <c r="G254" s="436" t="s">
        <v>558</v>
      </c>
      <c r="H254" s="436" t="s">
        <v>370</v>
      </c>
      <c r="I254" s="440">
        <v>44927</v>
      </c>
      <c r="J254" s="440">
        <v>46022</v>
      </c>
      <c r="K254" s="890" t="s">
        <v>370</v>
      </c>
      <c r="L254" s="888">
        <v>1.25</v>
      </c>
      <c r="M254" s="888">
        <v>1.25</v>
      </c>
      <c r="N254" s="888">
        <v>1.25</v>
      </c>
      <c r="O254" s="895">
        <v>0</v>
      </c>
      <c r="P254" s="895">
        <v>0</v>
      </c>
      <c r="Q254" s="895">
        <v>0</v>
      </c>
      <c r="R254" s="724"/>
    </row>
    <row r="255" spans="2:18" ht="14.45" customHeight="1" x14ac:dyDescent="0.25">
      <c r="B255" s="483">
        <v>0</v>
      </c>
      <c r="C255" s="436" t="s">
        <v>3280</v>
      </c>
      <c r="D255" s="436" t="s">
        <v>24</v>
      </c>
      <c r="E255" s="436" t="s">
        <v>5441</v>
      </c>
      <c r="F255" s="436" t="s">
        <v>416</v>
      </c>
      <c r="G255" s="436" t="s">
        <v>558</v>
      </c>
      <c r="H255" s="436" t="s">
        <v>634</v>
      </c>
      <c r="I255" s="440" t="s">
        <v>4022</v>
      </c>
      <c r="J255" s="440">
        <v>46752</v>
      </c>
      <c r="K255" s="890" t="s">
        <v>634</v>
      </c>
      <c r="L255" s="895">
        <v>1.3240000000000001</v>
      </c>
      <c r="M255" s="895">
        <v>1.3240000000000001</v>
      </c>
      <c r="N255" s="895">
        <v>1.3240000000000001</v>
      </c>
      <c r="O255" s="895">
        <v>0</v>
      </c>
      <c r="P255" s="895">
        <v>0</v>
      </c>
      <c r="Q255" s="895">
        <v>0</v>
      </c>
      <c r="R255" s="437"/>
    </row>
    <row r="256" spans="2:18" ht="14.45" customHeight="1" x14ac:dyDescent="0.25">
      <c r="B256" s="483">
        <v>0</v>
      </c>
      <c r="C256" s="436" t="s">
        <v>2967</v>
      </c>
      <c r="D256" s="436" t="s">
        <v>24</v>
      </c>
      <c r="E256" s="436" t="s">
        <v>5441</v>
      </c>
      <c r="F256" s="436" t="s">
        <v>416</v>
      </c>
      <c r="G256" s="436" t="s">
        <v>558</v>
      </c>
      <c r="H256" s="436" t="s">
        <v>370</v>
      </c>
      <c r="I256" s="440" t="s">
        <v>2553</v>
      </c>
      <c r="J256" s="440">
        <v>46752</v>
      </c>
      <c r="K256" s="890" t="s">
        <v>370</v>
      </c>
      <c r="L256" s="895">
        <v>3.15</v>
      </c>
      <c r="M256" s="895">
        <v>3.15</v>
      </c>
      <c r="N256" s="895">
        <v>3.15</v>
      </c>
      <c r="O256" s="895">
        <v>0</v>
      </c>
      <c r="P256" s="895">
        <v>0</v>
      </c>
      <c r="Q256" s="895">
        <v>0</v>
      </c>
      <c r="R256" s="437"/>
    </row>
    <row r="257" spans="2:18" ht="14.45" customHeight="1" x14ac:dyDescent="0.25">
      <c r="B257" s="483">
        <v>0</v>
      </c>
      <c r="C257" s="436" t="s">
        <v>2968</v>
      </c>
      <c r="D257" s="436" t="s">
        <v>24</v>
      </c>
      <c r="E257" s="436" t="s">
        <v>5441</v>
      </c>
      <c r="F257" s="436" t="s">
        <v>416</v>
      </c>
      <c r="G257" s="436" t="s">
        <v>558</v>
      </c>
      <c r="H257" s="436" t="s">
        <v>531</v>
      </c>
      <c r="I257" s="440" t="s">
        <v>2553</v>
      </c>
      <c r="J257" s="440">
        <v>46752</v>
      </c>
      <c r="K257" s="890" t="s">
        <v>531</v>
      </c>
      <c r="L257" s="895">
        <v>1.59</v>
      </c>
      <c r="M257" s="895">
        <v>1.59</v>
      </c>
      <c r="N257" s="895">
        <v>1.59</v>
      </c>
      <c r="O257" s="895">
        <v>0</v>
      </c>
      <c r="P257" s="895">
        <v>0</v>
      </c>
      <c r="Q257" s="895">
        <v>0</v>
      </c>
      <c r="R257" s="437"/>
    </row>
    <row r="258" spans="2:18" ht="14.45" customHeight="1" x14ac:dyDescent="0.25">
      <c r="B258" s="483">
        <v>0</v>
      </c>
      <c r="C258" s="436" t="s">
        <v>5676</v>
      </c>
      <c r="D258" s="436" t="s">
        <v>24</v>
      </c>
      <c r="E258" s="436" t="s">
        <v>5319</v>
      </c>
      <c r="F258" s="436" t="s">
        <v>416</v>
      </c>
      <c r="G258" s="436" t="s">
        <v>558</v>
      </c>
      <c r="H258" s="436" t="s">
        <v>428</v>
      </c>
      <c r="I258" s="440">
        <v>44532</v>
      </c>
      <c r="J258" s="440">
        <v>45808</v>
      </c>
      <c r="K258" s="890" t="s">
        <v>428</v>
      </c>
      <c r="L258" s="1169">
        <v>21.7</v>
      </c>
      <c r="M258" s="1169">
        <v>21.7</v>
      </c>
      <c r="N258" s="1169">
        <v>21.7</v>
      </c>
      <c r="O258" s="1169">
        <v>0</v>
      </c>
      <c r="P258" s="1169">
        <v>0</v>
      </c>
      <c r="Q258" s="1169">
        <v>0</v>
      </c>
      <c r="R258" s="437"/>
    </row>
    <row r="259" spans="2:18" ht="14.45" customHeight="1" x14ac:dyDescent="0.25">
      <c r="B259" s="483">
        <v>0</v>
      </c>
      <c r="C259" s="436" t="s">
        <v>6554</v>
      </c>
      <c r="D259" s="436" t="s">
        <v>24</v>
      </c>
      <c r="E259" s="436" t="s">
        <v>5319</v>
      </c>
      <c r="F259" s="436" t="s">
        <v>416</v>
      </c>
      <c r="G259" s="436" t="s">
        <v>558</v>
      </c>
      <c r="H259" s="436" t="s">
        <v>431</v>
      </c>
      <c r="I259" s="440">
        <v>44562</v>
      </c>
      <c r="J259" s="440">
        <v>45808</v>
      </c>
      <c r="K259" s="890" t="s">
        <v>431</v>
      </c>
      <c r="L259" s="1170"/>
      <c r="M259" s="1170"/>
      <c r="N259" s="1170"/>
      <c r="O259" s="1170"/>
      <c r="P259" s="1170"/>
      <c r="Q259" s="1170"/>
      <c r="R259" s="437"/>
    </row>
    <row r="260" spans="2:18" x14ac:dyDescent="0.25">
      <c r="B260" s="483">
        <v>0</v>
      </c>
      <c r="C260" s="436" t="s">
        <v>5442</v>
      </c>
      <c r="D260" s="436" t="s">
        <v>24</v>
      </c>
      <c r="E260" s="436" t="s">
        <v>5443</v>
      </c>
      <c r="F260" s="436" t="s">
        <v>416</v>
      </c>
      <c r="G260" s="436" t="s">
        <v>558</v>
      </c>
      <c r="H260" s="436" t="s">
        <v>634</v>
      </c>
      <c r="I260" s="440" t="s">
        <v>4993</v>
      </c>
      <c r="J260" s="959">
        <v>45053</v>
      </c>
      <c r="K260" s="890" t="s">
        <v>634</v>
      </c>
      <c r="L260" s="980">
        <v>3.13</v>
      </c>
      <c r="M260" s="980">
        <v>3.13</v>
      </c>
      <c r="N260" s="980">
        <v>3.13</v>
      </c>
      <c r="O260" s="1169">
        <v>0</v>
      </c>
      <c r="P260" s="1169">
        <v>0</v>
      </c>
      <c r="Q260" s="1169">
        <v>0</v>
      </c>
      <c r="R260" s="1167"/>
    </row>
    <row r="261" spans="2:18" ht="14.45" customHeight="1" x14ac:dyDescent="0.25">
      <c r="B261" s="483">
        <v>0</v>
      </c>
      <c r="C261" s="436" t="s">
        <v>5444</v>
      </c>
      <c r="D261" s="436" t="s">
        <v>24</v>
      </c>
      <c r="E261" s="436" t="s">
        <v>5443</v>
      </c>
      <c r="F261" s="436" t="s">
        <v>416</v>
      </c>
      <c r="G261" s="436" t="s">
        <v>558</v>
      </c>
      <c r="H261" s="436" t="s">
        <v>473</v>
      </c>
      <c r="I261" s="440" t="s">
        <v>4993</v>
      </c>
      <c r="J261" s="959">
        <v>45077</v>
      </c>
      <c r="K261" s="890" t="s">
        <v>473</v>
      </c>
      <c r="L261" s="976">
        <v>50</v>
      </c>
      <c r="M261" s="976">
        <v>50</v>
      </c>
      <c r="N261" s="976">
        <v>50</v>
      </c>
      <c r="O261" s="1170"/>
      <c r="P261" s="1170"/>
      <c r="Q261" s="1170"/>
      <c r="R261" s="1168"/>
    </row>
    <row r="262" spans="2:18" ht="14.45" customHeight="1" x14ac:dyDescent="0.25">
      <c r="B262" s="483">
        <v>0</v>
      </c>
      <c r="C262" s="436" t="s">
        <v>3604</v>
      </c>
      <c r="D262" s="436" t="s">
        <v>24</v>
      </c>
      <c r="E262" s="436" t="s">
        <v>3656</v>
      </c>
      <c r="F262" s="436" t="s">
        <v>416</v>
      </c>
      <c r="G262" s="436" t="s">
        <v>558</v>
      </c>
      <c r="H262" s="436" t="s">
        <v>562</v>
      </c>
      <c r="I262" s="440" t="s">
        <v>4015</v>
      </c>
      <c r="J262" s="893" t="s">
        <v>806</v>
      </c>
      <c r="K262" s="890" t="s">
        <v>562</v>
      </c>
      <c r="L262" s="895">
        <v>1.3</v>
      </c>
      <c r="M262" s="895">
        <v>1.3</v>
      </c>
      <c r="N262" s="895">
        <v>1.3</v>
      </c>
      <c r="O262" s="895">
        <v>0</v>
      </c>
      <c r="P262" s="895">
        <v>0</v>
      </c>
      <c r="Q262" s="895">
        <v>0</v>
      </c>
      <c r="R262" s="437"/>
    </row>
    <row r="263" spans="2:18" ht="14.45" customHeight="1" x14ac:dyDescent="0.25">
      <c r="B263" s="483">
        <v>0</v>
      </c>
      <c r="C263" s="436" t="s">
        <v>4210</v>
      </c>
      <c r="D263" s="436" t="s">
        <v>24</v>
      </c>
      <c r="E263" s="436" t="s">
        <v>4126</v>
      </c>
      <c r="F263" s="436" t="s">
        <v>416</v>
      </c>
      <c r="G263" s="436" t="s">
        <v>558</v>
      </c>
      <c r="H263" s="436" t="s">
        <v>422</v>
      </c>
      <c r="I263" s="440" t="s">
        <v>4062</v>
      </c>
      <c r="J263" s="893">
        <v>45107</v>
      </c>
      <c r="K263" s="890" t="s">
        <v>422</v>
      </c>
      <c r="L263" s="895">
        <v>4.5999999999999996</v>
      </c>
      <c r="M263" s="895">
        <v>4.5999999999999996</v>
      </c>
      <c r="N263" s="895">
        <v>4.5999999999999996</v>
      </c>
      <c r="O263" s="895">
        <v>0</v>
      </c>
      <c r="P263" s="895">
        <v>0</v>
      </c>
      <c r="Q263" s="895">
        <v>0</v>
      </c>
      <c r="R263" s="437"/>
    </row>
    <row r="264" spans="2:18" ht="14.45" customHeight="1" x14ac:dyDescent="0.25">
      <c r="B264" s="483">
        <v>0</v>
      </c>
      <c r="C264" s="436" t="s">
        <v>4319</v>
      </c>
      <c r="D264" s="436" t="s">
        <v>24</v>
      </c>
      <c r="E264" s="436" t="s">
        <v>4262</v>
      </c>
      <c r="F264" s="436" t="s">
        <v>416</v>
      </c>
      <c r="G264" s="436" t="s">
        <v>558</v>
      </c>
      <c r="H264" s="436" t="s">
        <v>370</v>
      </c>
      <c r="I264" s="440" t="s">
        <v>5194</v>
      </c>
      <c r="J264" s="893" t="s">
        <v>806</v>
      </c>
      <c r="K264" s="890" t="s">
        <v>370</v>
      </c>
      <c r="L264" s="895">
        <v>0.96</v>
      </c>
      <c r="M264" s="895">
        <v>0.96</v>
      </c>
      <c r="N264" s="895">
        <v>0.96</v>
      </c>
      <c r="O264" s="895">
        <v>0</v>
      </c>
      <c r="P264" s="895">
        <v>0</v>
      </c>
      <c r="Q264" s="895">
        <v>0</v>
      </c>
      <c r="R264" s="437"/>
    </row>
    <row r="265" spans="2:18" ht="14.45" customHeight="1" x14ac:dyDescent="0.25">
      <c r="B265" s="483">
        <v>0</v>
      </c>
      <c r="C265" s="436" t="s">
        <v>3487</v>
      </c>
      <c r="D265" s="436" t="s">
        <v>24</v>
      </c>
      <c r="E265" s="436" t="s">
        <v>3507</v>
      </c>
      <c r="F265" s="436" t="s">
        <v>416</v>
      </c>
      <c r="G265" s="436" t="s">
        <v>558</v>
      </c>
      <c r="H265" s="436" t="s">
        <v>608</v>
      </c>
      <c r="I265" s="440" t="s">
        <v>1116</v>
      </c>
      <c r="J265" s="440" t="s">
        <v>4063</v>
      </c>
      <c r="K265" s="890" t="s">
        <v>608</v>
      </c>
      <c r="L265" s="1169">
        <v>7.17</v>
      </c>
      <c r="M265" s="1169">
        <v>7.17</v>
      </c>
      <c r="N265" s="1169">
        <v>7.17</v>
      </c>
      <c r="O265" s="1169">
        <v>0</v>
      </c>
      <c r="P265" s="1169">
        <v>0</v>
      </c>
      <c r="Q265" s="1169">
        <v>0</v>
      </c>
      <c r="R265" s="1167"/>
    </row>
    <row r="266" spans="2:18" ht="14.45" customHeight="1" x14ac:dyDescent="0.25">
      <c r="B266" s="483">
        <v>0</v>
      </c>
      <c r="C266" s="436" t="s">
        <v>3761</v>
      </c>
      <c r="D266" s="436" t="s">
        <v>24</v>
      </c>
      <c r="E266" s="436" t="s">
        <v>3507</v>
      </c>
      <c r="F266" s="436" t="s">
        <v>416</v>
      </c>
      <c r="G266" s="436" t="s">
        <v>558</v>
      </c>
      <c r="H266" s="436" t="s">
        <v>611</v>
      </c>
      <c r="I266" s="440" t="s">
        <v>3743</v>
      </c>
      <c r="J266" s="440">
        <v>46841</v>
      </c>
      <c r="K266" s="890" t="s">
        <v>611</v>
      </c>
      <c r="L266" s="1183"/>
      <c r="M266" s="1183"/>
      <c r="N266" s="1183"/>
      <c r="O266" s="1183"/>
      <c r="P266" s="1183"/>
      <c r="Q266" s="1183"/>
      <c r="R266" s="1182"/>
    </row>
    <row r="267" spans="2:18" ht="14.45" customHeight="1" x14ac:dyDescent="0.25">
      <c r="B267" s="483">
        <v>0</v>
      </c>
      <c r="C267" s="436" t="s">
        <v>3488</v>
      </c>
      <c r="D267" s="436" t="s">
        <v>24</v>
      </c>
      <c r="E267" s="436" t="s">
        <v>3507</v>
      </c>
      <c r="F267" s="436" t="s">
        <v>416</v>
      </c>
      <c r="G267" s="436" t="s">
        <v>558</v>
      </c>
      <c r="H267" s="436" t="s">
        <v>370</v>
      </c>
      <c r="I267" s="440" t="s">
        <v>1116</v>
      </c>
      <c r="J267" s="440" t="s">
        <v>4063</v>
      </c>
      <c r="K267" s="890" t="s">
        <v>370</v>
      </c>
      <c r="L267" s="1170"/>
      <c r="M267" s="1170"/>
      <c r="N267" s="1170"/>
      <c r="O267" s="1170"/>
      <c r="P267" s="1170"/>
      <c r="Q267" s="1170"/>
      <c r="R267" s="1168"/>
    </row>
    <row r="268" spans="2:18" ht="14.45" customHeight="1" x14ac:dyDescent="0.25">
      <c r="B268" s="483">
        <v>0</v>
      </c>
      <c r="C268" s="436" t="s">
        <v>5000</v>
      </c>
      <c r="D268" s="436" t="s">
        <v>24</v>
      </c>
      <c r="E268" s="436" t="s">
        <v>180</v>
      </c>
      <c r="F268" s="436" t="s">
        <v>416</v>
      </c>
      <c r="G268" s="436" t="s">
        <v>558</v>
      </c>
      <c r="H268" s="436" t="s">
        <v>422</v>
      </c>
      <c r="I268" s="440" t="s">
        <v>4808</v>
      </c>
      <c r="J268" s="440" t="s">
        <v>5433</v>
      </c>
      <c r="K268" s="890" t="s">
        <v>422</v>
      </c>
      <c r="L268" s="1169">
        <v>0.94</v>
      </c>
      <c r="M268" s="1169">
        <v>0.94</v>
      </c>
      <c r="N268" s="1169">
        <v>0.94</v>
      </c>
      <c r="O268" s="1169">
        <v>0</v>
      </c>
      <c r="P268" s="1169">
        <v>0</v>
      </c>
      <c r="Q268" s="1169">
        <v>0</v>
      </c>
      <c r="R268" s="1217"/>
    </row>
    <row r="269" spans="2:18" ht="14.45" customHeight="1" x14ac:dyDescent="0.25">
      <c r="B269" s="483">
        <v>0</v>
      </c>
      <c r="C269" s="436" t="s">
        <v>6747</v>
      </c>
      <c r="D269" s="436" t="s">
        <v>24</v>
      </c>
      <c r="E269" s="436" t="s">
        <v>180</v>
      </c>
      <c r="F269" s="436" t="s">
        <v>416</v>
      </c>
      <c r="G269" s="436" t="s">
        <v>558</v>
      </c>
      <c r="H269" s="436" t="s">
        <v>3316</v>
      </c>
      <c r="I269" s="440">
        <v>44835</v>
      </c>
      <c r="J269" s="440" t="s">
        <v>5433</v>
      </c>
      <c r="K269" s="890" t="s">
        <v>3316</v>
      </c>
      <c r="L269" s="1170"/>
      <c r="M269" s="1170"/>
      <c r="N269" s="1170"/>
      <c r="O269" s="1170"/>
      <c r="P269" s="1170"/>
      <c r="Q269" s="1170"/>
      <c r="R269" s="1218"/>
    </row>
    <row r="270" spans="2:18" ht="14.45" customHeight="1" x14ac:dyDescent="0.25">
      <c r="B270" s="483">
        <v>0</v>
      </c>
      <c r="C270" s="436" t="s">
        <v>4320</v>
      </c>
      <c r="D270" s="436" t="s">
        <v>24</v>
      </c>
      <c r="E270" s="436" t="s">
        <v>4263</v>
      </c>
      <c r="F270" s="436" t="s">
        <v>416</v>
      </c>
      <c r="G270" s="436" t="s">
        <v>558</v>
      </c>
      <c r="H270" s="436" t="s">
        <v>370</v>
      </c>
      <c r="I270" s="440" t="s">
        <v>5194</v>
      </c>
      <c r="J270" s="893" t="s">
        <v>806</v>
      </c>
      <c r="K270" s="890" t="s">
        <v>370</v>
      </c>
      <c r="L270" s="895">
        <v>0.95</v>
      </c>
      <c r="M270" s="895">
        <v>0.95</v>
      </c>
      <c r="N270" s="895">
        <v>0.95</v>
      </c>
      <c r="O270" s="895">
        <v>0</v>
      </c>
      <c r="P270" s="895">
        <v>0</v>
      </c>
      <c r="Q270" s="895">
        <v>0</v>
      </c>
      <c r="R270" s="437"/>
    </row>
    <row r="271" spans="2:18" ht="14.45" customHeight="1" x14ac:dyDescent="0.25">
      <c r="B271" s="483">
        <v>0</v>
      </c>
      <c r="C271" s="436" t="s">
        <v>4125</v>
      </c>
      <c r="D271" s="436" t="s">
        <v>24</v>
      </c>
      <c r="E271" s="436" t="s">
        <v>4027</v>
      </c>
      <c r="F271" s="436" t="s">
        <v>416</v>
      </c>
      <c r="G271" s="436" t="s">
        <v>558</v>
      </c>
      <c r="H271" s="436" t="s">
        <v>370</v>
      </c>
      <c r="I271" s="440" t="s">
        <v>4061</v>
      </c>
      <c r="J271" s="440" t="s">
        <v>628</v>
      </c>
      <c r="K271" s="890" t="s">
        <v>370</v>
      </c>
      <c r="L271" s="895">
        <v>1.08</v>
      </c>
      <c r="M271" s="895">
        <v>1.08</v>
      </c>
      <c r="N271" s="895">
        <v>1.08</v>
      </c>
      <c r="O271" s="895">
        <v>0</v>
      </c>
      <c r="P271" s="895">
        <v>0</v>
      </c>
      <c r="Q271" s="895">
        <v>0</v>
      </c>
      <c r="R271" s="437"/>
    </row>
    <row r="272" spans="2:18" ht="14.45" customHeight="1" x14ac:dyDescent="0.25">
      <c r="B272" s="483">
        <v>0</v>
      </c>
      <c r="C272" s="436" t="s">
        <v>3747</v>
      </c>
      <c r="D272" s="436" t="s">
        <v>24</v>
      </c>
      <c r="E272" s="436" t="s">
        <v>3834</v>
      </c>
      <c r="F272" s="436" t="s">
        <v>416</v>
      </c>
      <c r="G272" s="436" t="s">
        <v>558</v>
      </c>
      <c r="H272" s="436" t="s">
        <v>370</v>
      </c>
      <c r="I272" s="440" t="s">
        <v>4020</v>
      </c>
      <c r="J272" s="440" t="s">
        <v>4721</v>
      </c>
      <c r="K272" s="890" t="s">
        <v>370</v>
      </c>
      <c r="L272" s="895">
        <v>0.5</v>
      </c>
      <c r="M272" s="895">
        <v>0.5</v>
      </c>
      <c r="N272" s="895">
        <v>0.5</v>
      </c>
      <c r="O272" s="895">
        <v>0</v>
      </c>
      <c r="P272" s="895">
        <v>0</v>
      </c>
      <c r="Q272" s="895">
        <v>0</v>
      </c>
      <c r="R272" s="437"/>
    </row>
    <row r="273" spans="2:18" ht="14.45" customHeight="1" x14ac:dyDescent="0.25">
      <c r="B273" s="483">
        <v>0</v>
      </c>
      <c r="C273" s="436" t="s">
        <v>5001</v>
      </c>
      <c r="D273" s="436" t="s">
        <v>24</v>
      </c>
      <c r="E273" s="436" t="s">
        <v>2289</v>
      </c>
      <c r="F273" s="436" t="s">
        <v>416</v>
      </c>
      <c r="G273" s="436" t="s">
        <v>558</v>
      </c>
      <c r="H273" s="436" t="s">
        <v>422</v>
      </c>
      <c r="I273" s="440" t="s">
        <v>4808</v>
      </c>
      <c r="J273" s="440" t="s">
        <v>5433</v>
      </c>
      <c r="K273" s="890" t="s">
        <v>422</v>
      </c>
      <c r="L273" s="895">
        <v>1.2</v>
      </c>
      <c r="M273" s="895">
        <v>1.2</v>
      </c>
      <c r="N273" s="895">
        <v>1.2</v>
      </c>
      <c r="O273" s="895">
        <v>0</v>
      </c>
      <c r="P273" s="895">
        <v>0</v>
      </c>
      <c r="Q273" s="895">
        <v>0</v>
      </c>
      <c r="R273" s="437"/>
    </row>
    <row r="274" spans="2:18" ht="14.45" customHeight="1" x14ac:dyDescent="0.25">
      <c r="B274" s="483">
        <v>0</v>
      </c>
      <c r="C274" s="436" t="s">
        <v>3556</v>
      </c>
      <c r="D274" s="436" t="s">
        <v>24</v>
      </c>
      <c r="E274" s="436" t="s">
        <v>3843</v>
      </c>
      <c r="F274" s="436" t="s">
        <v>416</v>
      </c>
      <c r="G274" s="436" t="s">
        <v>558</v>
      </c>
      <c r="H274" s="436" t="s">
        <v>422</v>
      </c>
      <c r="I274" s="440" t="s">
        <v>4045</v>
      </c>
      <c r="J274" s="440" t="s">
        <v>795</v>
      </c>
      <c r="K274" s="890" t="s">
        <v>422</v>
      </c>
      <c r="L274" s="895">
        <v>6</v>
      </c>
      <c r="M274" s="895">
        <v>6</v>
      </c>
      <c r="N274" s="895">
        <v>6</v>
      </c>
      <c r="O274" s="895">
        <v>0</v>
      </c>
      <c r="P274" s="895">
        <v>0</v>
      </c>
      <c r="Q274" s="895">
        <v>0</v>
      </c>
      <c r="R274" s="437"/>
    </row>
    <row r="275" spans="2:18" ht="14.45" customHeight="1" x14ac:dyDescent="0.25">
      <c r="B275" s="483">
        <v>0</v>
      </c>
      <c r="C275" s="436" t="s">
        <v>4872</v>
      </c>
      <c r="D275" s="436" t="s">
        <v>24</v>
      </c>
      <c r="E275" s="436" t="s">
        <v>5445</v>
      </c>
      <c r="F275" s="436" t="s">
        <v>416</v>
      </c>
      <c r="G275" s="436" t="s">
        <v>558</v>
      </c>
      <c r="H275" s="436" t="s">
        <v>422</v>
      </c>
      <c r="I275" s="440" t="s">
        <v>4729</v>
      </c>
      <c r="J275" s="440" t="s">
        <v>4721</v>
      </c>
      <c r="K275" s="890" t="s">
        <v>422</v>
      </c>
      <c r="L275" s="1169">
        <v>27.68</v>
      </c>
      <c r="M275" s="1169">
        <v>27.68</v>
      </c>
      <c r="N275" s="1169">
        <v>27.68</v>
      </c>
      <c r="O275" s="1169">
        <v>0</v>
      </c>
      <c r="P275" s="1169">
        <v>0</v>
      </c>
      <c r="Q275" s="1169">
        <v>0</v>
      </c>
      <c r="R275" s="1167"/>
    </row>
    <row r="276" spans="2:18" ht="14.45" customHeight="1" x14ac:dyDescent="0.25">
      <c r="B276" s="483">
        <v>0</v>
      </c>
      <c r="C276" s="436" t="s">
        <v>4874</v>
      </c>
      <c r="D276" s="436" t="s">
        <v>24</v>
      </c>
      <c r="E276" s="436" t="s">
        <v>5445</v>
      </c>
      <c r="F276" s="436" t="s">
        <v>416</v>
      </c>
      <c r="G276" s="436" t="s">
        <v>558</v>
      </c>
      <c r="H276" s="436" t="s">
        <v>504</v>
      </c>
      <c r="I276" s="440" t="s">
        <v>4729</v>
      </c>
      <c r="J276" s="440" t="s">
        <v>4721</v>
      </c>
      <c r="K276" s="890" t="s">
        <v>504</v>
      </c>
      <c r="L276" s="1183"/>
      <c r="M276" s="1183"/>
      <c r="N276" s="1183"/>
      <c r="O276" s="1183"/>
      <c r="P276" s="1183"/>
      <c r="Q276" s="1183"/>
      <c r="R276" s="1182"/>
    </row>
    <row r="277" spans="2:18" ht="14.45" customHeight="1" x14ac:dyDescent="0.25">
      <c r="B277" s="483">
        <v>0</v>
      </c>
      <c r="C277" s="436" t="s">
        <v>4871</v>
      </c>
      <c r="D277" s="436" t="s">
        <v>24</v>
      </c>
      <c r="E277" s="436" t="s">
        <v>5445</v>
      </c>
      <c r="F277" s="436" t="s">
        <v>416</v>
      </c>
      <c r="G277" s="436" t="s">
        <v>558</v>
      </c>
      <c r="H277" s="436" t="s">
        <v>424</v>
      </c>
      <c r="I277" s="440" t="s">
        <v>4729</v>
      </c>
      <c r="J277" s="440" t="s">
        <v>4721</v>
      </c>
      <c r="K277" s="890" t="s">
        <v>424</v>
      </c>
      <c r="L277" s="1183"/>
      <c r="M277" s="1183"/>
      <c r="N277" s="1183"/>
      <c r="O277" s="1183"/>
      <c r="P277" s="1183"/>
      <c r="Q277" s="1183"/>
      <c r="R277" s="1182"/>
    </row>
    <row r="278" spans="2:18" ht="14.45" customHeight="1" x14ac:dyDescent="0.25">
      <c r="B278" s="483">
        <v>0</v>
      </c>
      <c r="C278" s="436" t="s">
        <v>5003</v>
      </c>
      <c r="D278" s="436" t="s">
        <v>24</v>
      </c>
      <c r="E278" s="436" t="s">
        <v>5445</v>
      </c>
      <c r="F278" s="436" t="s">
        <v>416</v>
      </c>
      <c r="G278" s="436" t="s">
        <v>558</v>
      </c>
      <c r="H278" s="436" t="s">
        <v>608</v>
      </c>
      <c r="I278" s="440" t="s">
        <v>4808</v>
      </c>
      <c r="J278" s="440" t="s">
        <v>4721</v>
      </c>
      <c r="K278" s="890" t="s">
        <v>608</v>
      </c>
      <c r="L278" s="1183"/>
      <c r="M278" s="1183"/>
      <c r="N278" s="1183"/>
      <c r="O278" s="1183"/>
      <c r="P278" s="1183"/>
      <c r="Q278" s="1183"/>
      <c r="R278" s="1182"/>
    </row>
    <row r="279" spans="2:18" ht="14.45" customHeight="1" x14ac:dyDescent="0.25">
      <c r="B279" s="483">
        <v>0</v>
      </c>
      <c r="C279" s="436" t="s">
        <v>5004</v>
      </c>
      <c r="D279" s="436" t="s">
        <v>24</v>
      </c>
      <c r="E279" s="436" t="s">
        <v>5445</v>
      </c>
      <c r="F279" s="436" t="s">
        <v>416</v>
      </c>
      <c r="G279" s="436" t="s">
        <v>558</v>
      </c>
      <c r="H279" s="436" t="s">
        <v>611</v>
      </c>
      <c r="I279" s="440" t="s">
        <v>4808</v>
      </c>
      <c r="J279" s="440" t="s">
        <v>4721</v>
      </c>
      <c r="K279" s="890" t="s">
        <v>611</v>
      </c>
      <c r="L279" s="1183"/>
      <c r="M279" s="1183"/>
      <c r="N279" s="1183"/>
      <c r="O279" s="1183"/>
      <c r="P279" s="1183"/>
      <c r="Q279" s="1183"/>
      <c r="R279" s="1182"/>
    </row>
    <row r="280" spans="2:18" ht="14.45" customHeight="1" x14ac:dyDescent="0.25">
      <c r="B280" s="483">
        <v>0</v>
      </c>
      <c r="C280" s="436" t="s">
        <v>5002</v>
      </c>
      <c r="D280" s="436" t="s">
        <v>24</v>
      </c>
      <c r="E280" s="436" t="s">
        <v>5445</v>
      </c>
      <c r="F280" s="436" t="s">
        <v>416</v>
      </c>
      <c r="G280" s="436" t="s">
        <v>558</v>
      </c>
      <c r="H280" s="436" t="s">
        <v>524</v>
      </c>
      <c r="I280" s="440" t="s">
        <v>4062</v>
      </c>
      <c r="J280" s="440" t="s">
        <v>4721</v>
      </c>
      <c r="K280" s="890" t="s">
        <v>524</v>
      </c>
      <c r="L280" s="1183"/>
      <c r="M280" s="1183"/>
      <c r="N280" s="1183"/>
      <c r="O280" s="1183"/>
      <c r="P280" s="1183"/>
      <c r="Q280" s="1183"/>
      <c r="R280" s="1182"/>
    </row>
    <row r="281" spans="2:18" ht="14.45" customHeight="1" x14ac:dyDescent="0.25">
      <c r="B281" s="483">
        <v>0</v>
      </c>
      <c r="C281" s="436" t="s">
        <v>5006</v>
      </c>
      <c r="D281" s="436" t="s">
        <v>24</v>
      </c>
      <c r="E281" s="436" t="s">
        <v>5445</v>
      </c>
      <c r="F281" s="436" t="s">
        <v>416</v>
      </c>
      <c r="G281" s="436" t="s">
        <v>558</v>
      </c>
      <c r="H281" s="436" t="s">
        <v>428</v>
      </c>
      <c r="I281" s="440" t="s">
        <v>4808</v>
      </c>
      <c r="J281" s="440" t="s">
        <v>4721</v>
      </c>
      <c r="K281" s="890" t="s">
        <v>428</v>
      </c>
      <c r="L281" s="1183"/>
      <c r="M281" s="1183"/>
      <c r="N281" s="1183"/>
      <c r="O281" s="1183"/>
      <c r="P281" s="1183"/>
      <c r="Q281" s="1183"/>
      <c r="R281" s="1182"/>
    </row>
    <row r="282" spans="2:18" ht="14.45" customHeight="1" x14ac:dyDescent="0.25">
      <c r="B282" s="483">
        <v>0</v>
      </c>
      <c r="C282" s="436" t="s">
        <v>5005</v>
      </c>
      <c r="D282" s="436" t="s">
        <v>24</v>
      </c>
      <c r="E282" s="436" t="s">
        <v>5445</v>
      </c>
      <c r="F282" s="436" t="s">
        <v>416</v>
      </c>
      <c r="G282" s="436" t="s">
        <v>558</v>
      </c>
      <c r="H282" s="436" t="s">
        <v>634</v>
      </c>
      <c r="I282" s="440" t="s">
        <v>4808</v>
      </c>
      <c r="J282" s="440" t="s">
        <v>4721</v>
      </c>
      <c r="K282" s="890" t="s">
        <v>634</v>
      </c>
      <c r="L282" s="1183"/>
      <c r="M282" s="1183"/>
      <c r="N282" s="1183"/>
      <c r="O282" s="1183"/>
      <c r="P282" s="1183"/>
      <c r="Q282" s="1183"/>
      <c r="R282" s="1182"/>
    </row>
    <row r="283" spans="2:18" ht="14.45" customHeight="1" x14ac:dyDescent="0.25">
      <c r="B283" s="483">
        <v>0</v>
      </c>
      <c r="C283" s="436" t="s">
        <v>4873</v>
      </c>
      <c r="D283" s="436" t="s">
        <v>24</v>
      </c>
      <c r="E283" s="436" t="s">
        <v>5445</v>
      </c>
      <c r="F283" s="436" t="s">
        <v>416</v>
      </c>
      <c r="G283" s="436" t="s">
        <v>558</v>
      </c>
      <c r="H283" s="436" t="s">
        <v>517</v>
      </c>
      <c r="I283" s="440" t="s">
        <v>4729</v>
      </c>
      <c r="J283" s="440" t="s">
        <v>4721</v>
      </c>
      <c r="K283" s="890" t="s">
        <v>517</v>
      </c>
      <c r="L283" s="1170"/>
      <c r="M283" s="1170"/>
      <c r="N283" s="1170"/>
      <c r="O283" s="1170"/>
      <c r="P283" s="1170"/>
      <c r="Q283" s="1170"/>
      <c r="R283" s="1168"/>
    </row>
    <row r="284" spans="2:18" ht="14.45" customHeight="1" x14ac:dyDescent="0.25">
      <c r="B284" s="483">
        <v>0</v>
      </c>
      <c r="C284" s="436" t="s">
        <v>5909</v>
      </c>
      <c r="D284" s="436" t="s">
        <v>24</v>
      </c>
      <c r="E284" s="436" t="s">
        <v>383</v>
      </c>
      <c r="F284" s="436" t="s">
        <v>416</v>
      </c>
      <c r="G284" s="436" t="s">
        <v>558</v>
      </c>
      <c r="H284" s="436" t="s">
        <v>767</v>
      </c>
      <c r="I284" s="440">
        <v>44562</v>
      </c>
      <c r="J284" s="440">
        <v>46387</v>
      </c>
      <c r="K284" s="890" t="s">
        <v>767</v>
      </c>
      <c r="L284" s="1169">
        <v>6.343</v>
      </c>
      <c r="M284" s="1169">
        <v>6.343</v>
      </c>
      <c r="N284" s="1169">
        <v>6.343</v>
      </c>
      <c r="O284" s="1169">
        <v>0</v>
      </c>
      <c r="P284" s="1169">
        <v>0</v>
      </c>
      <c r="Q284" s="1169">
        <v>0</v>
      </c>
      <c r="R284" s="437"/>
    </row>
    <row r="285" spans="2:18" ht="14.45" customHeight="1" x14ac:dyDescent="0.25">
      <c r="B285" s="483">
        <v>0</v>
      </c>
      <c r="C285" s="436" t="s">
        <v>5910</v>
      </c>
      <c r="D285" s="436" t="s">
        <v>24</v>
      </c>
      <c r="E285" s="436" t="s">
        <v>383</v>
      </c>
      <c r="F285" s="436" t="s">
        <v>416</v>
      </c>
      <c r="G285" s="436" t="s">
        <v>558</v>
      </c>
      <c r="H285" s="436" t="s">
        <v>370</v>
      </c>
      <c r="I285" s="440">
        <v>44562</v>
      </c>
      <c r="J285" s="440">
        <v>46387</v>
      </c>
      <c r="K285" s="890" t="s">
        <v>370</v>
      </c>
      <c r="L285" s="1170"/>
      <c r="M285" s="1170"/>
      <c r="N285" s="1170"/>
      <c r="O285" s="1170"/>
      <c r="P285" s="1170"/>
      <c r="Q285" s="1170"/>
      <c r="R285" s="437"/>
    </row>
    <row r="286" spans="2:18" ht="14.45" customHeight="1" x14ac:dyDescent="0.25">
      <c r="B286" s="483">
        <v>0</v>
      </c>
      <c r="C286" s="436" t="s">
        <v>2484</v>
      </c>
      <c r="D286" s="436" t="s">
        <v>24</v>
      </c>
      <c r="E286" s="436" t="s">
        <v>215</v>
      </c>
      <c r="F286" s="436" t="s">
        <v>416</v>
      </c>
      <c r="G286" s="436" t="s">
        <v>558</v>
      </c>
      <c r="H286" s="436" t="s">
        <v>370</v>
      </c>
      <c r="I286" s="440" t="s">
        <v>1004</v>
      </c>
      <c r="J286" s="440" t="s">
        <v>624</v>
      </c>
      <c r="K286" s="890" t="s">
        <v>370</v>
      </c>
      <c r="L286" s="895">
        <v>12</v>
      </c>
      <c r="M286" s="895">
        <v>12</v>
      </c>
      <c r="N286" s="895">
        <v>12</v>
      </c>
      <c r="O286" s="895">
        <v>0</v>
      </c>
      <c r="P286" s="895">
        <v>0</v>
      </c>
      <c r="Q286" s="895">
        <v>0</v>
      </c>
      <c r="R286" s="437"/>
    </row>
    <row r="287" spans="2:18" ht="14.45" customHeight="1" x14ac:dyDescent="0.25">
      <c r="B287" s="483">
        <v>0</v>
      </c>
      <c r="C287" s="436" t="s">
        <v>2994</v>
      </c>
      <c r="D287" s="436" t="s">
        <v>24</v>
      </c>
      <c r="E287" s="436" t="s">
        <v>215</v>
      </c>
      <c r="F287" s="436" t="s">
        <v>416</v>
      </c>
      <c r="G287" s="436" t="s">
        <v>558</v>
      </c>
      <c r="H287" s="436" t="s">
        <v>517</v>
      </c>
      <c r="I287" s="440" t="s">
        <v>4017</v>
      </c>
      <c r="J287" s="440" t="s">
        <v>624</v>
      </c>
      <c r="K287" s="890" t="s">
        <v>517</v>
      </c>
      <c r="L287" s="895">
        <v>13</v>
      </c>
      <c r="M287" s="895">
        <v>13</v>
      </c>
      <c r="N287" s="895">
        <v>13</v>
      </c>
      <c r="O287" s="895">
        <v>0</v>
      </c>
      <c r="P287" s="895">
        <v>0</v>
      </c>
      <c r="Q287" s="895">
        <v>0</v>
      </c>
      <c r="R287" s="437"/>
    </row>
    <row r="288" spans="2:18" ht="14.45" customHeight="1" x14ac:dyDescent="0.25">
      <c r="B288" s="483">
        <v>0</v>
      </c>
      <c r="C288" s="436" t="s">
        <v>4258</v>
      </c>
      <c r="D288" s="436" t="s">
        <v>24</v>
      </c>
      <c r="E288" s="436" t="s">
        <v>4648</v>
      </c>
      <c r="F288" s="436" t="s">
        <v>416</v>
      </c>
      <c r="G288" s="436" t="s">
        <v>558</v>
      </c>
      <c r="H288" s="436" t="s">
        <v>470</v>
      </c>
      <c r="I288" s="440" t="s">
        <v>4205</v>
      </c>
      <c r="J288" s="440" t="s">
        <v>628</v>
      </c>
      <c r="K288" s="890" t="s">
        <v>470</v>
      </c>
      <c r="L288" s="895">
        <v>0</v>
      </c>
      <c r="M288" s="895">
        <v>0</v>
      </c>
      <c r="N288" s="895">
        <v>0</v>
      </c>
      <c r="O288" s="895">
        <v>0</v>
      </c>
      <c r="P288" s="895">
        <v>0</v>
      </c>
      <c r="Q288" s="895">
        <v>0</v>
      </c>
      <c r="R288" s="437"/>
    </row>
    <row r="289" spans="2:18" ht="14.45" customHeight="1" x14ac:dyDescent="0.25">
      <c r="B289" s="483">
        <v>0</v>
      </c>
      <c r="C289" s="436" t="s">
        <v>1690</v>
      </c>
      <c r="D289" s="436" t="s">
        <v>24</v>
      </c>
      <c r="E289" s="436" t="s">
        <v>235</v>
      </c>
      <c r="F289" s="436" t="s">
        <v>416</v>
      </c>
      <c r="G289" s="436" t="s">
        <v>558</v>
      </c>
      <c r="H289" s="436" t="s">
        <v>370</v>
      </c>
      <c r="I289" s="440" t="s">
        <v>1117</v>
      </c>
      <c r="J289" s="893">
        <v>46387</v>
      </c>
      <c r="K289" s="890" t="s">
        <v>370</v>
      </c>
      <c r="L289" s="895">
        <v>3</v>
      </c>
      <c r="M289" s="895">
        <v>2.8</v>
      </c>
      <c r="N289" s="895">
        <v>3</v>
      </c>
      <c r="O289" s="895">
        <v>0</v>
      </c>
      <c r="P289" s="895">
        <v>0</v>
      </c>
      <c r="Q289" s="895">
        <v>0</v>
      </c>
      <c r="R289" s="437"/>
    </row>
    <row r="290" spans="2:18" ht="14.45" customHeight="1" x14ac:dyDescent="0.25">
      <c r="B290" s="483">
        <v>0</v>
      </c>
      <c r="C290" s="436" t="s">
        <v>1690</v>
      </c>
      <c r="D290" s="436" t="s">
        <v>24</v>
      </c>
      <c r="E290" s="436" t="s">
        <v>4264</v>
      </c>
      <c r="F290" s="436" t="s">
        <v>416</v>
      </c>
      <c r="G290" s="436" t="s">
        <v>558</v>
      </c>
      <c r="H290" s="436" t="s">
        <v>370</v>
      </c>
      <c r="I290" s="440" t="s">
        <v>1117</v>
      </c>
      <c r="J290" s="893">
        <v>45657</v>
      </c>
      <c r="K290" s="890" t="s">
        <v>370</v>
      </c>
      <c r="L290" s="895">
        <v>1.36</v>
      </c>
      <c r="M290" s="895">
        <v>1.36</v>
      </c>
      <c r="N290" s="895">
        <v>1.36</v>
      </c>
      <c r="O290" s="895">
        <v>0</v>
      </c>
      <c r="P290" s="895">
        <v>0</v>
      </c>
      <c r="Q290" s="895">
        <v>0</v>
      </c>
      <c r="R290" s="437"/>
    </row>
    <row r="291" spans="2:18" ht="14.45" customHeight="1" x14ac:dyDescent="0.25">
      <c r="B291" s="483">
        <v>0</v>
      </c>
      <c r="C291" s="436" t="s">
        <v>7308</v>
      </c>
      <c r="D291" s="436" t="s">
        <v>24</v>
      </c>
      <c r="E291" s="436" t="s">
        <v>6748</v>
      </c>
      <c r="F291" s="436" t="s">
        <v>416</v>
      </c>
      <c r="G291" s="436" t="s">
        <v>558</v>
      </c>
      <c r="H291" s="436" t="s">
        <v>370</v>
      </c>
      <c r="I291" s="440">
        <v>44927</v>
      </c>
      <c r="J291" s="440">
        <v>46022</v>
      </c>
      <c r="K291" s="890" t="s">
        <v>370</v>
      </c>
      <c r="L291" s="895">
        <v>2.7</v>
      </c>
      <c r="M291" s="895">
        <v>2.7</v>
      </c>
      <c r="N291" s="895">
        <v>2.7</v>
      </c>
      <c r="O291" s="895">
        <v>0</v>
      </c>
      <c r="P291" s="895">
        <v>0</v>
      </c>
      <c r="Q291" s="895">
        <v>0</v>
      </c>
      <c r="R291" s="437"/>
    </row>
    <row r="292" spans="2:18" ht="14.45" customHeight="1" x14ac:dyDescent="0.25">
      <c r="B292" s="483">
        <v>0</v>
      </c>
      <c r="C292" s="436" t="s">
        <v>2448</v>
      </c>
      <c r="D292" s="436" t="s">
        <v>24</v>
      </c>
      <c r="E292" s="436" t="s">
        <v>879</v>
      </c>
      <c r="F292" s="436" t="s">
        <v>416</v>
      </c>
      <c r="G292" s="436" t="s">
        <v>558</v>
      </c>
      <c r="H292" s="436" t="s">
        <v>528</v>
      </c>
      <c r="I292" s="440" t="s">
        <v>925</v>
      </c>
      <c r="J292" s="440" t="s">
        <v>624</v>
      </c>
      <c r="K292" s="890" t="s">
        <v>528</v>
      </c>
      <c r="L292" s="895">
        <v>70</v>
      </c>
      <c r="M292" s="895">
        <v>62</v>
      </c>
      <c r="N292" s="895">
        <v>70</v>
      </c>
      <c r="O292" s="895">
        <v>0</v>
      </c>
      <c r="P292" s="895">
        <v>0</v>
      </c>
      <c r="Q292" s="895">
        <v>0</v>
      </c>
      <c r="R292" s="437"/>
    </row>
    <row r="294" spans="2:18" x14ac:dyDescent="0.25">
      <c r="B294" s="869"/>
      <c r="C294" s="870"/>
      <c r="D294" s="870"/>
      <c r="E294" s="871"/>
      <c r="F294" s="870"/>
      <c r="G294" s="870"/>
      <c r="H294" s="870"/>
      <c r="I294" s="872"/>
      <c r="J294" s="872"/>
      <c r="K294" s="896"/>
      <c r="L294" s="873"/>
      <c r="M294" s="873"/>
      <c r="N294" s="873"/>
      <c r="O294" s="873"/>
      <c r="P294" s="873"/>
      <c r="Q294" s="873"/>
      <c r="R294" s="873"/>
    </row>
  </sheetData>
  <mergeCells count="267">
    <mergeCell ref="L284:L285"/>
    <mergeCell ref="M284:M285"/>
    <mergeCell ref="N284:N285"/>
    <mergeCell ref="O284:O285"/>
    <mergeCell ref="P284:P285"/>
    <mergeCell ref="Q284:Q285"/>
    <mergeCell ref="L268:L269"/>
    <mergeCell ref="M268:M269"/>
    <mergeCell ref="N268:N269"/>
    <mergeCell ref="O268:O269"/>
    <mergeCell ref="P268:P269"/>
    <mergeCell ref="Q268:Q269"/>
    <mergeCell ref="R268:R269"/>
    <mergeCell ref="L275:L283"/>
    <mergeCell ref="M275:M283"/>
    <mergeCell ref="N275:N283"/>
    <mergeCell ref="O275:O283"/>
    <mergeCell ref="P275:P283"/>
    <mergeCell ref="Q275:Q283"/>
    <mergeCell ref="R275:R283"/>
    <mergeCell ref="P252:P253"/>
    <mergeCell ref="Q252:Q253"/>
    <mergeCell ref="R252:R253"/>
    <mergeCell ref="O260:O261"/>
    <mergeCell ref="P260:P261"/>
    <mergeCell ref="Q260:Q261"/>
    <mergeCell ref="R260:R261"/>
    <mergeCell ref="L265:L267"/>
    <mergeCell ref="M265:M267"/>
    <mergeCell ref="N265:N267"/>
    <mergeCell ref="O265:O267"/>
    <mergeCell ref="P265:P267"/>
    <mergeCell ref="Q265:Q267"/>
    <mergeCell ref="R265:R267"/>
    <mergeCell ref="O245:O246"/>
    <mergeCell ref="P245:P246"/>
    <mergeCell ref="Q245:Q246"/>
    <mergeCell ref="R245:R246"/>
    <mergeCell ref="L248:L249"/>
    <mergeCell ref="M248:M249"/>
    <mergeCell ref="N248:N249"/>
    <mergeCell ref="O248:O249"/>
    <mergeCell ref="P248:P249"/>
    <mergeCell ref="Q248:Q249"/>
    <mergeCell ref="R248:R249"/>
    <mergeCell ref="L197:L198"/>
    <mergeCell ref="M197:M198"/>
    <mergeCell ref="N197:N198"/>
    <mergeCell ref="O197:O198"/>
    <mergeCell ref="P197:P198"/>
    <mergeCell ref="Q197:Q198"/>
    <mergeCell ref="R197:R198"/>
    <mergeCell ref="L209:L210"/>
    <mergeCell ref="M209:M210"/>
    <mergeCell ref="N209:N210"/>
    <mergeCell ref="O209:O210"/>
    <mergeCell ref="P209:P210"/>
    <mergeCell ref="Q209:Q210"/>
    <mergeCell ref="R209:R210"/>
    <mergeCell ref="R180:R181"/>
    <mergeCell ref="L183:L185"/>
    <mergeCell ref="M183:M185"/>
    <mergeCell ref="N183:N185"/>
    <mergeCell ref="O183:O185"/>
    <mergeCell ref="P183:P185"/>
    <mergeCell ref="Q183:Q185"/>
    <mergeCell ref="R183:R185"/>
    <mergeCell ref="L186:L187"/>
    <mergeCell ref="M186:M187"/>
    <mergeCell ref="N186:N187"/>
    <mergeCell ref="O186:O187"/>
    <mergeCell ref="P186:P187"/>
    <mergeCell ref="Q186:Q187"/>
    <mergeCell ref="R186:R187"/>
    <mergeCell ref="O180:O181"/>
    <mergeCell ref="P180:P181"/>
    <mergeCell ref="Q180:Q181"/>
    <mergeCell ref="L191:L192"/>
    <mergeCell ref="M191:M192"/>
    <mergeCell ref="N191:N192"/>
    <mergeCell ref="O191:O192"/>
    <mergeCell ref="P191:P192"/>
    <mergeCell ref="Q191:Q192"/>
    <mergeCell ref="L258:L259"/>
    <mergeCell ref="M258:M259"/>
    <mergeCell ref="N258:N259"/>
    <mergeCell ref="O258:O259"/>
    <mergeCell ref="P258:P259"/>
    <mergeCell ref="Q258:Q259"/>
    <mergeCell ref="L252:L253"/>
    <mergeCell ref="M252:M253"/>
    <mergeCell ref="N252:N253"/>
    <mergeCell ref="O252:O253"/>
    <mergeCell ref="L242:L243"/>
    <mergeCell ref="M242:M243"/>
    <mergeCell ref="N242:N243"/>
    <mergeCell ref="O242:O243"/>
    <mergeCell ref="P242:P243"/>
    <mergeCell ref="Q242:Q243"/>
    <mergeCell ref="L219:L220"/>
    <mergeCell ref="M219:M220"/>
    <mergeCell ref="R242:R243"/>
    <mergeCell ref="L245:L246"/>
    <mergeCell ref="M245:M246"/>
    <mergeCell ref="N245:N246"/>
    <mergeCell ref="Q219:Q220"/>
    <mergeCell ref="R219:R220"/>
    <mergeCell ref="L132:L161"/>
    <mergeCell ref="M132:M161"/>
    <mergeCell ref="N132:N161"/>
    <mergeCell ref="O132:O161"/>
    <mergeCell ref="P132:P161"/>
    <mergeCell ref="Q132:Q161"/>
    <mergeCell ref="R132:R161"/>
    <mergeCell ref="R191:R192"/>
    <mergeCell ref="L166:L168"/>
    <mergeCell ref="M166:M168"/>
    <mergeCell ref="N166:N168"/>
    <mergeCell ref="O166:O168"/>
    <mergeCell ref="P166:P168"/>
    <mergeCell ref="Q166:Q168"/>
    <mergeCell ref="R166:R168"/>
    <mergeCell ref="L180:L181"/>
    <mergeCell ref="M180:M181"/>
    <mergeCell ref="N180:N181"/>
    <mergeCell ref="L121:L123"/>
    <mergeCell ref="M121:M123"/>
    <mergeCell ref="N121:N123"/>
    <mergeCell ref="O121:O123"/>
    <mergeCell ref="P121:P123"/>
    <mergeCell ref="Q121:Q123"/>
    <mergeCell ref="R121:R123"/>
    <mergeCell ref="L124:L131"/>
    <mergeCell ref="M124:M131"/>
    <mergeCell ref="N124:N131"/>
    <mergeCell ref="O124:O131"/>
    <mergeCell ref="P124:P131"/>
    <mergeCell ref="Q124:Q131"/>
    <mergeCell ref="R124:R131"/>
    <mergeCell ref="P94:P98"/>
    <mergeCell ref="Q94:Q98"/>
    <mergeCell ref="R94:R98"/>
    <mergeCell ref="L99:L106"/>
    <mergeCell ref="M99:M106"/>
    <mergeCell ref="N99:N106"/>
    <mergeCell ref="O99:O106"/>
    <mergeCell ref="P99:P106"/>
    <mergeCell ref="Q99:Q106"/>
    <mergeCell ref="R99:R106"/>
    <mergeCell ref="B5:H5"/>
    <mergeCell ref="I5:J5"/>
    <mergeCell ref="K5:K6"/>
    <mergeCell ref="L5:N5"/>
    <mergeCell ref="O5:Q5"/>
    <mergeCell ref="R5:R6"/>
    <mergeCell ref="L7:L19"/>
    <mergeCell ref="M7:M19"/>
    <mergeCell ref="N7:N19"/>
    <mergeCell ref="O7:O19"/>
    <mergeCell ref="P7:P19"/>
    <mergeCell ref="Q7:Q19"/>
    <mergeCell ref="R7:R19"/>
    <mergeCell ref="R60:R61"/>
    <mergeCell ref="L62:L68"/>
    <mergeCell ref="R88:R93"/>
    <mergeCell ref="L94:L98"/>
    <mergeCell ref="M94:M98"/>
    <mergeCell ref="N94:N98"/>
    <mergeCell ref="O94:O98"/>
    <mergeCell ref="P69:P74"/>
    <mergeCell ref="Q69:Q74"/>
    <mergeCell ref="L60:L61"/>
    <mergeCell ref="M60:M61"/>
    <mergeCell ref="N60:N61"/>
    <mergeCell ref="O60:O61"/>
    <mergeCell ref="P60:P61"/>
    <mergeCell ref="Q60:Q61"/>
    <mergeCell ref="R69:R74"/>
    <mergeCell ref="L75:L81"/>
    <mergeCell ref="M75:M81"/>
    <mergeCell ref="N75:N81"/>
    <mergeCell ref="O75:O81"/>
    <mergeCell ref="P75:P81"/>
    <mergeCell ref="Q75:Q81"/>
    <mergeCell ref="R75:R81"/>
    <mergeCell ref="M62:M68"/>
    <mergeCell ref="R20:R28"/>
    <mergeCell ref="L29:L49"/>
    <mergeCell ref="M29:M49"/>
    <mergeCell ref="N29:N49"/>
    <mergeCell ref="O29:O49"/>
    <mergeCell ref="P29:P49"/>
    <mergeCell ref="Q29:Q49"/>
    <mergeCell ref="R29:R49"/>
    <mergeCell ref="L50:L59"/>
    <mergeCell ref="M50:M59"/>
    <mergeCell ref="N50:N59"/>
    <mergeCell ref="O50:O59"/>
    <mergeCell ref="P50:P59"/>
    <mergeCell ref="Q50:Q59"/>
    <mergeCell ref="R50:R59"/>
    <mergeCell ref="L20:L28"/>
    <mergeCell ref="M20:M28"/>
    <mergeCell ref="N20:N28"/>
    <mergeCell ref="O20:O28"/>
    <mergeCell ref="P20:P28"/>
    <mergeCell ref="Q20:Q28"/>
    <mergeCell ref="N62:N68"/>
    <mergeCell ref="O62:O68"/>
    <mergeCell ref="P62:P68"/>
    <mergeCell ref="Q62:Q68"/>
    <mergeCell ref="R62:R68"/>
    <mergeCell ref="L69:L74"/>
    <mergeCell ref="M69:M74"/>
    <mergeCell ref="N69:N74"/>
    <mergeCell ref="O69:O74"/>
    <mergeCell ref="L82:L87"/>
    <mergeCell ref="M82:M87"/>
    <mergeCell ref="N82:N87"/>
    <mergeCell ref="O82:O87"/>
    <mergeCell ref="P82:P87"/>
    <mergeCell ref="Q82:Q87"/>
    <mergeCell ref="R82:R87"/>
    <mergeCell ref="L88:L93"/>
    <mergeCell ref="M88:M93"/>
    <mergeCell ref="N88:N93"/>
    <mergeCell ref="O88:O93"/>
    <mergeCell ref="P88:P93"/>
    <mergeCell ref="Q88:Q93"/>
    <mergeCell ref="L107:L115"/>
    <mergeCell ref="M107:M115"/>
    <mergeCell ref="N107:N115"/>
    <mergeCell ref="O107:O115"/>
    <mergeCell ref="P107:P115"/>
    <mergeCell ref="Q107:Q115"/>
    <mergeCell ref="R107:R115"/>
    <mergeCell ref="L116:L119"/>
    <mergeCell ref="M116:M119"/>
    <mergeCell ref="N116:N119"/>
    <mergeCell ref="O116:O119"/>
    <mergeCell ref="P116:P119"/>
    <mergeCell ref="Q116:Q119"/>
    <mergeCell ref="R116:R118"/>
    <mergeCell ref="R240:R241"/>
    <mergeCell ref="L221:L222"/>
    <mergeCell ref="M221:M222"/>
    <mergeCell ref="N221:N222"/>
    <mergeCell ref="O221:O222"/>
    <mergeCell ref="N219:N220"/>
    <mergeCell ref="O219:O220"/>
    <mergeCell ref="P219:P220"/>
    <mergeCell ref="L240:L241"/>
    <mergeCell ref="M240:M241"/>
    <mergeCell ref="N240:N241"/>
    <mergeCell ref="O240:O241"/>
    <mergeCell ref="P240:P241"/>
    <mergeCell ref="Q240:Q241"/>
    <mergeCell ref="P221:P222"/>
    <mergeCell ref="Q221:Q222"/>
    <mergeCell ref="R221:R222"/>
    <mergeCell ref="L226:L227"/>
    <mergeCell ref="M226:M227"/>
    <mergeCell ref="N226:N227"/>
    <mergeCell ref="O226:O227"/>
    <mergeCell ref="P226:P227"/>
    <mergeCell ref="Q226:Q227"/>
    <mergeCell ref="R226:R227"/>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34D4-15CE-46C5-A412-570E6083D27D}">
  <sheetPr codeName="Hoja24"/>
  <dimension ref="B2:R8"/>
  <sheetViews>
    <sheetView zoomScale="85" zoomScaleNormal="85" workbookViewId="0">
      <selection activeCell="M40" sqref="M40"/>
    </sheetView>
  </sheetViews>
  <sheetFormatPr baseColWidth="10" defaultColWidth="8.85546875" defaultRowHeight="15" x14ac:dyDescent="0.25"/>
  <cols>
    <col min="2" max="2" width="16.42578125" customWidth="1"/>
    <col min="3" max="3" width="13.85546875" customWidth="1"/>
    <col min="4" max="4" width="14.7109375" customWidth="1"/>
    <col min="5" max="5" width="24.28515625" customWidth="1"/>
    <col min="6" max="7" width="15" customWidth="1"/>
    <col min="8" max="8" width="25" customWidth="1"/>
    <col min="9" max="10" width="15" style="549" customWidth="1"/>
    <col min="11" max="11" width="20" customWidth="1"/>
    <col min="12" max="17" width="12.28515625" style="550" customWidth="1"/>
    <col min="18" max="18" width="36.85546875" customWidth="1"/>
  </cols>
  <sheetData>
    <row r="2" spans="2:18" ht="21" x14ac:dyDescent="0.35">
      <c r="D2" s="548" t="s">
        <v>6674</v>
      </c>
    </row>
    <row r="5" spans="2:18" x14ac:dyDescent="0.25">
      <c r="B5" s="1092" t="s">
        <v>393</v>
      </c>
      <c r="C5" s="1092"/>
      <c r="D5" s="1092"/>
      <c r="E5" s="1092"/>
      <c r="F5" s="1092"/>
      <c r="G5" s="1092"/>
      <c r="H5" s="1092"/>
      <c r="I5" s="1111" t="s">
        <v>394</v>
      </c>
      <c r="J5" s="1111"/>
      <c r="K5" s="1092" t="s">
        <v>407</v>
      </c>
      <c r="L5" s="1094" t="s">
        <v>395</v>
      </c>
      <c r="M5" s="1094"/>
      <c r="N5" s="1094"/>
      <c r="O5" s="1094" t="s">
        <v>396</v>
      </c>
      <c r="P5" s="1094"/>
      <c r="Q5" s="1094"/>
      <c r="R5" s="1092" t="s">
        <v>4051</v>
      </c>
    </row>
    <row r="6" spans="2:18" ht="30" x14ac:dyDescent="0.25">
      <c r="B6" s="551" t="s">
        <v>4002</v>
      </c>
      <c r="C6" s="551" t="s">
        <v>4052</v>
      </c>
      <c r="D6" s="551" t="s">
        <v>4003</v>
      </c>
      <c r="E6" s="551" t="s">
        <v>401</v>
      </c>
      <c r="F6" s="551" t="s">
        <v>402</v>
      </c>
      <c r="G6" s="551" t="s">
        <v>403</v>
      </c>
      <c r="H6" s="551" t="s">
        <v>404</v>
      </c>
      <c r="I6" s="552" t="s">
        <v>405</v>
      </c>
      <c r="J6" s="552" t="s">
        <v>406</v>
      </c>
      <c r="K6" s="1092"/>
      <c r="L6" s="553" t="s">
        <v>408</v>
      </c>
      <c r="M6" s="553" t="s">
        <v>409</v>
      </c>
      <c r="N6" s="553" t="s">
        <v>410</v>
      </c>
      <c r="O6" s="553" t="s">
        <v>408</v>
      </c>
      <c r="P6" s="553" t="s">
        <v>409</v>
      </c>
      <c r="Q6" s="553" t="s">
        <v>410</v>
      </c>
      <c r="R6" s="1092"/>
    </row>
    <row r="7" spans="2:18" ht="39" x14ac:dyDescent="0.25">
      <c r="B7" s="500"/>
      <c r="C7" s="722" t="s">
        <v>6675</v>
      </c>
      <c r="D7" s="500" t="s">
        <v>22</v>
      </c>
      <c r="E7" s="500" t="s">
        <v>319</v>
      </c>
      <c r="F7" s="500" t="s">
        <v>416</v>
      </c>
      <c r="G7" s="500" t="s">
        <v>558</v>
      </c>
      <c r="H7" s="500" t="s">
        <v>626</v>
      </c>
      <c r="I7" s="501">
        <v>44866</v>
      </c>
      <c r="J7" s="501">
        <v>44926</v>
      </c>
      <c r="K7" s="500" t="s">
        <v>626</v>
      </c>
      <c r="L7" s="502">
        <v>0</v>
      </c>
      <c r="M7" s="502">
        <v>0</v>
      </c>
      <c r="N7" s="502">
        <v>0</v>
      </c>
      <c r="O7" s="502">
        <v>0</v>
      </c>
      <c r="P7" s="502">
        <v>0</v>
      </c>
      <c r="Q7" s="502">
        <v>0</v>
      </c>
      <c r="R7" s="500" t="s">
        <v>6676</v>
      </c>
    </row>
    <row r="8" spans="2:18" ht="39" x14ac:dyDescent="0.25">
      <c r="B8" s="500"/>
      <c r="C8" s="554" t="s">
        <v>6677</v>
      </c>
      <c r="D8" s="500" t="s">
        <v>22</v>
      </c>
      <c r="E8" s="500" t="s">
        <v>3903</v>
      </c>
      <c r="F8" s="500" t="s">
        <v>416</v>
      </c>
      <c r="G8" s="500" t="s">
        <v>558</v>
      </c>
      <c r="H8" s="500" t="s">
        <v>646</v>
      </c>
      <c r="I8" s="501">
        <v>44866</v>
      </c>
      <c r="J8" s="501">
        <v>44926</v>
      </c>
      <c r="K8" s="500" t="s">
        <v>646</v>
      </c>
      <c r="L8" s="502">
        <v>0</v>
      </c>
      <c r="M8" s="502">
        <v>0</v>
      </c>
      <c r="N8" s="502">
        <v>0</v>
      </c>
      <c r="O8" s="502">
        <v>0</v>
      </c>
      <c r="P8" s="502">
        <v>0</v>
      </c>
      <c r="Q8" s="502">
        <v>0</v>
      </c>
      <c r="R8" s="500" t="s">
        <v>6676</v>
      </c>
    </row>
  </sheetData>
  <mergeCells count="6">
    <mergeCell ref="R5:R6"/>
    <mergeCell ref="B5:H5"/>
    <mergeCell ref="I5:J5"/>
    <mergeCell ref="K5:K6"/>
    <mergeCell ref="L5:N5"/>
    <mergeCell ref="O5:Q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2D1D-500A-4343-99DC-928BCFBDCAA2}">
  <sheetPr codeName="Hoja25">
    <tabColor rgb="FF2E6EBC"/>
  </sheetPr>
  <dimension ref="B2:R237"/>
  <sheetViews>
    <sheetView zoomScale="80" zoomScaleNormal="80" workbookViewId="0">
      <selection activeCell="N17" sqref="N17:N19"/>
    </sheetView>
  </sheetViews>
  <sheetFormatPr baseColWidth="10" defaultColWidth="8.85546875" defaultRowHeight="15" x14ac:dyDescent="0.25"/>
  <cols>
    <col min="1" max="1" width="3.85546875" customWidth="1"/>
    <col min="2" max="2" width="5" customWidth="1"/>
    <col min="3" max="3" width="15.85546875" bestFit="1" customWidth="1"/>
    <col min="4" max="4" width="16.140625" customWidth="1"/>
    <col min="5" max="5" width="31.140625" customWidth="1"/>
    <col min="6" max="6" width="10" customWidth="1"/>
    <col min="7" max="7" width="10.5703125" customWidth="1"/>
    <col min="8" max="8" width="25" customWidth="1"/>
    <col min="9" max="10" width="10.85546875" style="555" customWidth="1"/>
    <col min="11" max="11" width="41.42578125" customWidth="1"/>
    <col min="12" max="12" width="13.85546875" style="550" bestFit="1" customWidth="1"/>
    <col min="13" max="13" width="12.85546875" style="550" bestFit="1" customWidth="1"/>
    <col min="14" max="14" width="15" style="550" customWidth="1"/>
    <col min="15" max="15" width="13.85546875" style="550" bestFit="1" customWidth="1"/>
    <col min="16" max="16" width="12.85546875" style="550" bestFit="1" customWidth="1"/>
    <col min="17" max="17" width="15" style="550" customWidth="1"/>
    <col min="18" max="18" width="53.42578125" customWidth="1"/>
  </cols>
  <sheetData>
    <row r="2" spans="2:18" ht="21" x14ac:dyDescent="0.35">
      <c r="D2" s="548" t="s">
        <v>7491</v>
      </c>
    </row>
    <row r="3" spans="2:18" x14ac:dyDescent="0.25">
      <c r="O3" s="654"/>
    </row>
    <row r="4" spans="2:18" x14ac:dyDescent="0.25">
      <c r="I4"/>
      <c r="J4"/>
      <c r="L4"/>
      <c r="M4"/>
      <c r="N4"/>
      <c r="O4"/>
      <c r="P4"/>
      <c r="Q4"/>
    </row>
    <row r="5" spans="2:18" ht="14.45" customHeight="1" x14ac:dyDescent="0.25">
      <c r="B5" s="1125" t="s">
        <v>393</v>
      </c>
      <c r="C5" s="1126"/>
      <c r="D5" s="1126"/>
      <c r="E5" s="1126"/>
      <c r="F5" s="1126"/>
      <c r="G5" s="1126"/>
      <c r="H5" s="1127"/>
      <c r="I5" s="1128" t="s">
        <v>394</v>
      </c>
      <c r="J5" s="1129"/>
      <c r="K5" s="1222" t="s">
        <v>407</v>
      </c>
      <c r="L5" s="1130" t="s">
        <v>395</v>
      </c>
      <c r="M5" s="1131"/>
      <c r="N5" s="1132"/>
      <c r="O5" s="1130" t="s">
        <v>396</v>
      </c>
      <c r="P5" s="1131"/>
      <c r="Q5" s="1132"/>
      <c r="R5" s="1222" t="s">
        <v>4051</v>
      </c>
    </row>
    <row r="6" spans="2:18" ht="14.45" customHeight="1" x14ac:dyDescent="0.25">
      <c r="B6" s="551" t="s">
        <v>4002</v>
      </c>
      <c r="C6" s="551" t="s">
        <v>4052</v>
      </c>
      <c r="D6" s="551" t="s">
        <v>4003</v>
      </c>
      <c r="E6" s="551" t="s">
        <v>401</v>
      </c>
      <c r="F6" s="551" t="s">
        <v>402</v>
      </c>
      <c r="G6" s="551" t="s">
        <v>403</v>
      </c>
      <c r="H6" s="551" t="s">
        <v>404</v>
      </c>
      <c r="I6" s="703" t="s">
        <v>405</v>
      </c>
      <c r="J6" s="703" t="s">
        <v>406</v>
      </c>
      <c r="K6" s="1223"/>
      <c r="L6" s="553" t="s">
        <v>408</v>
      </c>
      <c r="M6" s="553" t="s">
        <v>409</v>
      </c>
      <c r="N6" s="553" t="s">
        <v>410</v>
      </c>
      <c r="O6" s="553" t="s">
        <v>408</v>
      </c>
      <c r="P6" s="553" t="s">
        <v>409</v>
      </c>
      <c r="Q6" s="553" t="s">
        <v>410</v>
      </c>
      <c r="R6" s="1223"/>
    </row>
    <row r="7" spans="2:18" ht="25.5" x14ac:dyDescent="0.25">
      <c r="B7" s="500">
        <v>0</v>
      </c>
      <c r="C7" s="600" t="s">
        <v>3763</v>
      </c>
      <c r="D7" s="600" t="s">
        <v>25</v>
      </c>
      <c r="E7" s="600" t="s">
        <v>1741</v>
      </c>
      <c r="F7" s="600" t="s">
        <v>416</v>
      </c>
      <c r="G7" s="600" t="s">
        <v>558</v>
      </c>
      <c r="H7" s="600" t="s">
        <v>1175</v>
      </c>
      <c r="I7" s="601" t="s">
        <v>5211</v>
      </c>
      <c r="J7" s="601" t="s">
        <v>806</v>
      </c>
      <c r="K7" s="600" t="s">
        <v>3717</v>
      </c>
      <c r="L7" s="897">
        <v>1.2</v>
      </c>
      <c r="M7" s="897">
        <v>0</v>
      </c>
      <c r="N7" s="897">
        <v>0</v>
      </c>
      <c r="O7" s="897">
        <v>0</v>
      </c>
      <c r="P7" s="897">
        <v>0</v>
      </c>
      <c r="Q7" s="897">
        <v>0</v>
      </c>
      <c r="R7" s="600"/>
    </row>
    <row r="8" spans="2:18" ht="25.5" x14ac:dyDescent="0.25">
      <c r="B8" s="500">
        <v>0</v>
      </c>
      <c r="C8" s="600" t="s">
        <v>5322</v>
      </c>
      <c r="D8" s="600" t="s">
        <v>25</v>
      </c>
      <c r="E8" s="600" t="s">
        <v>4036</v>
      </c>
      <c r="F8" s="600" t="s">
        <v>416</v>
      </c>
      <c r="G8" s="600" t="s">
        <v>558</v>
      </c>
      <c r="H8" s="600" t="s">
        <v>422</v>
      </c>
      <c r="I8" s="601" t="s">
        <v>5140</v>
      </c>
      <c r="J8" s="602" t="s">
        <v>5435</v>
      </c>
      <c r="K8" s="600" t="s">
        <v>267</v>
      </c>
      <c r="L8" s="897">
        <v>1.0900000000000001</v>
      </c>
      <c r="M8" s="897">
        <v>0</v>
      </c>
      <c r="N8" s="897">
        <v>0</v>
      </c>
      <c r="O8" s="897">
        <v>0</v>
      </c>
      <c r="P8" s="897">
        <v>0</v>
      </c>
      <c r="Q8" s="897">
        <v>0</v>
      </c>
      <c r="R8" s="600"/>
    </row>
    <row r="9" spans="2:18" ht="25.5" x14ac:dyDescent="0.25">
      <c r="B9" s="500">
        <v>0</v>
      </c>
      <c r="C9" s="600" t="s">
        <v>777</v>
      </c>
      <c r="D9" s="600" t="s">
        <v>25</v>
      </c>
      <c r="E9" s="600" t="s">
        <v>4049</v>
      </c>
      <c r="F9" s="600" t="s">
        <v>435</v>
      </c>
      <c r="G9" s="600" t="s">
        <v>417</v>
      </c>
      <c r="H9" s="600" t="s">
        <v>426</v>
      </c>
      <c r="I9" s="601" t="s">
        <v>627</v>
      </c>
      <c r="J9" s="601" t="s">
        <v>806</v>
      </c>
      <c r="K9" s="600" t="s">
        <v>163</v>
      </c>
      <c r="L9" s="897">
        <v>0.379</v>
      </c>
      <c r="M9" s="897">
        <v>0</v>
      </c>
      <c r="N9" s="897">
        <v>0</v>
      </c>
      <c r="O9" s="897">
        <v>7.5000000000000011E-2</v>
      </c>
      <c r="P9" s="897">
        <v>0</v>
      </c>
      <c r="Q9" s="897">
        <v>0</v>
      </c>
      <c r="R9" s="600"/>
    </row>
    <row r="10" spans="2:18" ht="25.5" x14ac:dyDescent="0.25">
      <c r="B10" s="500">
        <v>0</v>
      </c>
      <c r="C10" s="600" t="s">
        <v>778</v>
      </c>
      <c r="D10" s="600" t="s">
        <v>25</v>
      </c>
      <c r="E10" s="600" t="s">
        <v>104</v>
      </c>
      <c r="F10" s="600" t="s">
        <v>435</v>
      </c>
      <c r="G10" s="600" t="s">
        <v>417</v>
      </c>
      <c r="H10" s="600" t="s">
        <v>779</v>
      </c>
      <c r="I10" s="601" t="s">
        <v>794</v>
      </c>
      <c r="J10" s="601" t="s">
        <v>806</v>
      </c>
      <c r="K10" s="600" t="s">
        <v>158</v>
      </c>
      <c r="L10" s="897">
        <v>13.814</v>
      </c>
      <c r="M10" s="897">
        <v>0</v>
      </c>
      <c r="N10" s="897">
        <v>0</v>
      </c>
      <c r="O10" s="897">
        <v>2.76</v>
      </c>
      <c r="P10" s="897">
        <v>0</v>
      </c>
      <c r="Q10" s="897">
        <v>0</v>
      </c>
      <c r="R10" s="600"/>
    </row>
    <row r="11" spans="2:18" ht="25.5" x14ac:dyDescent="0.25">
      <c r="B11" s="981">
        <v>0</v>
      </c>
      <c r="C11" s="982" t="s">
        <v>4569</v>
      </c>
      <c r="D11" s="982" t="s">
        <v>25</v>
      </c>
      <c r="E11" s="982" t="s">
        <v>4203</v>
      </c>
      <c r="F11" s="982" t="s">
        <v>416</v>
      </c>
      <c r="G11" s="982" t="s">
        <v>558</v>
      </c>
      <c r="H11" s="982" t="s">
        <v>470</v>
      </c>
      <c r="I11" s="983" t="s">
        <v>4413</v>
      </c>
      <c r="J11" s="983" t="s">
        <v>806</v>
      </c>
      <c r="K11" s="982" t="s">
        <v>1076</v>
      </c>
      <c r="L11" s="984">
        <v>8.5869999999999997</v>
      </c>
      <c r="M11" s="984">
        <v>8.5869999999999997</v>
      </c>
      <c r="N11" s="984">
        <v>8.5869999999999997</v>
      </c>
      <c r="O11" s="984">
        <v>0</v>
      </c>
      <c r="P11" s="984">
        <v>0</v>
      </c>
      <c r="Q11" s="984">
        <v>0</v>
      </c>
      <c r="R11" s="982"/>
    </row>
    <row r="12" spans="2:18" ht="25.5" x14ac:dyDescent="0.25">
      <c r="B12" s="500">
        <v>0</v>
      </c>
      <c r="C12" s="600" t="s">
        <v>4570</v>
      </c>
      <c r="D12" s="600" t="s">
        <v>25</v>
      </c>
      <c r="E12" s="600" t="s">
        <v>4203</v>
      </c>
      <c r="F12" s="600" t="s">
        <v>416</v>
      </c>
      <c r="G12" s="600" t="s">
        <v>558</v>
      </c>
      <c r="H12" s="600" t="s">
        <v>475</v>
      </c>
      <c r="I12" s="601" t="s">
        <v>4413</v>
      </c>
      <c r="J12" s="601" t="s">
        <v>806</v>
      </c>
      <c r="K12" s="600" t="s">
        <v>5449</v>
      </c>
      <c r="L12" s="897">
        <v>3.31</v>
      </c>
      <c r="M12" s="897">
        <v>3.31</v>
      </c>
      <c r="N12" s="897">
        <v>3.31</v>
      </c>
      <c r="O12" s="897">
        <v>0</v>
      </c>
      <c r="P12" s="897">
        <v>0</v>
      </c>
      <c r="Q12" s="897">
        <v>0</v>
      </c>
      <c r="R12" s="600"/>
    </row>
    <row r="13" spans="2:18" ht="25.5" x14ac:dyDescent="0.25">
      <c r="B13" s="500">
        <v>0</v>
      </c>
      <c r="C13" s="600" t="s">
        <v>739</v>
      </c>
      <c r="D13" s="600" t="s">
        <v>25</v>
      </c>
      <c r="E13" s="600" t="s">
        <v>4203</v>
      </c>
      <c r="F13" s="600" t="s">
        <v>435</v>
      </c>
      <c r="G13" s="600" t="s">
        <v>417</v>
      </c>
      <c r="H13" s="600" t="s">
        <v>470</v>
      </c>
      <c r="I13" s="601" t="s">
        <v>565</v>
      </c>
      <c r="J13" s="602" t="s">
        <v>2137</v>
      </c>
      <c r="K13" s="600" t="s">
        <v>6749</v>
      </c>
      <c r="L13" s="1219">
        <v>3.39</v>
      </c>
      <c r="M13" s="1219">
        <v>0</v>
      </c>
      <c r="N13" s="1219">
        <v>0</v>
      </c>
      <c r="O13" s="1219">
        <v>0.34</v>
      </c>
      <c r="P13" s="1219">
        <v>0</v>
      </c>
      <c r="Q13" s="1219">
        <v>0</v>
      </c>
      <c r="R13" s="600"/>
    </row>
    <row r="14" spans="2:18" ht="25.5" x14ac:dyDescent="0.25">
      <c r="B14" s="500">
        <v>0</v>
      </c>
      <c r="C14" s="600" t="s">
        <v>740</v>
      </c>
      <c r="D14" s="600" t="s">
        <v>25</v>
      </c>
      <c r="E14" s="600" t="s">
        <v>4203</v>
      </c>
      <c r="F14" s="600" t="s">
        <v>435</v>
      </c>
      <c r="G14" s="600" t="s">
        <v>417</v>
      </c>
      <c r="H14" s="600" t="s">
        <v>473</v>
      </c>
      <c r="I14" s="601" t="s">
        <v>565</v>
      </c>
      <c r="J14" s="602" t="s">
        <v>2137</v>
      </c>
      <c r="K14" s="600" t="s">
        <v>164</v>
      </c>
      <c r="L14" s="1220"/>
      <c r="M14" s="1220"/>
      <c r="N14" s="1220"/>
      <c r="O14" s="1220"/>
      <c r="P14" s="1220"/>
      <c r="Q14" s="1220"/>
      <c r="R14" s="600"/>
    </row>
    <row r="15" spans="2:18" ht="25.5" x14ac:dyDescent="0.25">
      <c r="B15" s="500">
        <v>0</v>
      </c>
      <c r="C15" s="600" t="s">
        <v>741</v>
      </c>
      <c r="D15" s="600" t="s">
        <v>25</v>
      </c>
      <c r="E15" s="600" t="s">
        <v>4203</v>
      </c>
      <c r="F15" s="600" t="s">
        <v>435</v>
      </c>
      <c r="G15" s="600" t="s">
        <v>417</v>
      </c>
      <c r="H15" s="600" t="s">
        <v>475</v>
      </c>
      <c r="I15" s="601" t="s">
        <v>565</v>
      </c>
      <c r="J15" s="602" t="s">
        <v>2137</v>
      </c>
      <c r="K15" s="600" t="s">
        <v>5450</v>
      </c>
      <c r="L15" s="1220"/>
      <c r="M15" s="1220"/>
      <c r="N15" s="1220"/>
      <c r="O15" s="1220"/>
      <c r="P15" s="1220"/>
      <c r="Q15" s="1220"/>
      <c r="R15" s="600"/>
    </row>
    <row r="16" spans="2:18" ht="25.5" x14ac:dyDescent="0.25">
      <c r="B16" s="500">
        <v>0</v>
      </c>
      <c r="C16" s="600" t="s">
        <v>7042</v>
      </c>
      <c r="D16" s="600" t="s">
        <v>25</v>
      </c>
      <c r="E16" s="600" t="s">
        <v>4203</v>
      </c>
      <c r="F16" s="600" t="s">
        <v>435</v>
      </c>
      <c r="G16" s="600" t="s">
        <v>417</v>
      </c>
      <c r="H16" s="600" t="s">
        <v>468</v>
      </c>
      <c r="I16" s="604" t="s">
        <v>6750</v>
      </c>
      <c r="J16" s="602" t="s">
        <v>2137</v>
      </c>
      <c r="K16" s="600" t="s">
        <v>6751</v>
      </c>
      <c r="L16" s="1221"/>
      <c r="M16" s="1221"/>
      <c r="N16" s="1221"/>
      <c r="O16" s="1221"/>
      <c r="P16" s="1221"/>
      <c r="Q16" s="1221"/>
      <c r="R16" s="600"/>
    </row>
    <row r="17" spans="2:18" ht="25.5" x14ac:dyDescent="0.25">
      <c r="B17" s="500">
        <v>0</v>
      </c>
      <c r="C17" s="600" t="s">
        <v>743</v>
      </c>
      <c r="D17" s="600" t="s">
        <v>25</v>
      </c>
      <c r="E17" s="600" t="s">
        <v>4120</v>
      </c>
      <c r="F17" s="600" t="s">
        <v>435</v>
      </c>
      <c r="G17" s="600" t="s">
        <v>417</v>
      </c>
      <c r="H17" s="600" t="s">
        <v>482</v>
      </c>
      <c r="I17" s="601" t="s">
        <v>565</v>
      </c>
      <c r="J17" s="602" t="s">
        <v>5313</v>
      </c>
      <c r="K17" s="600" t="s">
        <v>109</v>
      </c>
      <c r="L17" s="1219">
        <v>2.34</v>
      </c>
      <c r="M17" s="1219">
        <v>0</v>
      </c>
      <c r="N17" s="1219">
        <v>0</v>
      </c>
      <c r="O17" s="1219">
        <v>0.23</v>
      </c>
      <c r="P17" s="1219">
        <v>0</v>
      </c>
      <c r="Q17" s="1219">
        <v>0</v>
      </c>
      <c r="R17" s="600"/>
    </row>
    <row r="18" spans="2:18" ht="25.5" x14ac:dyDescent="0.25">
      <c r="B18" s="500">
        <v>0</v>
      </c>
      <c r="C18" s="600" t="s">
        <v>742</v>
      </c>
      <c r="D18" s="600" t="s">
        <v>25</v>
      </c>
      <c r="E18" s="600" t="s">
        <v>4120</v>
      </c>
      <c r="F18" s="600" t="s">
        <v>435</v>
      </c>
      <c r="G18" s="600" t="s">
        <v>417</v>
      </c>
      <c r="H18" s="600" t="s">
        <v>484</v>
      </c>
      <c r="I18" s="601" t="s">
        <v>565</v>
      </c>
      <c r="J18" s="602" t="s">
        <v>5313</v>
      </c>
      <c r="K18" s="600" t="s">
        <v>108</v>
      </c>
      <c r="L18" s="1220"/>
      <c r="M18" s="1220">
        <v>0</v>
      </c>
      <c r="N18" s="1220">
        <v>0</v>
      </c>
      <c r="O18" s="1220"/>
      <c r="P18" s="1220">
        <v>0</v>
      </c>
      <c r="Q18" s="1220">
        <v>0</v>
      </c>
      <c r="R18" s="600"/>
    </row>
    <row r="19" spans="2:18" ht="25.5" x14ac:dyDescent="0.25">
      <c r="B19" s="500">
        <v>0</v>
      </c>
      <c r="C19" s="600" t="s">
        <v>744</v>
      </c>
      <c r="D19" s="600" t="s">
        <v>25</v>
      </c>
      <c r="E19" s="600" t="s">
        <v>4120</v>
      </c>
      <c r="F19" s="600" t="s">
        <v>435</v>
      </c>
      <c r="G19" s="600" t="s">
        <v>417</v>
      </c>
      <c r="H19" s="600" t="s">
        <v>478</v>
      </c>
      <c r="I19" s="601" t="s">
        <v>565</v>
      </c>
      <c r="J19" s="602" t="s">
        <v>5313</v>
      </c>
      <c r="K19" s="600" t="s">
        <v>110</v>
      </c>
      <c r="L19" s="1221"/>
      <c r="M19" s="1221">
        <v>0</v>
      </c>
      <c r="N19" s="1221">
        <v>0</v>
      </c>
      <c r="O19" s="1221"/>
      <c r="P19" s="1221">
        <v>0</v>
      </c>
      <c r="Q19" s="1221">
        <v>0</v>
      </c>
      <c r="R19" s="600"/>
    </row>
    <row r="20" spans="2:18" ht="25.5" x14ac:dyDescent="0.25">
      <c r="B20" s="500">
        <v>0</v>
      </c>
      <c r="C20" s="600" t="s">
        <v>774</v>
      </c>
      <c r="D20" s="600" t="s">
        <v>25</v>
      </c>
      <c r="E20" s="600" t="s">
        <v>4040</v>
      </c>
      <c r="F20" s="600" t="s">
        <v>435</v>
      </c>
      <c r="G20" s="600" t="s">
        <v>417</v>
      </c>
      <c r="H20" s="600" t="s">
        <v>418</v>
      </c>
      <c r="I20" s="601" t="s">
        <v>794</v>
      </c>
      <c r="J20" s="601" t="s">
        <v>806</v>
      </c>
      <c r="K20" s="600" t="s">
        <v>122</v>
      </c>
      <c r="L20" s="1219">
        <v>58.503</v>
      </c>
      <c r="M20" s="1219">
        <v>0</v>
      </c>
      <c r="N20" s="1219">
        <v>0</v>
      </c>
      <c r="O20" s="1219">
        <v>11.701000000000001</v>
      </c>
      <c r="P20" s="1219">
        <v>0</v>
      </c>
      <c r="Q20" s="1219">
        <v>0</v>
      </c>
      <c r="R20" s="600"/>
    </row>
    <row r="21" spans="2:18" ht="25.5" x14ac:dyDescent="0.25">
      <c r="B21" s="500">
        <v>0</v>
      </c>
      <c r="C21" s="600" t="s">
        <v>768</v>
      </c>
      <c r="D21" s="600" t="s">
        <v>25</v>
      </c>
      <c r="E21" s="600" t="s">
        <v>4040</v>
      </c>
      <c r="F21" s="600" t="s">
        <v>435</v>
      </c>
      <c r="G21" s="600" t="s">
        <v>417</v>
      </c>
      <c r="H21" s="600" t="s">
        <v>422</v>
      </c>
      <c r="I21" s="601" t="s">
        <v>794</v>
      </c>
      <c r="J21" s="601" t="s">
        <v>806</v>
      </c>
      <c r="K21" s="600" t="s">
        <v>267</v>
      </c>
      <c r="L21" s="1220"/>
      <c r="M21" s="1220">
        <v>0</v>
      </c>
      <c r="N21" s="1220">
        <v>0</v>
      </c>
      <c r="O21" s="1220"/>
      <c r="P21" s="1220">
        <v>0</v>
      </c>
      <c r="Q21" s="1220">
        <v>0</v>
      </c>
      <c r="R21" s="600"/>
    </row>
    <row r="22" spans="2:18" ht="25.5" x14ac:dyDescent="0.25">
      <c r="B22" s="500">
        <v>0</v>
      </c>
      <c r="C22" s="600" t="s">
        <v>773</v>
      </c>
      <c r="D22" s="600" t="s">
        <v>25</v>
      </c>
      <c r="E22" s="600" t="s">
        <v>4040</v>
      </c>
      <c r="F22" s="600" t="s">
        <v>435</v>
      </c>
      <c r="G22" s="600" t="s">
        <v>417</v>
      </c>
      <c r="H22" s="600" t="s">
        <v>424</v>
      </c>
      <c r="I22" s="601" t="s">
        <v>794</v>
      </c>
      <c r="J22" s="601" t="s">
        <v>806</v>
      </c>
      <c r="K22" s="600" t="s">
        <v>120</v>
      </c>
      <c r="L22" s="1220"/>
      <c r="M22" s="1220">
        <v>0</v>
      </c>
      <c r="N22" s="1220">
        <v>0</v>
      </c>
      <c r="O22" s="1220"/>
      <c r="P22" s="1220">
        <v>0</v>
      </c>
      <c r="Q22" s="1220">
        <v>0</v>
      </c>
      <c r="R22" s="600"/>
    </row>
    <row r="23" spans="2:18" ht="25.5" x14ac:dyDescent="0.25">
      <c r="B23" s="500">
        <v>0</v>
      </c>
      <c r="C23" s="600" t="s">
        <v>772</v>
      </c>
      <c r="D23" s="600" t="s">
        <v>25</v>
      </c>
      <c r="E23" s="600" t="s">
        <v>4040</v>
      </c>
      <c r="F23" s="600" t="s">
        <v>435</v>
      </c>
      <c r="G23" s="600" t="s">
        <v>417</v>
      </c>
      <c r="H23" s="600" t="s">
        <v>428</v>
      </c>
      <c r="I23" s="601" t="s">
        <v>794</v>
      </c>
      <c r="J23" s="601" t="s">
        <v>806</v>
      </c>
      <c r="K23" s="600" t="s">
        <v>78</v>
      </c>
      <c r="L23" s="1220"/>
      <c r="M23" s="1220">
        <v>0</v>
      </c>
      <c r="N23" s="1220">
        <v>0</v>
      </c>
      <c r="O23" s="1220"/>
      <c r="P23" s="1220">
        <v>0</v>
      </c>
      <c r="Q23" s="1220">
        <v>0</v>
      </c>
      <c r="R23" s="600"/>
    </row>
    <row r="24" spans="2:18" ht="25.5" x14ac:dyDescent="0.25">
      <c r="B24" s="500">
        <v>0</v>
      </c>
      <c r="C24" s="600" t="s">
        <v>769</v>
      </c>
      <c r="D24" s="600" t="s">
        <v>25</v>
      </c>
      <c r="E24" s="600" t="s">
        <v>4040</v>
      </c>
      <c r="F24" s="600" t="s">
        <v>435</v>
      </c>
      <c r="G24" s="600" t="s">
        <v>417</v>
      </c>
      <c r="H24" s="600" t="s">
        <v>370</v>
      </c>
      <c r="I24" s="601" t="s">
        <v>794</v>
      </c>
      <c r="J24" s="601" t="s">
        <v>806</v>
      </c>
      <c r="K24" s="600" t="s">
        <v>5451</v>
      </c>
      <c r="L24" s="1220"/>
      <c r="M24" s="1220">
        <v>0</v>
      </c>
      <c r="N24" s="1220">
        <v>0</v>
      </c>
      <c r="O24" s="1220"/>
      <c r="P24" s="1220">
        <v>0</v>
      </c>
      <c r="Q24" s="1220">
        <v>0</v>
      </c>
      <c r="R24" s="600"/>
    </row>
    <row r="25" spans="2:18" ht="25.5" x14ac:dyDescent="0.25">
      <c r="B25" s="500">
        <v>0</v>
      </c>
      <c r="C25" s="600" t="s">
        <v>770</v>
      </c>
      <c r="D25" s="600" t="s">
        <v>25</v>
      </c>
      <c r="E25" s="600" t="s">
        <v>4040</v>
      </c>
      <c r="F25" s="600" t="s">
        <v>435</v>
      </c>
      <c r="G25" s="600" t="s">
        <v>417</v>
      </c>
      <c r="H25" s="600" t="s">
        <v>431</v>
      </c>
      <c r="I25" s="601" t="s">
        <v>794</v>
      </c>
      <c r="J25" s="601" t="s">
        <v>806</v>
      </c>
      <c r="K25" s="600" t="s">
        <v>268</v>
      </c>
      <c r="L25" s="1220"/>
      <c r="M25" s="1220">
        <v>0</v>
      </c>
      <c r="N25" s="1220">
        <v>0</v>
      </c>
      <c r="O25" s="1220"/>
      <c r="P25" s="1220">
        <v>0</v>
      </c>
      <c r="Q25" s="1220">
        <v>0</v>
      </c>
      <c r="R25" s="600"/>
    </row>
    <row r="26" spans="2:18" ht="25.5" x14ac:dyDescent="0.25">
      <c r="B26" s="500">
        <v>0</v>
      </c>
      <c r="C26" s="600" t="s">
        <v>771</v>
      </c>
      <c r="D26" s="600" t="s">
        <v>25</v>
      </c>
      <c r="E26" s="600" t="s">
        <v>4040</v>
      </c>
      <c r="F26" s="600" t="s">
        <v>435</v>
      </c>
      <c r="G26" s="600" t="s">
        <v>417</v>
      </c>
      <c r="H26" s="600" t="s">
        <v>433</v>
      </c>
      <c r="I26" s="601" t="s">
        <v>794</v>
      </c>
      <c r="J26" s="601" t="s">
        <v>806</v>
      </c>
      <c r="K26" s="600" t="s">
        <v>121</v>
      </c>
      <c r="L26" s="1220"/>
      <c r="M26" s="1220">
        <v>0</v>
      </c>
      <c r="N26" s="1220">
        <v>0</v>
      </c>
      <c r="O26" s="1220"/>
      <c r="P26" s="1220">
        <v>0</v>
      </c>
      <c r="Q26" s="1220">
        <v>0</v>
      </c>
      <c r="R26" s="600"/>
    </row>
    <row r="27" spans="2:18" ht="25.5" x14ac:dyDescent="0.25">
      <c r="B27" s="500">
        <v>0</v>
      </c>
      <c r="C27" s="600" t="s">
        <v>775</v>
      </c>
      <c r="D27" s="600" t="s">
        <v>25</v>
      </c>
      <c r="E27" s="600" t="s">
        <v>4040</v>
      </c>
      <c r="F27" s="600" t="s">
        <v>435</v>
      </c>
      <c r="G27" s="600" t="s">
        <v>417</v>
      </c>
      <c r="H27" s="600" t="s">
        <v>426</v>
      </c>
      <c r="I27" s="601" t="s">
        <v>794</v>
      </c>
      <c r="J27" s="601" t="s">
        <v>806</v>
      </c>
      <c r="K27" s="600" t="s">
        <v>5452</v>
      </c>
      <c r="L27" s="1220"/>
      <c r="M27" s="1220">
        <v>0</v>
      </c>
      <c r="N27" s="1220">
        <v>0</v>
      </c>
      <c r="O27" s="1220"/>
      <c r="P27" s="1220">
        <v>0</v>
      </c>
      <c r="Q27" s="1220">
        <v>0</v>
      </c>
      <c r="R27" s="600"/>
    </row>
    <row r="28" spans="2:18" ht="25.5" x14ac:dyDescent="0.25">
      <c r="B28" s="500">
        <v>0</v>
      </c>
      <c r="C28" s="600" t="s">
        <v>4424</v>
      </c>
      <c r="D28" s="600" t="s">
        <v>25</v>
      </c>
      <c r="E28" s="600" t="s">
        <v>4040</v>
      </c>
      <c r="F28" s="600" t="s">
        <v>435</v>
      </c>
      <c r="G28" s="600" t="s">
        <v>417</v>
      </c>
      <c r="H28" s="600" t="s">
        <v>4388</v>
      </c>
      <c r="I28" s="601" t="s">
        <v>794</v>
      </c>
      <c r="J28" s="601" t="s">
        <v>806</v>
      </c>
      <c r="K28" s="600" t="s">
        <v>4389</v>
      </c>
      <c r="L28" s="1221"/>
      <c r="M28" s="1221">
        <v>0</v>
      </c>
      <c r="N28" s="1221">
        <v>0</v>
      </c>
      <c r="O28" s="1221"/>
      <c r="P28" s="1221">
        <v>0</v>
      </c>
      <c r="Q28" s="1221">
        <v>0</v>
      </c>
      <c r="R28" s="600"/>
    </row>
    <row r="29" spans="2:18" ht="25.5" x14ac:dyDescent="0.25">
      <c r="B29" s="500">
        <v>0</v>
      </c>
      <c r="C29" s="600" t="s">
        <v>3749</v>
      </c>
      <c r="D29" s="600" t="s">
        <v>25</v>
      </c>
      <c r="E29" s="600" t="s">
        <v>3682</v>
      </c>
      <c r="F29" s="600" t="s">
        <v>416</v>
      </c>
      <c r="G29" s="600" t="s">
        <v>558</v>
      </c>
      <c r="H29" s="600" t="s">
        <v>767</v>
      </c>
      <c r="I29" s="601" t="s">
        <v>4020</v>
      </c>
      <c r="J29" s="601" t="s">
        <v>628</v>
      </c>
      <c r="K29" s="600" t="s">
        <v>3683</v>
      </c>
      <c r="L29" s="897">
        <v>0.56000000000000005</v>
      </c>
      <c r="M29" s="897">
        <v>0</v>
      </c>
      <c r="N29" s="897">
        <v>0</v>
      </c>
      <c r="O29" s="897">
        <v>0</v>
      </c>
      <c r="P29" s="897">
        <v>0</v>
      </c>
      <c r="Q29" s="897">
        <v>0</v>
      </c>
      <c r="R29" s="600"/>
    </row>
    <row r="30" spans="2:18" ht="25.5" x14ac:dyDescent="0.25">
      <c r="B30" s="500">
        <v>0</v>
      </c>
      <c r="C30" s="600" t="s">
        <v>3527</v>
      </c>
      <c r="D30" s="600" t="s">
        <v>25</v>
      </c>
      <c r="E30" s="600" t="s">
        <v>3991</v>
      </c>
      <c r="F30" s="600" t="s">
        <v>416</v>
      </c>
      <c r="G30" s="600" t="s">
        <v>558</v>
      </c>
      <c r="H30" s="600" t="s">
        <v>562</v>
      </c>
      <c r="I30" s="601" t="s">
        <v>4033</v>
      </c>
      <c r="J30" s="601" t="s">
        <v>624</v>
      </c>
      <c r="K30" s="600" t="s">
        <v>5453</v>
      </c>
      <c r="L30" s="897">
        <v>0.5</v>
      </c>
      <c r="M30" s="897">
        <v>0</v>
      </c>
      <c r="N30" s="897">
        <v>0</v>
      </c>
      <c r="O30" s="897">
        <v>0</v>
      </c>
      <c r="P30" s="897">
        <v>0</v>
      </c>
      <c r="Q30" s="897">
        <v>0</v>
      </c>
      <c r="R30" s="600"/>
    </row>
    <row r="31" spans="2:18" ht="25.5" x14ac:dyDescent="0.25">
      <c r="B31" s="500">
        <v>0</v>
      </c>
      <c r="C31" s="600" t="s">
        <v>4094</v>
      </c>
      <c r="D31" s="600" t="s">
        <v>25</v>
      </c>
      <c r="E31" s="600" t="s">
        <v>3991</v>
      </c>
      <c r="F31" s="600" t="s">
        <v>416</v>
      </c>
      <c r="G31" s="600" t="s">
        <v>558</v>
      </c>
      <c r="H31" s="600" t="s">
        <v>470</v>
      </c>
      <c r="I31" s="601" t="s">
        <v>5176</v>
      </c>
      <c r="J31" s="735">
        <v>45657</v>
      </c>
      <c r="K31" s="600" t="s">
        <v>5454</v>
      </c>
      <c r="L31" s="897">
        <v>0.76</v>
      </c>
      <c r="M31" s="897">
        <v>0</v>
      </c>
      <c r="N31" s="897">
        <v>0</v>
      </c>
      <c r="O31" s="897">
        <v>0</v>
      </c>
      <c r="P31" s="897">
        <v>0</v>
      </c>
      <c r="Q31" s="897">
        <v>0</v>
      </c>
      <c r="R31" s="600"/>
    </row>
    <row r="32" spans="2:18" ht="25.5" x14ac:dyDescent="0.25">
      <c r="B32" s="500">
        <v>0</v>
      </c>
      <c r="C32" s="600" t="s">
        <v>4802</v>
      </c>
      <c r="D32" s="600" t="s">
        <v>25</v>
      </c>
      <c r="E32" s="600" t="s">
        <v>3991</v>
      </c>
      <c r="F32" s="600" t="s">
        <v>416</v>
      </c>
      <c r="G32" s="600" t="s">
        <v>558</v>
      </c>
      <c r="H32" s="600" t="s">
        <v>424</v>
      </c>
      <c r="I32" s="601" t="s">
        <v>4729</v>
      </c>
      <c r="J32" s="601" t="s">
        <v>628</v>
      </c>
      <c r="K32" s="600" t="s">
        <v>4734</v>
      </c>
      <c r="L32" s="897">
        <v>0.5</v>
      </c>
      <c r="M32" s="897">
        <v>0</v>
      </c>
      <c r="N32" s="897">
        <v>0</v>
      </c>
      <c r="O32" s="897">
        <v>0</v>
      </c>
      <c r="P32" s="897">
        <v>0</v>
      </c>
      <c r="Q32" s="897">
        <v>0</v>
      </c>
      <c r="R32" s="600"/>
    </row>
    <row r="33" spans="2:18" ht="25.5" x14ac:dyDescent="0.25">
      <c r="B33" s="500">
        <v>0</v>
      </c>
      <c r="C33" s="600" t="s">
        <v>4428</v>
      </c>
      <c r="D33" s="600" t="s">
        <v>25</v>
      </c>
      <c r="E33" s="600" t="s">
        <v>68</v>
      </c>
      <c r="F33" s="600" t="s">
        <v>416</v>
      </c>
      <c r="G33" s="600" t="s">
        <v>558</v>
      </c>
      <c r="H33" s="600" t="s">
        <v>509</v>
      </c>
      <c r="I33" s="601" t="s">
        <v>4385</v>
      </c>
      <c r="J33" s="601" t="s">
        <v>806</v>
      </c>
      <c r="K33" s="600" t="s">
        <v>70</v>
      </c>
      <c r="L33" s="897">
        <v>0.3</v>
      </c>
      <c r="M33" s="897">
        <v>0.3</v>
      </c>
      <c r="N33" s="897">
        <v>0.55000000000000004</v>
      </c>
      <c r="O33" s="897">
        <v>0</v>
      </c>
      <c r="P33" s="897">
        <v>0</v>
      </c>
      <c r="Q33" s="897">
        <v>0</v>
      </c>
      <c r="R33" s="600"/>
    </row>
    <row r="34" spans="2:18" ht="25.5" x14ac:dyDescent="0.25">
      <c r="B34" s="500">
        <v>0</v>
      </c>
      <c r="C34" s="600" t="s">
        <v>4427</v>
      </c>
      <c r="D34" s="600" t="s">
        <v>25</v>
      </c>
      <c r="E34" s="600" t="s">
        <v>68</v>
      </c>
      <c r="F34" s="600" t="s">
        <v>416</v>
      </c>
      <c r="G34" s="600" t="s">
        <v>558</v>
      </c>
      <c r="H34" s="600" t="s">
        <v>517</v>
      </c>
      <c r="I34" s="601" t="s">
        <v>4385</v>
      </c>
      <c r="J34" s="601" t="s">
        <v>806</v>
      </c>
      <c r="K34" s="600" t="s">
        <v>71</v>
      </c>
      <c r="L34" s="897">
        <v>1.48</v>
      </c>
      <c r="M34" s="897">
        <v>1.08</v>
      </c>
      <c r="N34" s="897">
        <v>1.48</v>
      </c>
      <c r="O34" s="897">
        <v>0</v>
      </c>
      <c r="P34" s="897">
        <v>0</v>
      </c>
      <c r="Q34" s="897">
        <v>0</v>
      </c>
      <c r="R34" s="600"/>
    </row>
    <row r="35" spans="2:18" ht="25.5" x14ac:dyDescent="0.25">
      <c r="B35" s="500">
        <v>0</v>
      </c>
      <c r="C35" s="600" t="s">
        <v>4568</v>
      </c>
      <c r="D35" s="600" t="s">
        <v>25</v>
      </c>
      <c r="E35" s="600" t="s">
        <v>68</v>
      </c>
      <c r="F35" s="600" t="s">
        <v>416</v>
      </c>
      <c r="G35" s="600" t="s">
        <v>558</v>
      </c>
      <c r="H35" s="600" t="s">
        <v>511</v>
      </c>
      <c r="I35" s="601" t="s">
        <v>4413</v>
      </c>
      <c r="J35" s="601" t="s">
        <v>806</v>
      </c>
      <c r="K35" s="600" t="s">
        <v>69</v>
      </c>
      <c r="L35" s="897">
        <v>0.52</v>
      </c>
      <c r="M35" s="897">
        <v>0.45</v>
      </c>
      <c r="N35" s="897">
        <v>0.52</v>
      </c>
      <c r="O35" s="897">
        <v>0</v>
      </c>
      <c r="P35" s="897">
        <v>0</v>
      </c>
      <c r="Q35" s="897">
        <v>0</v>
      </c>
      <c r="R35" s="600"/>
    </row>
    <row r="36" spans="2:18" ht="25.5" x14ac:dyDescent="0.25">
      <c r="B36" s="500">
        <v>0</v>
      </c>
      <c r="C36" s="600" t="s">
        <v>732</v>
      </c>
      <c r="D36" s="600" t="s">
        <v>25</v>
      </c>
      <c r="E36" s="600" t="s">
        <v>68</v>
      </c>
      <c r="F36" s="600" t="s">
        <v>435</v>
      </c>
      <c r="G36" s="600" t="s">
        <v>417</v>
      </c>
      <c r="H36" s="600" t="s">
        <v>507</v>
      </c>
      <c r="I36" s="601" t="s">
        <v>565</v>
      </c>
      <c r="J36" s="602" t="s">
        <v>624</v>
      </c>
      <c r="K36" s="600" t="s">
        <v>249</v>
      </c>
      <c r="L36" s="1219">
        <v>4.22</v>
      </c>
      <c r="M36" s="1219">
        <v>0</v>
      </c>
      <c r="N36" s="1219">
        <v>0</v>
      </c>
      <c r="O36" s="1219">
        <v>0.42</v>
      </c>
      <c r="P36" s="1219">
        <v>0</v>
      </c>
      <c r="Q36" s="1219">
        <v>0</v>
      </c>
      <c r="R36" s="600"/>
    </row>
    <row r="37" spans="2:18" ht="25.5" x14ac:dyDescent="0.25">
      <c r="B37" s="500">
        <v>0</v>
      </c>
      <c r="C37" s="600" t="s">
        <v>737</v>
      </c>
      <c r="D37" s="600" t="s">
        <v>25</v>
      </c>
      <c r="E37" s="600" t="s">
        <v>68</v>
      </c>
      <c r="F37" s="600" t="s">
        <v>435</v>
      </c>
      <c r="G37" s="600" t="s">
        <v>417</v>
      </c>
      <c r="H37" s="600" t="s">
        <v>478</v>
      </c>
      <c r="I37" s="601" t="s">
        <v>565</v>
      </c>
      <c r="J37" s="602" t="s">
        <v>624</v>
      </c>
      <c r="K37" s="600" t="s">
        <v>5455</v>
      </c>
      <c r="L37" s="1220"/>
      <c r="M37" s="1220">
        <v>0</v>
      </c>
      <c r="N37" s="1220">
        <v>0</v>
      </c>
      <c r="O37" s="1220"/>
      <c r="P37" s="1220">
        <v>0</v>
      </c>
      <c r="Q37" s="1220">
        <v>0</v>
      </c>
      <c r="R37" s="600"/>
    </row>
    <row r="38" spans="2:18" ht="25.5" x14ac:dyDescent="0.25">
      <c r="B38" s="500">
        <v>0</v>
      </c>
      <c r="C38" s="600" t="s">
        <v>733</v>
      </c>
      <c r="D38" s="600" t="s">
        <v>25</v>
      </c>
      <c r="E38" s="600" t="s">
        <v>68</v>
      </c>
      <c r="F38" s="600" t="s">
        <v>435</v>
      </c>
      <c r="G38" s="600" t="s">
        <v>417</v>
      </c>
      <c r="H38" s="600" t="s">
        <v>504</v>
      </c>
      <c r="I38" s="601" t="s">
        <v>565</v>
      </c>
      <c r="J38" s="602" t="s">
        <v>624</v>
      </c>
      <c r="K38" s="600" t="s">
        <v>5456</v>
      </c>
      <c r="L38" s="1220"/>
      <c r="M38" s="1220">
        <v>0</v>
      </c>
      <c r="N38" s="1220">
        <v>0</v>
      </c>
      <c r="O38" s="1220"/>
      <c r="P38" s="1220">
        <v>0</v>
      </c>
      <c r="Q38" s="1220">
        <v>0</v>
      </c>
      <c r="R38" s="600"/>
    </row>
    <row r="39" spans="2:18" ht="25.5" x14ac:dyDescent="0.25">
      <c r="B39" s="500">
        <v>0</v>
      </c>
      <c r="C39" s="600" t="s">
        <v>736</v>
      </c>
      <c r="D39" s="600" t="s">
        <v>25</v>
      </c>
      <c r="E39" s="600" t="s">
        <v>68</v>
      </c>
      <c r="F39" s="600" t="s">
        <v>435</v>
      </c>
      <c r="G39" s="600" t="s">
        <v>417</v>
      </c>
      <c r="H39" s="600" t="s">
        <v>509</v>
      </c>
      <c r="I39" s="601" t="s">
        <v>565</v>
      </c>
      <c r="J39" s="602" t="s">
        <v>624</v>
      </c>
      <c r="K39" s="600" t="s">
        <v>70</v>
      </c>
      <c r="L39" s="1220"/>
      <c r="M39" s="1220">
        <v>0</v>
      </c>
      <c r="N39" s="1220">
        <v>0</v>
      </c>
      <c r="O39" s="1220"/>
      <c r="P39" s="1220">
        <v>0</v>
      </c>
      <c r="Q39" s="1220">
        <v>0</v>
      </c>
      <c r="R39" s="600"/>
    </row>
    <row r="40" spans="2:18" ht="25.5" x14ac:dyDescent="0.25">
      <c r="B40" s="500">
        <v>0</v>
      </c>
      <c r="C40" s="600" t="s">
        <v>735</v>
      </c>
      <c r="D40" s="600" t="s">
        <v>25</v>
      </c>
      <c r="E40" s="600" t="s">
        <v>68</v>
      </c>
      <c r="F40" s="600" t="s">
        <v>435</v>
      </c>
      <c r="G40" s="600" t="s">
        <v>417</v>
      </c>
      <c r="H40" s="600" t="s">
        <v>511</v>
      </c>
      <c r="I40" s="601" t="s">
        <v>565</v>
      </c>
      <c r="J40" s="602" t="s">
        <v>624</v>
      </c>
      <c r="K40" s="600" t="s">
        <v>69</v>
      </c>
      <c r="L40" s="1220"/>
      <c r="M40" s="1220">
        <v>0</v>
      </c>
      <c r="N40" s="1220">
        <v>0</v>
      </c>
      <c r="O40" s="1220"/>
      <c r="P40" s="1220">
        <v>0</v>
      </c>
      <c r="Q40" s="1220">
        <v>0</v>
      </c>
      <c r="R40" s="600"/>
    </row>
    <row r="41" spans="2:18" ht="25.5" x14ac:dyDescent="0.25">
      <c r="B41" s="500">
        <v>0</v>
      </c>
      <c r="C41" s="600" t="s">
        <v>738</v>
      </c>
      <c r="D41" s="600" t="s">
        <v>25</v>
      </c>
      <c r="E41" s="600" t="s">
        <v>68</v>
      </c>
      <c r="F41" s="600" t="s">
        <v>435</v>
      </c>
      <c r="G41" s="600" t="s">
        <v>417</v>
      </c>
      <c r="H41" s="600" t="s">
        <v>513</v>
      </c>
      <c r="I41" s="601" t="s">
        <v>565</v>
      </c>
      <c r="J41" s="602" t="s">
        <v>624</v>
      </c>
      <c r="K41" s="600" t="s">
        <v>6752</v>
      </c>
      <c r="L41" s="1220"/>
      <c r="M41" s="1220">
        <v>0</v>
      </c>
      <c r="N41" s="1220">
        <v>0</v>
      </c>
      <c r="O41" s="1220"/>
      <c r="P41" s="1220">
        <v>0</v>
      </c>
      <c r="Q41" s="1220">
        <v>0</v>
      </c>
      <c r="R41" s="600"/>
    </row>
    <row r="42" spans="2:18" ht="25.5" x14ac:dyDescent="0.25">
      <c r="B42" s="500">
        <v>0</v>
      </c>
      <c r="C42" s="600" t="s">
        <v>731</v>
      </c>
      <c r="D42" s="600" t="s">
        <v>25</v>
      </c>
      <c r="E42" s="600" t="s">
        <v>68</v>
      </c>
      <c r="F42" s="600" t="s">
        <v>435</v>
      </c>
      <c r="G42" s="600" t="s">
        <v>417</v>
      </c>
      <c r="H42" s="600" t="s">
        <v>428</v>
      </c>
      <c r="I42" s="601" t="s">
        <v>565</v>
      </c>
      <c r="J42" s="602" t="s">
        <v>624</v>
      </c>
      <c r="K42" s="600" t="s">
        <v>119</v>
      </c>
      <c r="L42" s="1220"/>
      <c r="M42" s="1220">
        <v>0</v>
      </c>
      <c r="N42" s="1220">
        <v>0</v>
      </c>
      <c r="O42" s="1220"/>
      <c r="P42" s="1220">
        <v>0</v>
      </c>
      <c r="Q42" s="1220">
        <v>0</v>
      </c>
      <c r="R42" s="600"/>
    </row>
    <row r="43" spans="2:18" ht="25.5" x14ac:dyDescent="0.25">
      <c r="B43" s="500">
        <v>0</v>
      </c>
      <c r="C43" s="600" t="s">
        <v>734</v>
      </c>
      <c r="D43" s="600" t="s">
        <v>25</v>
      </c>
      <c r="E43" s="600" t="s">
        <v>68</v>
      </c>
      <c r="F43" s="600" t="s">
        <v>435</v>
      </c>
      <c r="G43" s="600" t="s">
        <v>417</v>
      </c>
      <c r="H43" s="600" t="s">
        <v>517</v>
      </c>
      <c r="I43" s="601" t="s">
        <v>565</v>
      </c>
      <c r="J43" s="602" t="s">
        <v>624</v>
      </c>
      <c r="K43" s="600" t="s">
        <v>1081</v>
      </c>
      <c r="L43" s="1221"/>
      <c r="M43" s="1221">
        <v>0</v>
      </c>
      <c r="N43" s="1221">
        <v>0</v>
      </c>
      <c r="O43" s="1221"/>
      <c r="P43" s="1221">
        <v>0</v>
      </c>
      <c r="Q43" s="1221">
        <v>0</v>
      </c>
      <c r="R43" s="600"/>
    </row>
    <row r="44" spans="2:18" ht="25.5" x14ac:dyDescent="0.25">
      <c r="B44" s="500">
        <v>0</v>
      </c>
      <c r="C44" s="600" t="s">
        <v>4617</v>
      </c>
      <c r="D44" s="600" t="s">
        <v>25</v>
      </c>
      <c r="E44" s="600" t="s">
        <v>2477</v>
      </c>
      <c r="F44" s="600" t="s">
        <v>416</v>
      </c>
      <c r="G44" s="600" t="s">
        <v>558</v>
      </c>
      <c r="H44" s="600" t="s">
        <v>719</v>
      </c>
      <c r="I44" s="601" t="s">
        <v>5165</v>
      </c>
      <c r="J44" s="601" t="s">
        <v>5435</v>
      </c>
      <c r="K44" s="600" t="s">
        <v>4573</v>
      </c>
      <c r="L44" s="897">
        <v>1.8</v>
      </c>
      <c r="M44" s="897">
        <v>0</v>
      </c>
      <c r="N44" s="897">
        <v>0</v>
      </c>
      <c r="O44" s="897">
        <v>0</v>
      </c>
      <c r="P44" s="897">
        <v>0</v>
      </c>
      <c r="Q44" s="897">
        <v>0</v>
      </c>
      <c r="R44" s="600"/>
    </row>
    <row r="45" spans="2:18" ht="25.5" x14ac:dyDescent="0.25">
      <c r="B45" s="500">
        <v>0</v>
      </c>
      <c r="C45" s="600" t="s">
        <v>4426</v>
      </c>
      <c r="D45" s="600" t="s">
        <v>25</v>
      </c>
      <c r="E45" s="600" t="s">
        <v>4615</v>
      </c>
      <c r="F45" s="600" t="s">
        <v>416</v>
      </c>
      <c r="G45" s="600" t="s">
        <v>558</v>
      </c>
      <c r="H45" s="600" t="s">
        <v>370</v>
      </c>
      <c r="I45" s="601" t="s">
        <v>4385</v>
      </c>
      <c r="J45" s="601" t="s">
        <v>806</v>
      </c>
      <c r="K45" s="600" t="s">
        <v>4392</v>
      </c>
      <c r="L45" s="897">
        <v>0.25</v>
      </c>
      <c r="M45" s="897">
        <v>0</v>
      </c>
      <c r="N45" s="897">
        <v>0</v>
      </c>
      <c r="O45" s="897">
        <v>0</v>
      </c>
      <c r="P45" s="897">
        <v>0</v>
      </c>
      <c r="Q45" s="897">
        <v>0</v>
      </c>
      <c r="R45" s="600"/>
    </row>
    <row r="46" spans="2:18" ht="25.5" x14ac:dyDescent="0.25">
      <c r="B46" s="500">
        <v>0</v>
      </c>
      <c r="C46" s="600" t="s">
        <v>4564</v>
      </c>
      <c r="D46" s="600" t="s">
        <v>25</v>
      </c>
      <c r="E46" s="600" t="s">
        <v>4613</v>
      </c>
      <c r="F46" s="600" t="s">
        <v>416</v>
      </c>
      <c r="G46" s="600" t="s">
        <v>558</v>
      </c>
      <c r="H46" s="600" t="s">
        <v>531</v>
      </c>
      <c r="I46" s="601" t="s">
        <v>4413</v>
      </c>
      <c r="J46" s="601" t="s">
        <v>628</v>
      </c>
      <c r="K46" s="600" t="s">
        <v>4391</v>
      </c>
      <c r="L46" s="897">
        <v>0.6</v>
      </c>
      <c r="M46" s="897">
        <v>0</v>
      </c>
      <c r="N46" s="897">
        <v>0</v>
      </c>
      <c r="O46" s="897">
        <v>0</v>
      </c>
      <c r="P46" s="897">
        <v>0</v>
      </c>
      <c r="Q46" s="897">
        <v>0</v>
      </c>
      <c r="R46" s="600"/>
    </row>
    <row r="47" spans="2:18" ht="25.5" x14ac:dyDescent="0.25">
      <c r="B47" s="500">
        <v>0</v>
      </c>
      <c r="C47" s="600" t="s">
        <v>4390</v>
      </c>
      <c r="D47" s="600" t="s">
        <v>25</v>
      </c>
      <c r="E47" s="600" t="s">
        <v>4612</v>
      </c>
      <c r="F47" s="600" t="s">
        <v>416</v>
      </c>
      <c r="G47" s="600" t="s">
        <v>558</v>
      </c>
      <c r="H47" s="600" t="s">
        <v>531</v>
      </c>
      <c r="I47" s="601" t="s">
        <v>4314</v>
      </c>
      <c r="J47" s="601" t="s">
        <v>628</v>
      </c>
      <c r="K47" s="600" t="s">
        <v>4313</v>
      </c>
      <c r="L47" s="897">
        <v>0.4</v>
      </c>
      <c r="M47" s="897">
        <v>0</v>
      </c>
      <c r="N47" s="897">
        <v>0</v>
      </c>
      <c r="O47" s="897">
        <v>0</v>
      </c>
      <c r="P47" s="897">
        <v>0</v>
      </c>
      <c r="Q47" s="897">
        <v>0</v>
      </c>
      <c r="R47" s="600"/>
    </row>
    <row r="48" spans="2:18" ht="25.5" x14ac:dyDescent="0.25">
      <c r="B48" s="500">
        <v>0</v>
      </c>
      <c r="C48" s="600" t="s">
        <v>763</v>
      </c>
      <c r="D48" s="600" t="s">
        <v>25</v>
      </c>
      <c r="E48" s="600" t="s">
        <v>34</v>
      </c>
      <c r="F48" s="600" t="s">
        <v>435</v>
      </c>
      <c r="G48" s="600" t="s">
        <v>417</v>
      </c>
      <c r="H48" s="600" t="s">
        <v>719</v>
      </c>
      <c r="I48" s="601" t="s">
        <v>794</v>
      </c>
      <c r="J48" s="601" t="s">
        <v>806</v>
      </c>
      <c r="K48" s="600" t="s">
        <v>263</v>
      </c>
      <c r="L48" s="1219">
        <v>262.17500000000001</v>
      </c>
      <c r="M48" s="1219">
        <v>0</v>
      </c>
      <c r="N48" s="1219">
        <v>0</v>
      </c>
      <c r="O48" s="1219">
        <v>52.435000000000002</v>
      </c>
      <c r="P48" s="1219">
        <v>0</v>
      </c>
      <c r="Q48" s="1219">
        <v>0</v>
      </c>
      <c r="R48" s="1224" t="s">
        <v>4127</v>
      </c>
    </row>
    <row r="49" spans="2:18" ht="25.5" x14ac:dyDescent="0.25">
      <c r="B49" s="500">
        <v>0</v>
      </c>
      <c r="C49" s="600" t="s">
        <v>766</v>
      </c>
      <c r="D49" s="600" t="s">
        <v>25</v>
      </c>
      <c r="E49" s="600" t="s">
        <v>34</v>
      </c>
      <c r="F49" s="600" t="s">
        <v>435</v>
      </c>
      <c r="G49" s="600" t="s">
        <v>417</v>
      </c>
      <c r="H49" s="600" t="s">
        <v>767</v>
      </c>
      <c r="I49" s="601" t="s">
        <v>794</v>
      </c>
      <c r="J49" s="601" t="s">
        <v>806</v>
      </c>
      <c r="K49" s="600" t="s">
        <v>161</v>
      </c>
      <c r="L49" s="1220"/>
      <c r="M49" s="1220">
        <v>0</v>
      </c>
      <c r="N49" s="1220">
        <v>0</v>
      </c>
      <c r="O49" s="1220"/>
      <c r="P49" s="1220">
        <v>0</v>
      </c>
      <c r="Q49" s="1220">
        <v>0</v>
      </c>
      <c r="R49" s="1225"/>
    </row>
    <row r="50" spans="2:18" ht="25.5" x14ac:dyDescent="0.25">
      <c r="B50" s="500">
        <v>0</v>
      </c>
      <c r="C50" s="600" t="s">
        <v>762</v>
      </c>
      <c r="D50" s="600" t="s">
        <v>25</v>
      </c>
      <c r="E50" s="600" t="s">
        <v>34</v>
      </c>
      <c r="F50" s="600" t="s">
        <v>435</v>
      </c>
      <c r="G50" s="600" t="s">
        <v>417</v>
      </c>
      <c r="H50" s="600" t="s">
        <v>634</v>
      </c>
      <c r="I50" s="601" t="s">
        <v>794</v>
      </c>
      <c r="J50" s="601" t="s">
        <v>806</v>
      </c>
      <c r="K50" s="600" t="s">
        <v>262</v>
      </c>
      <c r="L50" s="1220"/>
      <c r="M50" s="1220">
        <v>0</v>
      </c>
      <c r="N50" s="1220">
        <v>0</v>
      </c>
      <c r="O50" s="1220"/>
      <c r="P50" s="1220">
        <v>0</v>
      </c>
      <c r="Q50" s="1220">
        <v>0</v>
      </c>
      <c r="R50" s="1225"/>
    </row>
    <row r="51" spans="2:18" ht="25.5" x14ac:dyDescent="0.25">
      <c r="B51" s="500">
        <v>0</v>
      </c>
      <c r="C51" s="600" t="s">
        <v>760</v>
      </c>
      <c r="D51" s="600" t="s">
        <v>25</v>
      </c>
      <c r="E51" s="600" t="s">
        <v>34</v>
      </c>
      <c r="F51" s="600" t="s">
        <v>435</v>
      </c>
      <c r="G51" s="600" t="s">
        <v>417</v>
      </c>
      <c r="H51" s="600" t="s">
        <v>370</v>
      </c>
      <c r="I51" s="601" t="s">
        <v>794</v>
      </c>
      <c r="J51" s="601" t="s">
        <v>806</v>
      </c>
      <c r="K51" s="600" t="s">
        <v>5457</v>
      </c>
      <c r="L51" s="1220"/>
      <c r="M51" s="1220">
        <v>0</v>
      </c>
      <c r="N51" s="1220">
        <v>0</v>
      </c>
      <c r="O51" s="1220"/>
      <c r="P51" s="1220">
        <v>0</v>
      </c>
      <c r="Q51" s="1220">
        <v>0</v>
      </c>
      <c r="R51" s="1225"/>
    </row>
    <row r="52" spans="2:18" ht="25.5" x14ac:dyDescent="0.25">
      <c r="B52" s="500">
        <v>0</v>
      </c>
      <c r="C52" s="600" t="s">
        <v>764</v>
      </c>
      <c r="D52" s="600" t="s">
        <v>25</v>
      </c>
      <c r="E52" s="600" t="s">
        <v>34</v>
      </c>
      <c r="F52" s="600" t="s">
        <v>435</v>
      </c>
      <c r="G52" s="600" t="s">
        <v>417</v>
      </c>
      <c r="H52" s="600" t="s">
        <v>765</v>
      </c>
      <c r="I52" s="601" t="s">
        <v>794</v>
      </c>
      <c r="J52" s="601" t="s">
        <v>806</v>
      </c>
      <c r="K52" s="600" t="s">
        <v>128</v>
      </c>
      <c r="L52" s="1220"/>
      <c r="M52" s="1220">
        <v>0</v>
      </c>
      <c r="N52" s="1220">
        <v>0</v>
      </c>
      <c r="O52" s="1220"/>
      <c r="P52" s="1220">
        <v>0</v>
      </c>
      <c r="Q52" s="1220">
        <v>0</v>
      </c>
      <c r="R52" s="1225"/>
    </row>
    <row r="53" spans="2:18" ht="25.5" x14ac:dyDescent="0.25">
      <c r="B53" s="500">
        <v>0</v>
      </c>
      <c r="C53" s="600" t="s">
        <v>3452</v>
      </c>
      <c r="D53" s="600" t="s">
        <v>25</v>
      </c>
      <c r="E53" s="600" t="s">
        <v>34</v>
      </c>
      <c r="F53" s="600" t="s">
        <v>435</v>
      </c>
      <c r="G53" s="600" t="s">
        <v>417</v>
      </c>
      <c r="H53" s="600" t="s">
        <v>1175</v>
      </c>
      <c r="I53" s="601" t="s">
        <v>4043</v>
      </c>
      <c r="J53" s="601" t="s">
        <v>806</v>
      </c>
      <c r="K53" s="600" t="s">
        <v>3361</v>
      </c>
      <c r="L53" s="1220"/>
      <c r="M53" s="1220">
        <v>0</v>
      </c>
      <c r="N53" s="1220">
        <v>0</v>
      </c>
      <c r="O53" s="1220"/>
      <c r="P53" s="1220">
        <v>0</v>
      </c>
      <c r="Q53" s="1220">
        <v>0</v>
      </c>
      <c r="R53" s="1225"/>
    </row>
    <row r="54" spans="2:18" ht="25.5" x14ac:dyDescent="0.25">
      <c r="B54" s="500">
        <v>0</v>
      </c>
      <c r="C54" s="600" t="s">
        <v>3451</v>
      </c>
      <c r="D54" s="600" t="s">
        <v>25</v>
      </c>
      <c r="E54" s="600" t="s">
        <v>34</v>
      </c>
      <c r="F54" s="600" t="s">
        <v>435</v>
      </c>
      <c r="G54" s="600" t="s">
        <v>417</v>
      </c>
      <c r="H54" s="600" t="s">
        <v>1148</v>
      </c>
      <c r="I54" s="601" t="s">
        <v>4043</v>
      </c>
      <c r="J54" s="601" t="s">
        <v>806</v>
      </c>
      <c r="K54" s="600" t="s">
        <v>3360</v>
      </c>
      <c r="L54" s="1220"/>
      <c r="M54" s="1220">
        <v>0</v>
      </c>
      <c r="N54" s="1220">
        <v>0</v>
      </c>
      <c r="O54" s="1220"/>
      <c r="P54" s="1220">
        <v>0</v>
      </c>
      <c r="Q54" s="1220">
        <v>0</v>
      </c>
      <c r="R54" s="1225"/>
    </row>
    <row r="55" spans="2:18" ht="25.5" x14ac:dyDescent="0.25">
      <c r="B55" s="500">
        <v>0</v>
      </c>
      <c r="C55" s="600" t="s">
        <v>3608</v>
      </c>
      <c r="D55" s="600" t="s">
        <v>25</v>
      </c>
      <c r="E55" s="600" t="s">
        <v>34</v>
      </c>
      <c r="F55" s="600" t="s">
        <v>435</v>
      </c>
      <c r="G55" s="600" t="s">
        <v>417</v>
      </c>
      <c r="H55" s="600" t="s">
        <v>3364</v>
      </c>
      <c r="I55" s="602" t="s">
        <v>4043</v>
      </c>
      <c r="J55" s="602" t="s">
        <v>2230</v>
      </c>
      <c r="K55" s="600" t="s">
        <v>3365</v>
      </c>
      <c r="L55" s="1220"/>
      <c r="M55" s="1220"/>
      <c r="N55" s="1220"/>
      <c r="O55" s="1220"/>
      <c r="P55" s="1220"/>
      <c r="Q55" s="1220"/>
      <c r="R55" s="1225"/>
    </row>
    <row r="56" spans="2:18" ht="25.5" x14ac:dyDescent="0.25">
      <c r="B56" s="500">
        <v>0</v>
      </c>
      <c r="C56" s="600" t="s">
        <v>3481</v>
      </c>
      <c r="D56" s="600" t="s">
        <v>25</v>
      </c>
      <c r="E56" s="600" t="s">
        <v>34</v>
      </c>
      <c r="F56" s="600" t="s">
        <v>435</v>
      </c>
      <c r="G56" s="600" t="s">
        <v>417</v>
      </c>
      <c r="H56" s="600" t="s">
        <v>3483</v>
      </c>
      <c r="I56" s="601" t="s">
        <v>4043</v>
      </c>
      <c r="J56" s="601" t="s">
        <v>806</v>
      </c>
      <c r="K56" s="600" t="s">
        <v>3363</v>
      </c>
      <c r="L56" s="1221"/>
      <c r="M56" s="1221">
        <v>0</v>
      </c>
      <c r="N56" s="1221">
        <v>0</v>
      </c>
      <c r="O56" s="1221"/>
      <c r="P56" s="1221">
        <v>0</v>
      </c>
      <c r="Q56" s="1221">
        <v>0</v>
      </c>
      <c r="R56" s="1226"/>
    </row>
    <row r="57" spans="2:18" ht="25.5" x14ac:dyDescent="0.25">
      <c r="B57" s="500">
        <v>0</v>
      </c>
      <c r="C57" s="600" t="s">
        <v>776</v>
      </c>
      <c r="D57" s="600" t="s">
        <v>25</v>
      </c>
      <c r="E57" s="600" t="s">
        <v>34</v>
      </c>
      <c r="F57" s="600" t="s">
        <v>435</v>
      </c>
      <c r="G57" s="600" t="s">
        <v>417</v>
      </c>
      <c r="H57" s="600" t="s">
        <v>730</v>
      </c>
      <c r="I57" s="601" t="s">
        <v>843</v>
      </c>
      <c r="J57" s="602" t="s">
        <v>795</v>
      </c>
      <c r="K57" s="600" t="s">
        <v>270</v>
      </c>
      <c r="L57" s="897">
        <v>4.3499999999999996</v>
      </c>
      <c r="M57" s="897">
        <v>0</v>
      </c>
      <c r="N57" s="897">
        <v>0</v>
      </c>
      <c r="O57" s="897">
        <v>0.86899999999999988</v>
      </c>
      <c r="P57" s="897">
        <v>0</v>
      </c>
      <c r="Q57" s="897">
        <v>0</v>
      </c>
      <c r="R57" s="600"/>
    </row>
    <row r="58" spans="2:18" ht="25.5" x14ac:dyDescent="0.25">
      <c r="B58" s="500">
        <v>0</v>
      </c>
      <c r="C58" s="600" t="s">
        <v>5320</v>
      </c>
      <c r="D58" s="600" t="s">
        <v>25</v>
      </c>
      <c r="E58" s="600" t="s">
        <v>311</v>
      </c>
      <c r="F58" s="600" t="s">
        <v>416</v>
      </c>
      <c r="G58" s="600" t="s">
        <v>558</v>
      </c>
      <c r="H58" s="600" t="s">
        <v>634</v>
      </c>
      <c r="I58" s="601" t="s">
        <v>5140</v>
      </c>
      <c r="J58" s="601" t="s">
        <v>2046</v>
      </c>
      <c r="K58" s="600" t="s">
        <v>5137</v>
      </c>
      <c r="L58" s="897">
        <v>2.5</v>
      </c>
      <c r="M58" s="897">
        <v>0</v>
      </c>
      <c r="N58" s="897">
        <v>0</v>
      </c>
      <c r="O58" s="897">
        <v>0</v>
      </c>
      <c r="P58" s="897">
        <v>0</v>
      </c>
      <c r="Q58" s="897">
        <v>0</v>
      </c>
      <c r="R58" s="600"/>
    </row>
    <row r="59" spans="2:18" ht="25.5" x14ac:dyDescent="0.25">
      <c r="B59" s="500">
        <v>0</v>
      </c>
      <c r="C59" s="600" t="s">
        <v>5008</v>
      </c>
      <c r="D59" s="600" t="s">
        <v>25</v>
      </c>
      <c r="E59" s="600" t="s">
        <v>3041</v>
      </c>
      <c r="F59" s="600" t="s">
        <v>416</v>
      </c>
      <c r="G59" s="600" t="s">
        <v>558</v>
      </c>
      <c r="H59" s="600" t="s">
        <v>513</v>
      </c>
      <c r="I59" s="601" t="s">
        <v>4808</v>
      </c>
      <c r="J59" s="601" t="s">
        <v>5433</v>
      </c>
      <c r="K59" s="600" t="s">
        <v>4803</v>
      </c>
      <c r="L59" s="897">
        <v>0.6</v>
      </c>
      <c r="M59" s="897">
        <v>0</v>
      </c>
      <c r="N59" s="897">
        <v>0</v>
      </c>
      <c r="O59" s="897">
        <v>0</v>
      </c>
      <c r="P59" s="897">
        <v>0</v>
      </c>
      <c r="Q59" s="897">
        <v>0</v>
      </c>
      <c r="R59" s="600"/>
    </row>
    <row r="60" spans="2:18" ht="25.5" x14ac:dyDescent="0.25">
      <c r="B60" s="500">
        <v>0</v>
      </c>
      <c r="C60" s="600" t="s">
        <v>4662</v>
      </c>
      <c r="D60" s="600" t="s">
        <v>25</v>
      </c>
      <c r="E60" s="600" t="s">
        <v>2205</v>
      </c>
      <c r="F60" s="600" t="s">
        <v>416</v>
      </c>
      <c r="G60" s="600" t="s">
        <v>558</v>
      </c>
      <c r="H60" s="600" t="s">
        <v>370</v>
      </c>
      <c r="I60" s="601" t="s">
        <v>5174</v>
      </c>
      <c r="J60" s="601" t="s">
        <v>806</v>
      </c>
      <c r="K60" s="600" t="s">
        <v>5458</v>
      </c>
      <c r="L60" s="897">
        <v>0.95</v>
      </c>
      <c r="M60" s="897">
        <v>0</v>
      </c>
      <c r="N60" s="897">
        <v>0</v>
      </c>
      <c r="O60" s="897">
        <v>0</v>
      </c>
      <c r="P60" s="897">
        <v>0</v>
      </c>
      <c r="Q60" s="897">
        <v>0</v>
      </c>
      <c r="R60" s="600"/>
    </row>
    <row r="61" spans="2:18" ht="25.5" x14ac:dyDescent="0.25">
      <c r="B61" s="500">
        <v>0</v>
      </c>
      <c r="C61" s="600" t="s">
        <v>4571</v>
      </c>
      <c r="D61" s="600" t="s">
        <v>25</v>
      </c>
      <c r="E61" s="600" t="s">
        <v>3733</v>
      </c>
      <c r="F61" s="600" t="s">
        <v>416</v>
      </c>
      <c r="G61" s="600" t="s">
        <v>558</v>
      </c>
      <c r="H61" s="600" t="s">
        <v>470</v>
      </c>
      <c r="I61" s="601" t="s">
        <v>4413</v>
      </c>
      <c r="J61" s="601" t="s">
        <v>795</v>
      </c>
      <c r="K61" s="600" t="s">
        <v>4572</v>
      </c>
      <c r="L61" s="897">
        <v>0.65</v>
      </c>
      <c r="M61" s="897">
        <v>0</v>
      </c>
      <c r="N61" s="897">
        <v>0</v>
      </c>
      <c r="O61" s="897">
        <v>0</v>
      </c>
      <c r="P61" s="897">
        <v>0</v>
      </c>
      <c r="Q61" s="897">
        <v>0</v>
      </c>
      <c r="R61" s="600"/>
    </row>
    <row r="62" spans="2:18" ht="25.5" x14ac:dyDescent="0.25">
      <c r="B62" s="500">
        <v>0</v>
      </c>
      <c r="C62" s="600" t="s">
        <v>5007</v>
      </c>
      <c r="D62" s="600" t="s">
        <v>25</v>
      </c>
      <c r="E62" s="600" t="s">
        <v>3733</v>
      </c>
      <c r="F62" s="600" t="s">
        <v>416</v>
      </c>
      <c r="G62" s="600" t="s">
        <v>558</v>
      </c>
      <c r="H62" s="600" t="s">
        <v>422</v>
      </c>
      <c r="I62" s="601" t="s">
        <v>4808</v>
      </c>
      <c r="J62" s="601" t="s">
        <v>795</v>
      </c>
      <c r="K62" s="600" t="s">
        <v>5459</v>
      </c>
      <c r="L62" s="897">
        <v>0.9</v>
      </c>
      <c r="M62" s="897">
        <v>0</v>
      </c>
      <c r="N62" s="897">
        <v>0</v>
      </c>
      <c r="O62" s="897">
        <v>0</v>
      </c>
      <c r="P62" s="897">
        <v>0</v>
      </c>
      <c r="Q62" s="897">
        <v>0</v>
      </c>
      <c r="R62" s="600"/>
    </row>
    <row r="63" spans="2:18" ht="25.5" x14ac:dyDescent="0.25">
      <c r="B63" s="500">
        <v>0</v>
      </c>
      <c r="C63" s="600" t="s">
        <v>5321</v>
      </c>
      <c r="D63" s="600" t="s">
        <v>25</v>
      </c>
      <c r="E63" s="600" t="s">
        <v>1945</v>
      </c>
      <c r="F63" s="600" t="s">
        <v>416</v>
      </c>
      <c r="G63" s="600" t="s">
        <v>558</v>
      </c>
      <c r="H63" s="600" t="s">
        <v>634</v>
      </c>
      <c r="I63" s="601" t="s">
        <v>5140</v>
      </c>
      <c r="J63" s="601" t="s">
        <v>2046</v>
      </c>
      <c r="K63" s="600" t="s">
        <v>5138</v>
      </c>
      <c r="L63" s="897">
        <v>0.5</v>
      </c>
      <c r="M63" s="897">
        <v>0</v>
      </c>
      <c r="N63" s="897">
        <v>0</v>
      </c>
      <c r="O63" s="897">
        <v>0</v>
      </c>
      <c r="P63" s="897">
        <v>0</v>
      </c>
      <c r="Q63" s="897">
        <v>0</v>
      </c>
      <c r="R63" s="600"/>
    </row>
    <row r="64" spans="2:18" ht="25.5" x14ac:dyDescent="0.25">
      <c r="B64" s="500">
        <v>0</v>
      </c>
      <c r="C64" s="600" t="s">
        <v>780</v>
      </c>
      <c r="D64" s="600" t="s">
        <v>25</v>
      </c>
      <c r="E64" s="600" t="s">
        <v>2136</v>
      </c>
      <c r="F64" s="600" t="s">
        <v>416</v>
      </c>
      <c r="G64" s="600" t="s">
        <v>558</v>
      </c>
      <c r="H64" s="600" t="s">
        <v>422</v>
      </c>
      <c r="I64" s="601" t="s">
        <v>928</v>
      </c>
      <c r="J64" s="601" t="s">
        <v>624</v>
      </c>
      <c r="K64" s="603" t="s">
        <v>5460</v>
      </c>
      <c r="L64" s="897">
        <v>7.6</v>
      </c>
      <c r="M64" s="897">
        <v>0</v>
      </c>
      <c r="N64" s="897">
        <v>0</v>
      </c>
      <c r="O64" s="897">
        <v>1</v>
      </c>
      <c r="P64" s="897">
        <v>0</v>
      </c>
      <c r="Q64" s="897">
        <v>0</v>
      </c>
      <c r="R64" s="600"/>
    </row>
    <row r="65" spans="2:18" ht="25.5" x14ac:dyDescent="0.25">
      <c r="B65" s="500">
        <v>0</v>
      </c>
      <c r="C65" s="600" t="s">
        <v>4804</v>
      </c>
      <c r="D65" s="600" t="s">
        <v>25</v>
      </c>
      <c r="E65" s="600" t="s">
        <v>5461</v>
      </c>
      <c r="F65" s="600" t="s">
        <v>416</v>
      </c>
      <c r="G65" s="600" t="s">
        <v>558</v>
      </c>
      <c r="H65" s="600" t="s">
        <v>470</v>
      </c>
      <c r="I65" s="601" t="s">
        <v>4729</v>
      </c>
      <c r="J65" s="601" t="s">
        <v>795</v>
      </c>
      <c r="K65" s="600" t="s">
        <v>4805</v>
      </c>
      <c r="L65" s="897">
        <v>0.6</v>
      </c>
      <c r="M65" s="897">
        <v>0</v>
      </c>
      <c r="N65" s="897">
        <v>0</v>
      </c>
      <c r="O65" s="897">
        <v>0</v>
      </c>
      <c r="P65" s="897">
        <v>0</v>
      </c>
      <c r="Q65" s="897">
        <v>0</v>
      </c>
      <c r="R65" s="600"/>
    </row>
    <row r="66" spans="2:18" ht="25.5" x14ac:dyDescent="0.25">
      <c r="B66" s="500">
        <v>0</v>
      </c>
      <c r="C66" s="600" t="s">
        <v>5009</v>
      </c>
      <c r="D66" s="600" t="s">
        <v>25</v>
      </c>
      <c r="E66" s="600" t="s">
        <v>3894</v>
      </c>
      <c r="F66" s="600" t="s">
        <v>416</v>
      </c>
      <c r="G66" s="600" t="s">
        <v>558</v>
      </c>
      <c r="H66" s="600" t="s">
        <v>484</v>
      </c>
      <c r="I66" s="601" t="s">
        <v>4808</v>
      </c>
      <c r="J66" s="601" t="s">
        <v>624</v>
      </c>
      <c r="K66" s="600" t="s">
        <v>4806</v>
      </c>
      <c r="L66" s="897">
        <v>1</v>
      </c>
      <c r="M66" s="897">
        <v>0</v>
      </c>
      <c r="N66" s="897">
        <v>0</v>
      </c>
      <c r="O66" s="897">
        <v>0</v>
      </c>
      <c r="P66" s="897">
        <v>0</v>
      </c>
      <c r="Q66" s="897">
        <v>0</v>
      </c>
      <c r="R66" s="600"/>
    </row>
    <row r="67" spans="2:18" ht="25.5" x14ac:dyDescent="0.25">
      <c r="B67" s="500">
        <v>0</v>
      </c>
      <c r="C67" s="600" t="s">
        <v>4616</v>
      </c>
      <c r="D67" s="600" t="s">
        <v>25</v>
      </c>
      <c r="E67" s="600" t="s">
        <v>4012</v>
      </c>
      <c r="F67" s="600" t="s">
        <v>416</v>
      </c>
      <c r="G67" s="600" t="s">
        <v>558</v>
      </c>
      <c r="H67" s="600" t="s">
        <v>526</v>
      </c>
      <c r="I67" s="601" t="s">
        <v>5165</v>
      </c>
      <c r="J67" s="601" t="s">
        <v>628</v>
      </c>
      <c r="K67" s="600" t="s">
        <v>100</v>
      </c>
      <c r="L67" s="897">
        <v>7</v>
      </c>
      <c r="M67" s="897">
        <v>0</v>
      </c>
      <c r="N67" s="897">
        <v>0</v>
      </c>
      <c r="O67" s="897">
        <v>0</v>
      </c>
      <c r="P67" s="897">
        <v>0</v>
      </c>
      <c r="Q67" s="897">
        <v>0</v>
      </c>
      <c r="R67" s="600"/>
    </row>
    <row r="68" spans="2:18" ht="25.5" x14ac:dyDescent="0.25">
      <c r="B68" s="500">
        <v>0</v>
      </c>
      <c r="C68" s="600" t="s">
        <v>4733</v>
      </c>
      <c r="D68" s="600" t="s">
        <v>25</v>
      </c>
      <c r="E68" s="600" t="s">
        <v>2519</v>
      </c>
      <c r="F68" s="600" t="s">
        <v>416</v>
      </c>
      <c r="G68" s="600" t="s">
        <v>558</v>
      </c>
      <c r="H68" s="600" t="s">
        <v>370</v>
      </c>
      <c r="I68" s="601" t="s">
        <v>4731</v>
      </c>
      <c r="J68" s="601" t="s">
        <v>2520</v>
      </c>
      <c r="K68" s="600" t="s">
        <v>5462</v>
      </c>
      <c r="L68" s="897">
        <v>7.8999999999999995</v>
      </c>
      <c r="M68" s="897">
        <v>0</v>
      </c>
      <c r="N68" s="897">
        <v>0</v>
      </c>
      <c r="O68" s="897">
        <v>0</v>
      </c>
      <c r="P68" s="897">
        <v>0</v>
      </c>
      <c r="Q68" s="897">
        <v>0</v>
      </c>
      <c r="R68" s="600"/>
    </row>
    <row r="69" spans="2:18" ht="25.5" x14ac:dyDescent="0.25">
      <c r="B69" s="500">
        <v>0</v>
      </c>
      <c r="C69" s="600" t="s">
        <v>4425</v>
      </c>
      <c r="D69" s="600" t="s">
        <v>25</v>
      </c>
      <c r="E69" s="600" t="s">
        <v>4614</v>
      </c>
      <c r="F69" s="600" t="s">
        <v>416</v>
      </c>
      <c r="G69" s="600" t="s">
        <v>558</v>
      </c>
      <c r="H69" s="600" t="s">
        <v>370</v>
      </c>
      <c r="I69" s="601" t="s">
        <v>4385</v>
      </c>
      <c r="J69" s="601" t="s">
        <v>806</v>
      </c>
      <c r="K69" s="600" t="s">
        <v>5463</v>
      </c>
      <c r="L69" s="897">
        <v>2.85</v>
      </c>
      <c r="M69" s="897">
        <v>0</v>
      </c>
      <c r="N69" s="897">
        <v>0</v>
      </c>
      <c r="O69" s="897">
        <v>0</v>
      </c>
      <c r="P69" s="897">
        <v>0</v>
      </c>
      <c r="Q69" s="897">
        <v>0</v>
      </c>
      <c r="R69" s="600"/>
    </row>
    <row r="70" spans="2:18" ht="25.5" x14ac:dyDescent="0.25">
      <c r="B70" s="500">
        <v>0</v>
      </c>
      <c r="C70" s="600" t="s">
        <v>4567</v>
      </c>
      <c r="D70" s="600" t="s">
        <v>25</v>
      </c>
      <c r="E70" s="600" t="s">
        <v>4614</v>
      </c>
      <c r="F70" s="600" t="s">
        <v>416</v>
      </c>
      <c r="G70" s="600" t="s">
        <v>558</v>
      </c>
      <c r="H70" s="600" t="s">
        <v>422</v>
      </c>
      <c r="I70" s="601" t="s">
        <v>4413</v>
      </c>
      <c r="J70" s="601" t="s">
        <v>806</v>
      </c>
      <c r="K70" s="600" t="s">
        <v>5464</v>
      </c>
      <c r="L70" s="897">
        <v>0.9</v>
      </c>
      <c r="M70" s="897">
        <v>0</v>
      </c>
      <c r="N70" s="897">
        <v>0</v>
      </c>
      <c r="O70" s="897">
        <v>0</v>
      </c>
      <c r="P70" s="897">
        <v>0</v>
      </c>
      <c r="Q70" s="897">
        <v>0</v>
      </c>
      <c r="R70" s="600"/>
    </row>
    <row r="71" spans="2:18" ht="25.5" x14ac:dyDescent="0.25">
      <c r="B71" s="500">
        <v>0</v>
      </c>
      <c r="C71" s="600" t="s">
        <v>4565</v>
      </c>
      <c r="D71" s="600" t="s">
        <v>25</v>
      </c>
      <c r="E71" s="600" t="s">
        <v>4614</v>
      </c>
      <c r="F71" s="600" t="s">
        <v>416</v>
      </c>
      <c r="G71" s="600" t="s">
        <v>558</v>
      </c>
      <c r="H71" s="600" t="s">
        <v>634</v>
      </c>
      <c r="I71" s="601" t="s">
        <v>4413</v>
      </c>
      <c r="J71" s="601" t="s">
        <v>806</v>
      </c>
      <c r="K71" s="600" t="s">
        <v>4566</v>
      </c>
      <c r="L71" s="897">
        <v>0.7</v>
      </c>
      <c r="M71" s="897">
        <v>0</v>
      </c>
      <c r="N71" s="897">
        <v>0</v>
      </c>
      <c r="O71" s="897">
        <v>0</v>
      </c>
      <c r="P71" s="897">
        <v>0</v>
      </c>
      <c r="Q71" s="897">
        <v>0</v>
      </c>
      <c r="R71" s="600"/>
    </row>
    <row r="72" spans="2:18" ht="25.5" x14ac:dyDescent="0.25">
      <c r="B72" s="500">
        <v>0</v>
      </c>
      <c r="C72" s="600" t="s">
        <v>3609</v>
      </c>
      <c r="D72" s="600" t="s">
        <v>25</v>
      </c>
      <c r="E72" s="600" t="s">
        <v>1301</v>
      </c>
      <c r="F72" s="600" t="s">
        <v>416</v>
      </c>
      <c r="G72" s="600" t="s">
        <v>558</v>
      </c>
      <c r="H72" s="600" t="s">
        <v>634</v>
      </c>
      <c r="I72" s="601" t="s">
        <v>4037</v>
      </c>
      <c r="J72" s="602" t="s">
        <v>5433</v>
      </c>
      <c r="K72" s="600" t="s">
        <v>3610</v>
      </c>
      <c r="L72" s="898">
        <v>2.1</v>
      </c>
      <c r="M72" s="898">
        <v>0</v>
      </c>
      <c r="N72" s="898">
        <v>0</v>
      </c>
      <c r="O72" s="898">
        <v>0</v>
      </c>
      <c r="P72" s="898">
        <v>0</v>
      </c>
      <c r="Q72" s="898">
        <v>0</v>
      </c>
      <c r="R72" s="600"/>
    </row>
    <row r="73" spans="2:18" ht="25.5" x14ac:dyDescent="0.25">
      <c r="B73" s="500">
        <v>0</v>
      </c>
      <c r="C73" s="600" t="s">
        <v>3943</v>
      </c>
      <c r="D73" s="600" t="s">
        <v>25</v>
      </c>
      <c r="E73" s="600" t="s">
        <v>3905</v>
      </c>
      <c r="F73" s="600" t="s">
        <v>416</v>
      </c>
      <c r="G73" s="600" t="s">
        <v>558</v>
      </c>
      <c r="H73" s="600" t="s">
        <v>426</v>
      </c>
      <c r="I73" s="601" t="s">
        <v>4024</v>
      </c>
      <c r="J73" s="602" t="s">
        <v>628</v>
      </c>
      <c r="K73" s="600" t="s">
        <v>3906</v>
      </c>
      <c r="L73" s="558">
        <v>1.9</v>
      </c>
      <c r="M73" s="898">
        <v>0</v>
      </c>
      <c r="N73" s="898">
        <v>0</v>
      </c>
      <c r="O73" s="898">
        <v>0</v>
      </c>
      <c r="P73" s="898">
        <v>0</v>
      </c>
      <c r="Q73" s="898">
        <v>0</v>
      </c>
      <c r="R73" s="600"/>
    </row>
    <row r="74" spans="2:18" ht="25.5" x14ac:dyDescent="0.25">
      <c r="B74" s="500">
        <v>0</v>
      </c>
      <c r="C74" s="600" t="s">
        <v>4265</v>
      </c>
      <c r="D74" s="600" t="s">
        <v>25</v>
      </c>
      <c r="E74" s="600" t="s">
        <v>4128</v>
      </c>
      <c r="F74" s="600" t="s">
        <v>416</v>
      </c>
      <c r="G74" s="600" t="s">
        <v>558</v>
      </c>
      <c r="H74" s="600" t="s">
        <v>517</v>
      </c>
      <c r="I74" s="601" t="s">
        <v>4062</v>
      </c>
      <c r="J74" s="602" t="s">
        <v>628</v>
      </c>
      <c r="K74" s="600" t="s">
        <v>4129</v>
      </c>
      <c r="L74" s="898">
        <v>5.3</v>
      </c>
      <c r="M74" s="898">
        <v>0</v>
      </c>
      <c r="N74" s="898">
        <v>0</v>
      </c>
      <c r="O74" s="898">
        <v>0</v>
      </c>
      <c r="P74" s="898">
        <v>0</v>
      </c>
      <c r="Q74" s="898">
        <v>0</v>
      </c>
      <c r="R74" s="600"/>
    </row>
    <row r="75" spans="2:18" ht="26.25" x14ac:dyDescent="0.25">
      <c r="B75" s="500">
        <v>0</v>
      </c>
      <c r="C75" s="500" t="s">
        <v>5465</v>
      </c>
      <c r="D75" s="500" t="s">
        <v>25</v>
      </c>
      <c r="E75" s="500" t="s">
        <v>5466</v>
      </c>
      <c r="F75" s="500" t="s">
        <v>416</v>
      </c>
      <c r="G75" s="500" t="s">
        <v>558</v>
      </c>
      <c r="H75" s="500" t="s">
        <v>634</v>
      </c>
      <c r="I75" s="604" t="s">
        <v>5467</v>
      </c>
      <c r="J75" s="604" t="s">
        <v>1974</v>
      </c>
      <c r="K75" s="500" t="s">
        <v>5468</v>
      </c>
      <c r="L75" s="899">
        <v>0.55000000000000004</v>
      </c>
      <c r="M75" s="899">
        <v>0.4</v>
      </c>
      <c r="N75" s="899">
        <v>0.55000000000000004</v>
      </c>
      <c r="O75" s="899">
        <v>0</v>
      </c>
      <c r="P75" s="899">
        <v>0</v>
      </c>
      <c r="Q75" s="899">
        <v>0</v>
      </c>
      <c r="R75" s="500"/>
    </row>
    <row r="76" spans="2:18" ht="26.25" x14ac:dyDescent="0.25">
      <c r="B76" s="500">
        <v>0</v>
      </c>
      <c r="C76" s="500" t="s">
        <v>5469</v>
      </c>
      <c r="D76" s="500" t="s">
        <v>25</v>
      </c>
      <c r="E76" s="500" t="s">
        <v>5470</v>
      </c>
      <c r="F76" s="500" t="s">
        <v>416</v>
      </c>
      <c r="G76" s="500" t="s">
        <v>558</v>
      </c>
      <c r="H76" s="500" t="s">
        <v>1531</v>
      </c>
      <c r="I76" s="604" t="s">
        <v>5467</v>
      </c>
      <c r="J76" s="604" t="s">
        <v>628</v>
      </c>
      <c r="K76" s="500" t="s">
        <v>5471</v>
      </c>
      <c r="L76" s="899">
        <v>7</v>
      </c>
      <c r="M76" s="899">
        <v>0</v>
      </c>
      <c r="N76" s="899">
        <v>0</v>
      </c>
      <c r="O76" s="899">
        <v>0</v>
      </c>
      <c r="P76" s="899">
        <v>0</v>
      </c>
      <c r="Q76" s="899">
        <v>0</v>
      </c>
      <c r="R76" s="500"/>
    </row>
    <row r="77" spans="2:18" s="987" customFormat="1" ht="26.25" x14ac:dyDescent="0.25">
      <c r="B77" s="739">
        <v>0</v>
      </c>
      <c r="C77" s="739" t="s">
        <v>5472</v>
      </c>
      <c r="D77" s="739" t="s">
        <v>25</v>
      </c>
      <c r="E77" s="739" t="s">
        <v>4036</v>
      </c>
      <c r="F77" s="739" t="s">
        <v>416</v>
      </c>
      <c r="G77" s="739" t="s">
        <v>558</v>
      </c>
      <c r="H77" s="739" t="s">
        <v>370</v>
      </c>
      <c r="I77" s="973" t="s">
        <v>5467</v>
      </c>
      <c r="J77" s="748">
        <v>46022</v>
      </c>
      <c r="K77" s="739" t="s">
        <v>181</v>
      </c>
      <c r="L77" s="985">
        <v>2.5</v>
      </c>
      <c r="M77" s="986">
        <v>0</v>
      </c>
      <c r="N77" s="986">
        <v>0</v>
      </c>
      <c r="O77" s="986">
        <v>0</v>
      </c>
      <c r="P77" s="986">
        <v>0</v>
      </c>
      <c r="Q77" s="986">
        <v>0</v>
      </c>
      <c r="R77" s="739"/>
    </row>
    <row r="78" spans="2:18" ht="26.25" x14ac:dyDescent="0.25">
      <c r="B78" s="500">
        <v>0</v>
      </c>
      <c r="C78" s="500" t="s">
        <v>5473</v>
      </c>
      <c r="D78" s="500" t="s">
        <v>25</v>
      </c>
      <c r="E78" s="500" t="s">
        <v>4036</v>
      </c>
      <c r="F78" s="500" t="s">
        <v>416</v>
      </c>
      <c r="G78" s="500" t="s">
        <v>558</v>
      </c>
      <c r="H78" s="500" t="s">
        <v>470</v>
      </c>
      <c r="I78" s="606" t="s">
        <v>5467</v>
      </c>
      <c r="J78" s="735">
        <v>46022</v>
      </c>
      <c r="K78" s="500" t="s">
        <v>174</v>
      </c>
      <c r="L78" s="605">
        <v>4.04</v>
      </c>
      <c r="M78" s="900">
        <v>0</v>
      </c>
      <c r="N78" s="900">
        <v>0</v>
      </c>
      <c r="O78" s="900">
        <v>0</v>
      </c>
      <c r="P78" s="900">
        <v>0</v>
      </c>
      <c r="Q78" s="900">
        <v>0</v>
      </c>
      <c r="R78" s="500"/>
    </row>
    <row r="79" spans="2:18" ht="26.25" x14ac:dyDescent="0.25">
      <c r="B79" s="500">
        <v>0</v>
      </c>
      <c r="C79" s="500" t="s">
        <v>5474</v>
      </c>
      <c r="D79" s="500" t="s">
        <v>25</v>
      </c>
      <c r="E79" s="500" t="s">
        <v>4036</v>
      </c>
      <c r="F79" s="500" t="s">
        <v>416</v>
      </c>
      <c r="G79" s="500" t="s">
        <v>558</v>
      </c>
      <c r="H79" s="500" t="s">
        <v>608</v>
      </c>
      <c r="I79" s="606" t="s">
        <v>5467</v>
      </c>
      <c r="J79" s="735">
        <v>46022</v>
      </c>
      <c r="K79" s="500" t="s">
        <v>157</v>
      </c>
      <c r="L79" s="605">
        <v>1.07</v>
      </c>
      <c r="M79" s="900">
        <v>0</v>
      </c>
      <c r="N79" s="900">
        <v>0</v>
      </c>
      <c r="O79" s="900">
        <v>0</v>
      </c>
      <c r="P79" s="900">
        <v>0</v>
      </c>
      <c r="Q79" s="900">
        <v>0</v>
      </c>
      <c r="R79" s="500"/>
    </row>
    <row r="80" spans="2:18" ht="26.25" x14ac:dyDescent="0.25">
      <c r="B80" s="500">
        <v>0</v>
      </c>
      <c r="C80" s="500" t="s">
        <v>5475</v>
      </c>
      <c r="D80" s="500" t="s">
        <v>25</v>
      </c>
      <c r="E80" s="500" t="s">
        <v>4036</v>
      </c>
      <c r="F80" s="500" t="s">
        <v>416</v>
      </c>
      <c r="G80" s="500" t="s">
        <v>558</v>
      </c>
      <c r="H80" s="500" t="s">
        <v>2969</v>
      </c>
      <c r="I80" s="606" t="s">
        <v>5467</v>
      </c>
      <c r="J80" s="735">
        <v>46022</v>
      </c>
      <c r="K80" s="500" t="s">
        <v>187</v>
      </c>
      <c r="L80" s="605">
        <v>3.6</v>
      </c>
      <c r="M80" s="900">
        <v>0</v>
      </c>
      <c r="N80" s="900">
        <v>0</v>
      </c>
      <c r="O80" s="900">
        <v>0</v>
      </c>
      <c r="P80" s="900">
        <v>0</v>
      </c>
      <c r="Q80" s="900">
        <v>0</v>
      </c>
      <c r="R80" s="500"/>
    </row>
    <row r="81" spans="2:18" ht="26.25" x14ac:dyDescent="0.25">
      <c r="B81" s="500">
        <v>0</v>
      </c>
      <c r="C81" s="500" t="s">
        <v>5476</v>
      </c>
      <c r="D81" s="500" t="s">
        <v>25</v>
      </c>
      <c r="E81" s="500" t="s">
        <v>4036</v>
      </c>
      <c r="F81" s="500" t="s">
        <v>416</v>
      </c>
      <c r="G81" s="500" t="s">
        <v>558</v>
      </c>
      <c r="H81" s="500" t="s">
        <v>531</v>
      </c>
      <c r="I81" s="606" t="s">
        <v>5467</v>
      </c>
      <c r="J81" s="607" t="s">
        <v>628</v>
      </c>
      <c r="K81" s="500" t="s">
        <v>3449</v>
      </c>
      <c r="L81" s="900">
        <v>0.4</v>
      </c>
      <c r="M81" s="900">
        <v>0</v>
      </c>
      <c r="N81" s="900">
        <v>0</v>
      </c>
      <c r="O81" s="900">
        <v>0</v>
      </c>
      <c r="P81" s="900">
        <v>0</v>
      </c>
      <c r="Q81" s="900">
        <v>0</v>
      </c>
      <c r="R81" s="500"/>
    </row>
    <row r="82" spans="2:18" ht="26.25" x14ac:dyDescent="0.25">
      <c r="B82" s="500">
        <v>0</v>
      </c>
      <c r="C82" s="500" t="s">
        <v>5477</v>
      </c>
      <c r="D82" s="500" t="s">
        <v>25</v>
      </c>
      <c r="E82" s="500" t="s">
        <v>4036</v>
      </c>
      <c r="F82" s="500" t="s">
        <v>416</v>
      </c>
      <c r="G82" s="500" t="s">
        <v>417</v>
      </c>
      <c r="H82" s="500" t="s">
        <v>2969</v>
      </c>
      <c r="I82" s="606" t="s">
        <v>5467</v>
      </c>
      <c r="J82" s="607" t="s">
        <v>1974</v>
      </c>
      <c r="K82" s="500" t="s">
        <v>5478</v>
      </c>
      <c r="L82" s="900">
        <v>6</v>
      </c>
      <c r="M82" s="900">
        <v>0</v>
      </c>
      <c r="N82" s="900">
        <v>0</v>
      </c>
      <c r="O82" s="900">
        <v>0</v>
      </c>
      <c r="P82" s="900">
        <v>0</v>
      </c>
      <c r="Q82" s="900">
        <v>0</v>
      </c>
      <c r="R82" s="500"/>
    </row>
    <row r="83" spans="2:18" ht="26.25" x14ac:dyDescent="0.25">
      <c r="B83" s="500">
        <v>0</v>
      </c>
      <c r="C83" s="500" t="s">
        <v>5479</v>
      </c>
      <c r="D83" s="500" t="s">
        <v>25</v>
      </c>
      <c r="E83" s="500" t="s">
        <v>3733</v>
      </c>
      <c r="F83" s="500" t="s">
        <v>416</v>
      </c>
      <c r="G83" s="500" t="s">
        <v>558</v>
      </c>
      <c r="H83" s="500" t="s">
        <v>524</v>
      </c>
      <c r="I83" s="604" t="s">
        <v>5467</v>
      </c>
      <c r="J83" s="604" t="s">
        <v>795</v>
      </c>
      <c r="K83" s="500" t="s">
        <v>5480</v>
      </c>
      <c r="L83" s="900">
        <v>0.35</v>
      </c>
      <c r="M83" s="900">
        <v>0</v>
      </c>
      <c r="N83" s="900">
        <v>0</v>
      </c>
      <c r="O83" s="900">
        <v>0</v>
      </c>
      <c r="P83" s="900">
        <v>0</v>
      </c>
      <c r="Q83" s="900">
        <v>0</v>
      </c>
      <c r="R83" s="500"/>
    </row>
    <row r="84" spans="2:18" ht="26.25" x14ac:dyDescent="0.25">
      <c r="B84" s="500">
        <v>0</v>
      </c>
      <c r="C84" s="500" t="s">
        <v>5927</v>
      </c>
      <c r="D84" s="500" t="s">
        <v>25</v>
      </c>
      <c r="E84" s="500" t="s">
        <v>4036</v>
      </c>
      <c r="F84" s="500" t="s">
        <v>416</v>
      </c>
      <c r="G84" s="500" t="s">
        <v>558</v>
      </c>
      <c r="H84" s="500" t="s">
        <v>517</v>
      </c>
      <c r="I84" s="604" t="s">
        <v>5925</v>
      </c>
      <c r="J84" s="604" t="s">
        <v>806</v>
      </c>
      <c r="K84" s="500" t="s">
        <v>6100</v>
      </c>
      <c r="L84" s="605">
        <v>0.87</v>
      </c>
      <c r="M84" s="900">
        <v>0</v>
      </c>
      <c r="N84" s="900">
        <v>0</v>
      </c>
      <c r="O84" s="900">
        <v>0</v>
      </c>
      <c r="P84" s="900">
        <v>0</v>
      </c>
      <c r="Q84" s="900">
        <v>0</v>
      </c>
      <c r="R84" s="500"/>
    </row>
    <row r="85" spans="2:18" ht="26.25" x14ac:dyDescent="0.25">
      <c r="B85" s="500">
        <v>0</v>
      </c>
      <c r="C85" s="500" t="s">
        <v>6429</v>
      </c>
      <c r="D85" s="500" t="s">
        <v>25</v>
      </c>
      <c r="E85" s="500" t="s">
        <v>4036</v>
      </c>
      <c r="F85" s="500" t="s">
        <v>416</v>
      </c>
      <c r="G85" s="500" t="s">
        <v>558</v>
      </c>
      <c r="H85" s="500" t="s">
        <v>767</v>
      </c>
      <c r="I85" s="604" t="s">
        <v>6291</v>
      </c>
      <c r="J85" s="604" t="s">
        <v>624</v>
      </c>
      <c r="K85" s="500" t="s">
        <v>5575</v>
      </c>
      <c r="L85" s="900">
        <v>1.1100000000000001</v>
      </c>
      <c r="M85" s="900">
        <v>0</v>
      </c>
      <c r="N85" s="900">
        <v>0</v>
      </c>
      <c r="O85" s="900">
        <v>0</v>
      </c>
      <c r="P85" s="900">
        <v>0</v>
      </c>
      <c r="Q85" s="900">
        <v>0</v>
      </c>
      <c r="R85" s="500"/>
    </row>
    <row r="86" spans="2:18" ht="26.25" x14ac:dyDescent="0.25">
      <c r="B86" s="500">
        <v>0</v>
      </c>
      <c r="C86" s="500" t="s">
        <v>6430</v>
      </c>
      <c r="D86" s="500" t="s">
        <v>25</v>
      </c>
      <c r="E86" s="500" t="s">
        <v>4036</v>
      </c>
      <c r="F86" s="500" t="s">
        <v>416</v>
      </c>
      <c r="G86" s="500" t="s">
        <v>558</v>
      </c>
      <c r="H86" s="500" t="s">
        <v>431</v>
      </c>
      <c r="I86" s="604" t="s">
        <v>6291</v>
      </c>
      <c r="J86" s="604" t="s">
        <v>628</v>
      </c>
      <c r="K86" s="500" t="s">
        <v>194</v>
      </c>
      <c r="L86" s="900">
        <v>0.95</v>
      </c>
      <c r="M86" s="900">
        <v>0</v>
      </c>
      <c r="N86" s="900">
        <v>0</v>
      </c>
      <c r="O86" s="900">
        <v>0</v>
      </c>
      <c r="P86" s="900">
        <v>0</v>
      </c>
      <c r="Q86" s="900">
        <v>0</v>
      </c>
      <c r="R86" s="500"/>
    </row>
    <row r="87" spans="2:18" ht="26.25" x14ac:dyDescent="0.25">
      <c r="B87" s="500">
        <v>0</v>
      </c>
      <c r="C87" s="500" t="s">
        <v>6555</v>
      </c>
      <c r="D87" s="500" t="s">
        <v>25</v>
      </c>
      <c r="E87" s="500" t="s">
        <v>4036</v>
      </c>
      <c r="F87" s="500" t="s">
        <v>416</v>
      </c>
      <c r="G87" s="500" t="s">
        <v>558</v>
      </c>
      <c r="H87" s="500" t="s">
        <v>3483</v>
      </c>
      <c r="I87" s="604" t="s">
        <v>6428</v>
      </c>
      <c r="J87" s="604" t="s">
        <v>624</v>
      </c>
      <c r="K87" s="500" t="s">
        <v>6431</v>
      </c>
      <c r="L87" s="900">
        <v>0.45</v>
      </c>
      <c r="M87" s="900">
        <v>0</v>
      </c>
      <c r="N87" s="900">
        <v>0</v>
      </c>
      <c r="O87" s="900">
        <v>0</v>
      </c>
      <c r="P87" s="900">
        <v>0</v>
      </c>
      <c r="Q87" s="900">
        <v>0</v>
      </c>
      <c r="R87" s="500"/>
    </row>
    <row r="88" spans="2:18" ht="26.25" x14ac:dyDescent="0.25">
      <c r="B88" s="500">
        <v>0</v>
      </c>
      <c r="C88" s="500" t="s">
        <v>5928</v>
      </c>
      <c r="D88" s="500" t="s">
        <v>25</v>
      </c>
      <c r="E88" s="500" t="s">
        <v>5926</v>
      </c>
      <c r="F88" s="500" t="s">
        <v>416</v>
      </c>
      <c r="G88" s="500" t="s">
        <v>558</v>
      </c>
      <c r="H88" s="500" t="s">
        <v>634</v>
      </c>
      <c r="I88" s="604" t="s">
        <v>5925</v>
      </c>
      <c r="J88" s="604" t="s">
        <v>2046</v>
      </c>
      <c r="K88" s="500" t="s">
        <v>6432</v>
      </c>
      <c r="L88" s="900">
        <v>0.85755999999999999</v>
      </c>
      <c r="M88" s="900">
        <v>0</v>
      </c>
      <c r="N88" s="900">
        <v>0</v>
      </c>
      <c r="O88" s="900">
        <v>0</v>
      </c>
      <c r="P88" s="900">
        <v>0</v>
      </c>
      <c r="Q88" s="900">
        <v>0</v>
      </c>
      <c r="R88" s="500"/>
    </row>
    <row r="89" spans="2:18" ht="26.25" x14ac:dyDescent="0.25">
      <c r="B89" s="500">
        <v>0</v>
      </c>
      <c r="C89" s="500" t="s">
        <v>6101</v>
      </c>
      <c r="D89" s="500" t="s">
        <v>25</v>
      </c>
      <c r="E89" s="500" t="s">
        <v>4480</v>
      </c>
      <c r="F89" s="500" t="s">
        <v>416</v>
      </c>
      <c r="G89" s="500" t="s">
        <v>558</v>
      </c>
      <c r="H89" s="500" t="s">
        <v>3318</v>
      </c>
      <c r="I89" s="604" t="s">
        <v>6076</v>
      </c>
      <c r="J89" s="604" t="s">
        <v>5175</v>
      </c>
      <c r="K89" s="500" t="s">
        <v>6433</v>
      </c>
      <c r="L89" s="900">
        <v>0.6</v>
      </c>
      <c r="M89" s="900">
        <v>0</v>
      </c>
      <c r="N89" s="900">
        <v>0</v>
      </c>
      <c r="O89" s="900">
        <v>0</v>
      </c>
      <c r="P89" s="900">
        <v>0</v>
      </c>
      <c r="Q89" s="900">
        <v>0</v>
      </c>
      <c r="R89" s="500"/>
    </row>
    <row r="90" spans="2:18" ht="26.25" x14ac:dyDescent="0.25">
      <c r="B90" s="500">
        <v>0</v>
      </c>
      <c r="C90" s="500" t="s">
        <v>6434</v>
      </c>
      <c r="D90" s="500" t="s">
        <v>25</v>
      </c>
      <c r="E90" s="500" t="s">
        <v>6297</v>
      </c>
      <c r="F90" s="500" t="s">
        <v>416</v>
      </c>
      <c r="G90" s="500" t="s">
        <v>558</v>
      </c>
      <c r="H90" s="500" t="s">
        <v>370</v>
      </c>
      <c r="I90" s="604" t="s">
        <v>6291</v>
      </c>
      <c r="J90" s="604" t="s">
        <v>6077</v>
      </c>
      <c r="K90" s="500" t="s">
        <v>6435</v>
      </c>
      <c r="L90" s="900">
        <v>0.48</v>
      </c>
      <c r="M90" s="900">
        <v>0</v>
      </c>
      <c r="N90" s="900">
        <v>0</v>
      </c>
      <c r="O90" s="900">
        <v>0</v>
      </c>
      <c r="P90" s="900">
        <v>0</v>
      </c>
      <c r="Q90" s="900">
        <v>0</v>
      </c>
      <c r="R90" s="500"/>
    </row>
    <row r="91" spans="2:18" ht="15.75" customHeight="1" x14ac:dyDescent="0.25">
      <c r="B91" s="500">
        <v>0</v>
      </c>
      <c r="C91" s="500" t="s">
        <v>6436</v>
      </c>
      <c r="D91" s="500" t="s">
        <v>25</v>
      </c>
      <c r="E91" s="500" t="s">
        <v>6366</v>
      </c>
      <c r="F91" s="500" t="s">
        <v>416</v>
      </c>
      <c r="G91" s="500" t="s">
        <v>558</v>
      </c>
      <c r="H91" s="500" t="s">
        <v>370</v>
      </c>
      <c r="I91" s="604" t="s">
        <v>6368</v>
      </c>
      <c r="J91" s="604" t="s">
        <v>4069</v>
      </c>
      <c r="K91" s="500" t="s">
        <v>6367</v>
      </c>
      <c r="L91" s="900">
        <v>0.21</v>
      </c>
      <c r="M91" s="900">
        <v>0</v>
      </c>
      <c r="N91" s="900">
        <v>0</v>
      </c>
      <c r="O91" s="900">
        <v>0</v>
      </c>
      <c r="P91" s="900">
        <v>0</v>
      </c>
      <c r="Q91" s="900">
        <v>0</v>
      </c>
      <c r="R91" s="500"/>
    </row>
    <row r="92" spans="2:18" ht="15" customHeight="1" x14ac:dyDescent="0.25">
      <c r="B92" s="500">
        <v>0</v>
      </c>
      <c r="C92" s="500" t="s">
        <v>6437</v>
      </c>
      <c r="D92" s="500" t="s">
        <v>25</v>
      </c>
      <c r="E92" s="500" t="s">
        <v>6438</v>
      </c>
      <c r="F92" s="500" t="s">
        <v>416</v>
      </c>
      <c r="G92" s="500" t="s">
        <v>558</v>
      </c>
      <c r="H92" s="500" t="s">
        <v>767</v>
      </c>
      <c r="I92" s="604" t="s">
        <v>6368</v>
      </c>
      <c r="J92" s="604" t="s">
        <v>624</v>
      </c>
      <c r="K92" s="500" t="s">
        <v>6369</v>
      </c>
      <c r="L92" s="900">
        <v>0.65</v>
      </c>
      <c r="M92" s="900">
        <v>0</v>
      </c>
      <c r="N92" s="900">
        <v>0</v>
      </c>
      <c r="O92" s="900">
        <v>0</v>
      </c>
      <c r="P92" s="900">
        <v>0</v>
      </c>
      <c r="Q92" s="900">
        <v>0</v>
      </c>
      <c r="R92" s="500"/>
    </row>
    <row r="93" spans="2:18" ht="15" customHeight="1" x14ac:dyDescent="0.25">
      <c r="B93" s="500">
        <v>0</v>
      </c>
      <c r="C93" s="500" t="s">
        <v>6556</v>
      </c>
      <c r="D93" s="500" t="s">
        <v>25</v>
      </c>
      <c r="E93" s="500" t="s">
        <v>4036</v>
      </c>
      <c r="F93" s="500" t="s">
        <v>416</v>
      </c>
      <c r="G93" s="500" t="s">
        <v>558</v>
      </c>
      <c r="H93" s="500" t="s">
        <v>433</v>
      </c>
      <c r="I93" s="604" t="s">
        <v>6557</v>
      </c>
      <c r="J93" s="604" t="s">
        <v>624</v>
      </c>
      <c r="K93" s="500" t="s">
        <v>195</v>
      </c>
      <c r="L93" s="900">
        <v>0</v>
      </c>
      <c r="M93" s="900">
        <v>0</v>
      </c>
      <c r="N93" s="900">
        <v>0</v>
      </c>
      <c r="O93" s="900">
        <v>0</v>
      </c>
      <c r="P93" s="900">
        <v>0</v>
      </c>
      <c r="Q93" s="900">
        <v>0</v>
      </c>
      <c r="R93" s="500"/>
    </row>
    <row r="94" spans="2:18" ht="15" customHeight="1" x14ac:dyDescent="0.25">
      <c r="B94" s="500">
        <v>0</v>
      </c>
      <c r="C94" s="500" t="s">
        <v>6558</v>
      </c>
      <c r="D94" s="500" t="s">
        <v>25</v>
      </c>
      <c r="E94" s="500" t="s">
        <v>4036</v>
      </c>
      <c r="F94" s="500" t="s">
        <v>416</v>
      </c>
      <c r="G94" s="500" t="s">
        <v>558</v>
      </c>
      <c r="H94" s="500" t="s">
        <v>3364</v>
      </c>
      <c r="I94" s="604" t="s">
        <v>6557</v>
      </c>
      <c r="J94" s="604" t="s">
        <v>628</v>
      </c>
      <c r="K94" s="500" t="s">
        <v>3585</v>
      </c>
      <c r="L94" s="900">
        <v>0</v>
      </c>
      <c r="M94" s="900">
        <v>0</v>
      </c>
      <c r="N94" s="900">
        <v>0</v>
      </c>
      <c r="O94" s="900">
        <v>0</v>
      </c>
      <c r="P94" s="900">
        <v>0</v>
      </c>
      <c r="Q94" s="900">
        <v>0</v>
      </c>
      <c r="R94" s="500"/>
    </row>
    <row r="95" spans="2:18" ht="15" customHeight="1" x14ac:dyDescent="0.25">
      <c r="B95" s="500">
        <v>0</v>
      </c>
      <c r="C95" s="500" t="s">
        <v>6618</v>
      </c>
      <c r="D95" s="500" t="s">
        <v>25</v>
      </c>
      <c r="E95" s="500" t="s">
        <v>6559</v>
      </c>
      <c r="F95" s="500" t="s">
        <v>416</v>
      </c>
      <c r="G95" s="500" t="s">
        <v>558</v>
      </c>
      <c r="H95" s="500" t="s">
        <v>719</v>
      </c>
      <c r="I95" s="604" t="s">
        <v>6560</v>
      </c>
      <c r="J95" s="604" t="s">
        <v>5433</v>
      </c>
      <c r="K95" s="500" t="s">
        <v>6452</v>
      </c>
      <c r="L95" s="900">
        <v>1.7</v>
      </c>
      <c r="M95" s="900">
        <v>0</v>
      </c>
      <c r="N95" s="900">
        <v>0</v>
      </c>
      <c r="O95" s="900">
        <v>0</v>
      </c>
      <c r="P95" s="900">
        <v>0</v>
      </c>
      <c r="Q95" s="900">
        <v>0</v>
      </c>
      <c r="R95" s="500"/>
    </row>
    <row r="96" spans="2:18" ht="15" customHeight="1" x14ac:dyDescent="0.25">
      <c r="B96" s="500">
        <v>0</v>
      </c>
      <c r="C96" s="500" t="s">
        <v>6561</v>
      </c>
      <c r="D96" s="500" t="s">
        <v>25</v>
      </c>
      <c r="E96" s="500" t="s">
        <v>6562</v>
      </c>
      <c r="F96" s="500" t="s">
        <v>416</v>
      </c>
      <c r="G96" s="500" t="s">
        <v>558</v>
      </c>
      <c r="H96" s="500" t="s">
        <v>422</v>
      </c>
      <c r="I96" s="604" t="s">
        <v>6557</v>
      </c>
      <c r="J96" s="604" t="s">
        <v>6563</v>
      </c>
      <c r="K96" s="1224" t="s">
        <v>6564</v>
      </c>
      <c r="L96" s="1219">
        <v>10.48</v>
      </c>
      <c r="M96" s="1219">
        <v>0</v>
      </c>
      <c r="N96" s="1219">
        <v>0</v>
      </c>
      <c r="O96" s="1219">
        <v>0</v>
      </c>
      <c r="P96" s="1219">
        <v>0</v>
      </c>
      <c r="Q96" s="1219">
        <v>0</v>
      </c>
      <c r="R96" s="500"/>
    </row>
    <row r="97" spans="2:18" ht="15" customHeight="1" x14ac:dyDescent="0.25">
      <c r="B97" s="500">
        <v>0</v>
      </c>
      <c r="C97" s="500" t="s">
        <v>6565</v>
      </c>
      <c r="D97" s="500" t="s">
        <v>25</v>
      </c>
      <c r="E97" s="500" t="s">
        <v>6562</v>
      </c>
      <c r="F97" s="500" t="s">
        <v>416</v>
      </c>
      <c r="G97" s="500" t="s">
        <v>558</v>
      </c>
      <c r="H97" s="500" t="s">
        <v>428</v>
      </c>
      <c r="I97" s="604" t="s">
        <v>6557</v>
      </c>
      <c r="J97" s="604" t="s">
        <v>6563</v>
      </c>
      <c r="K97" s="1225"/>
      <c r="L97" s="1220"/>
      <c r="M97" s="1220"/>
      <c r="N97" s="1220"/>
      <c r="O97" s="1220"/>
      <c r="P97" s="1220"/>
      <c r="Q97" s="1220"/>
      <c r="R97" s="500"/>
    </row>
    <row r="98" spans="2:18" ht="15" customHeight="1" x14ac:dyDescent="0.25">
      <c r="B98" s="500">
        <v>0</v>
      </c>
      <c r="C98" s="500" t="s">
        <v>6566</v>
      </c>
      <c r="D98" s="500" t="s">
        <v>25</v>
      </c>
      <c r="E98" s="500" t="s">
        <v>6562</v>
      </c>
      <c r="F98" s="500" t="s">
        <v>416</v>
      </c>
      <c r="G98" s="500" t="s">
        <v>558</v>
      </c>
      <c r="H98" s="500" t="s">
        <v>370</v>
      </c>
      <c r="I98" s="604" t="s">
        <v>6557</v>
      </c>
      <c r="J98" s="604" t="s">
        <v>6563</v>
      </c>
      <c r="K98" s="1226"/>
      <c r="L98" s="1221"/>
      <c r="M98" s="1221"/>
      <c r="N98" s="1221"/>
      <c r="O98" s="1221"/>
      <c r="P98" s="1221"/>
      <c r="Q98" s="1221"/>
      <c r="R98" s="500"/>
    </row>
    <row r="99" spans="2:18" ht="15" customHeight="1" x14ac:dyDescent="0.25">
      <c r="B99" s="500">
        <v>0</v>
      </c>
      <c r="C99" s="500" t="s">
        <v>6619</v>
      </c>
      <c r="D99" s="500" t="s">
        <v>25</v>
      </c>
      <c r="E99" s="500" t="s">
        <v>6578</v>
      </c>
      <c r="F99" s="500" t="s">
        <v>416</v>
      </c>
      <c r="G99" s="500" t="s">
        <v>558</v>
      </c>
      <c r="H99" s="500" t="s">
        <v>422</v>
      </c>
      <c r="I99" s="604" t="s">
        <v>6579</v>
      </c>
      <c r="J99" s="604" t="s">
        <v>6070</v>
      </c>
      <c r="K99" s="500" t="s">
        <v>6580</v>
      </c>
      <c r="L99" s="900">
        <v>1.4</v>
      </c>
      <c r="M99" s="900">
        <v>0</v>
      </c>
      <c r="N99" s="900">
        <v>0</v>
      </c>
      <c r="O99" s="900">
        <v>0</v>
      </c>
      <c r="P99" s="900">
        <v>0</v>
      </c>
      <c r="Q99" s="900">
        <v>0</v>
      </c>
      <c r="R99" s="500"/>
    </row>
    <row r="100" spans="2:18" ht="26.25" customHeight="1" x14ac:dyDescent="0.25">
      <c r="B100" s="500">
        <v>0</v>
      </c>
      <c r="C100" s="500" t="s">
        <v>7043</v>
      </c>
      <c r="D100" s="500" t="s">
        <v>25</v>
      </c>
      <c r="E100" s="500" t="s">
        <v>6753</v>
      </c>
      <c r="F100" s="500" t="s">
        <v>416</v>
      </c>
      <c r="G100" s="500" t="s">
        <v>558</v>
      </c>
      <c r="H100" s="500" t="s">
        <v>522</v>
      </c>
      <c r="I100" s="604" t="s">
        <v>6750</v>
      </c>
      <c r="J100" s="604" t="s">
        <v>624</v>
      </c>
      <c r="K100" s="500" t="s">
        <v>6754</v>
      </c>
      <c r="L100" s="901">
        <v>1.5</v>
      </c>
      <c r="M100" s="901">
        <v>1.5</v>
      </c>
      <c r="N100" s="901">
        <v>1.5</v>
      </c>
      <c r="O100" s="900">
        <v>0</v>
      </c>
      <c r="P100" s="900">
        <v>0</v>
      </c>
      <c r="Q100" s="900">
        <v>0</v>
      </c>
      <c r="R100" s="500"/>
    </row>
    <row r="101" spans="2:18" s="991" customFormat="1" ht="26.1" customHeight="1" x14ac:dyDescent="0.25">
      <c r="B101" s="981">
        <v>0</v>
      </c>
      <c r="C101" s="981" t="s">
        <v>7044</v>
      </c>
      <c r="D101" s="981" t="s">
        <v>25</v>
      </c>
      <c r="E101" s="981" t="s">
        <v>6755</v>
      </c>
      <c r="F101" s="981" t="s">
        <v>416</v>
      </c>
      <c r="G101" s="981" t="s">
        <v>558</v>
      </c>
      <c r="H101" s="981" t="s">
        <v>470</v>
      </c>
      <c r="I101" s="988" t="s">
        <v>6750</v>
      </c>
      <c r="J101" s="988" t="s">
        <v>624</v>
      </c>
      <c r="K101" s="981" t="s">
        <v>6756</v>
      </c>
      <c r="L101" s="989">
        <v>1.2</v>
      </c>
      <c r="M101" s="989">
        <v>1.2</v>
      </c>
      <c r="N101" s="989">
        <v>1.2</v>
      </c>
      <c r="O101" s="990">
        <v>0</v>
      </c>
      <c r="P101" s="990">
        <v>0</v>
      </c>
      <c r="Q101" s="990">
        <v>0</v>
      </c>
      <c r="R101" s="981"/>
    </row>
    <row r="102" spans="2:18" ht="26.25" customHeight="1" x14ac:dyDescent="0.25">
      <c r="B102" s="500">
        <v>0</v>
      </c>
      <c r="C102" s="500" t="s">
        <v>7045</v>
      </c>
      <c r="D102" s="500" t="s">
        <v>25</v>
      </c>
      <c r="E102" s="500" t="s">
        <v>6757</v>
      </c>
      <c r="F102" s="500" t="s">
        <v>416</v>
      </c>
      <c r="G102" s="500" t="s">
        <v>558</v>
      </c>
      <c r="H102" s="500" t="s">
        <v>2969</v>
      </c>
      <c r="I102" s="604" t="s">
        <v>6750</v>
      </c>
      <c r="J102" s="604" t="s">
        <v>624</v>
      </c>
      <c r="K102" s="500" t="s">
        <v>6758</v>
      </c>
      <c r="L102" s="901">
        <v>0.48</v>
      </c>
      <c r="M102" s="901">
        <v>0.48</v>
      </c>
      <c r="N102" s="901">
        <v>0.48</v>
      </c>
      <c r="O102" s="900">
        <v>0</v>
      </c>
      <c r="P102" s="900">
        <v>0</v>
      </c>
      <c r="Q102" s="900">
        <v>0</v>
      </c>
      <c r="R102" s="500"/>
    </row>
    <row r="103" spans="2:18" ht="26.25" customHeight="1" x14ac:dyDescent="0.25">
      <c r="B103" s="500">
        <v>0</v>
      </c>
      <c r="C103" s="500" t="s">
        <v>7046</v>
      </c>
      <c r="D103" s="500" t="s">
        <v>25</v>
      </c>
      <c r="E103" s="500" t="s">
        <v>4001</v>
      </c>
      <c r="F103" s="500" t="s">
        <v>416</v>
      </c>
      <c r="G103" s="500" t="s">
        <v>558</v>
      </c>
      <c r="H103" s="500" t="s">
        <v>3318</v>
      </c>
      <c r="I103" s="604" t="s">
        <v>6750</v>
      </c>
      <c r="J103" s="604" t="s">
        <v>628</v>
      </c>
      <c r="K103" s="500" t="s">
        <v>6759</v>
      </c>
      <c r="L103" s="901">
        <v>0.35</v>
      </c>
      <c r="M103" s="901">
        <v>0.35</v>
      </c>
      <c r="N103" s="901">
        <v>0.35</v>
      </c>
      <c r="O103" s="900">
        <v>0</v>
      </c>
      <c r="P103" s="900">
        <v>0</v>
      </c>
      <c r="Q103" s="900">
        <v>0</v>
      </c>
      <c r="R103" s="500"/>
    </row>
    <row r="104" spans="2:18" ht="26.25" customHeight="1" x14ac:dyDescent="0.25">
      <c r="B104" s="500">
        <v>0</v>
      </c>
      <c r="C104" s="500" t="s">
        <v>7047</v>
      </c>
      <c r="D104" s="500" t="s">
        <v>25</v>
      </c>
      <c r="E104" s="500" t="s">
        <v>6760</v>
      </c>
      <c r="F104" s="500" t="s">
        <v>416</v>
      </c>
      <c r="G104" s="500" t="s">
        <v>558</v>
      </c>
      <c r="H104" s="500" t="s">
        <v>422</v>
      </c>
      <c r="I104" s="604" t="s">
        <v>6750</v>
      </c>
      <c r="J104" s="604" t="s">
        <v>624</v>
      </c>
      <c r="K104" s="500" t="s">
        <v>6761</v>
      </c>
      <c r="L104" s="901">
        <v>3.7</v>
      </c>
      <c r="M104" s="901">
        <v>3.7</v>
      </c>
      <c r="N104" s="901">
        <v>3.7</v>
      </c>
      <c r="O104" s="900">
        <v>0</v>
      </c>
      <c r="P104" s="900">
        <v>0</v>
      </c>
      <c r="Q104" s="900">
        <v>0</v>
      </c>
      <c r="R104" s="500"/>
    </row>
    <row r="105" spans="2:18" ht="26.25" customHeight="1" x14ac:dyDescent="0.25">
      <c r="B105" s="500">
        <v>0</v>
      </c>
      <c r="C105" s="500" t="s">
        <v>7048</v>
      </c>
      <c r="D105" s="500" t="s">
        <v>25</v>
      </c>
      <c r="E105" s="500" t="s">
        <v>6762</v>
      </c>
      <c r="F105" s="500" t="s">
        <v>416</v>
      </c>
      <c r="G105" s="500" t="s">
        <v>558</v>
      </c>
      <c r="H105" s="500" t="s">
        <v>454</v>
      </c>
      <c r="I105" s="604" t="s">
        <v>6750</v>
      </c>
      <c r="J105" s="604" t="s">
        <v>795</v>
      </c>
      <c r="K105" s="500" t="s">
        <v>6763</v>
      </c>
      <c r="L105" s="901">
        <v>6</v>
      </c>
      <c r="M105" s="901">
        <v>0</v>
      </c>
      <c r="N105" s="901">
        <v>0</v>
      </c>
      <c r="O105" s="900">
        <v>0</v>
      </c>
      <c r="P105" s="900">
        <v>0</v>
      </c>
      <c r="Q105" s="900">
        <v>0</v>
      </c>
      <c r="R105" s="500"/>
    </row>
    <row r="106" spans="2:18" ht="26.25" customHeight="1" x14ac:dyDescent="0.25">
      <c r="B106" s="500">
        <v>0</v>
      </c>
      <c r="C106" s="500" t="s">
        <v>7049</v>
      </c>
      <c r="D106" s="500" t="s">
        <v>25</v>
      </c>
      <c r="E106" s="500" t="s">
        <v>6764</v>
      </c>
      <c r="F106" s="500" t="s">
        <v>416</v>
      </c>
      <c r="G106" s="500" t="s">
        <v>558</v>
      </c>
      <c r="H106" s="500" t="s">
        <v>513</v>
      </c>
      <c r="I106" s="604" t="s">
        <v>6750</v>
      </c>
      <c r="J106" s="604" t="s">
        <v>624</v>
      </c>
      <c r="K106" s="500" t="s">
        <v>6765</v>
      </c>
      <c r="L106" s="901">
        <v>6.7</v>
      </c>
      <c r="M106" s="901">
        <v>6.7</v>
      </c>
      <c r="N106" s="901">
        <v>6.7</v>
      </c>
      <c r="O106" s="900">
        <v>0</v>
      </c>
      <c r="P106" s="900">
        <v>0</v>
      </c>
      <c r="Q106" s="900">
        <v>0</v>
      </c>
      <c r="R106" s="500"/>
    </row>
    <row r="107" spans="2:18" ht="25.5" x14ac:dyDescent="0.25">
      <c r="B107" s="500">
        <v>0</v>
      </c>
      <c r="C107" s="500" t="s">
        <v>7050</v>
      </c>
      <c r="D107" s="600" t="s">
        <v>25</v>
      </c>
      <c r="E107" s="600" t="s">
        <v>4614</v>
      </c>
      <c r="F107" s="600" t="s">
        <v>416</v>
      </c>
      <c r="G107" s="600" t="s">
        <v>558</v>
      </c>
      <c r="H107" s="600" t="s">
        <v>2969</v>
      </c>
      <c r="I107" s="604" t="s">
        <v>6750</v>
      </c>
      <c r="J107" s="604" t="s">
        <v>806</v>
      </c>
      <c r="K107" s="600" t="s">
        <v>6766</v>
      </c>
      <c r="L107" s="897">
        <v>0.8</v>
      </c>
      <c r="M107" s="897">
        <v>0</v>
      </c>
      <c r="N107" s="897">
        <v>0</v>
      </c>
      <c r="O107" s="897">
        <v>0</v>
      </c>
      <c r="P107" s="897">
        <v>0</v>
      </c>
      <c r="Q107" s="897">
        <v>0</v>
      </c>
      <c r="R107" s="600"/>
    </row>
    <row r="108" spans="2:18" ht="26.25" x14ac:dyDescent="0.25">
      <c r="B108" s="500">
        <v>0</v>
      </c>
      <c r="C108" s="500" t="s">
        <v>7051</v>
      </c>
      <c r="D108" s="500" t="s">
        <v>25</v>
      </c>
      <c r="E108" s="600" t="s">
        <v>4036</v>
      </c>
      <c r="F108" s="500" t="s">
        <v>416</v>
      </c>
      <c r="G108" s="500" t="s">
        <v>558</v>
      </c>
      <c r="H108" s="500" t="s">
        <v>475</v>
      </c>
      <c r="I108" s="606" t="s">
        <v>6750</v>
      </c>
      <c r="J108" s="604" t="s">
        <v>624</v>
      </c>
      <c r="K108" s="500" t="s">
        <v>6767</v>
      </c>
      <c r="L108" s="605">
        <v>0.3</v>
      </c>
      <c r="M108" s="900">
        <v>0</v>
      </c>
      <c r="N108" s="900">
        <v>0</v>
      </c>
      <c r="O108" s="900">
        <v>0</v>
      </c>
      <c r="P108" s="900">
        <v>0</v>
      </c>
      <c r="Q108" s="900">
        <v>0</v>
      </c>
      <c r="R108" s="500"/>
    </row>
    <row r="109" spans="2:18" ht="26.25" x14ac:dyDescent="0.25">
      <c r="B109" s="500">
        <v>0</v>
      </c>
      <c r="C109" s="500" t="s">
        <v>7052</v>
      </c>
      <c r="D109" s="500" t="s">
        <v>25</v>
      </c>
      <c r="E109" s="600" t="s">
        <v>4036</v>
      </c>
      <c r="F109" s="500" t="s">
        <v>416</v>
      </c>
      <c r="G109" s="500" t="s">
        <v>558</v>
      </c>
      <c r="H109" s="500" t="s">
        <v>511</v>
      </c>
      <c r="I109" s="606" t="s">
        <v>6750</v>
      </c>
      <c r="J109" s="604" t="s">
        <v>1974</v>
      </c>
      <c r="K109" s="500" t="s">
        <v>69</v>
      </c>
      <c r="L109" s="605">
        <v>0.21</v>
      </c>
      <c r="M109" s="900">
        <v>0</v>
      </c>
      <c r="N109" s="900">
        <v>0</v>
      </c>
      <c r="O109" s="900">
        <v>0</v>
      </c>
      <c r="P109" s="900">
        <v>0</v>
      </c>
      <c r="Q109" s="900">
        <v>0</v>
      </c>
      <c r="R109" s="500"/>
    </row>
    <row r="110" spans="2:18" ht="26.25" customHeight="1" x14ac:dyDescent="0.25">
      <c r="B110" s="981">
        <v>0</v>
      </c>
      <c r="C110" s="981" t="s">
        <v>7053</v>
      </c>
      <c r="D110" s="981" t="s">
        <v>25</v>
      </c>
      <c r="E110" s="981" t="s">
        <v>4676</v>
      </c>
      <c r="F110" s="981" t="s">
        <v>416</v>
      </c>
      <c r="G110" s="981" t="s">
        <v>558</v>
      </c>
      <c r="H110" s="981" t="s">
        <v>767</v>
      </c>
      <c r="I110" s="988" t="s">
        <v>6750</v>
      </c>
      <c r="J110" s="988" t="s">
        <v>628</v>
      </c>
      <c r="K110" s="981" t="s">
        <v>3562</v>
      </c>
      <c r="L110" s="989">
        <v>1</v>
      </c>
      <c r="M110" s="989">
        <v>1</v>
      </c>
      <c r="N110" s="989">
        <v>1</v>
      </c>
      <c r="O110" s="990">
        <v>0</v>
      </c>
      <c r="P110" s="990">
        <v>0</v>
      </c>
      <c r="Q110" s="990">
        <v>0</v>
      </c>
      <c r="R110" s="981" t="s">
        <v>6768</v>
      </c>
    </row>
    <row r="111" spans="2:18" ht="26.25" customHeight="1" x14ac:dyDescent="0.25">
      <c r="B111" s="981">
        <v>0</v>
      </c>
      <c r="C111" s="981" t="s">
        <v>7054</v>
      </c>
      <c r="D111" s="981" t="s">
        <v>25</v>
      </c>
      <c r="E111" s="981" t="s">
        <v>4685</v>
      </c>
      <c r="F111" s="981" t="s">
        <v>416</v>
      </c>
      <c r="G111" s="981" t="s">
        <v>558</v>
      </c>
      <c r="H111" s="981" t="s">
        <v>719</v>
      </c>
      <c r="I111" s="988" t="s">
        <v>6750</v>
      </c>
      <c r="J111" s="992" t="s">
        <v>628</v>
      </c>
      <c r="K111" s="981" t="s">
        <v>4686</v>
      </c>
      <c r="L111" s="989">
        <v>0.45</v>
      </c>
      <c r="M111" s="989">
        <v>0.45</v>
      </c>
      <c r="N111" s="989">
        <v>0.45</v>
      </c>
      <c r="O111" s="990">
        <v>0</v>
      </c>
      <c r="P111" s="990">
        <v>0</v>
      </c>
      <c r="Q111" s="990">
        <v>0</v>
      </c>
      <c r="R111" s="981" t="s">
        <v>6768</v>
      </c>
    </row>
    <row r="112" spans="2:18" ht="26.25" customHeight="1" x14ac:dyDescent="0.25">
      <c r="B112" s="981">
        <v>0</v>
      </c>
      <c r="C112" s="981" t="s">
        <v>7055</v>
      </c>
      <c r="D112" s="981" t="s">
        <v>25</v>
      </c>
      <c r="E112" s="981" t="s">
        <v>1491</v>
      </c>
      <c r="F112" s="981" t="s">
        <v>416</v>
      </c>
      <c r="G112" s="981" t="s">
        <v>558</v>
      </c>
      <c r="H112" s="981" t="s">
        <v>767</v>
      </c>
      <c r="I112" s="988" t="s">
        <v>6750</v>
      </c>
      <c r="J112" s="988" t="s">
        <v>4809</v>
      </c>
      <c r="K112" s="981" t="s">
        <v>3562</v>
      </c>
      <c r="L112" s="989">
        <v>2.4</v>
      </c>
      <c r="M112" s="989">
        <v>2.4</v>
      </c>
      <c r="N112" s="989">
        <v>2.4</v>
      </c>
      <c r="O112" s="990">
        <v>0</v>
      </c>
      <c r="P112" s="990">
        <v>0</v>
      </c>
      <c r="Q112" s="990">
        <v>0</v>
      </c>
      <c r="R112" s="981" t="s">
        <v>6768</v>
      </c>
    </row>
    <row r="113" spans="2:18" ht="26.25" customHeight="1" x14ac:dyDescent="0.25">
      <c r="B113" s="981">
        <v>0</v>
      </c>
      <c r="C113" s="981" t="s">
        <v>7056</v>
      </c>
      <c r="D113" s="981" t="s">
        <v>25</v>
      </c>
      <c r="E113" s="981" t="s">
        <v>4690</v>
      </c>
      <c r="F113" s="981" t="s">
        <v>416</v>
      </c>
      <c r="G113" s="981" t="s">
        <v>558</v>
      </c>
      <c r="H113" s="981" t="s">
        <v>3362</v>
      </c>
      <c r="I113" s="988" t="s">
        <v>6750</v>
      </c>
      <c r="J113" s="988" t="s">
        <v>4721</v>
      </c>
      <c r="K113" s="981" t="s">
        <v>4691</v>
      </c>
      <c r="L113" s="989">
        <v>0.3</v>
      </c>
      <c r="M113" s="989">
        <v>0.3</v>
      </c>
      <c r="N113" s="989">
        <v>0.3</v>
      </c>
      <c r="O113" s="990">
        <v>0</v>
      </c>
      <c r="P113" s="990">
        <v>0</v>
      </c>
      <c r="Q113" s="990">
        <v>0</v>
      </c>
      <c r="R113" s="981" t="s">
        <v>6768</v>
      </c>
    </row>
    <row r="114" spans="2:18" ht="26.25" customHeight="1" x14ac:dyDescent="0.25">
      <c r="B114" s="981">
        <v>0</v>
      </c>
      <c r="C114" s="981" t="s">
        <v>7057</v>
      </c>
      <c r="D114" s="981" t="s">
        <v>25</v>
      </c>
      <c r="E114" s="981" t="s">
        <v>4138</v>
      </c>
      <c r="F114" s="981" t="s">
        <v>416</v>
      </c>
      <c r="G114" s="981" t="s">
        <v>558</v>
      </c>
      <c r="H114" s="981" t="s">
        <v>719</v>
      </c>
      <c r="I114" s="988" t="s">
        <v>6750</v>
      </c>
      <c r="J114" s="988" t="s">
        <v>806</v>
      </c>
      <c r="K114" s="981" t="s">
        <v>3574</v>
      </c>
      <c r="L114" s="989">
        <v>0.6</v>
      </c>
      <c r="M114" s="989">
        <v>0.6</v>
      </c>
      <c r="N114" s="989">
        <v>0.6</v>
      </c>
      <c r="O114" s="990">
        <v>0</v>
      </c>
      <c r="P114" s="990">
        <v>0</v>
      </c>
      <c r="Q114" s="990">
        <v>0</v>
      </c>
      <c r="R114" s="981" t="s">
        <v>6768</v>
      </c>
    </row>
    <row r="115" spans="2:18" ht="26.25" customHeight="1" x14ac:dyDescent="0.25">
      <c r="B115" s="981">
        <v>0</v>
      </c>
      <c r="C115" s="981" t="s">
        <v>7058</v>
      </c>
      <c r="D115" s="981" t="s">
        <v>25</v>
      </c>
      <c r="E115" s="981" t="s">
        <v>4138</v>
      </c>
      <c r="F115" s="981" t="s">
        <v>416</v>
      </c>
      <c r="G115" s="981" t="s">
        <v>558</v>
      </c>
      <c r="H115" s="981" t="s">
        <v>370</v>
      </c>
      <c r="I115" s="988" t="s">
        <v>6750</v>
      </c>
      <c r="J115" s="988" t="s">
        <v>806</v>
      </c>
      <c r="K115" s="981" t="s">
        <v>4702</v>
      </c>
      <c r="L115" s="989">
        <v>0.4</v>
      </c>
      <c r="M115" s="989">
        <v>0.4</v>
      </c>
      <c r="N115" s="989">
        <v>0.4</v>
      </c>
      <c r="O115" s="990">
        <v>0</v>
      </c>
      <c r="P115" s="990">
        <v>0</v>
      </c>
      <c r="Q115" s="990">
        <v>0</v>
      </c>
      <c r="R115" s="981" t="s">
        <v>6768</v>
      </c>
    </row>
    <row r="116" spans="2:18" ht="26.25" customHeight="1" x14ac:dyDescent="0.25">
      <c r="B116" s="981">
        <v>0</v>
      </c>
      <c r="C116" s="981" t="s">
        <v>7059</v>
      </c>
      <c r="D116" s="981" t="s">
        <v>25</v>
      </c>
      <c r="E116" s="981" t="s">
        <v>4692</v>
      </c>
      <c r="F116" s="981" t="s">
        <v>416</v>
      </c>
      <c r="G116" s="981" t="s">
        <v>558</v>
      </c>
      <c r="H116" s="981" t="s">
        <v>634</v>
      </c>
      <c r="I116" s="988" t="s">
        <v>6750</v>
      </c>
      <c r="J116" s="988" t="s">
        <v>5198</v>
      </c>
      <c r="K116" s="981" t="s">
        <v>3580</v>
      </c>
      <c r="L116" s="989">
        <v>0.47</v>
      </c>
      <c r="M116" s="989">
        <v>0.47</v>
      </c>
      <c r="N116" s="989">
        <v>0.47</v>
      </c>
      <c r="O116" s="990">
        <v>0</v>
      </c>
      <c r="P116" s="990">
        <v>0</v>
      </c>
      <c r="Q116" s="990">
        <v>0</v>
      </c>
      <c r="R116" s="981" t="s">
        <v>6768</v>
      </c>
    </row>
    <row r="117" spans="2:18" ht="26.25" customHeight="1" x14ac:dyDescent="0.25">
      <c r="B117" s="981">
        <v>0</v>
      </c>
      <c r="C117" s="981" t="s">
        <v>7060</v>
      </c>
      <c r="D117" s="981" t="s">
        <v>25</v>
      </c>
      <c r="E117" s="981" t="s">
        <v>5897</v>
      </c>
      <c r="F117" s="981" t="s">
        <v>416</v>
      </c>
      <c r="G117" s="981" t="s">
        <v>558</v>
      </c>
      <c r="H117" s="981" t="s">
        <v>370</v>
      </c>
      <c r="I117" s="988" t="s">
        <v>6750</v>
      </c>
      <c r="J117" s="988" t="s">
        <v>628</v>
      </c>
      <c r="K117" s="981" t="s">
        <v>5898</v>
      </c>
      <c r="L117" s="989">
        <v>1</v>
      </c>
      <c r="M117" s="989">
        <v>1</v>
      </c>
      <c r="N117" s="989">
        <v>1</v>
      </c>
      <c r="O117" s="990">
        <v>0</v>
      </c>
      <c r="P117" s="990">
        <v>0</v>
      </c>
      <c r="Q117" s="990">
        <v>0</v>
      </c>
      <c r="R117" s="981" t="s">
        <v>6768</v>
      </c>
    </row>
    <row r="118" spans="2:18" ht="26.25" customHeight="1" x14ac:dyDescent="0.25">
      <c r="B118" s="981">
        <v>0</v>
      </c>
      <c r="C118" s="981" t="s">
        <v>7061</v>
      </c>
      <c r="D118" s="981" t="s">
        <v>25</v>
      </c>
      <c r="E118" s="981" t="s">
        <v>1800</v>
      </c>
      <c r="F118" s="981" t="s">
        <v>416</v>
      </c>
      <c r="G118" s="981" t="s">
        <v>558</v>
      </c>
      <c r="H118" s="981" t="s">
        <v>370</v>
      </c>
      <c r="I118" s="988" t="s">
        <v>6750</v>
      </c>
      <c r="J118" s="988" t="s">
        <v>628</v>
      </c>
      <c r="K118" s="981" t="s">
        <v>3567</v>
      </c>
      <c r="L118" s="989">
        <v>0.43</v>
      </c>
      <c r="M118" s="989">
        <v>0.43</v>
      </c>
      <c r="N118" s="989">
        <v>0.43</v>
      </c>
      <c r="O118" s="990">
        <v>0</v>
      </c>
      <c r="P118" s="990">
        <v>0</v>
      </c>
      <c r="Q118" s="990">
        <v>0</v>
      </c>
      <c r="R118" s="981" t="s">
        <v>6768</v>
      </c>
    </row>
    <row r="119" spans="2:18" ht="26.25" customHeight="1" x14ac:dyDescent="0.25">
      <c r="B119" s="981">
        <v>0</v>
      </c>
      <c r="C119" s="981" t="s">
        <v>7062</v>
      </c>
      <c r="D119" s="981" t="s">
        <v>25</v>
      </c>
      <c r="E119" s="981" t="s">
        <v>4696</v>
      </c>
      <c r="F119" s="981" t="s">
        <v>416</v>
      </c>
      <c r="G119" s="981" t="s">
        <v>558</v>
      </c>
      <c r="H119" s="981" t="s">
        <v>1175</v>
      </c>
      <c r="I119" s="988" t="s">
        <v>6750</v>
      </c>
      <c r="J119" s="988" t="s">
        <v>806</v>
      </c>
      <c r="K119" s="981" t="s">
        <v>3581</v>
      </c>
      <c r="L119" s="989">
        <v>0.5</v>
      </c>
      <c r="M119" s="989">
        <v>0.5</v>
      </c>
      <c r="N119" s="989">
        <v>0.5</v>
      </c>
      <c r="O119" s="990">
        <v>0</v>
      </c>
      <c r="P119" s="990">
        <v>0</v>
      </c>
      <c r="Q119" s="990">
        <v>0</v>
      </c>
      <c r="R119" s="981" t="s">
        <v>6768</v>
      </c>
    </row>
    <row r="120" spans="2:18" ht="26.25" customHeight="1" x14ac:dyDescent="0.25">
      <c r="B120" s="981">
        <v>0</v>
      </c>
      <c r="C120" s="981" t="s">
        <v>7063</v>
      </c>
      <c r="D120" s="981" t="s">
        <v>25</v>
      </c>
      <c r="E120" s="981" t="s">
        <v>4696</v>
      </c>
      <c r="F120" s="981" t="s">
        <v>416</v>
      </c>
      <c r="G120" s="981" t="s">
        <v>558</v>
      </c>
      <c r="H120" s="981" t="s">
        <v>370</v>
      </c>
      <c r="I120" s="988" t="s">
        <v>6750</v>
      </c>
      <c r="J120" s="988" t="s">
        <v>806</v>
      </c>
      <c r="K120" s="981" t="s">
        <v>3568</v>
      </c>
      <c r="L120" s="993">
        <v>0.2</v>
      </c>
      <c r="M120" s="993">
        <v>0.2</v>
      </c>
      <c r="N120" s="993">
        <v>0.2</v>
      </c>
      <c r="O120" s="994">
        <v>0</v>
      </c>
      <c r="P120" s="994">
        <v>0</v>
      </c>
      <c r="Q120" s="994">
        <v>0</v>
      </c>
      <c r="R120" s="981" t="s">
        <v>6768</v>
      </c>
    </row>
    <row r="121" spans="2:18" ht="26.25" customHeight="1" x14ac:dyDescent="0.25">
      <c r="B121" s="981">
        <v>0</v>
      </c>
      <c r="C121" s="981" t="s">
        <v>7064</v>
      </c>
      <c r="D121" s="981" t="s">
        <v>25</v>
      </c>
      <c r="E121" s="981" t="s">
        <v>4696</v>
      </c>
      <c r="F121" s="981" t="s">
        <v>416</v>
      </c>
      <c r="G121" s="981" t="s">
        <v>558</v>
      </c>
      <c r="H121" s="981" t="s">
        <v>370</v>
      </c>
      <c r="I121" s="988" t="s">
        <v>6750</v>
      </c>
      <c r="J121" s="988" t="s">
        <v>806</v>
      </c>
      <c r="K121" s="981" t="s">
        <v>3568</v>
      </c>
      <c r="L121" s="993">
        <v>0.2</v>
      </c>
      <c r="M121" s="993">
        <v>0.2</v>
      </c>
      <c r="N121" s="993">
        <v>0.2</v>
      </c>
      <c r="O121" s="994">
        <v>0</v>
      </c>
      <c r="P121" s="994">
        <v>0</v>
      </c>
      <c r="Q121" s="994">
        <v>0</v>
      </c>
      <c r="R121" s="981" t="s">
        <v>6768</v>
      </c>
    </row>
    <row r="122" spans="2:18" ht="26.25" customHeight="1" x14ac:dyDescent="0.25">
      <c r="B122" s="981">
        <v>0</v>
      </c>
      <c r="C122" s="981" t="s">
        <v>7065</v>
      </c>
      <c r="D122" s="981" t="s">
        <v>25</v>
      </c>
      <c r="E122" s="981" t="s">
        <v>4478</v>
      </c>
      <c r="F122" s="981" t="s">
        <v>416</v>
      </c>
      <c r="G122" s="981" t="s">
        <v>558</v>
      </c>
      <c r="H122" s="981" t="s">
        <v>3362</v>
      </c>
      <c r="I122" s="988" t="s">
        <v>6750</v>
      </c>
      <c r="J122" s="988" t="s">
        <v>6080</v>
      </c>
      <c r="K122" s="981" t="s">
        <v>4691</v>
      </c>
      <c r="L122" s="989">
        <v>0.3</v>
      </c>
      <c r="M122" s="989">
        <v>0.3</v>
      </c>
      <c r="N122" s="989">
        <v>0.3</v>
      </c>
      <c r="O122" s="990">
        <v>0</v>
      </c>
      <c r="P122" s="990">
        <v>0</v>
      </c>
      <c r="Q122" s="990">
        <v>0</v>
      </c>
      <c r="R122" s="981" t="s">
        <v>6768</v>
      </c>
    </row>
    <row r="123" spans="2:18" ht="26.25" customHeight="1" x14ac:dyDescent="0.25">
      <c r="B123" s="981">
        <v>0</v>
      </c>
      <c r="C123" s="981" t="s">
        <v>7066</v>
      </c>
      <c r="D123" s="981" t="s">
        <v>25</v>
      </c>
      <c r="E123" s="981" t="s">
        <v>1670</v>
      </c>
      <c r="F123" s="981" t="s">
        <v>416</v>
      </c>
      <c r="G123" s="981" t="s">
        <v>558</v>
      </c>
      <c r="H123" s="981" t="s">
        <v>1148</v>
      </c>
      <c r="I123" s="988" t="s">
        <v>6750</v>
      </c>
      <c r="J123" s="988" t="s">
        <v>628</v>
      </c>
      <c r="K123" s="981" t="s">
        <v>3571</v>
      </c>
      <c r="L123" s="989">
        <v>0.5</v>
      </c>
      <c r="M123" s="989">
        <v>0.5</v>
      </c>
      <c r="N123" s="989">
        <v>0.5</v>
      </c>
      <c r="O123" s="990">
        <v>0</v>
      </c>
      <c r="P123" s="990">
        <v>0</v>
      </c>
      <c r="Q123" s="990">
        <v>0</v>
      </c>
      <c r="R123" s="981" t="s">
        <v>6768</v>
      </c>
    </row>
    <row r="124" spans="2:18" ht="26.25" customHeight="1" x14ac:dyDescent="0.25">
      <c r="B124" s="981">
        <v>0</v>
      </c>
      <c r="C124" s="981" t="s">
        <v>7067</v>
      </c>
      <c r="D124" s="981" t="s">
        <v>25</v>
      </c>
      <c r="E124" s="981" t="s">
        <v>4705</v>
      </c>
      <c r="F124" s="981" t="s">
        <v>416</v>
      </c>
      <c r="G124" s="981" t="s">
        <v>558</v>
      </c>
      <c r="H124" s="981" t="s">
        <v>634</v>
      </c>
      <c r="I124" s="988" t="s">
        <v>6750</v>
      </c>
      <c r="J124" s="988" t="s">
        <v>4793</v>
      </c>
      <c r="K124" s="981" t="s">
        <v>3573</v>
      </c>
      <c r="L124" s="989">
        <v>0.4</v>
      </c>
      <c r="M124" s="989">
        <v>0.4</v>
      </c>
      <c r="N124" s="989">
        <v>0.4</v>
      </c>
      <c r="O124" s="990">
        <v>0</v>
      </c>
      <c r="P124" s="990">
        <v>0</v>
      </c>
      <c r="Q124" s="990">
        <v>0</v>
      </c>
      <c r="R124" s="981" t="s">
        <v>6768</v>
      </c>
    </row>
    <row r="125" spans="2:18" ht="26.25" customHeight="1" x14ac:dyDescent="0.25">
      <c r="B125" s="981">
        <v>0</v>
      </c>
      <c r="C125" s="981" t="s">
        <v>7068</v>
      </c>
      <c r="D125" s="981" t="s">
        <v>25</v>
      </c>
      <c r="E125" s="981" t="s">
        <v>6287</v>
      </c>
      <c r="F125" s="981" t="s">
        <v>416</v>
      </c>
      <c r="G125" s="981" t="s">
        <v>558</v>
      </c>
      <c r="H125" s="981" t="s">
        <v>634</v>
      </c>
      <c r="I125" s="988" t="s">
        <v>6750</v>
      </c>
      <c r="J125" s="988" t="s">
        <v>628</v>
      </c>
      <c r="K125" s="981" t="s">
        <v>6288</v>
      </c>
      <c r="L125" s="989">
        <v>0.7</v>
      </c>
      <c r="M125" s="989">
        <v>0.7</v>
      </c>
      <c r="N125" s="989">
        <v>0.7</v>
      </c>
      <c r="O125" s="990">
        <v>0</v>
      </c>
      <c r="P125" s="990">
        <v>0</v>
      </c>
      <c r="Q125" s="990">
        <v>0</v>
      </c>
      <c r="R125" s="981" t="s">
        <v>6768</v>
      </c>
    </row>
    <row r="126" spans="2:18" ht="26.25" customHeight="1" x14ac:dyDescent="0.25">
      <c r="B126" s="981">
        <v>0</v>
      </c>
      <c r="C126" s="981" t="s">
        <v>7069</v>
      </c>
      <c r="D126" s="981" t="s">
        <v>25</v>
      </c>
      <c r="E126" s="981" t="s">
        <v>3302</v>
      </c>
      <c r="F126" s="981" t="s">
        <v>416</v>
      </c>
      <c r="G126" s="981" t="s">
        <v>558</v>
      </c>
      <c r="H126" s="981" t="s">
        <v>767</v>
      </c>
      <c r="I126" s="988" t="s">
        <v>6750</v>
      </c>
      <c r="J126" s="988" t="s">
        <v>6078</v>
      </c>
      <c r="K126" s="981" t="s">
        <v>3566</v>
      </c>
      <c r="L126" s="993">
        <v>0.2</v>
      </c>
      <c r="M126" s="993">
        <v>0.2</v>
      </c>
      <c r="N126" s="993">
        <v>0.2</v>
      </c>
      <c r="O126" s="993">
        <v>0</v>
      </c>
      <c r="P126" s="993">
        <v>0</v>
      </c>
      <c r="Q126" s="993">
        <v>0</v>
      </c>
      <c r="R126" s="981" t="s">
        <v>6768</v>
      </c>
    </row>
    <row r="127" spans="2:18" ht="26.25" customHeight="1" x14ac:dyDescent="0.25">
      <c r="B127" s="981">
        <v>0</v>
      </c>
      <c r="C127" s="981" t="s">
        <v>7070</v>
      </c>
      <c r="D127" s="981" t="s">
        <v>25</v>
      </c>
      <c r="E127" s="981" t="s">
        <v>3302</v>
      </c>
      <c r="F127" s="981" t="s">
        <v>416</v>
      </c>
      <c r="G127" s="981" t="s">
        <v>558</v>
      </c>
      <c r="H127" s="981" t="s">
        <v>767</v>
      </c>
      <c r="I127" s="988" t="s">
        <v>6750</v>
      </c>
      <c r="J127" s="988" t="s">
        <v>6078</v>
      </c>
      <c r="K127" s="981" t="s">
        <v>3577</v>
      </c>
      <c r="L127" s="989">
        <v>0.25</v>
      </c>
      <c r="M127" s="989">
        <v>0.25</v>
      </c>
      <c r="N127" s="989">
        <v>0.25</v>
      </c>
      <c r="O127" s="990">
        <v>0</v>
      </c>
      <c r="P127" s="990">
        <v>0</v>
      </c>
      <c r="Q127" s="990">
        <v>0</v>
      </c>
      <c r="R127" s="981" t="s">
        <v>6768</v>
      </c>
    </row>
    <row r="128" spans="2:18" ht="26.25" customHeight="1" x14ac:dyDescent="0.25">
      <c r="B128" s="981">
        <v>0</v>
      </c>
      <c r="C128" s="981" t="s">
        <v>7071</v>
      </c>
      <c r="D128" s="981" t="s">
        <v>25</v>
      </c>
      <c r="E128" s="981" t="s">
        <v>3302</v>
      </c>
      <c r="F128" s="981" t="s">
        <v>416</v>
      </c>
      <c r="G128" s="981" t="s">
        <v>558</v>
      </c>
      <c r="H128" s="981" t="s">
        <v>767</v>
      </c>
      <c r="I128" s="988" t="s">
        <v>6750</v>
      </c>
      <c r="J128" s="988" t="s">
        <v>6078</v>
      </c>
      <c r="K128" s="981" t="s">
        <v>3576</v>
      </c>
      <c r="L128" s="989">
        <v>0.2</v>
      </c>
      <c r="M128" s="989">
        <v>0.2</v>
      </c>
      <c r="N128" s="989">
        <v>0.2</v>
      </c>
      <c r="O128" s="990">
        <v>0</v>
      </c>
      <c r="P128" s="990">
        <v>0</v>
      </c>
      <c r="Q128" s="990">
        <v>0</v>
      </c>
      <c r="R128" s="981" t="s">
        <v>6768</v>
      </c>
    </row>
    <row r="129" spans="2:18" ht="26.25" customHeight="1" x14ac:dyDescent="0.25">
      <c r="B129" s="981">
        <v>0</v>
      </c>
      <c r="C129" s="981" t="s">
        <v>7072</v>
      </c>
      <c r="D129" s="981" t="s">
        <v>25</v>
      </c>
      <c r="E129" s="981" t="s">
        <v>3034</v>
      </c>
      <c r="F129" s="981" t="s">
        <v>416</v>
      </c>
      <c r="G129" s="981" t="s">
        <v>558</v>
      </c>
      <c r="H129" s="981" t="s">
        <v>767</v>
      </c>
      <c r="I129" s="988" t="s">
        <v>6750</v>
      </c>
      <c r="J129" s="988" t="s">
        <v>628</v>
      </c>
      <c r="K129" s="981" t="s">
        <v>3575</v>
      </c>
      <c r="L129" s="989">
        <v>0.3</v>
      </c>
      <c r="M129" s="989">
        <v>0.3</v>
      </c>
      <c r="N129" s="989">
        <v>0.3</v>
      </c>
      <c r="O129" s="990">
        <v>0</v>
      </c>
      <c r="P129" s="990">
        <v>0</v>
      </c>
      <c r="Q129" s="990">
        <v>0</v>
      </c>
      <c r="R129" s="981" t="s">
        <v>6768</v>
      </c>
    </row>
    <row r="130" spans="2:18" ht="26.25" customHeight="1" x14ac:dyDescent="0.25">
      <c r="B130" s="981">
        <v>0</v>
      </c>
      <c r="C130" s="981" t="s">
        <v>7073</v>
      </c>
      <c r="D130" s="981" t="s">
        <v>25</v>
      </c>
      <c r="E130" s="981" t="s">
        <v>309</v>
      </c>
      <c r="F130" s="981" t="s">
        <v>416</v>
      </c>
      <c r="G130" s="981" t="s">
        <v>558</v>
      </c>
      <c r="H130" s="981" t="s">
        <v>634</v>
      </c>
      <c r="I130" s="988" t="s">
        <v>6750</v>
      </c>
      <c r="J130" s="988" t="s">
        <v>4809</v>
      </c>
      <c r="K130" s="981" t="s">
        <v>3573</v>
      </c>
      <c r="L130" s="989">
        <v>0.4</v>
      </c>
      <c r="M130" s="989">
        <v>0.4</v>
      </c>
      <c r="N130" s="989">
        <v>0.4</v>
      </c>
      <c r="O130" s="990">
        <v>0</v>
      </c>
      <c r="P130" s="990">
        <v>0</v>
      </c>
      <c r="Q130" s="990">
        <v>0</v>
      </c>
      <c r="R130" s="981" t="s">
        <v>6768</v>
      </c>
    </row>
    <row r="131" spans="2:18" ht="26.25" customHeight="1" x14ac:dyDescent="0.25">
      <c r="B131" s="981">
        <v>0</v>
      </c>
      <c r="C131" s="981" t="s">
        <v>7074</v>
      </c>
      <c r="D131" s="981" t="s">
        <v>25</v>
      </c>
      <c r="E131" s="981" t="s">
        <v>5895</v>
      </c>
      <c r="F131" s="981" t="s">
        <v>416</v>
      </c>
      <c r="G131" s="981" t="s">
        <v>558</v>
      </c>
      <c r="H131" s="981" t="s">
        <v>370</v>
      </c>
      <c r="I131" s="988" t="s">
        <v>6750</v>
      </c>
      <c r="J131" s="988" t="s">
        <v>806</v>
      </c>
      <c r="K131" s="981" t="s">
        <v>5896</v>
      </c>
      <c r="L131" s="989">
        <v>0.4</v>
      </c>
      <c r="M131" s="989">
        <v>0.4</v>
      </c>
      <c r="N131" s="989">
        <v>0.4</v>
      </c>
      <c r="O131" s="990">
        <v>0</v>
      </c>
      <c r="P131" s="990">
        <v>0</v>
      </c>
      <c r="Q131" s="990">
        <v>0</v>
      </c>
      <c r="R131" s="981" t="s">
        <v>6768</v>
      </c>
    </row>
    <row r="132" spans="2:18" ht="26.25" customHeight="1" x14ac:dyDescent="0.25">
      <c r="B132" s="981">
        <v>0</v>
      </c>
      <c r="C132" s="981" t="s">
        <v>7075</v>
      </c>
      <c r="D132" s="981" t="s">
        <v>25</v>
      </c>
      <c r="E132" s="981" t="s">
        <v>4680</v>
      </c>
      <c r="F132" s="981" t="s">
        <v>416</v>
      </c>
      <c r="G132" s="981" t="s">
        <v>558</v>
      </c>
      <c r="H132" s="981" t="s">
        <v>634</v>
      </c>
      <c r="I132" s="988" t="s">
        <v>6750</v>
      </c>
      <c r="J132" s="992" t="s">
        <v>628</v>
      </c>
      <c r="K132" s="981" t="s">
        <v>3573</v>
      </c>
      <c r="L132" s="989">
        <v>0.98</v>
      </c>
      <c r="M132" s="989">
        <v>0.98</v>
      </c>
      <c r="N132" s="989">
        <v>0.98</v>
      </c>
      <c r="O132" s="990">
        <v>0</v>
      </c>
      <c r="P132" s="990">
        <v>0</v>
      </c>
      <c r="Q132" s="990">
        <v>0</v>
      </c>
      <c r="R132" s="981" t="s">
        <v>6768</v>
      </c>
    </row>
    <row r="133" spans="2:18" ht="26.25" customHeight="1" x14ac:dyDescent="0.25">
      <c r="B133" s="981">
        <v>0</v>
      </c>
      <c r="C133" s="981" t="s">
        <v>7076</v>
      </c>
      <c r="D133" s="981" t="s">
        <v>25</v>
      </c>
      <c r="E133" s="981" t="s">
        <v>3294</v>
      </c>
      <c r="F133" s="981" t="s">
        <v>416</v>
      </c>
      <c r="G133" s="981" t="s">
        <v>558</v>
      </c>
      <c r="H133" s="981" t="s">
        <v>767</v>
      </c>
      <c r="I133" s="988" t="s">
        <v>6750</v>
      </c>
      <c r="J133" s="988" t="s">
        <v>1327</v>
      </c>
      <c r="K133" s="981" t="s">
        <v>3565</v>
      </c>
      <c r="L133" s="993">
        <v>0.28999999999999998</v>
      </c>
      <c r="M133" s="993">
        <v>0.28999999999999998</v>
      </c>
      <c r="N133" s="993">
        <v>0.28999999999999998</v>
      </c>
      <c r="O133" s="993">
        <v>0</v>
      </c>
      <c r="P133" s="993">
        <v>0</v>
      </c>
      <c r="Q133" s="993">
        <v>0</v>
      </c>
      <c r="R133" s="981" t="s">
        <v>6768</v>
      </c>
    </row>
    <row r="134" spans="2:18" ht="26.25" customHeight="1" x14ac:dyDescent="0.25">
      <c r="B134" s="981">
        <v>0</v>
      </c>
      <c r="C134" s="981" t="s">
        <v>7077</v>
      </c>
      <c r="D134" s="981" t="s">
        <v>25</v>
      </c>
      <c r="E134" s="981" t="s">
        <v>3293</v>
      </c>
      <c r="F134" s="981" t="s">
        <v>416</v>
      </c>
      <c r="G134" s="981" t="s">
        <v>558</v>
      </c>
      <c r="H134" s="981" t="s">
        <v>1175</v>
      </c>
      <c r="I134" s="988" t="s">
        <v>6750</v>
      </c>
      <c r="J134" s="988" t="s">
        <v>806</v>
      </c>
      <c r="K134" s="981" t="s">
        <v>3581</v>
      </c>
      <c r="L134" s="993">
        <v>0.9</v>
      </c>
      <c r="M134" s="993">
        <v>0.9</v>
      </c>
      <c r="N134" s="993">
        <v>0.9</v>
      </c>
      <c r="O134" s="993">
        <v>0</v>
      </c>
      <c r="P134" s="993">
        <v>0</v>
      </c>
      <c r="Q134" s="993">
        <v>0</v>
      </c>
      <c r="R134" s="981" t="s">
        <v>6768</v>
      </c>
    </row>
    <row r="135" spans="2:18" ht="26.25" customHeight="1" x14ac:dyDescent="0.25">
      <c r="B135" s="981">
        <v>0</v>
      </c>
      <c r="C135" s="981" t="s">
        <v>7078</v>
      </c>
      <c r="D135" s="981" t="s">
        <v>25</v>
      </c>
      <c r="E135" s="981" t="s">
        <v>3293</v>
      </c>
      <c r="F135" s="981" t="s">
        <v>416</v>
      </c>
      <c r="G135" s="981" t="s">
        <v>558</v>
      </c>
      <c r="H135" s="981" t="s">
        <v>719</v>
      </c>
      <c r="I135" s="988" t="s">
        <v>6750</v>
      </c>
      <c r="J135" s="988" t="s">
        <v>806</v>
      </c>
      <c r="K135" s="981" t="s">
        <v>3574</v>
      </c>
      <c r="L135" s="989">
        <v>0.7</v>
      </c>
      <c r="M135" s="989">
        <v>0.7</v>
      </c>
      <c r="N135" s="989">
        <v>0.7</v>
      </c>
      <c r="O135" s="990">
        <v>0</v>
      </c>
      <c r="P135" s="990">
        <v>0</v>
      </c>
      <c r="Q135" s="990">
        <v>0</v>
      </c>
      <c r="R135" s="981" t="s">
        <v>6768</v>
      </c>
    </row>
    <row r="136" spans="2:18" ht="26.25" customHeight="1" x14ac:dyDescent="0.25">
      <c r="B136" s="981">
        <v>0</v>
      </c>
      <c r="C136" s="981" t="s">
        <v>7079</v>
      </c>
      <c r="D136" s="981" t="s">
        <v>25</v>
      </c>
      <c r="E136" s="981" t="s">
        <v>3293</v>
      </c>
      <c r="F136" s="981" t="s">
        <v>416</v>
      </c>
      <c r="G136" s="981" t="s">
        <v>558</v>
      </c>
      <c r="H136" s="981" t="s">
        <v>719</v>
      </c>
      <c r="I136" s="988" t="s">
        <v>6750</v>
      </c>
      <c r="J136" s="988" t="s">
        <v>806</v>
      </c>
      <c r="K136" s="981" t="s">
        <v>3574</v>
      </c>
      <c r="L136" s="989">
        <v>0.7</v>
      </c>
      <c r="M136" s="989">
        <v>0.7</v>
      </c>
      <c r="N136" s="989">
        <v>0.7</v>
      </c>
      <c r="O136" s="990">
        <v>0</v>
      </c>
      <c r="P136" s="990">
        <v>0</v>
      </c>
      <c r="Q136" s="990">
        <v>0</v>
      </c>
      <c r="R136" s="981" t="s">
        <v>6768</v>
      </c>
    </row>
    <row r="137" spans="2:18" ht="26.25" customHeight="1" x14ac:dyDescent="0.25">
      <c r="B137" s="981">
        <v>0</v>
      </c>
      <c r="C137" s="981" t="s">
        <v>7080</v>
      </c>
      <c r="D137" s="981" t="s">
        <v>25</v>
      </c>
      <c r="E137" s="981" t="s">
        <v>5021</v>
      </c>
      <c r="F137" s="981" t="s">
        <v>416</v>
      </c>
      <c r="G137" s="981" t="s">
        <v>558</v>
      </c>
      <c r="H137" s="981" t="s">
        <v>370</v>
      </c>
      <c r="I137" s="988" t="s">
        <v>6750</v>
      </c>
      <c r="J137" s="988" t="s">
        <v>806</v>
      </c>
      <c r="K137" s="981" t="s">
        <v>5022</v>
      </c>
      <c r="L137" s="989">
        <v>0.42</v>
      </c>
      <c r="M137" s="989">
        <v>0.42</v>
      </c>
      <c r="N137" s="989">
        <v>0.42</v>
      </c>
      <c r="O137" s="990">
        <v>0</v>
      </c>
      <c r="P137" s="990">
        <v>0</v>
      </c>
      <c r="Q137" s="990">
        <v>0</v>
      </c>
      <c r="R137" s="981" t="s">
        <v>6768</v>
      </c>
    </row>
    <row r="138" spans="2:18" ht="26.25" customHeight="1" x14ac:dyDescent="0.25">
      <c r="B138" s="981">
        <v>0</v>
      </c>
      <c r="C138" s="981" t="s">
        <v>7081</v>
      </c>
      <c r="D138" s="981" t="s">
        <v>25</v>
      </c>
      <c r="E138" s="981" t="s">
        <v>5021</v>
      </c>
      <c r="F138" s="981" t="s">
        <v>416</v>
      </c>
      <c r="G138" s="981" t="s">
        <v>558</v>
      </c>
      <c r="H138" s="981" t="s">
        <v>370</v>
      </c>
      <c r="I138" s="988" t="s">
        <v>6750</v>
      </c>
      <c r="J138" s="988" t="s">
        <v>806</v>
      </c>
      <c r="K138" s="981" t="s">
        <v>4702</v>
      </c>
      <c r="L138" s="993">
        <v>0.22</v>
      </c>
      <c r="M138" s="993">
        <v>0.22</v>
      </c>
      <c r="N138" s="993">
        <v>0.22</v>
      </c>
      <c r="O138" s="993">
        <v>0</v>
      </c>
      <c r="P138" s="993">
        <v>0</v>
      </c>
      <c r="Q138" s="993">
        <v>0</v>
      </c>
      <c r="R138" s="981" t="s">
        <v>6768</v>
      </c>
    </row>
    <row r="139" spans="2:18" ht="26.25" customHeight="1" x14ac:dyDescent="0.25">
      <c r="B139" s="981">
        <v>0</v>
      </c>
      <c r="C139" s="981" t="s">
        <v>7082</v>
      </c>
      <c r="D139" s="981" t="s">
        <v>25</v>
      </c>
      <c r="E139" s="981" t="s">
        <v>3035</v>
      </c>
      <c r="F139" s="981" t="s">
        <v>416</v>
      </c>
      <c r="G139" s="981" t="s">
        <v>558</v>
      </c>
      <c r="H139" s="981" t="s">
        <v>634</v>
      </c>
      <c r="I139" s="988" t="s">
        <v>6750</v>
      </c>
      <c r="J139" s="988" t="s">
        <v>4809</v>
      </c>
      <c r="K139" s="981" t="s">
        <v>3578</v>
      </c>
      <c r="L139" s="989">
        <v>0.28000000000000003</v>
      </c>
      <c r="M139" s="989">
        <v>0.28000000000000003</v>
      </c>
      <c r="N139" s="989">
        <v>0.28000000000000003</v>
      </c>
      <c r="O139" s="990">
        <v>0</v>
      </c>
      <c r="P139" s="990">
        <v>0</v>
      </c>
      <c r="Q139" s="990">
        <v>0</v>
      </c>
      <c r="R139" s="981" t="s">
        <v>6768</v>
      </c>
    </row>
    <row r="140" spans="2:18" ht="26.25" customHeight="1" x14ac:dyDescent="0.25">
      <c r="B140" s="981">
        <v>0</v>
      </c>
      <c r="C140" s="981" t="s">
        <v>7083</v>
      </c>
      <c r="D140" s="981" t="s">
        <v>25</v>
      </c>
      <c r="E140" s="981" t="s">
        <v>4681</v>
      </c>
      <c r="F140" s="981" t="s">
        <v>416</v>
      </c>
      <c r="G140" s="981" t="s">
        <v>558</v>
      </c>
      <c r="H140" s="981" t="s">
        <v>767</v>
      </c>
      <c r="I140" s="988" t="s">
        <v>6750</v>
      </c>
      <c r="J140" s="988" t="s">
        <v>4069</v>
      </c>
      <c r="K140" s="981" t="s">
        <v>3575</v>
      </c>
      <c r="L140" s="989">
        <v>0.23</v>
      </c>
      <c r="M140" s="989">
        <v>0.23</v>
      </c>
      <c r="N140" s="989">
        <v>0.23</v>
      </c>
      <c r="O140" s="990">
        <v>0</v>
      </c>
      <c r="P140" s="990">
        <v>0</v>
      </c>
      <c r="Q140" s="990">
        <v>0</v>
      </c>
      <c r="R140" s="981" t="s">
        <v>6768</v>
      </c>
    </row>
    <row r="141" spans="2:18" ht="26.25" customHeight="1" x14ac:dyDescent="0.25">
      <c r="B141" s="981">
        <v>0</v>
      </c>
      <c r="C141" s="981" t="s">
        <v>7084</v>
      </c>
      <c r="D141" s="981" t="s">
        <v>25</v>
      </c>
      <c r="E141" s="981" t="s">
        <v>4681</v>
      </c>
      <c r="F141" s="981" t="s">
        <v>416</v>
      </c>
      <c r="G141" s="981" t="s">
        <v>558</v>
      </c>
      <c r="H141" s="981" t="s">
        <v>634</v>
      </c>
      <c r="I141" s="988" t="s">
        <v>6750</v>
      </c>
      <c r="J141" s="988" t="s">
        <v>4069</v>
      </c>
      <c r="K141" s="981" t="s">
        <v>3573</v>
      </c>
      <c r="L141" s="989">
        <v>0.43</v>
      </c>
      <c r="M141" s="989">
        <v>0.43</v>
      </c>
      <c r="N141" s="989">
        <v>0.43</v>
      </c>
      <c r="O141" s="990">
        <v>0</v>
      </c>
      <c r="P141" s="990">
        <v>0</v>
      </c>
      <c r="Q141" s="990">
        <v>0</v>
      </c>
      <c r="R141" s="981" t="s">
        <v>6768</v>
      </c>
    </row>
    <row r="142" spans="2:18" ht="26.25" customHeight="1" x14ac:dyDescent="0.25">
      <c r="B142" s="981">
        <v>0</v>
      </c>
      <c r="C142" s="981" t="s">
        <v>7085</v>
      </c>
      <c r="D142" s="981" t="s">
        <v>25</v>
      </c>
      <c r="E142" s="981" t="s">
        <v>4697</v>
      </c>
      <c r="F142" s="981" t="s">
        <v>416</v>
      </c>
      <c r="G142" s="981" t="s">
        <v>558</v>
      </c>
      <c r="H142" s="981" t="s">
        <v>767</v>
      </c>
      <c r="I142" s="988" t="s">
        <v>6750</v>
      </c>
      <c r="J142" s="988" t="s">
        <v>806</v>
      </c>
      <c r="K142" s="981" t="s">
        <v>3564</v>
      </c>
      <c r="L142" s="989">
        <v>0.8</v>
      </c>
      <c r="M142" s="989">
        <v>0.8</v>
      </c>
      <c r="N142" s="989">
        <v>0.8</v>
      </c>
      <c r="O142" s="990">
        <v>0</v>
      </c>
      <c r="P142" s="990">
        <v>0</v>
      </c>
      <c r="Q142" s="990">
        <v>0</v>
      </c>
      <c r="R142" s="981" t="s">
        <v>6768</v>
      </c>
    </row>
    <row r="143" spans="2:18" ht="26.25" customHeight="1" x14ac:dyDescent="0.25">
      <c r="B143" s="981">
        <v>0</v>
      </c>
      <c r="C143" s="981" t="s">
        <v>7086</v>
      </c>
      <c r="D143" s="981" t="s">
        <v>25</v>
      </c>
      <c r="E143" s="981" t="s">
        <v>4697</v>
      </c>
      <c r="F143" s="981" t="s">
        <v>416</v>
      </c>
      <c r="G143" s="981" t="s">
        <v>558</v>
      </c>
      <c r="H143" s="981" t="s">
        <v>767</v>
      </c>
      <c r="I143" s="988" t="s">
        <v>6750</v>
      </c>
      <c r="J143" s="988" t="s">
        <v>806</v>
      </c>
      <c r="K143" s="981" t="s">
        <v>3565</v>
      </c>
      <c r="L143" s="993">
        <v>0.3</v>
      </c>
      <c r="M143" s="993">
        <v>0.3</v>
      </c>
      <c r="N143" s="993">
        <v>0.3</v>
      </c>
      <c r="O143" s="993">
        <v>0</v>
      </c>
      <c r="P143" s="993">
        <v>0</v>
      </c>
      <c r="Q143" s="993">
        <v>0</v>
      </c>
      <c r="R143" s="981" t="s">
        <v>6768</v>
      </c>
    </row>
    <row r="144" spans="2:18" ht="26.25" customHeight="1" x14ac:dyDescent="0.25">
      <c r="B144" s="981">
        <v>0</v>
      </c>
      <c r="C144" s="981" t="s">
        <v>7087</v>
      </c>
      <c r="D144" s="981" t="s">
        <v>25</v>
      </c>
      <c r="E144" s="981" t="s">
        <v>3715</v>
      </c>
      <c r="F144" s="981" t="s">
        <v>416</v>
      </c>
      <c r="G144" s="981" t="s">
        <v>558</v>
      </c>
      <c r="H144" s="981" t="s">
        <v>767</v>
      </c>
      <c r="I144" s="988" t="s">
        <v>6750</v>
      </c>
      <c r="J144" s="988" t="s">
        <v>806</v>
      </c>
      <c r="K144" s="981" t="s">
        <v>3565</v>
      </c>
      <c r="L144" s="993">
        <v>1.5</v>
      </c>
      <c r="M144" s="993">
        <v>1.5</v>
      </c>
      <c r="N144" s="993">
        <v>1.5</v>
      </c>
      <c r="O144" s="993">
        <v>0</v>
      </c>
      <c r="P144" s="993">
        <v>0</v>
      </c>
      <c r="Q144" s="993">
        <v>0</v>
      </c>
      <c r="R144" s="981" t="s">
        <v>6768</v>
      </c>
    </row>
    <row r="145" spans="2:18" ht="26.25" customHeight="1" x14ac:dyDescent="0.25">
      <c r="B145" s="981">
        <v>0</v>
      </c>
      <c r="C145" s="981" t="s">
        <v>7088</v>
      </c>
      <c r="D145" s="981" t="s">
        <v>25</v>
      </c>
      <c r="E145" s="981" t="s">
        <v>1415</v>
      </c>
      <c r="F145" s="981" t="s">
        <v>416</v>
      </c>
      <c r="G145" s="981" t="s">
        <v>558</v>
      </c>
      <c r="H145" s="981" t="s">
        <v>767</v>
      </c>
      <c r="I145" s="988" t="s">
        <v>6750</v>
      </c>
      <c r="J145" s="988" t="s">
        <v>4809</v>
      </c>
      <c r="K145" s="981" t="s">
        <v>3566</v>
      </c>
      <c r="L145" s="989">
        <v>1</v>
      </c>
      <c r="M145" s="989">
        <v>1</v>
      </c>
      <c r="N145" s="989">
        <v>1</v>
      </c>
      <c r="O145" s="990">
        <v>0</v>
      </c>
      <c r="P145" s="990">
        <v>0</v>
      </c>
      <c r="Q145" s="990">
        <v>0</v>
      </c>
      <c r="R145" s="981" t="s">
        <v>6768</v>
      </c>
    </row>
    <row r="146" spans="2:18" ht="26.25" customHeight="1" x14ac:dyDescent="0.25">
      <c r="B146" s="981">
        <v>0</v>
      </c>
      <c r="C146" s="981" t="s">
        <v>7089</v>
      </c>
      <c r="D146" s="981" t="s">
        <v>25</v>
      </c>
      <c r="E146" s="981" t="s">
        <v>3074</v>
      </c>
      <c r="F146" s="981" t="s">
        <v>416</v>
      </c>
      <c r="G146" s="981" t="s">
        <v>558</v>
      </c>
      <c r="H146" s="981" t="s">
        <v>634</v>
      </c>
      <c r="I146" s="988" t="s">
        <v>6750</v>
      </c>
      <c r="J146" s="988" t="s">
        <v>4809</v>
      </c>
      <c r="K146" s="981" t="s">
        <v>3561</v>
      </c>
      <c r="L146" s="989">
        <v>0.2</v>
      </c>
      <c r="M146" s="989">
        <v>0.2</v>
      </c>
      <c r="N146" s="989">
        <v>0.2</v>
      </c>
      <c r="O146" s="990">
        <v>0</v>
      </c>
      <c r="P146" s="990">
        <v>0</v>
      </c>
      <c r="Q146" s="990">
        <v>0</v>
      </c>
      <c r="R146" s="981" t="s">
        <v>6768</v>
      </c>
    </row>
    <row r="147" spans="2:18" ht="26.25" customHeight="1" x14ac:dyDescent="0.25">
      <c r="B147" s="981">
        <v>0</v>
      </c>
      <c r="C147" s="981" t="s">
        <v>7090</v>
      </c>
      <c r="D147" s="981" t="s">
        <v>25</v>
      </c>
      <c r="E147" s="981" t="s">
        <v>4684</v>
      </c>
      <c r="F147" s="981" t="s">
        <v>416</v>
      </c>
      <c r="G147" s="981" t="s">
        <v>558</v>
      </c>
      <c r="H147" s="981" t="s">
        <v>634</v>
      </c>
      <c r="I147" s="988" t="s">
        <v>6750</v>
      </c>
      <c r="J147" s="988" t="s">
        <v>6072</v>
      </c>
      <c r="K147" s="981" t="s">
        <v>3561</v>
      </c>
      <c r="L147" s="989">
        <v>0.4</v>
      </c>
      <c r="M147" s="989">
        <v>0.4</v>
      </c>
      <c r="N147" s="989">
        <v>0.4</v>
      </c>
      <c r="O147" s="990">
        <v>0</v>
      </c>
      <c r="P147" s="990">
        <v>0</v>
      </c>
      <c r="Q147" s="990">
        <v>0</v>
      </c>
      <c r="R147" s="981" t="s">
        <v>6768</v>
      </c>
    </row>
    <row r="148" spans="2:18" ht="26.25" customHeight="1" x14ac:dyDescent="0.25">
      <c r="B148" s="981">
        <v>0</v>
      </c>
      <c r="C148" s="981" t="s">
        <v>7091</v>
      </c>
      <c r="D148" s="981" t="s">
        <v>25</v>
      </c>
      <c r="E148" s="981" t="s">
        <v>382</v>
      </c>
      <c r="F148" s="981" t="s">
        <v>416</v>
      </c>
      <c r="G148" s="981" t="s">
        <v>558</v>
      </c>
      <c r="H148" s="981" t="s">
        <v>1175</v>
      </c>
      <c r="I148" s="988" t="s">
        <v>6750</v>
      </c>
      <c r="J148" s="988" t="s">
        <v>5207</v>
      </c>
      <c r="K148" s="981" t="s">
        <v>3563</v>
      </c>
      <c r="L148" s="989">
        <v>0.35</v>
      </c>
      <c r="M148" s="989">
        <v>0.35</v>
      </c>
      <c r="N148" s="989">
        <v>0.35</v>
      </c>
      <c r="O148" s="990">
        <v>0</v>
      </c>
      <c r="P148" s="990">
        <v>0</v>
      </c>
      <c r="Q148" s="990">
        <v>0</v>
      </c>
      <c r="R148" s="981" t="s">
        <v>6768</v>
      </c>
    </row>
    <row r="149" spans="2:18" ht="26.25" customHeight="1" x14ac:dyDescent="0.25">
      <c r="B149" s="981">
        <v>0</v>
      </c>
      <c r="C149" s="981" t="s">
        <v>7092</v>
      </c>
      <c r="D149" s="981" t="s">
        <v>25</v>
      </c>
      <c r="E149" s="981" t="s">
        <v>382</v>
      </c>
      <c r="F149" s="981" t="s">
        <v>416</v>
      </c>
      <c r="G149" s="981" t="s">
        <v>558</v>
      </c>
      <c r="H149" s="981" t="s">
        <v>1175</v>
      </c>
      <c r="I149" s="988" t="s">
        <v>6750</v>
      </c>
      <c r="J149" s="988" t="s">
        <v>5207</v>
      </c>
      <c r="K149" s="981" t="s">
        <v>3563</v>
      </c>
      <c r="L149" s="989">
        <v>2.1</v>
      </c>
      <c r="M149" s="989">
        <v>2.1</v>
      </c>
      <c r="N149" s="989">
        <v>2.1</v>
      </c>
      <c r="O149" s="990">
        <v>0</v>
      </c>
      <c r="P149" s="990">
        <v>0</v>
      </c>
      <c r="Q149" s="990">
        <v>0</v>
      </c>
      <c r="R149" s="981" t="s">
        <v>6768</v>
      </c>
    </row>
    <row r="150" spans="2:18" ht="26.25" customHeight="1" x14ac:dyDescent="0.25">
      <c r="B150" s="981">
        <v>0</v>
      </c>
      <c r="C150" s="981" t="s">
        <v>7093</v>
      </c>
      <c r="D150" s="981" t="s">
        <v>25</v>
      </c>
      <c r="E150" s="981" t="s">
        <v>382</v>
      </c>
      <c r="F150" s="981" t="s">
        <v>416</v>
      </c>
      <c r="G150" s="981" t="s">
        <v>558</v>
      </c>
      <c r="H150" s="981" t="s">
        <v>1175</v>
      </c>
      <c r="I150" s="988" t="s">
        <v>6750</v>
      </c>
      <c r="J150" s="988" t="s">
        <v>5207</v>
      </c>
      <c r="K150" s="981" t="s">
        <v>3563</v>
      </c>
      <c r="L150" s="989">
        <v>0.35</v>
      </c>
      <c r="M150" s="989">
        <v>0.35</v>
      </c>
      <c r="N150" s="989">
        <v>0.35</v>
      </c>
      <c r="O150" s="990">
        <v>0</v>
      </c>
      <c r="P150" s="990">
        <v>0</v>
      </c>
      <c r="Q150" s="990">
        <v>0</v>
      </c>
      <c r="R150" s="981" t="s">
        <v>6768</v>
      </c>
    </row>
    <row r="151" spans="2:18" ht="26.25" customHeight="1" x14ac:dyDescent="0.25">
      <c r="B151" s="981">
        <v>0</v>
      </c>
      <c r="C151" s="981" t="s">
        <v>7094</v>
      </c>
      <c r="D151" s="981" t="s">
        <v>25</v>
      </c>
      <c r="E151" s="981" t="s">
        <v>382</v>
      </c>
      <c r="F151" s="981" t="s">
        <v>416</v>
      </c>
      <c r="G151" s="981" t="s">
        <v>558</v>
      </c>
      <c r="H151" s="981" t="s">
        <v>1175</v>
      </c>
      <c r="I151" s="988" t="s">
        <v>6750</v>
      </c>
      <c r="J151" s="988" t="s">
        <v>5207</v>
      </c>
      <c r="K151" s="981" t="s">
        <v>3563</v>
      </c>
      <c r="L151" s="989">
        <v>0.2</v>
      </c>
      <c r="M151" s="989">
        <v>0.2</v>
      </c>
      <c r="N151" s="989">
        <v>0.2</v>
      </c>
      <c r="O151" s="990">
        <v>0</v>
      </c>
      <c r="P151" s="990">
        <v>0</v>
      </c>
      <c r="Q151" s="990">
        <v>0</v>
      </c>
      <c r="R151" s="981" t="s">
        <v>6768</v>
      </c>
    </row>
    <row r="152" spans="2:18" ht="26.25" customHeight="1" x14ac:dyDescent="0.25">
      <c r="B152" s="981">
        <v>0</v>
      </c>
      <c r="C152" s="981" t="s">
        <v>7095</v>
      </c>
      <c r="D152" s="981" t="s">
        <v>25</v>
      </c>
      <c r="E152" s="981" t="s">
        <v>382</v>
      </c>
      <c r="F152" s="981" t="s">
        <v>416</v>
      </c>
      <c r="G152" s="981" t="s">
        <v>558</v>
      </c>
      <c r="H152" s="981" t="s">
        <v>1175</v>
      </c>
      <c r="I152" s="988" t="s">
        <v>6750</v>
      </c>
      <c r="J152" s="988" t="s">
        <v>5207</v>
      </c>
      <c r="K152" s="981" t="s">
        <v>3563</v>
      </c>
      <c r="L152" s="989">
        <v>1.4</v>
      </c>
      <c r="M152" s="989">
        <v>1.4</v>
      </c>
      <c r="N152" s="989">
        <v>1.4</v>
      </c>
      <c r="O152" s="990">
        <v>0</v>
      </c>
      <c r="P152" s="990">
        <v>0</v>
      </c>
      <c r="Q152" s="990">
        <v>0</v>
      </c>
      <c r="R152" s="981" t="s">
        <v>6768</v>
      </c>
    </row>
    <row r="153" spans="2:18" ht="26.25" customHeight="1" x14ac:dyDescent="0.25">
      <c r="B153" s="981">
        <v>0</v>
      </c>
      <c r="C153" s="981" t="s">
        <v>7096</v>
      </c>
      <c r="D153" s="981" t="s">
        <v>25</v>
      </c>
      <c r="E153" s="981" t="s">
        <v>382</v>
      </c>
      <c r="F153" s="981" t="s">
        <v>416</v>
      </c>
      <c r="G153" s="981" t="s">
        <v>558</v>
      </c>
      <c r="H153" s="981" t="s">
        <v>1175</v>
      </c>
      <c r="I153" s="988" t="s">
        <v>6750</v>
      </c>
      <c r="J153" s="988" t="s">
        <v>5207</v>
      </c>
      <c r="K153" s="981" t="s">
        <v>3563</v>
      </c>
      <c r="L153" s="993">
        <v>0.25</v>
      </c>
      <c r="M153" s="993">
        <v>0.25</v>
      </c>
      <c r="N153" s="993">
        <v>0.25</v>
      </c>
      <c r="O153" s="993">
        <v>0</v>
      </c>
      <c r="P153" s="993">
        <v>0</v>
      </c>
      <c r="Q153" s="993">
        <v>0</v>
      </c>
      <c r="R153" s="981" t="s">
        <v>6768</v>
      </c>
    </row>
    <row r="154" spans="2:18" ht="26.25" customHeight="1" x14ac:dyDescent="0.25">
      <c r="B154" s="981">
        <v>0</v>
      </c>
      <c r="C154" s="981" t="s">
        <v>7097</v>
      </c>
      <c r="D154" s="981" t="s">
        <v>25</v>
      </c>
      <c r="E154" s="981" t="s">
        <v>382</v>
      </c>
      <c r="F154" s="981" t="s">
        <v>416</v>
      </c>
      <c r="G154" s="981" t="s">
        <v>558</v>
      </c>
      <c r="H154" s="981" t="s">
        <v>608</v>
      </c>
      <c r="I154" s="988" t="s">
        <v>6750</v>
      </c>
      <c r="J154" s="988" t="s">
        <v>5207</v>
      </c>
      <c r="K154" s="981" t="s">
        <v>4700</v>
      </c>
      <c r="L154" s="993">
        <v>0.37</v>
      </c>
      <c r="M154" s="993">
        <v>0.37</v>
      </c>
      <c r="N154" s="993">
        <v>0.37</v>
      </c>
      <c r="O154" s="993">
        <v>0</v>
      </c>
      <c r="P154" s="993">
        <v>0</v>
      </c>
      <c r="Q154" s="993">
        <v>0</v>
      </c>
      <c r="R154" s="981" t="s">
        <v>6768</v>
      </c>
    </row>
    <row r="155" spans="2:18" ht="26.25" customHeight="1" x14ac:dyDescent="0.25">
      <c r="B155" s="981">
        <v>0</v>
      </c>
      <c r="C155" s="981" t="s">
        <v>7098</v>
      </c>
      <c r="D155" s="981" t="s">
        <v>25</v>
      </c>
      <c r="E155" s="981" t="s">
        <v>382</v>
      </c>
      <c r="F155" s="981" t="s">
        <v>416</v>
      </c>
      <c r="G155" s="981" t="s">
        <v>558</v>
      </c>
      <c r="H155" s="981" t="s">
        <v>767</v>
      </c>
      <c r="I155" s="988" t="s">
        <v>6750</v>
      </c>
      <c r="J155" s="988" t="s">
        <v>5207</v>
      </c>
      <c r="K155" s="981" t="s">
        <v>3564</v>
      </c>
      <c r="L155" s="989">
        <v>0.6</v>
      </c>
      <c r="M155" s="989">
        <v>0.6</v>
      </c>
      <c r="N155" s="989">
        <v>0.6</v>
      </c>
      <c r="O155" s="990">
        <v>0</v>
      </c>
      <c r="P155" s="990">
        <v>0</v>
      </c>
      <c r="Q155" s="990">
        <v>0</v>
      </c>
      <c r="R155" s="981" t="s">
        <v>6768</v>
      </c>
    </row>
    <row r="156" spans="2:18" ht="26.25" customHeight="1" x14ac:dyDescent="0.25">
      <c r="B156" s="981">
        <v>0</v>
      </c>
      <c r="C156" s="981" t="s">
        <v>7099</v>
      </c>
      <c r="D156" s="981" t="s">
        <v>25</v>
      </c>
      <c r="E156" s="981" t="s">
        <v>382</v>
      </c>
      <c r="F156" s="981" t="s">
        <v>416</v>
      </c>
      <c r="G156" s="981" t="s">
        <v>558</v>
      </c>
      <c r="H156" s="981" t="s">
        <v>767</v>
      </c>
      <c r="I156" s="988" t="s">
        <v>6750</v>
      </c>
      <c r="J156" s="988" t="s">
        <v>5207</v>
      </c>
      <c r="K156" s="981" t="s">
        <v>3564</v>
      </c>
      <c r="L156" s="989">
        <v>1.4</v>
      </c>
      <c r="M156" s="989">
        <v>1.4</v>
      </c>
      <c r="N156" s="989">
        <v>1.4</v>
      </c>
      <c r="O156" s="990">
        <v>0</v>
      </c>
      <c r="P156" s="990">
        <v>0</v>
      </c>
      <c r="Q156" s="990">
        <v>0</v>
      </c>
      <c r="R156" s="981" t="s">
        <v>6768</v>
      </c>
    </row>
    <row r="157" spans="2:18" ht="26.25" customHeight="1" x14ac:dyDescent="0.25">
      <c r="B157" s="981">
        <v>0</v>
      </c>
      <c r="C157" s="981" t="s">
        <v>7100</v>
      </c>
      <c r="D157" s="981" t="s">
        <v>25</v>
      </c>
      <c r="E157" s="981" t="s">
        <v>382</v>
      </c>
      <c r="F157" s="981" t="s">
        <v>416</v>
      </c>
      <c r="G157" s="981" t="s">
        <v>558</v>
      </c>
      <c r="H157" s="981" t="s">
        <v>634</v>
      </c>
      <c r="I157" s="988" t="s">
        <v>6750</v>
      </c>
      <c r="J157" s="988" t="s">
        <v>5207</v>
      </c>
      <c r="K157" s="981" t="s">
        <v>3561</v>
      </c>
      <c r="L157" s="989">
        <v>0.2</v>
      </c>
      <c r="M157" s="989">
        <v>0.2</v>
      </c>
      <c r="N157" s="989">
        <v>0.2</v>
      </c>
      <c r="O157" s="990">
        <v>0</v>
      </c>
      <c r="P157" s="990">
        <v>0</v>
      </c>
      <c r="Q157" s="990">
        <v>0</v>
      </c>
      <c r="R157" s="981" t="s">
        <v>6768</v>
      </c>
    </row>
    <row r="158" spans="2:18" ht="26.25" customHeight="1" x14ac:dyDescent="0.25">
      <c r="B158" s="981">
        <v>0</v>
      </c>
      <c r="C158" s="981" t="s">
        <v>7101</v>
      </c>
      <c r="D158" s="981" t="s">
        <v>25</v>
      </c>
      <c r="E158" s="981" t="s">
        <v>3262</v>
      </c>
      <c r="F158" s="981" t="s">
        <v>416</v>
      </c>
      <c r="G158" s="981" t="s">
        <v>558</v>
      </c>
      <c r="H158" s="981" t="s">
        <v>370</v>
      </c>
      <c r="I158" s="988" t="s">
        <v>6750</v>
      </c>
      <c r="J158" s="988" t="s">
        <v>6072</v>
      </c>
      <c r="K158" s="981" t="s">
        <v>3579</v>
      </c>
      <c r="L158" s="989">
        <v>1.25</v>
      </c>
      <c r="M158" s="989">
        <v>1.25</v>
      </c>
      <c r="N158" s="989">
        <v>1.25</v>
      </c>
      <c r="O158" s="990">
        <v>0</v>
      </c>
      <c r="P158" s="990">
        <v>0</v>
      </c>
      <c r="Q158" s="990">
        <v>0</v>
      </c>
      <c r="R158" s="981" t="s">
        <v>6768</v>
      </c>
    </row>
    <row r="159" spans="2:18" ht="26.25" customHeight="1" x14ac:dyDescent="0.25">
      <c r="B159" s="981">
        <v>0</v>
      </c>
      <c r="C159" s="981" t="s">
        <v>7102</v>
      </c>
      <c r="D159" s="981" t="s">
        <v>25</v>
      </c>
      <c r="E159" s="981" t="s">
        <v>4207</v>
      </c>
      <c r="F159" s="981" t="s">
        <v>416</v>
      </c>
      <c r="G159" s="981" t="s">
        <v>558</v>
      </c>
      <c r="H159" s="981" t="s">
        <v>1175</v>
      </c>
      <c r="I159" s="988" t="s">
        <v>6750</v>
      </c>
      <c r="J159" s="988" t="s">
        <v>6769</v>
      </c>
      <c r="K159" s="981" t="s">
        <v>3563</v>
      </c>
      <c r="L159" s="989">
        <v>0.45</v>
      </c>
      <c r="M159" s="989">
        <v>0.45</v>
      </c>
      <c r="N159" s="989">
        <v>0.45</v>
      </c>
      <c r="O159" s="990">
        <v>0</v>
      </c>
      <c r="P159" s="990">
        <v>0</v>
      </c>
      <c r="Q159" s="990">
        <v>0</v>
      </c>
      <c r="R159" s="981" t="s">
        <v>6768</v>
      </c>
    </row>
    <row r="160" spans="2:18" ht="26.25" customHeight="1" x14ac:dyDescent="0.25">
      <c r="B160" s="981">
        <v>0</v>
      </c>
      <c r="C160" s="981" t="s">
        <v>7103</v>
      </c>
      <c r="D160" s="981" t="s">
        <v>25</v>
      </c>
      <c r="E160" s="981" t="s">
        <v>4679</v>
      </c>
      <c r="F160" s="981" t="s">
        <v>416</v>
      </c>
      <c r="G160" s="981" t="s">
        <v>558</v>
      </c>
      <c r="H160" s="981" t="s">
        <v>634</v>
      </c>
      <c r="I160" s="988" t="s">
        <v>6750</v>
      </c>
      <c r="J160" s="988" t="s">
        <v>628</v>
      </c>
      <c r="K160" s="981" t="s">
        <v>3570</v>
      </c>
      <c r="L160" s="989">
        <v>0.8</v>
      </c>
      <c r="M160" s="989">
        <v>0.8</v>
      </c>
      <c r="N160" s="989">
        <v>0.8</v>
      </c>
      <c r="O160" s="990">
        <v>0</v>
      </c>
      <c r="P160" s="990">
        <v>0</v>
      </c>
      <c r="Q160" s="990">
        <v>0</v>
      </c>
      <c r="R160" s="981" t="s">
        <v>6768</v>
      </c>
    </row>
    <row r="161" spans="2:18" ht="26.25" customHeight="1" x14ac:dyDescent="0.25">
      <c r="B161" s="981">
        <v>0</v>
      </c>
      <c r="C161" s="981" t="s">
        <v>7104</v>
      </c>
      <c r="D161" s="981" t="s">
        <v>25</v>
      </c>
      <c r="E161" s="981" t="s">
        <v>4682</v>
      </c>
      <c r="F161" s="981" t="s">
        <v>416</v>
      </c>
      <c r="G161" s="981" t="s">
        <v>558</v>
      </c>
      <c r="H161" s="981" t="s">
        <v>370</v>
      </c>
      <c r="I161" s="988" t="s">
        <v>6750</v>
      </c>
      <c r="J161" s="988" t="s">
        <v>6080</v>
      </c>
      <c r="K161" s="981" t="s">
        <v>3567</v>
      </c>
      <c r="L161" s="989">
        <v>1</v>
      </c>
      <c r="M161" s="989">
        <v>1</v>
      </c>
      <c r="N161" s="989">
        <v>1</v>
      </c>
      <c r="O161" s="990">
        <v>0</v>
      </c>
      <c r="P161" s="990">
        <v>0</v>
      </c>
      <c r="Q161" s="990">
        <v>0</v>
      </c>
      <c r="R161" s="981" t="s">
        <v>6768</v>
      </c>
    </row>
    <row r="162" spans="2:18" ht="26.25" customHeight="1" x14ac:dyDescent="0.25">
      <c r="B162" s="981">
        <v>0</v>
      </c>
      <c r="C162" s="981" t="s">
        <v>7105</v>
      </c>
      <c r="D162" s="981" t="s">
        <v>25</v>
      </c>
      <c r="E162" s="981" t="s">
        <v>4688</v>
      </c>
      <c r="F162" s="981" t="s">
        <v>416</v>
      </c>
      <c r="G162" s="981" t="s">
        <v>558</v>
      </c>
      <c r="H162" s="981" t="s">
        <v>767</v>
      </c>
      <c r="I162" s="988" t="s">
        <v>6750</v>
      </c>
      <c r="J162" s="988" t="s">
        <v>806</v>
      </c>
      <c r="K162" s="981" t="s">
        <v>3570</v>
      </c>
      <c r="L162" s="989">
        <v>0.27</v>
      </c>
      <c r="M162" s="989">
        <v>0.27</v>
      </c>
      <c r="N162" s="989">
        <v>0.27</v>
      </c>
      <c r="O162" s="990">
        <v>0</v>
      </c>
      <c r="P162" s="990">
        <v>0</v>
      </c>
      <c r="Q162" s="990">
        <v>0</v>
      </c>
      <c r="R162" s="981" t="s">
        <v>6768</v>
      </c>
    </row>
    <row r="163" spans="2:18" ht="26.25" customHeight="1" x14ac:dyDescent="0.25">
      <c r="B163" s="981">
        <v>0</v>
      </c>
      <c r="C163" s="981" t="s">
        <v>7106</v>
      </c>
      <c r="D163" s="981" t="s">
        <v>25</v>
      </c>
      <c r="E163" s="981" t="s">
        <v>4704</v>
      </c>
      <c r="F163" s="981" t="s">
        <v>416</v>
      </c>
      <c r="G163" s="981" t="s">
        <v>558</v>
      </c>
      <c r="H163" s="981" t="s">
        <v>811</v>
      </c>
      <c r="I163" s="988" t="s">
        <v>6750</v>
      </c>
      <c r="J163" s="988" t="s">
        <v>5198</v>
      </c>
      <c r="K163" s="981" t="s">
        <v>4026</v>
      </c>
      <c r="L163" s="989">
        <v>1.2</v>
      </c>
      <c r="M163" s="989">
        <v>1.2</v>
      </c>
      <c r="N163" s="989">
        <v>1.2</v>
      </c>
      <c r="O163" s="990">
        <v>0</v>
      </c>
      <c r="P163" s="990">
        <v>0</v>
      </c>
      <c r="Q163" s="990">
        <v>0</v>
      </c>
      <c r="R163" s="981" t="s">
        <v>6768</v>
      </c>
    </row>
    <row r="164" spans="2:18" ht="26.25" customHeight="1" x14ac:dyDescent="0.25">
      <c r="B164" s="981">
        <v>0</v>
      </c>
      <c r="C164" s="981" t="s">
        <v>7107</v>
      </c>
      <c r="D164" s="981" t="s">
        <v>25</v>
      </c>
      <c r="E164" s="981" t="s">
        <v>1241</v>
      </c>
      <c r="F164" s="981" t="s">
        <v>416</v>
      </c>
      <c r="G164" s="981" t="s">
        <v>558</v>
      </c>
      <c r="H164" s="981" t="s">
        <v>370</v>
      </c>
      <c r="I164" s="988" t="s">
        <v>6750</v>
      </c>
      <c r="J164" s="988" t="s">
        <v>628</v>
      </c>
      <c r="K164" s="981" t="s">
        <v>2962</v>
      </c>
      <c r="L164" s="989">
        <v>0.9</v>
      </c>
      <c r="M164" s="989">
        <v>0.9</v>
      </c>
      <c r="N164" s="989">
        <v>0.9</v>
      </c>
      <c r="O164" s="990">
        <v>0</v>
      </c>
      <c r="P164" s="990">
        <v>0</v>
      </c>
      <c r="Q164" s="990">
        <v>0</v>
      </c>
      <c r="R164" s="981" t="s">
        <v>6768</v>
      </c>
    </row>
    <row r="165" spans="2:18" ht="26.25" customHeight="1" x14ac:dyDescent="0.25">
      <c r="B165" s="981">
        <v>0</v>
      </c>
      <c r="C165" s="981" t="s">
        <v>7108</v>
      </c>
      <c r="D165" s="981" t="s">
        <v>25</v>
      </c>
      <c r="E165" s="981" t="s">
        <v>1241</v>
      </c>
      <c r="F165" s="981" t="s">
        <v>416</v>
      </c>
      <c r="G165" s="981" t="s">
        <v>558</v>
      </c>
      <c r="H165" s="981" t="s">
        <v>370</v>
      </c>
      <c r="I165" s="988" t="s">
        <v>6750</v>
      </c>
      <c r="J165" s="988" t="s">
        <v>628</v>
      </c>
      <c r="K165" s="981" t="s">
        <v>2962</v>
      </c>
      <c r="L165" s="989">
        <v>0.65</v>
      </c>
      <c r="M165" s="989">
        <v>0.65</v>
      </c>
      <c r="N165" s="989">
        <v>0.65</v>
      </c>
      <c r="O165" s="990">
        <v>0</v>
      </c>
      <c r="P165" s="990">
        <v>0</v>
      </c>
      <c r="Q165" s="990">
        <v>0</v>
      </c>
      <c r="R165" s="981" t="s">
        <v>6768</v>
      </c>
    </row>
    <row r="166" spans="2:18" ht="26.25" customHeight="1" x14ac:dyDescent="0.25">
      <c r="B166" s="981">
        <v>0</v>
      </c>
      <c r="C166" s="981" t="s">
        <v>7109</v>
      </c>
      <c r="D166" s="981" t="s">
        <v>25</v>
      </c>
      <c r="E166" s="981" t="s">
        <v>1241</v>
      </c>
      <c r="F166" s="981" t="s">
        <v>416</v>
      </c>
      <c r="G166" s="981" t="s">
        <v>558</v>
      </c>
      <c r="H166" s="981" t="s">
        <v>370</v>
      </c>
      <c r="I166" s="988" t="s">
        <v>6750</v>
      </c>
      <c r="J166" s="988" t="s">
        <v>628</v>
      </c>
      <c r="K166" s="981" t="s">
        <v>2962</v>
      </c>
      <c r="L166" s="989">
        <v>1.6</v>
      </c>
      <c r="M166" s="989">
        <v>1.6</v>
      </c>
      <c r="N166" s="989">
        <v>1.6</v>
      </c>
      <c r="O166" s="990">
        <v>0</v>
      </c>
      <c r="P166" s="990">
        <v>0</v>
      </c>
      <c r="Q166" s="990">
        <v>0</v>
      </c>
      <c r="R166" s="981" t="s">
        <v>6768</v>
      </c>
    </row>
    <row r="167" spans="2:18" ht="26.25" customHeight="1" x14ac:dyDescent="0.25">
      <c r="B167" s="981">
        <v>0</v>
      </c>
      <c r="C167" s="981" t="s">
        <v>7110</v>
      </c>
      <c r="D167" s="981" t="s">
        <v>25</v>
      </c>
      <c r="E167" s="981" t="s">
        <v>1241</v>
      </c>
      <c r="F167" s="981" t="s">
        <v>416</v>
      </c>
      <c r="G167" s="981" t="s">
        <v>558</v>
      </c>
      <c r="H167" s="981" t="s">
        <v>531</v>
      </c>
      <c r="I167" s="988" t="s">
        <v>6750</v>
      </c>
      <c r="J167" s="988" t="s">
        <v>628</v>
      </c>
      <c r="K167" s="981" t="s">
        <v>7111</v>
      </c>
      <c r="L167" s="989">
        <v>0.6</v>
      </c>
      <c r="M167" s="989">
        <v>0.6</v>
      </c>
      <c r="N167" s="989">
        <v>0.6</v>
      </c>
      <c r="O167" s="990">
        <v>0</v>
      </c>
      <c r="P167" s="990">
        <v>0</v>
      </c>
      <c r="Q167" s="990">
        <v>0</v>
      </c>
      <c r="R167" s="981" t="s">
        <v>6768</v>
      </c>
    </row>
    <row r="168" spans="2:18" ht="26.25" customHeight="1" x14ac:dyDescent="0.25">
      <c r="B168" s="981">
        <v>0</v>
      </c>
      <c r="C168" s="981" t="s">
        <v>7112</v>
      </c>
      <c r="D168" s="981" t="s">
        <v>25</v>
      </c>
      <c r="E168" s="981" t="s">
        <v>1241</v>
      </c>
      <c r="F168" s="981" t="s">
        <v>416</v>
      </c>
      <c r="G168" s="981" t="s">
        <v>558</v>
      </c>
      <c r="H168" s="981" t="s">
        <v>531</v>
      </c>
      <c r="I168" s="988" t="s">
        <v>6750</v>
      </c>
      <c r="J168" s="988" t="s">
        <v>628</v>
      </c>
      <c r="K168" s="981" t="s">
        <v>7113</v>
      </c>
      <c r="L168" s="989">
        <v>0.27</v>
      </c>
      <c r="M168" s="989">
        <v>0.27</v>
      </c>
      <c r="N168" s="989">
        <v>0.27</v>
      </c>
      <c r="O168" s="990">
        <v>0</v>
      </c>
      <c r="P168" s="990">
        <v>0</v>
      </c>
      <c r="Q168" s="990">
        <v>0</v>
      </c>
      <c r="R168" s="981" t="s">
        <v>6768</v>
      </c>
    </row>
    <row r="169" spans="2:18" ht="26.25" customHeight="1" x14ac:dyDescent="0.25">
      <c r="B169" s="981">
        <v>0</v>
      </c>
      <c r="C169" s="981" t="s">
        <v>7114</v>
      </c>
      <c r="D169" s="981" t="s">
        <v>25</v>
      </c>
      <c r="E169" s="981" t="s">
        <v>4735</v>
      </c>
      <c r="F169" s="981" t="s">
        <v>416</v>
      </c>
      <c r="G169" s="981" t="s">
        <v>558</v>
      </c>
      <c r="H169" s="981" t="s">
        <v>1175</v>
      </c>
      <c r="I169" s="988" t="s">
        <v>6750</v>
      </c>
      <c r="J169" s="988" t="s">
        <v>628</v>
      </c>
      <c r="K169" s="981" t="s">
        <v>4737</v>
      </c>
      <c r="L169" s="989">
        <v>7</v>
      </c>
      <c r="M169" s="989">
        <v>4.5</v>
      </c>
      <c r="N169" s="989">
        <v>4.5</v>
      </c>
      <c r="O169" s="990">
        <v>0</v>
      </c>
      <c r="P169" s="990">
        <v>0</v>
      </c>
      <c r="Q169" s="990">
        <v>0</v>
      </c>
      <c r="R169" s="981" t="s">
        <v>6768</v>
      </c>
    </row>
    <row r="170" spans="2:18" ht="26.25" customHeight="1" x14ac:dyDescent="0.25">
      <c r="B170" s="981">
        <v>0</v>
      </c>
      <c r="C170" s="981" t="s">
        <v>7115</v>
      </c>
      <c r="D170" s="981" t="s">
        <v>25</v>
      </c>
      <c r="E170" s="981" t="s">
        <v>4735</v>
      </c>
      <c r="F170" s="981" t="s">
        <v>416</v>
      </c>
      <c r="G170" s="981" t="s">
        <v>558</v>
      </c>
      <c r="H170" s="981" t="s">
        <v>730</v>
      </c>
      <c r="I170" s="988" t="s">
        <v>6750</v>
      </c>
      <c r="J170" s="988" t="s">
        <v>628</v>
      </c>
      <c r="K170" s="981" t="s">
        <v>4740</v>
      </c>
      <c r="L170" s="989">
        <v>4.5</v>
      </c>
      <c r="M170" s="989">
        <v>4.5</v>
      </c>
      <c r="N170" s="989">
        <v>4.5</v>
      </c>
      <c r="O170" s="990">
        <v>0</v>
      </c>
      <c r="P170" s="990">
        <v>0</v>
      </c>
      <c r="Q170" s="990">
        <v>0</v>
      </c>
      <c r="R170" s="981" t="s">
        <v>6768</v>
      </c>
    </row>
    <row r="171" spans="2:18" ht="26.25" customHeight="1" x14ac:dyDescent="0.25">
      <c r="B171" s="981">
        <v>0</v>
      </c>
      <c r="C171" s="981" t="s">
        <v>7116</v>
      </c>
      <c r="D171" s="981" t="s">
        <v>25</v>
      </c>
      <c r="E171" s="981" t="s">
        <v>4735</v>
      </c>
      <c r="F171" s="981" t="s">
        <v>416</v>
      </c>
      <c r="G171" s="981" t="s">
        <v>558</v>
      </c>
      <c r="H171" s="981" t="s">
        <v>3364</v>
      </c>
      <c r="I171" s="988" t="s">
        <v>6750</v>
      </c>
      <c r="J171" s="988" t="s">
        <v>628</v>
      </c>
      <c r="K171" s="981" t="s">
        <v>6568</v>
      </c>
      <c r="L171" s="989">
        <v>2</v>
      </c>
      <c r="M171" s="989">
        <v>2</v>
      </c>
      <c r="N171" s="989">
        <v>2</v>
      </c>
      <c r="O171" s="990">
        <v>0</v>
      </c>
      <c r="P171" s="990">
        <v>0</v>
      </c>
      <c r="Q171" s="990">
        <v>0</v>
      </c>
      <c r="R171" s="981" t="s">
        <v>6768</v>
      </c>
    </row>
    <row r="172" spans="2:18" ht="26.25" customHeight="1" x14ac:dyDescent="0.25">
      <c r="B172" s="981">
        <v>0</v>
      </c>
      <c r="C172" s="981" t="s">
        <v>7117</v>
      </c>
      <c r="D172" s="981" t="s">
        <v>25</v>
      </c>
      <c r="E172" s="981" t="s">
        <v>4735</v>
      </c>
      <c r="F172" s="981" t="s">
        <v>416</v>
      </c>
      <c r="G172" s="981" t="s">
        <v>558</v>
      </c>
      <c r="H172" s="981" t="s">
        <v>484</v>
      </c>
      <c r="I172" s="988" t="s">
        <v>6750</v>
      </c>
      <c r="J172" s="988" t="s">
        <v>628</v>
      </c>
      <c r="K172" s="981" t="s">
        <v>6569</v>
      </c>
      <c r="L172" s="993">
        <v>3</v>
      </c>
      <c r="M172" s="993">
        <v>3</v>
      </c>
      <c r="N172" s="993">
        <v>3</v>
      </c>
      <c r="O172" s="993">
        <v>0</v>
      </c>
      <c r="P172" s="993">
        <v>0</v>
      </c>
      <c r="Q172" s="993">
        <v>0</v>
      </c>
      <c r="R172" s="981" t="s">
        <v>6768</v>
      </c>
    </row>
    <row r="173" spans="2:18" ht="26.25" customHeight="1" x14ac:dyDescent="0.25">
      <c r="B173" s="981">
        <v>0</v>
      </c>
      <c r="C173" s="981" t="s">
        <v>7118</v>
      </c>
      <c r="D173" s="981" t="s">
        <v>25</v>
      </c>
      <c r="E173" s="981" t="s">
        <v>4735</v>
      </c>
      <c r="F173" s="981" t="s">
        <v>416</v>
      </c>
      <c r="G173" s="981" t="s">
        <v>558</v>
      </c>
      <c r="H173" s="981" t="s">
        <v>507</v>
      </c>
      <c r="I173" s="988" t="s">
        <v>6750</v>
      </c>
      <c r="J173" s="988" t="s">
        <v>628</v>
      </c>
      <c r="K173" s="981" t="s">
        <v>6570</v>
      </c>
      <c r="L173" s="989">
        <v>3</v>
      </c>
      <c r="M173" s="989">
        <v>3</v>
      </c>
      <c r="N173" s="989">
        <v>3</v>
      </c>
      <c r="O173" s="990">
        <v>0</v>
      </c>
      <c r="P173" s="990">
        <v>0</v>
      </c>
      <c r="Q173" s="990">
        <v>0</v>
      </c>
      <c r="R173" s="981" t="s">
        <v>6768</v>
      </c>
    </row>
    <row r="174" spans="2:18" ht="26.25" customHeight="1" x14ac:dyDescent="0.25">
      <c r="B174" s="981">
        <v>0</v>
      </c>
      <c r="C174" s="981" t="s">
        <v>7119</v>
      </c>
      <c r="D174" s="981" t="s">
        <v>25</v>
      </c>
      <c r="E174" s="981" t="s">
        <v>4735</v>
      </c>
      <c r="F174" s="981" t="s">
        <v>416</v>
      </c>
      <c r="G174" s="981" t="s">
        <v>558</v>
      </c>
      <c r="H174" s="981" t="s">
        <v>767</v>
      </c>
      <c r="I174" s="988" t="s">
        <v>6750</v>
      </c>
      <c r="J174" s="988" t="s">
        <v>628</v>
      </c>
      <c r="K174" s="981" t="s">
        <v>4738</v>
      </c>
      <c r="L174" s="995">
        <v>5.0199999999999996</v>
      </c>
      <c r="M174" s="989">
        <v>5.0199999999999996</v>
      </c>
      <c r="N174" s="989">
        <v>5.0199999999999996</v>
      </c>
      <c r="O174" s="990">
        <v>0</v>
      </c>
      <c r="P174" s="990">
        <v>0</v>
      </c>
      <c r="Q174" s="990">
        <v>0</v>
      </c>
      <c r="R174" s="981" t="s">
        <v>6768</v>
      </c>
    </row>
    <row r="175" spans="2:18" ht="26.25" customHeight="1" x14ac:dyDescent="0.25">
      <c r="B175" s="981">
        <v>0</v>
      </c>
      <c r="C175" s="981" t="s">
        <v>7120</v>
      </c>
      <c r="D175" s="981" t="s">
        <v>25</v>
      </c>
      <c r="E175" s="981" t="s">
        <v>4735</v>
      </c>
      <c r="F175" s="981" t="s">
        <v>416</v>
      </c>
      <c r="G175" s="981" t="s">
        <v>558</v>
      </c>
      <c r="H175" s="981" t="s">
        <v>470</v>
      </c>
      <c r="I175" s="988" t="s">
        <v>6750</v>
      </c>
      <c r="J175" s="988" t="s">
        <v>628</v>
      </c>
      <c r="K175" s="981" t="s">
        <v>6571</v>
      </c>
      <c r="L175" s="993">
        <v>3</v>
      </c>
      <c r="M175" s="993">
        <v>3</v>
      </c>
      <c r="N175" s="993">
        <v>3</v>
      </c>
      <c r="O175" s="993">
        <v>0</v>
      </c>
      <c r="P175" s="993">
        <v>0</v>
      </c>
      <c r="Q175" s="993">
        <v>0</v>
      </c>
      <c r="R175" s="981" t="s">
        <v>6768</v>
      </c>
    </row>
    <row r="176" spans="2:18" ht="26.25" customHeight="1" x14ac:dyDescent="0.25">
      <c r="B176" s="981">
        <v>0</v>
      </c>
      <c r="C176" s="981" t="s">
        <v>7121</v>
      </c>
      <c r="D176" s="981" t="s">
        <v>25</v>
      </c>
      <c r="E176" s="981" t="s">
        <v>4735</v>
      </c>
      <c r="F176" s="981" t="s">
        <v>416</v>
      </c>
      <c r="G176" s="981" t="s">
        <v>558</v>
      </c>
      <c r="H176" s="981" t="s">
        <v>3362</v>
      </c>
      <c r="I176" s="988" t="s">
        <v>6750</v>
      </c>
      <c r="J176" s="988" t="s">
        <v>628</v>
      </c>
      <c r="K176" s="981" t="s">
        <v>4739</v>
      </c>
      <c r="L176" s="989">
        <v>4.5</v>
      </c>
      <c r="M176" s="989">
        <v>4.5</v>
      </c>
      <c r="N176" s="989">
        <v>4.5</v>
      </c>
      <c r="O176" s="990">
        <v>0</v>
      </c>
      <c r="P176" s="990">
        <v>0</v>
      </c>
      <c r="Q176" s="990">
        <v>0</v>
      </c>
      <c r="R176" s="981" t="s">
        <v>6768</v>
      </c>
    </row>
    <row r="177" spans="2:18" ht="26.25" customHeight="1" x14ac:dyDescent="0.25">
      <c r="B177" s="981">
        <v>0</v>
      </c>
      <c r="C177" s="981" t="s">
        <v>7122</v>
      </c>
      <c r="D177" s="981" t="s">
        <v>25</v>
      </c>
      <c r="E177" s="981" t="s">
        <v>4735</v>
      </c>
      <c r="F177" s="981" t="s">
        <v>416</v>
      </c>
      <c r="G177" s="981" t="s">
        <v>558</v>
      </c>
      <c r="H177" s="981" t="s">
        <v>634</v>
      </c>
      <c r="I177" s="988" t="s">
        <v>6750</v>
      </c>
      <c r="J177" s="988" t="s">
        <v>628</v>
      </c>
      <c r="K177" s="981" t="s">
        <v>4741</v>
      </c>
      <c r="L177" s="989">
        <v>7.8</v>
      </c>
      <c r="M177" s="989">
        <v>5</v>
      </c>
      <c r="N177" s="989">
        <v>5</v>
      </c>
      <c r="O177" s="990">
        <v>0</v>
      </c>
      <c r="P177" s="990">
        <v>0</v>
      </c>
      <c r="Q177" s="990">
        <v>0</v>
      </c>
      <c r="R177" s="981" t="s">
        <v>6768</v>
      </c>
    </row>
    <row r="178" spans="2:18" ht="26.25" customHeight="1" x14ac:dyDescent="0.25">
      <c r="B178" s="981">
        <v>0</v>
      </c>
      <c r="C178" s="981" t="s">
        <v>7123</v>
      </c>
      <c r="D178" s="981" t="s">
        <v>25</v>
      </c>
      <c r="E178" s="981" t="s">
        <v>4735</v>
      </c>
      <c r="F178" s="981" t="s">
        <v>416</v>
      </c>
      <c r="G178" s="981" t="s">
        <v>558</v>
      </c>
      <c r="H178" s="981" t="s">
        <v>370</v>
      </c>
      <c r="I178" s="988" t="s">
        <v>6750</v>
      </c>
      <c r="J178" s="988" t="s">
        <v>628</v>
      </c>
      <c r="K178" s="981" t="s">
        <v>4736</v>
      </c>
      <c r="L178" s="989">
        <v>7</v>
      </c>
      <c r="M178" s="989">
        <v>4.5</v>
      </c>
      <c r="N178" s="989">
        <v>4.5</v>
      </c>
      <c r="O178" s="990">
        <v>0</v>
      </c>
      <c r="P178" s="990">
        <v>0</v>
      </c>
      <c r="Q178" s="990">
        <v>0</v>
      </c>
      <c r="R178" s="981" t="s">
        <v>6768</v>
      </c>
    </row>
    <row r="179" spans="2:18" ht="26.25" customHeight="1" x14ac:dyDescent="0.25">
      <c r="B179" s="981">
        <v>0</v>
      </c>
      <c r="C179" s="981" t="s">
        <v>7124</v>
      </c>
      <c r="D179" s="981" t="s">
        <v>25</v>
      </c>
      <c r="E179" s="981" t="s">
        <v>4735</v>
      </c>
      <c r="F179" s="981" t="s">
        <v>416</v>
      </c>
      <c r="G179" s="981" t="s">
        <v>558</v>
      </c>
      <c r="H179" s="981" t="s">
        <v>531</v>
      </c>
      <c r="I179" s="988" t="s">
        <v>6750</v>
      </c>
      <c r="J179" s="988" t="s">
        <v>628</v>
      </c>
      <c r="K179" s="981" t="s">
        <v>6372</v>
      </c>
      <c r="L179" s="989">
        <v>1.25</v>
      </c>
      <c r="M179" s="989">
        <v>1.25</v>
      </c>
      <c r="N179" s="989">
        <v>1.25</v>
      </c>
      <c r="O179" s="990">
        <v>0</v>
      </c>
      <c r="P179" s="990">
        <v>0</v>
      </c>
      <c r="Q179" s="990">
        <v>0</v>
      </c>
      <c r="R179" s="981" t="s">
        <v>6768</v>
      </c>
    </row>
    <row r="180" spans="2:18" ht="26.25" customHeight="1" x14ac:dyDescent="0.25">
      <c r="B180" s="981">
        <v>0</v>
      </c>
      <c r="C180" s="981" t="s">
        <v>7309</v>
      </c>
      <c r="D180" s="981" t="s">
        <v>25</v>
      </c>
      <c r="E180" s="981" t="s">
        <v>4735</v>
      </c>
      <c r="F180" s="981" t="s">
        <v>416</v>
      </c>
      <c r="G180" s="981" t="s">
        <v>558</v>
      </c>
      <c r="H180" s="981" t="s">
        <v>517</v>
      </c>
      <c r="I180" s="988" t="s">
        <v>6750</v>
      </c>
      <c r="J180" s="988" t="s">
        <v>628</v>
      </c>
      <c r="K180" s="981" t="s">
        <v>6371</v>
      </c>
      <c r="L180" s="989">
        <v>1.25</v>
      </c>
      <c r="M180" s="989">
        <v>1.25</v>
      </c>
      <c r="N180" s="989">
        <v>1.25</v>
      </c>
      <c r="O180" s="990">
        <v>0</v>
      </c>
      <c r="P180" s="990">
        <v>0</v>
      </c>
      <c r="Q180" s="990">
        <v>0</v>
      </c>
      <c r="R180" s="981" t="s">
        <v>6768</v>
      </c>
    </row>
    <row r="181" spans="2:18" ht="26.25" customHeight="1" x14ac:dyDescent="0.25">
      <c r="B181" s="981">
        <v>0</v>
      </c>
      <c r="C181" s="981" t="s">
        <v>7310</v>
      </c>
      <c r="D181" s="981" t="s">
        <v>25</v>
      </c>
      <c r="E181" s="981" t="s">
        <v>4735</v>
      </c>
      <c r="F181" s="981" t="s">
        <v>416</v>
      </c>
      <c r="G181" s="981" t="s">
        <v>558</v>
      </c>
      <c r="H181" s="981" t="s">
        <v>1148</v>
      </c>
      <c r="I181" s="988" t="s">
        <v>7311</v>
      </c>
      <c r="J181" s="988" t="s">
        <v>628</v>
      </c>
      <c r="K181" s="981" t="s">
        <v>1148</v>
      </c>
      <c r="L181" s="996">
        <v>3</v>
      </c>
      <c r="M181" s="996">
        <v>3</v>
      </c>
      <c r="N181" s="996">
        <v>3</v>
      </c>
      <c r="O181" s="997">
        <v>0</v>
      </c>
      <c r="P181" s="997">
        <v>0</v>
      </c>
      <c r="Q181" s="997">
        <v>0</v>
      </c>
      <c r="R181" s="981" t="s">
        <v>6768</v>
      </c>
    </row>
    <row r="182" spans="2:18" ht="26.25" customHeight="1" x14ac:dyDescent="0.25">
      <c r="B182" s="981">
        <v>0</v>
      </c>
      <c r="C182" s="981" t="s">
        <v>7312</v>
      </c>
      <c r="D182" s="981" t="s">
        <v>25</v>
      </c>
      <c r="E182" s="981" t="s">
        <v>4735</v>
      </c>
      <c r="F182" s="981" t="s">
        <v>416</v>
      </c>
      <c r="G182" s="981" t="s">
        <v>558</v>
      </c>
      <c r="H182" s="981" t="s">
        <v>719</v>
      </c>
      <c r="I182" s="988" t="s">
        <v>7311</v>
      </c>
      <c r="J182" s="988" t="s">
        <v>628</v>
      </c>
      <c r="K182" s="981" t="s">
        <v>719</v>
      </c>
      <c r="L182" s="996">
        <v>3.81</v>
      </c>
      <c r="M182" s="996">
        <v>3.81</v>
      </c>
      <c r="N182" s="996">
        <v>3.81</v>
      </c>
      <c r="O182" s="997">
        <v>0</v>
      </c>
      <c r="P182" s="997">
        <v>0</v>
      </c>
      <c r="Q182" s="997">
        <v>0</v>
      </c>
      <c r="R182" s="981" t="s">
        <v>6768</v>
      </c>
    </row>
    <row r="183" spans="2:18" ht="26.25" customHeight="1" x14ac:dyDescent="0.25">
      <c r="B183" s="981">
        <v>0</v>
      </c>
      <c r="C183" s="981" t="s">
        <v>7313</v>
      </c>
      <c r="D183" s="981" t="s">
        <v>25</v>
      </c>
      <c r="E183" s="981" t="s">
        <v>4735</v>
      </c>
      <c r="F183" s="981" t="s">
        <v>416</v>
      </c>
      <c r="G183" s="981" t="s">
        <v>558</v>
      </c>
      <c r="H183" s="981" t="s">
        <v>422</v>
      </c>
      <c r="I183" s="988" t="s">
        <v>7311</v>
      </c>
      <c r="J183" s="988" t="s">
        <v>628</v>
      </c>
      <c r="K183" s="981" t="s">
        <v>422</v>
      </c>
      <c r="L183" s="996">
        <v>3</v>
      </c>
      <c r="M183" s="996">
        <v>3</v>
      </c>
      <c r="N183" s="996">
        <v>3</v>
      </c>
      <c r="O183" s="997">
        <v>0</v>
      </c>
      <c r="P183" s="997">
        <v>0</v>
      </c>
      <c r="Q183" s="997">
        <v>0</v>
      </c>
      <c r="R183" s="981" t="s">
        <v>6768</v>
      </c>
    </row>
    <row r="184" spans="2:18" ht="26.25" customHeight="1" x14ac:dyDescent="0.25">
      <c r="B184" s="981">
        <v>0</v>
      </c>
      <c r="C184" s="981" t="s">
        <v>7125</v>
      </c>
      <c r="D184" s="981" t="s">
        <v>25</v>
      </c>
      <c r="E184" s="981" t="s">
        <v>6480</v>
      </c>
      <c r="F184" s="981" t="s">
        <v>416</v>
      </c>
      <c r="G184" s="981" t="s">
        <v>558</v>
      </c>
      <c r="H184" s="981" t="s">
        <v>422</v>
      </c>
      <c r="I184" s="988" t="s">
        <v>6750</v>
      </c>
      <c r="J184" s="988" t="s">
        <v>628</v>
      </c>
      <c r="K184" s="981" t="s">
        <v>5020</v>
      </c>
      <c r="L184" s="993">
        <v>0.3</v>
      </c>
      <c r="M184" s="993">
        <v>0.3</v>
      </c>
      <c r="N184" s="993">
        <v>0.3</v>
      </c>
      <c r="O184" s="993">
        <v>0</v>
      </c>
      <c r="P184" s="993">
        <v>0</v>
      </c>
      <c r="Q184" s="993">
        <v>0</v>
      </c>
      <c r="R184" s="981" t="s">
        <v>6768</v>
      </c>
    </row>
    <row r="185" spans="2:18" ht="26.25" customHeight="1" x14ac:dyDescent="0.25">
      <c r="B185" s="981">
        <v>0</v>
      </c>
      <c r="C185" s="981" t="s">
        <v>7126</v>
      </c>
      <c r="D185" s="981" t="s">
        <v>25</v>
      </c>
      <c r="E185" s="981" t="s">
        <v>2075</v>
      </c>
      <c r="F185" s="981" t="s">
        <v>416</v>
      </c>
      <c r="G185" s="981" t="s">
        <v>558</v>
      </c>
      <c r="H185" s="981" t="s">
        <v>634</v>
      </c>
      <c r="I185" s="988" t="s">
        <v>6750</v>
      </c>
      <c r="J185" s="988" t="s">
        <v>806</v>
      </c>
      <c r="K185" s="981" t="s">
        <v>3573</v>
      </c>
      <c r="L185" s="989">
        <v>1.5</v>
      </c>
      <c r="M185" s="989">
        <v>1.5</v>
      </c>
      <c r="N185" s="989">
        <v>1.5</v>
      </c>
      <c r="O185" s="990">
        <v>0</v>
      </c>
      <c r="P185" s="990">
        <v>0</v>
      </c>
      <c r="Q185" s="990">
        <v>0</v>
      </c>
      <c r="R185" s="981" t="s">
        <v>6768</v>
      </c>
    </row>
    <row r="186" spans="2:18" ht="26.25" customHeight="1" x14ac:dyDescent="0.25">
      <c r="B186" s="981">
        <v>0</v>
      </c>
      <c r="C186" s="981" t="s">
        <v>7127</v>
      </c>
      <c r="D186" s="981" t="s">
        <v>25</v>
      </c>
      <c r="E186" s="981" t="s">
        <v>3036</v>
      </c>
      <c r="F186" s="981" t="s">
        <v>416</v>
      </c>
      <c r="G186" s="981" t="s">
        <v>558</v>
      </c>
      <c r="H186" s="981" t="s">
        <v>634</v>
      </c>
      <c r="I186" s="988" t="s">
        <v>6750</v>
      </c>
      <c r="J186" s="988" t="s">
        <v>4809</v>
      </c>
      <c r="K186" s="981" t="s">
        <v>3569</v>
      </c>
      <c r="L186" s="989">
        <v>0.22</v>
      </c>
      <c r="M186" s="989">
        <v>0.22</v>
      </c>
      <c r="N186" s="989">
        <v>0.22</v>
      </c>
      <c r="O186" s="990">
        <v>0</v>
      </c>
      <c r="P186" s="990">
        <v>0</v>
      </c>
      <c r="Q186" s="990">
        <v>0</v>
      </c>
      <c r="R186" s="981" t="s">
        <v>6768</v>
      </c>
    </row>
    <row r="187" spans="2:18" ht="26.25" customHeight="1" x14ac:dyDescent="0.25">
      <c r="B187" s="981">
        <v>0</v>
      </c>
      <c r="C187" s="981" t="s">
        <v>7128</v>
      </c>
      <c r="D187" s="981" t="s">
        <v>25</v>
      </c>
      <c r="E187" s="981" t="s">
        <v>3032</v>
      </c>
      <c r="F187" s="981" t="s">
        <v>416</v>
      </c>
      <c r="G187" s="981" t="s">
        <v>558</v>
      </c>
      <c r="H187" s="981" t="s">
        <v>767</v>
      </c>
      <c r="I187" s="988" t="s">
        <v>6750</v>
      </c>
      <c r="J187" s="988" t="s">
        <v>806</v>
      </c>
      <c r="K187" s="981" t="s">
        <v>3576</v>
      </c>
      <c r="L187" s="989">
        <v>0.2</v>
      </c>
      <c r="M187" s="989">
        <v>0.2</v>
      </c>
      <c r="N187" s="989">
        <v>0.2</v>
      </c>
      <c r="O187" s="990">
        <v>0</v>
      </c>
      <c r="P187" s="990">
        <v>0</v>
      </c>
      <c r="Q187" s="990">
        <v>0</v>
      </c>
      <c r="R187" s="981" t="s">
        <v>6768</v>
      </c>
    </row>
    <row r="188" spans="2:18" ht="26.25" customHeight="1" x14ac:dyDescent="0.25">
      <c r="B188" s="981">
        <v>0</v>
      </c>
      <c r="C188" s="981" t="s">
        <v>7129</v>
      </c>
      <c r="D188" s="981" t="s">
        <v>25</v>
      </c>
      <c r="E188" s="981" t="s">
        <v>4683</v>
      </c>
      <c r="F188" s="981" t="s">
        <v>416</v>
      </c>
      <c r="G188" s="981" t="s">
        <v>558</v>
      </c>
      <c r="H188" s="981" t="s">
        <v>767</v>
      </c>
      <c r="I188" s="988" t="s">
        <v>6750</v>
      </c>
      <c r="J188" s="988" t="s">
        <v>6070</v>
      </c>
      <c r="K188" s="981" t="s">
        <v>3576</v>
      </c>
      <c r="L188" s="989">
        <v>0.34</v>
      </c>
      <c r="M188" s="989">
        <v>0.34</v>
      </c>
      <c r="N188" s="989">
        <v>0.34</v>
      </c>
      <c r="O188" s="990">
        <v>0</v>
      </c>
      <c r="P188" s="990">
        <v>0</v>
      </c>
      <c r="Q188" s="990">
        <v>0</v>
      </c>
      <c r="R188" s="981" t="s">
        <v>6768</v>
      </c>
    </row>
    <row r="189" spans="2:18" ht="26.25" customHeight="1" x14ac:dyDescent="0.25">
      <c r="B189" s="981">
        <v>0</v>
      </c>
      <c r="C189" s="981" t="s">
        <v>7130</v>
      </c>
      <c r="D189" s="981" t="s">
        <v>25</v>
      </c>
      <c r="E189" s="981" t="s">
        <v>4683</v>
      </c>
      <c r="F189" s="981" t="s">
        <v>416</v>
      </c>
      <c r="G189" s="981" t="s">
        <v>558</v>
      </c>
      <c r="H189" s="981" t="s">
        <v>767</v>
      </c>
      <c r="I189" s="988" t="s">
        <v>6750</v>
      </c>
      <c r="J189" s="988" t="s">
        <v>6070</v>
      </c>
      <c r="K189" s="981" t="s">
        <v>3577</v>
      </c>
      <c r="L189" s="989">
        <v>0.26</v>
      </c>
      <c r="M189" s="989">
        <v>0.26</v>
      </c>
      <c r="N189" s="989">
        <v>0.26</v>
      </c>
      <c r="O189" s="990">
        <v>0</v>
      </c>
      <c r="P189" s="990">
        <v>0</v>
      </c>
      <c r="Q189" s="990">
        <v>0</v>
      </c>
      <c r="R189" s="981" t="s">
        <v>6768</v>
      </c>
    </row>
    <row r="190" spans="2:18" ht="26.25" customHeight="1" x14ac:dyDescent="0.25">
      <c r="B190" s="981">
        <v>0</v>
      </c>
      <c r="C190" s="981" t="s">
        <v>7314</v>
      </c>
      <c r="D190" s="981" t="s">
        <v>25</v>
      </c>
      <c r="E190" s="981" t="s">
        <v>3031</v>
      </c>
      <c r="F190" s="981" t="s">
        <v>416</v>
      </c>
      <c r="G190" s="981" t="s">
        <v>558</v>
      </c>
      <c r="H190" s="981" t="s">
        <v>767</v>
      </c>
      <c r="I190" s="988" t="s">
        <v>6750</v>
      </c>
      <c r="J190" s="988" t="s">
        <v>806</v>
      </c>
      <c r="K190" s="981" t="s">
        <v>3564</v>
      </c>
      <c r="L190" s="989">
        <v>0.5</v>
      </c>
      <c r="M190" s="989">
        <v>0.5</v>
      </c>
      <c r="N190" s="989">
        <v>0.5</v>
      </c>
      <c r="O190" s="990">
        <v>0</v>
      </c>
      <c r="P190" s="990">
        <v>0</v>
      </c>
      <c r="Q190" s="990">
        <v>0</v>
      </c>
      <c r="R190" s="981" t="s">
        <v>6768</v>
      </c>
    </row>
    <row r="191" spans="2:18" ht="26.25" customHeight="1" x14ac:dyDescent="0.25">
      <c r="B191" s="981">
        <v>0</v>
      </c>
      <c r="C191" s="981" t="s">
        <v>7131</v>
      </c>
      <c r="D191" s="981" t="s">
        <v>25</v>
      </c>
      <c r="E191" s="981" t="s">
        <v>3033</v>
      </c>
      <c r="F191" s="981" t="s">
        <v>416</v>
      </c>
      <c r="G191" s="981" t="s">
        <v>558</v>
      </c>
      <c r="H191" s="981" t="s">
        <v>767</v>
      </c>
      <c r="I191" s="988" t="s">
        <v>6750</v>
      </c>
      <c r="J191" s="988" t="s">
        <v>628</v>
      </c>
      <c r="K191" s="981" t="s">
        <v>3570</v>
      </c>
      <c r="L191" s="989">
        <v>0.25</v>
      </c>
      <c r="M191" s="989">
        <v>0.25</v>
      </c>
      <c r="N191" s="989">
        <v>0.25</v>
      </c>
      <c r="O191" s="990">
        <v>0</v>
      </c>
      <c r="P191" s="990">
        <v>0</v>
      </c>
      <c r="Q191" s="990">
        <v>0</v>
      </c>
      <c r="R191" s="981" t="s">
        <v>6768</v>
      </c>
    </row>
    <row r="192" spans="2:18" ht="26.25" customHeight="1" x14ac:dyDescent="0.25">
      <c r="B192" s="981">
        <v>0</v>
      </c>
      <c r="C192" s="981" t="s">
        <v>7132</v>
      </c>
      <c r="D192" s="981" t="s">
        <v>25</v>
      </c>
      <c r="E192" s="981" t="s">
        <v>1723</v>
      </c>
      <c r="F192" s="981" t="s">
        <v>416</v>
      </c>
      <c r="G192" s="981" t="s">
        <v>558</v>
      </c>
      <c r="H192" s="981" t="s">
        <v>767</v>
      </c>
      <c r="I192" s="988" t="s">
        <v>6750</v>
      </c>
      <c r="J192" s="988" t="s">
        <v>6073</v>
      </c>
      <c r="K192" s="981" t="s">
        <v>3564</v>
      </c>
      <c r="L192" s="989">
        <v>0.63</v>
      </c>
      <c r="M192" s="989">
        <v>0.63</v>
      </c>
      <c r="N192" s="989">
        <v>0.63</v>
      </c>
      <c r="O192" s="990">
        <v>0</v>
      </c>
      <c r="P192" s="990">
        <v>0</v>
      </c>
      <c r="Q192" s="990">
        <v>0</v>
      </c>
      <c r="R192" s="981" t="s">
        <v>6768</v>
      </c>
    </row>
    <row r="193" spans="2:18" ht="26.25" customHeight="1" x14ac:dyDescent="0.25">
      <c r="B193" s="981">
        <v>0</v>
      </c>
      <c r="C193" s="981" t="s">
        <v>7133</v>
      </c>
      <c r="D193" s="981" t="s">
        <v>25</v>
      </c>
      <c r="E193" s="981" t="s">
        <v>1723</v>
      </c>
      <c r="F193" s="981" t="s">
        <v>416</v>
      </c>
      <c r="G193" s="981" t="s">
        <v>558</v>
      </c>
      <c r="H193" s="981" t="s">
        <v>767</v>
      </c>
      <c r="I193" s="988" t="s">
        <v>6750</v>
      </c>
      <c r="J193" s="988" t="s">
        <v>6073</v>
      </c>
      <c r="K193" s="981" t="s">
        <v>3564</v>
      </c>
      <c r="L193" s="993">
        <v>0.49</v>
      </c>
      <c r="M193" s="993">
        <v>0.49</v>
      </c>
      <c r="N193" s="993">
        <v>0.49</v>
      </c>
      <c r="O193" s="993">
        <v>0</v>
      </c>
      <c r="P193" s="993">
        <v>0</v>
      </c>
      <c r="Q193" s="993">
        <v>0</v>
      </c>
      <c r="R193" s="981" t="s">
        <v>6768</v>
      </c>
    </row>
    <row r="194" spans="2:18" ht="26.25" customHeight="1" x14ac:dyDescent="0.25">
      <c r="B194" s="981">
        <v>0</v>
      </c>
      <c r="C194" s="981" t="s">
        <v>7134</v>
      </c>
      <c r="D194" s="981" t="s">
        <v>25</v>
      </c>
      <c r="E194" s="981" t="s">
        <v>1723</v>
      </c>
      <c r="F194" s="981" t="s">
        <v>416</v>
      </c>
      <c r="G194" s="981" t="s">
        <v>558</v>
      </c>
      <c r="H194" s="981" t="s">
        <v>767</v>
      </c>
      <c r="I194" s="988" t="s">
        <v>6750</v>
      </c>
      <c r="J194" s="988" t="s">
        <v>6073</v>
      </c>
      <c r="K194" s="981" t="s">
        <v>3564</v>
      </c>
      <c r="L194" s="989">
        <v>0.75</v>
      </c>
      <c r="M194" s="989">
        <v>0.75</v>
      </c>
      <c r="N194" s="989">
        <v>0.75</v>
      </c>
      <c r="O194" s="990">
        <v>0</v>
      </c>
      <c r="P194" s="990">
        <v>0</v>
      </c>
      <c r="Q194" s="990">
        <v>0</v>
      </c>
      <c r="R194" s="981" t="s">
        <v>6768</v>
      </c>
    </row>
    <row r="195" spans="2:18" ht="26.25" customHeight="1" x14ac:dyDescent="0.25">
      <c r="B195" s="981">
        <v>0</v>
      </c>
      <c r="C195" s="981" t="s">
        <v>7135</v>
      </c>
      <c r="D195" s="981" t="s">
        <v>25</v>
      </c>
      <c r="E195" s="981" t="s">
        <v>1723</v>
      </c>
      <c r="F195" s="981" t="s">
        <v>416</v>
      </c>
      <c r="G195" s="981" t="s">
        <v>558</v>
      </c>
      <c r="H195" s="981" t="s">
        <v>767</v>
      </c>
      <c r="I195" s="988" t="s">
        <v>6750</v>
      </c>
      <c r="J195" s="988" t="s">
        <v>6073</v>
      </c>
      <c r="K195" s="981" t="s">
        <v>3562</v>
      </c>
      <c r="L195" s="989">
        <v>1.04</v>
      </c>
      <c r="M195" s="989">
        <v>1.04</v>
      </c>
      <c r="N195" s="989">
        <v>1.04</v>
      </c>
      <c r="O195" s="990">
        <v>0</v>
      </c>
      <c r="P195" s="990">
        <v>0</v>
      </c>
      <c r="Q195" s="990">
        <v>0</v>
      </c>
      <c r="R195" s="981" t="s">
        <v>6768</v>
      </c>
    </row>
    <row r="196" spans="2:18" ht="26.25" customHeight="1" x14ac:dyDescent="0.25">
      <c r="B196" s="981">
        <v>0</v>
      </c>
      <c r="C196" s="981" t="s">
        <v>7136</v>
      </c>
      <c r="D196" s="981" t="s">
        <v>25</v>
      </c>
      <c r="E196" s="981" t="s">
        <v>3764</v>
      </c>
      <c r="F196" s="981" t="s">
        <v>416</v>
      </c>
      <c r="G196" s="981" t="s">
        <v>558</v>
      </c>
      <c r="H196" s="981" t="s">
        <v>370</v>
      </c>
      <c r="I196" s="988" t="s">
        <v>6750</v>
      </c>
      <c r="J196" s="988" t="s">
        <v>628</v>
      </c>
      <c r="K196" s="981" t="s">
        <v>3765</v>
      </c>
      <c r="L196" s="989">
        <v>3.5</v>
      </c>
      <c r="M196" s="989">
        <v>3.5</v>
      </c>
      <c r="N196" s="989">
        <v>3.5</v>
      </c>
      <c r="O196" s="990">
        <v>0</v>
      </c>
      <c r="P196" s="990">
        <v>0</v>
      </c>
      <c r="Q196" s="990">
        <v>0</v>
      </c>
      <c r="R196" s="981" t="s">
        <v>6768</v>
      </c>
    </row>
    <row r="197" spans="2:18" ht="26.25" customHeight="1" x14ac:dyDescent="0.25">
      <c r="B197" s="981">
        <v>0</v>
      </c>
      <c r="C197" s="981" t="s">
        <v>7137</v>
      </c>
      <c r="D197" s="981" t="s">
        <v>25</v>
      </c>
      <c r="E197" s="981" t="s">
        <v>3075</v>
      </c>
      <c r="F197" s="981" t="s">
        <v>416</v>
      </c>
      <c r="G197" s="981" t="s">
        <v>558</v>
      </c>
      <c r="H197" s="981" t="s">
        <v>634</v>
      </c>
      <c r="I197" s="988" t="s">
        <v>6750</v>
      </c>
      <c r="J197" s="988" t="s">
        <v>4809</v>
      </c>
      <c r="K197" s="981" t="s">
        <v>3561</v>
      </c>
      <c r="L197" s="989">
        <v>0.2</v>
      </c>
      <c r="M197" s="989">
        <v>0.2</v>
      </c>
      <c r="N197" s="989">
        <v>0.2</v>
      </c>
      <c r="O197" s="990">
        <v>0</v>
      </c>
      <c r="P197" s="990">
        <v>0</v>
      </c>
      <c r="Q197" s="990">
        <v>0</v>
      </c>
      <c r="R197" s="981" t="s">
        <v>6768</v>
      </c>
    </row>
    <row r="198" spans="2:18" ht="26.25" x14ac:dyDescent="0.25">
      <c r="B198" s="981">
        <v>0</v>
      </c>
      <c r="C198" s="981" t="s">
        <v>7138</v>
      </c>
      <c r="D198" s="981" t="s">
        <v>25</v>
      </c>
      <c r="E198" s="981" t="s">
        <v>4693</v>
      </c>
      <c r="F198" s="981" t="s">
        <v>416</v>
      </c>
      <c r="G198" s="981" t="s">
        <v>558</v>
      </c>
      <c r="H198" s="981" t="s">
        <v>370</v>
      </c>
      <c r="I198" s="988" t="s">
        <v>6750</v>
      </c>
      <c r="J198" s="988" t="s">
        <v>5198</v>
      </c>
      <c r="K198" s="981" t="s">
        <v>3567</v>
      </c>
      <c r="L198" s="989">
        <v>0.65</v>
      </c>
      <c r="M198" s="989">
        <v>0.65</v>
      </c>
      <c r="N198" s="989">
        <v>0.65</v>
      </c>
      <c r="O198" s="990">
        <v>0</v>
      </c>
      <c r="P198" s="990">
        <v>0</v>
      </c>
      <c r="Q198" s="990">
        <v>0</v>
      </c>
      <c r="R198" s="981" t="s">
        <v>6768</v>
      </c>
    </row>
    <row r="199" spans="2:18" ht="26.25" x14ac:dyDescent="0.25">
      <c r="B199" s="981">
        <v>0</v>
      </c>
      <c r="C199" s="981" t="s">
        <v>7139</v>
      </c>
      <c r="D199" s="981" t="s">
        <v>25</v>
      </c>
      <c r="E199" s="981" t="s">
        <v>5899</v>
      </c>
      <c r="F199" s="981" t="s">
        <v>416</v>
      </c>
      <c r="G199" s="981" t="s">
        <v>558</v>
      </c>
      <c r="H199" s="981" t="s">
        <v>634</v>
      </c>
      <c r="I199" s="988" t="s">
        <v>6750</v>
      </c>
      <c r="J199" s="988" t="s">
        <v>628</v>
      </c>
      <c r="K199" s="981" t="s">
        <v>3561</v>
      </c>
      <c r="L199" s="989">
        <v>0.2</v>
      </c>
      <c r="M199" s="989">
        <v>0.2</v>
      </c>
      <c r="N199" s="989">
        <v>0.2</v>
      </c>
      <c r="O199" s="990">
        <v>0</v>
      </c>
      <c r="P199" s="990">
        <v>0</v>
      </c>
      <c r="Q199" s="990">
        <v>0</v>
      </c>
      <c r="R199" s="981" t="s">
        <v>6768</v>
      </c>
    </row>
    <row r="200" spans="2:18" ht="26.25" x14ac:dyDescent="0.25">
      <c r="B200" s="981">
        <v>0</v>
      </c>
      <c r="C200" s="981" t="s">
        <v>7140</v>
      </c>
      <c r="D200" s="981" t="s">
        <v>25</v>
      </c>
      <c r="E200" s="981" t="s">
        <v>6370</v>
      </c>
      <c r="F200" s="981" t="s">
        <v>416</v>
      </c>
      <c r="G200" s="981" t="s">
        <v>558</v>
      </c>
      <c r="H200" s="981" t="s">
        <v>3364</v>
      </c>
      <c r="I200" s="988" t="s">
        <v>6750</v>
      </c>
      <c r="J200" s="988" t="s">
        <v>5066</v>
      </c>
      <c r="K200" s="981" t="s">
        <v>5857</v>
      </c>
      <c r="L200" s="989">
        <v>4</v>
      </c>
      <c r="M200" s="989">
        <v>4</v>
      </c>
      <c r="N200" s="989">
        <v>4</v>
      </c>
      <c r="O200" s="990">
        <v>0</v>
      </c>
      <c r="P200" s="990">
        <v>0</v>
      </c>
      <c r="Q200" s="990">
        <v>0</v>
      </c>
      <c r="R200" s="981" t="s">
        <v>6768</v>
      </c>
    </row>
    <row r="201" spans="2:18" ht="26.25" x14ac:dyDescent="0.25">
      <c r="B201" s="981">
        <v>0</v>
      </c>
      <c r="C201" s="981" t="s">
        <v>7141</v>
      </c>
      <c r="D201" s="981" t="s">
        <v>25</v>
      </c>
      <c r="E201" s="981" t="s">
        <v>4677</v>
      </c>
      <c r="F201" s="981" t="s">
        <v>416</v>
      </c>
      <c r="G201" s="981" t="s">
        <v>558</v>
      </c>
      <c r="H201" s="981" t="s">
        <v>767</v>
      </c>
      <c r="I201" s="988" t="s">
        <v>6750</v>
      </c>
      <c r="J201" s="988" t="s">
        <v>628</v>
      </c>
      <c r="K201" s="981" t="s">
        <v>3577</v>
      </c>
      <c r="L201" s="989">
        <v>0.2</v>
      </c>
      <c r="M201" s="989">
        <v>0.2</v>
      </c>
      <c r="N201" s="989">
        <v>0.2</v>
      </c>
      <c r="O201" s="990">
        <v>0</v>
      </c>
      <c r="P201" s="990">
        <v>0</v>
      </c>
      <c r="Q201" s="990">
        <v>0</v>
      </c>
      <c r="R201" s="981" t="s">
        <v>6768</v>
      </c>
    </row>
    <row r="202" spans="2:18" ht="26.25" x14ac:dyDescent="0.25">
      <c r="B202" s="981">
        <v>0</v>
      </c>
      <c r="C202" s="981" t="s">
        <v>7142</v>
      </c>
      <c r="D202" s="981" t="s">
        <v>25</v>
      </c>
      <c r="E202" s="981" t="s">
        <v>4677</v>
      </c>
      <c r="F202" s="981" t="s">
        <v>416</v>
      </c>
      <c r="G202" s="981" t="s">
        <v>558</v>
      </c>
      <c r="H202" s="981" t="s">
        <v>767</v>
      </c>
      <c r="I202" s="988" t="s">
        <v>6750</v>
      </c>
      <c r="J202" s="988" t="s">
        <v>628</v>
      </c>
      <c r="K202" s="981" t="s">
        <v>3570</v>
      </c>
      <c r="L202" s="989">
        <v>0.25</v>
      </c>
      <c r="M202" s="989">
        <v>0.25</v>
      </c>
      <c r="N202" s="989">
        <v>0.25</v>
      </c>
      <c r="O202" s="990">
        <v>0</v>
      </c>
      <c r="P202" s="990">
        <v>0</v>
      </c>
      <c r="Q202" s="990">
        <v>0</v>
      </c>
      <c r="R202" s="981" t="s">
        <v>6768</v>
      </c>
    </row>
    <row r="203" spans="2:18" ht="26.25" x14ac:dyDescent="0.25">
      <c r="B203" s="981">
        <v>0</v>
      </c>
      <c r="C203" s="981" t="s">
        <v>7143</v>
      </c>
      <c r="D203" s="981" t="s">
        <v>25</v>
      </c>
      <c r="E203" s="981" t="s">
        <v>4677</v>
      </c>
      <c r="F203" s="981" t="s">
        <v>416</v>
      </c>
      <c r="G203" s="981" t="s">
        <v>558</v>
      </c>
      <c r="H203" s="981" t="s">
        <v>370</v>
      </c>
      <c r="I203" s="988" t="s">
        <v>6750</v>
      </c>
      <c r="J203" s="988" t="s">
        <v>628</v>
      </c>
      <c r="K203" s="981" t="s">
        <v>4026</v>
      </c>
      <c r="L203" s="989">
        <v>0.2</v>
      </c>
      <c r="M203" s="989">
        <v>0.2</v>
      </c>
      <c r="N203" s="989">
        <v>0.2</v>
      </c>
      <c r="O203" s="990">
        <v>0</v>
      </c>
      <c r="P203" s="990">
        <v>0</v>
      </c>
      <c r="Q203" s="990">
        <v>0</v>
      </c>
      <c r="R203" s="981" t="s">
        <v>6768</v>
      </c>
    </row>
    <row r="204" spans="2:18" ht="26.25" x14ac:dyDescent="0.25">
      <c r="B204" s="981">
        <v>0</v>
      </c>
      <c r="C204" s="981" t="s">
        <v>7144</v>
      </c>
      <c r="D204" s="981" t="s">
        <v>25</v>
      </c>
      <c r="E204" s="981" t="s">
        <v>4678</v>
      </c>
      <c r="F204" s="981" t="s">
        <v>416</v>
      </c>
      <c r="G204" s="981" t="s">
        <v>558</v>
      </c>
      <c r="H204" s="981" t="s">
        <v>370</v>
      </c>
      <c r="I204" s="988" t="s">
        <v>6750</v>
      </c>
      <c r="J204" s="988" t="s">
        <v>628</v>
      </c>
      <c r="K204" s="981" t="s">
        <v>3568</v>
      </c>
      <c r="L204" s="989">
        <v>0.2</v>
      </c>
      <c r="M204" s="989">
        <v>0.2</v>
      </c>
      <c r="N204" s="989">
        <v>0.2</v>
      </c>
      <c r="O204" s="990">
        <v>0</v>
      </c>
      <c r="P204" s="990">
        <v>0</v>
      </c>
      <c r="Q204" s="990">
        <v>0</v>
      </c>
      <c r="R204" s="981" t="s">
        <v>6768</v>
      </c>
    </row>
    <row r="205" spans="2:18" ht="26.25" x14ac:dyDescent="0.25">
      <c r="B205" s="981">
        <v>0</v>
      </c>
      <c r="C205" s="981" t="s">
        <v>7315</v>
      </c>
      <c r="D205" s="981" t="s">
        <v>25</v>
      </c>
      <c r="E205" s="981" t="s">
        <v>4698</v>
      </c>
      <c r="F205" s="981" t="s">
        <v>416</v>
      </c>
      <c r="G205" s="981" t="s">
        <v>558</v>
      </c>
      <c r="H205" s="981" t="s">
        <v>767</v>
      </c>
      <c r="I205" s="988" t="s">
        <v>6750</v>
      </c>
      <c r="J205" s="988" t="s">
        <v>806</v>
      </c>
      <c r="K205" s="981" t="s">
        <v>3564</v>
      </c>
      <c r="L205" s="989">
        <v>0.4</v>
      </c>
      <c r="M205" s="989">
        <v>0.4</v>
      </c>
      <c r="N205" s="989">
        <v>0.4</v>
      </c>
      <c r="O205" s="990">
        <v>0</v>
      </c>
      <c r="P205" s="990">
        <v>0</v>
      </c>
      <c r="Q205" s="990">
        <v>0</v>
      </c>
      <c r="R205" s="981" t="s">
        <v>6768</v>
      </c>
    </row>
    <row r="206" spans="2:18" ht="26.25" x14ac:dyDescent="0.25">
      <c r="B206" s="981">
        <v>0</v>
      </c>
      <c r="C206" s="981" t="s">
        <v>7145</v>
      </c>
      <c r="D206" s="981" t="s">
        <v>25</v>
      </c>
      <c r="E206" s="981" t="s">
        <v>3492</v>
      </c>
      <c r="F206" s="981" t="s">
        <v>416</v>
      </c>
      <c r="G206" s="981" t="s">
        <v>558</v>
      </c>
      <c r="H206" s="981" t="s">
        <v>767</v>
      </c>
      <c r="I206" s="988" t="s">
        <v>6750</v>
      </c>
      <c r="J206" s="988" t="s">
        <v>806</v>
      </c>
      <c r="K206" s="981" t="s">
        <v>3566</v>
      </c>
      <c r="L206" s="995">
        <v>0</v>
      </c>
      <c r="M206" s="989">
        <v>0</v>
      </c>
      <c r="N206" s="989">
        <v>0</v>
      </c>
      <c r="O206" s="990">
        <v>0</v>
      </c>
      <c r="P206" s="990">
        <v>0</v>
      </c>
      <c r="Q206" s="990">
        <v>0</v>
      </c>
      <c r="R206" s="981" t="s">
        <v>6768</v>
      </c>
    </row>
    <row r="207" spans="2:18" ht="26.25" x14ac:dyDescent="0.25">
      <c r="B207" s="981">
        <v>0</v>
      </c>
      <c r="C207" s="981" t="s">
        <v>7146</v>
      </c>
      <c r="D207" s="981" t="s">
        <v>25</v>
      </c>
      <c r="E207" s="981" t="s">
        <v>4687</v>
      </c>
      <c r="F207" s="981" t="s">
        <v>416</v>
      </c>
      <c r="G207" s="981" t="s">
        <v>558</v>
      </c>
      <c r="H207" s="981" t="s">
        <v>1175</v>
      </c>
      <c r="I207" s="988" t="s">
        <v>6750</v>
      </c>
      <c r="J207" s="988" t="s">
        <v>628</v>
      </c>
      <c r="K207" s="981" t="s">
        <v>3581</v>
      </c>
      <c r="L207" s="989">
        <v>1</v>
      </c>
      <c r="M207" s="989">
        <v>1</v>
      </c>
      <c r="N207" s="989">
        <v>1</v>
      </c>
      <c r="O207" s="990">
        <v>0</v>
      </c>
      <c r="P207" s="990">
        <v>0</v>
      </c>
      <c r="Q207" s="990">
        <v>0</v>
      </c>
      <c r="R207" s="981" t="s">
        <v>6768</v>
      </c>
    </row>
    <row r="208" spans="2:18" ht="26.25" x14ac:dyDescent="0.25">
      <c r="B208" s="981">
        <v>0</v>
      </c>
      <c r="C208" s="981" t="s">
        <v>7147</v>
      </c>
      <c r="D208" s="981" t="s">
        <v>25</v>
      </c>
      <c r="E208" s="981" t="s">
        <v>4695</v>
      </c>
      <c r="F208" s="981" t="s">
        <v>416</v>
      </c>
      <c r="G208" s="981" t="s">
        <v>558</v>
      </c>
      <c r="H208" s="981" t="s">
        <v>3364</v>
      </c>
      <c r="I208" s="988" t="s">
        <v>6750</v>
      </c>
      <c r="J208" s="988" t="s">
        <v>5207</v>
      </c>
      <c r="K208" s="981" t="s">
        <v>3582</v>
      </c>
      <c r="L208" s="989">
        <v>2</v>
      </c>
      <c r="M208" s="989">
        <v>2</v>
      </c>
      <c r="N208" s="989">
        <v>2</v>
      </c>
      <c r="O208" s="990">
        <v>0</v>
      </c>
      <c r="P208" s="990">
        <v>0</v>
      </c>
      <c r="Q208" s="990">
        <v>0</v>
      </c>
      <c r="R208" s="981" t="s">
        <v>6768</v>
      </c>
    </row>
    <row r="209" spans="2:18" ht="26.25" x14ac:dyDescent="0.25">
      <c r="B209" s="981">
        <v>0</v>
      </c>
      <c r="C209" s="981" t="s">
        <v>7148</v>
      </c>
      <c r="D209" s="981" t="s">
        <v>25</v>
      </c>
      <c r="E209" s="981" t="s">
        <v>4701</v>
      </c>
      <c r="F209" s="981" t="s">
        <v>416</v>
      </c>
      <c r="G209" s="981" t="s">
        <v>558</v>
      </c>
      <c r="H209" s="981" t="s">
        <v>1175</v>
      </c>
      <c r="I209" s="988" t="s">
        <v>6750</v>
      </c>
      <c r="J209" s="988" t="s">
        <v>5198</v>
      </c>
      <c r="K209" s="981" t="s">
        <v>3563</v>
      </c>
      <c r="L209" s="989">
        <v>0.95</v>
      </c>
      <c r="M209" s="989">
        <v>0.95</v>
      </c>
      <c r="N209" s="989">
        <v>0.95</v>
      </c>
      <c r="O209" s="990">
        <v>0</v>
      </c>
      <c r="P209" s="990">
        <v>0</v>
      </c>
      <c r="Q209" s="990">
        <v>0</v>
      </c>
      <c r="R209" s="981" t="s">
        <v>6768</v>
      </c>
    </row>
    <row r="210" spans="2:18" ht="26.25" x14ac:dyDescent="0.25">
      <c r="B210" s="981">
        <v>0</v>
      </c>
      <c r="C210" s="981" t="s">
        <v>7149</v>
      </c>
      <c r="D210" s="981" t="s">
        <v>25</v>
      </c>
      <c r="E210" s="981" t="s">
        <v>4694</v>
      </c>
      <c r="F210" s="981" t="s">
        <v>416</v>
      </c>
      <c r="G210" s="981" t="s">
        <v>558</v>
      </c>
      <c r="H210" s="981" t="s">
        <v>634</v>
      </c>
      <c r="I210" s="988" t="s">
        <v>6750</v>
      </c>
      <c r="J210" s="988" t="s">
        <v>5198</v>
      </c>
      <c r="K210" s="981" t="s">
        <v>3561</v>
      </c>
      <c r="L210" s="989">
        <v>0.46</v>
      </c>
      <c r="M210" s="989">
        <v>0.46</v>
      </c>
      <c r="N210" s="989">
        <v>0.46</v>
      </c>
      <c r="O210" s="990">
        <v>0</v>
      </c>
      <c r="P210" s="990">
        <v>0</v>
      </c>
      <c r="Q210" s="990">
        <v>0</v>
      </c>
      <c r="R210" s="981" t="s">
        <v>6768</v>
      </c>
    </row>
    <row r="211" spans="2:18" ht="26.25" x14ac:dyDescent="0.25">
      <c r="B211" s="981">
        <v>0</v>
      </c>
      <c r="C211" s="981" t="s">
        <v>7150</v>
      </c>
      <c r="D211" s="981" t="s">
        <v>25</v>
      </c>
      <c r="E211" s="981" t="s">
        <v>4689</v>
      </c>
      <c r="F211" s="981" t="s">
        <v>416</v>
      </c>
      <c r="G211" s="981" t="s">
        <v>558</v>
      </c>
      <c r="H211" s="981" t="s">
        <v>767</v>
      </c>
      <c r="I211" s="988" t="s">
        <v>6750</v>
      </c>
      <c r="J211" s="988" t="s">
        <v>628</v>
      </c>
      <c r="K211" s="981" t="s">
        <v>3577</v>
      </c>
      <c r="L211" s="989">
        <v>0.45</v>
      </c>
      <c r="M211" s="989">
        <v>0.45</v>
      </c>
      <c r="N211" s="989">
        <v>0.45</v>
      </c>
      <c r="O211" s="990">
        <v>0</v>
      </c>
      <c r="P211" s="990">
        <v>0</v>
      </c>
      <c r="Q211" s="990">
        <v>0</v>
      </c>
      <c r="R211" s="981" t="s">
        <v>6768</v>
      </c>
    </row>
    <row r="212" spans="2:18" ht="26.25" x14ac:dyDescent="0.25">
      <c r="B212" s="981">
        <v>0</v>
      </c>
      <c r="C212" s="981" t="s">
        <v>7151</v>
      </c>
      <c r="D212" s="981" t="s">
        <v>25</v>
      </c>
      <c r="E212" s="981" t="s">
        <v>4689</v>
      </c>
      <c r="F212" s="981" t="s">
        <v>416</v>
      </c>
      <c r="G212" s="981" t="s">
        <v>558</v>
      </c>
      <c r="H212" s="981" t="s">
        <v>634</v>
      </c>
      <c r="I212" s="988" t="s">
        <v>6750</v>
      </c>
      <c r="J212" s="988" t="s">
        <v>628</v>
      </c>
      <c r="K212" s="981" t="s">
        <v>3572</v>
      </c>
      <c r="L212" s="989">
        <v>0.9</v>
      </c>
      <c r="M212" s="989">
        <v>0.9</v>
      </c>
      <c r="N212" s="989">
        <v>0.9</v>
      </c>
      <c r="O212" s="990">
        <v>0</v>
      </c>
      <c r="P212" s="990">
        <v>0</v>
      </c>
      <c r="Q212" s="990">
        <v>0</v>
      </c>
      <c r="R212" s="981" t="s">
        <v>6768</v>
      </c>
    </row>
    <row r="213" spans="2:18" ht="26.25" x14ac:dyDescent="0.25">
      <c r="B213" s="981">
        <v>0</v>
      </c>
      <c r="C213" s="981" t="s">
        <v>7152</v>
      </c>
      <c r="D213" s="981" t="s">
        <v>25</v>
      </c>
      <c r="E213" s="981" t="s">
        <v>4689</v>
      </c>
      <c r="F213" s="981" t="s">
        <v>416</v>
      </c>
      <c r="G213" s="981" t="s">
        <v>558</v>
      </c>
      <c r="H213" s="981" t="s">
        <v>634</v>
      </c>
      <c r="I213" s="988" t="s">
        <v>6750</v>
      </c>
      <c r="J213" s="988" t="s">
        <v>628</v>
      </c>
      <c r="K213" s="981" t="s">
        <v>3573</v>
      </c>
      <c r="L213" s="989">
        <v>1.1000000000000001</v>
      </c>
      <c r="M213" s="989">
        <v>1.1000000000000001</v>
      </c>
      <c r="N213" s="989">
        <v>1.1000000000000001</v>
      </c>
      <c r="O213" s="990">
        <v>0</v>
      </c>
      <c r="P213" s="990">
        <v>0</v>
      </c>
      <c r="Q213" s="990">
        <v>0</v>
      </c>
      <c r="R213" s="981" t="s">
        <v>6768</v>
      </c>
    </row>
    <row r="214" spans="2:18" ht="26.25" x14ac:dyDescent="0.25">
      <c r="B214" s="981">
        <v>0</v>
      </c>
      <c r="C214" s="981" t="s">
        <v>7153</v>
      </c>
      <c r="D214" s="981" t="s">
        <v>25</v>
      </c>
      <c r="E214" s="981" t="s">
        <v>3493</v>
      </c>
      <c r="F214" s="981" t="s">
        <v>416</v>
      </c>
      <c r="G214" s="981" t="s">
        <v>558</v>
      </c>
      <c r="H214" s="981" t="s">
        <v>634</v>
      </c>
      <c r="I214" s="988" t="s">
        <v>6750</v>
      </c>
      <c r="J214" s="988" t="s">
        <v>4721</v>
      </c>
      <c r="K214" s="981" t="s">
        <v>3561</v>
      </c>
      <c r="L214" s="989">
        <v>0.27</v>
      </c>
      <c r="M214" s="989">
        <v>0.27</v>
      </c>
      <c r="N214" s="989">
        <v>0.27</v>
      </c>
      <c r="O214" s="990">
        <v>0</v>
      </c>
      <c r="P214" s="990">
        <v>0</v>
      </c>
      <c r="Q214" s="990">
        <v>0</v>
      </c>
      <c r="R214" s="981" t="s">
        <v>6768</v>
      </c>
    </row>
    <row r="215" spans="2:18" ht="26.25" x14ac:dyDescent="0.25">
      <c r="B215" s="981">
        <v>0</v>
      </c>
      <c r="C215" s="981" t="s">
        <v>7154</v>
      </c>
      <c r="D215" s="981" t="s">
        <v>25</v>
      </c>
      <c r="E215" s="981" t="s">
        <v>4699</v>
      </c>
      <c r="F215" s="981" t="s">
        <v>416</v>
      </c>
      <c r="G215" s="981" t="s">
        <v>558</v>
      </c>
      <c r="H215" s="981" t="s">
        <v>1175</v>
      </c>
      <c r="I215" s="988" t="s">
        <v>6750</v>
      </c>
      <c r="J215" s="988" t="s">
        <v>4809</v>
      </c>
      <c r="K215" s="981" t="s">
        <v>3563</v>
      </c>
      <c r="L215" s="989">
        <v>0.5</v>
      </c>
      <c r="M215" s="989">
        <v>0.5</v>
      </c>
      <c r="N215" s="989">
        <v>0.5</v>
      </c>
      <c r="O215" s="990">
        <v>0</v>
      </c>
      <c r="P215" s="990">
        <v>0</v>
      </c>
      <c r="Q215" s="990">
        <v>0</v>
      </c>
      <c r="R215" s="981" t="s">
        <v>6768</v>
      </c>
    </row>
    <row r="216" spans="2:18" ht="26.25" x14ac:dyDescent="0.25">
      <c r="B216" s="981">
        <v>0</v>
      </c>
      <c r="C216" s="981" t="s">
        <v>7155</v>
      </c>
      <c r="D216" s="981" t="s">
        <v>25</v>
      </c>
      <c r="E216" s="981" t="s">
        <v>6478</v>
      </c>
      <c r="F216" s="981" t="s">
        <v>416</v>
      </c>
      <c r="G216" s="981" t="s">
        <v>558</v>
      </c>
      <c r="H216" s="981" t="s">
        <v>3362</v>
      </c>
      <c r="I216" s="988" t="s">
        <v>6750</v>
      </c>
      <c r="J216" s="988" t="s">
        <v>4721</v>
      </c>
      <c r="K216" s="981" t="s">
        <v>6479</v>
      </c>
      <c r="L216" s="989">
        <v>0.8</v>
      </c>
      <c r="M216" s="989">
        <v>0.8</v>
      </c>
      <c r="N216" s="989">
        <v>0.8</v>
      </c>
      <c r="O216" s="990">
        <v>0</v>
      </c>
      <c r="P216" s="990">
        <v>0</v>
      </c>
      <c r="Q216" s="990">
        <v>0</v>
      </c>
      <c r="R216" s="981" t="s">
        <v>6768</v>
      </c>
    </row>
    <row r="217" spans="2:18" ht="39" x14ac:dyDescent="0.25">
      <c r="B217" s="500">
        <v>0</v>
      </c>
      <c r="C217" s="500" t="s">
        <v>7316</v>
      </c>
      <c r="D217" s="500" t="s">
        <v>25</v>
      </c>
      <c r="E217" s="500" t="s">
        <v>7156</v>
      </c>
      <c r="F217" s="500" t="s">
        <v>416</v>
      </c>
      <c r="G217" s="500" t="s">
        <v>558</v>
      </c>
      <c r="H217" s="500" t="s">
        <v>439</v>
      </c>
      <c r="I217" s="604" t="s">
        <v>7157</v>
      </c>
      <c r="J217" s="604" t="s">
        <v>3910</v>
      </c>
      <c r="K217" s="500" t="s">
        <v>7158</v>
      </c>
      <c r="L217" s="901">
        <v>8.5</v>
      </c>
      <c r="M217" s="901">
        <v>0</v>
      </c>
      <c r="N217" s="901">
        <v>0</v>
      </c>
      <c r="O217" s="900">
        <v>0</v>
      </c>
      <c r="P217" s="900">
        <v>0</v>
      </c>
      <c r="Q217" s="900">
        <v>0</v>
      </c>
      <c r="R217" s="500"/>
    </row>
    <row r="218" spans="2:18" ht="26.25" x14ac:dyDescent="0.25">
      <c r="B218" s="500">
        <v>0</v>
      </c>
      <c r="C218" s="500" t="s">
        <v>7317</v>
      </c>
      <c r="D218" s="500" t="s">
        <v>25</v>
      </c>
      <c r="E218" s="500" t="s">
        <v>7318</v>
      </c>
      <c r="F218" s="500" t="s">
        <v>416</v>
      </c>
      <c r="G218" s="500" t="s">
        <v>558</v>
      </c>
      <c r="H218" s="500" t="s">
        <v>522</v>
      </c>
      <c r="I218" s="604" t="s">
        <v>7319</v>
      </c>
      <c r="J218" s="604" t="s">
        <v>628</v>
      </c>
      <c r="K218" s="500" t="s">
        <v>522</v>
      </c>
      <c r="L218" s="901">
        <v>0.8</v>
      </c>
      <c r="M218" s="901">
        <v>0.8</v>
      </c>
      <c r="N218" s="901">
        <v>0.8</v>
      </c>
      <c r="O218" s="900">
        <v>0</v>
      </c>
      <c r="P218" s="900">
        <v>0</v>
      </c>
      <c r="Q218" s="900">
        <v>0</v>
      </c>
      <c r="R218" s="500" t="s">
        <v>7320</v>
      </c>
    </row>
    <row r="219" spans="2:18" ht="26.25" x14ac:dyDescent="0.25">
      <c r="B219" s="500">
        <v>0</v>
      </c>
      <c r="C219" s="500" t="s">
        <v>7321</v>
      </c>
      <c r="D219" s="500" t="s">
        <v>25</v>
      </c>
      <c r="E219" s="500" t="s">
        <v>7318</v>
      </c>
      <c r="F219" s="500" t="s">
        <v>416</v>
      </c>
      <c r="G219" s="500" t="s">
        <v>558</v>
      </c>
      <c r="H219" s="500" t="s">
        <v>531</v>
      </c>
      <c r="I219" s="604" t="s">
        <v>7319</v>
      </c>
      <c r="J219" s="604" t="s">
        <v>628</v>
      </c>
      <c r="K219" s="500" t="s">
        <v>531</v>
      </c>
      <c r="L219" s="901">
        <v>0.4</v>
      </c>
      <c r="M219" s="901">
        <v>0.4</v>
      </c>
      <c r="N219" s="901">
        <v>0.4</v>
      </c>
      <c r="O219" s="900">
        <v>0</v>
      </c>
      <c r="P219" s="900">
        <v>0</v>
      </c>
      <c r="Q219" s="900">
        <v>0</v>
      </c>
      <c r="R219" s="500" t="s">
        <v>7322</v>
      </c>
    </row>
    <row r="220" spans="2:18" ht="26.25" x14ac:dyDescent="0.25">
      <c r="B220" s="500">
        <v>0</v>
      </c>
      <c r="C220" s="500" t="s">
        <v>7323</v>
      </c>
      <c r="D220" s="500" t="s">
        <v>25</v>
      </c>
      <c r="E220" s="500" t="s">
        <v>7318</v>
      </c>
      <c r="F220" s="500" t="s">
        <v>416</v>
      </c>
      <c r="G220" s="500" t="s">
        <v>558</v>
      </c>
      <c r="H220" s="500" t="s">
        <v>522</v>
      </c>
      <c r="I220" s="604" t="s">
        <v>7319</v>
      </c>
      <c r="J220" s="604" t="s">
        <v>628</v>
      </c>
      <c r="K220" s="500" t="s">
        <v>522</v>
      </c>
      <c r="L220" s="901">
        <v>2</v>
      </c>
      <c r="M220" s="901">
        <v>2</v>
      </c>
      <c r="N220" s="901">
        <v>2</v>
      </c>
      <c r="O220" s="900">
        <v>0</v>
      </c>
      <c r="P220" s="900">
        <v>0</v>
      </c>
      <c r="Q220" s="900">
        <v>0</v>
      </c>
      <c r="R220" s="500" t="s">
        <v>7324</v>
      </c>
    </row>
    <row r="221" spans="2:18" ht="26.25" x14ac:dyDescent="0.25">
      <c r="B221" s="500">
        <v>0</v>
      </c>
      <c r="C221" s="500" t="s">
        <v>7492</v>
      </c>
      <c r="D221" s="500" t="s">
        <v>25</v>
      </c>
      <c r="E221" s="500" t="s">
        <v>7318</v>
      </c>
      <c r="F221" s="500" t="s">
        <v>416</v>
      </c>
      <c r="G221" s="500" t="s">
        <v>558</v>
      </c>
      <c r="H221" s="656" t="s">
        <v>520</v>
      </c>
      <c r="I221" s="604" t="s">
        <v>7319</v>
      </c>
      <c r="J221" s="604" t="s">
        <v>628</v>
      </c>
      <c r="K221" s="500" t="s">
        <v>520</v>
      </c>
      <c r="L221" s="901">
        <v>0.7</v>
      </c>
      <c r="M221" s="901">
        <v>0.7</v>
      </c>
      <c r="N221" s="901">
        <v>0.7</v>
      </c>
      <c r="O221" s="900">
        <v>0</v>
      </c>
      <c r="P221" s="900">
        <v>0</v>
      </c>
      <c r="Q221" s="900">
        <v>0</v>
      </c>
      <c r="R221" s="500" t="s">
        <v>7325</v>
      </c>
    </row>
    <row r="222" spans="2:18" ht="26.25" x14ac:dyDescent="0.25">
      <c r="B222" s="500">
        <v>0</v>
      </c>
      <c r="C222" s="500" t="s">
        <v>7326</v>
      </c>
      <c r="D222" s="500" t="s">
        <v>25</v>
      </c>
      <c r="E222" s="500" t="s">
        <v>7318</v>
      </c>
      <c r="F222" s="500" t="s">
        <v>416</v>
      </c>
      <c r="G222" s="500" t="s">
        <v>558</v>
      </c>
      <c r="H222" s="500" t="s">
        <v>534</v>
      </c>
      <c r="I222" s="604" t="s">
        <v>7319</v>
      </c>
      <c r="J222" s="604" t="s">
        <v>628</v>
      </c>
      <c r="K222" s="500" t="s">
        <v>534</v>
      </c>
      <c r="L222" s="901">
        <v>1.2</v>
      </c>
      <c r="M222" s="901">
        <v>1.2</v>
      </c>
      <c r="N222" s="901">
        <v>1.2</v>
      </c>
      <c r="O222" s="900">
        <v>0</v>
      </c>
      <c r="P222" s="900">
        <v>0</v>
      </c>
      <c r="Q222" s="900">
        <v>0</v>
      </c>
      <c r="R222" s="500" t="s">
        <v>7327</v>
      </c>
    </row>
    <row r="223" spans="2:18" ht="26.25" x14ac:dyDescent="0.25">
      <c r="B223" s="500">
        <v>0</v>
      </c>
      <c r="C223" s="500" t="s">
        <v>7328</v>
      </c>
      <c r="D223" s="500" t="s">
        <v>25</v>
      </c>
      <c r="E223" s="500" t="s">
        <v>7318</v>
      </c>
      <c r="F223" s="500" t="s">
        <v>416</v>
      </c>
      <c r="G223" s="500" t="s">
        <v>558</v>
      </c>
      <c r="H223" s="500" t="s">
        <v>524</v>
      </c>
      <c r="I223" s="604" t="s">
        <v>7319</v>
      </c>
      <c r="J223" s="604" t="s">
        <v>628</v>
      </c>
      <c r="K223" s="500" t="s">
        <v>524</v>
      </c>
      <c r="L223" s="901">
        <v>2</v>
      </c>
      <c r="M223" s="901">
        <v>2</v>
      </c>
      <c r="N223" s="901">
        <v>2</v>
      </c>
      <c r="O223" s="900">
        <v>0</v>
      </c>
      <c r="P223" s="900">
        <v>0</v>
      </c>
      <c r="Q223" s="900">
        <v>0</v>
      </c>
      <c r="R223" s="500" t="s">
        <v>7329</v>
      </c>
    </row>
    <row r="224" spans="2:18" ht="26.25" x14ac:dyDescent="0.25">
      <c r="B224" s="500">
        <v>0</v>
      </c>
      <c r="C224" s="500" t="s">
        <v>7415</v>
      </c>
      <c r="D224" s="500" t="s">
        <v>25</v>
      </c>
      <c r="E224" s="500" t="s">
        <v>4703</v>
      </c>
      <c r="F224" s="500" t="s">
        <v>416</v>
      </c>
      <c r="G224" s="500" t="s">
        <v>558</v>
      </c>
      <c r="H224" s="500" t="s">
        <v>634</v>
      </c>
      <c r="I224" s="604" t="s">
        <v>7311</v>
      </c>
      <c r="J224" s="604" t="s">
        <v>887</v>
      </c>
      <c r="K224" s="500" t="s">
        <v>634</v>
      </c>
      <c r="L224" s="901">
        <v>0.2</v>
      </c>
      <c r="M224" s="901">
        <v>0.2</v>
      </c>
      <c r="N224" s="901">
        <v>0.2</v>
      </c>
      <c r="O224" s="900">
        <v>0</v>
      </c>
      <c r="P224" s="900">
        <v>0</v>
      </c>
      <c r="Q224" s="900">
        <v>0</v>
      </c>
      <c r="R224" s="500"/>
    </row>
    <row r="225" spans="2:18" ht="15" customHeight="1" x14ac:dyDescent="0.25">
      <c r="B225" s="500">
        <v>0</v>
      </c>
      <c r="C225" s="500" t="s">
        <v>7416</v>
      </c>
      <c r="D225" s="500" t="s">
        <v>25</v>
      </c>
      <c r="E225" s="500" t="s">
        <v>4036</v>
      </c>
      <c r="F225" s="500" t="s">
        <v>416</v>
      </c>
      <c r="G225" s="500" t="s">
        <v>558</v>
      </c>
      <c r="H225" s="500" t="s">
        <v>5901</v>
      </c>
      <c r="I225" s="604" t="s">
        <v>7311</v>
      </c>
      <c r="J225" s="604" t="s">
        <v>624</v>
      </c>
      <c r="K225" s="500" t="s">
        <v>5901</v>
      </c>
      <c r="L225" s="900">
        <v>0.3</v>
      </c>
      <c r="M225" s="900">
        <v>0</v>
      </c>
      <c r="N225" s="900">
        <v>0</v>
      </c>
      <c r="O225" s="900">
        <v>0</v>
      </c>
      <c r="P225" s="900">
        <v>0</v>
      </c>
      <c r="Q225" s="900">
        <v>0</v>
      </c>
      <c r="R225" s="500"/>
    </row>
    <row r="226" spans="2:18" ht="26.25" x14ac:dyDescent="0.25">
      <c r="B226" s="500">
        <v>0</v>
      </c>
      <c r="C226" s="500" t="s">
        <v>7493</v>
      </c>
      <c r="D226" s="500" t="s">
        <v>25</v>
      </c>
      <c r="E226" s="500" t="s">
        <v>7330</v>
      </c>
      <c r="F226" s="500" t="s">
        <v>416</v>
      </c>
      <c r="G226" s="500" t="s">
        <v>558</v>
      </c>
      <c r="H226" s="500" t="s">
        <v>370</v>
      </c>
      <c r="I226" s="604" t="s">
        <v>7319</v>
      </c>
      <c r="J226" s="604" t="s">
        <v>4793</v>
      </c>
      <c r="K226" s="500" t="s">
        <v>370</v>
      </c>
      <c r="L226" s="900">
        <v>0</v>
      </c>
      <c r="M226" s="900">
        <v>0</v>
      </c>
      <c r="N226" s="900">
        <v>0</v>
      </c>
      <c r="O226" s="900">
        <v>0</v>
      </c>
      <c r="P226" s="900">
        <v>0</v>
      </c>
      <c r="Q226" s="900">
        <v>0</v>
      </c>
      <c r="R226" s="500" t="s">
        <v>7331</v>
      </c>
    </row>
    <row r="227" spans="2:18" ht="26.25" x14ac:dyDescent="0.25">
      <c r="B227" s="500">
        <v>0</v>
      </c>
      <c r="C227" s="500" t="s">
        <v>7494</v>
      </c>
      <c r="D227" s="500" t="s">
        <v>25</v>
      </c>
      <c r="E227" s="500" t="s">
        <v>7330</v>
      </c>
      <c r="F227" s="500" t="s">
        <v>416</v>
      </c>
      <c r="G227" s="500" t="s">
        <v>558</v>
      </c>
      <c r="H227" s="500" t="s">
        <v>370</v>
      </c>
      <c r="I227" s="604" t="s">
        <v>7319</v>
      </c>
      <c r="J227" s="604" t="s">
        <v>4793</v>
      </c>
      <c r="K227" s="500" t="s">
        <v>370</v>
      </c>
      <c r="L227" s="900">
        <v>0</v>
      </c>
      <c r="M227" s="900">
        <v>0</v>
      </c>
      <c r="N227" s="900">
        <v>0</v>
      </c>
      <c r="O227" s="900">
        <v>0</v>
      </c>
      <c r="P227" s="900">
        <v>0</v>
      </c>
      <c r="Q227" s="900">
        <v>0</v>
      </c>
      <c r="R227" s="500" t="s">
        <v>7331</v>
      </c>
    </row>
    <row r="228" spans="2:18" ht="26.25" x14ac:dyDescent="0.25">
      <c r="B228" s="500">
        <v>0</v>
      </c>
      <c r="C228" s="500" t="s">
        <v>7495</v>
      </c>
      <c r="D228" s="500" t="s">
        <v>25</v>
      </c>
      <c r="E228" s="500" t="s">
        <v>7332</v>
      </c>
      <c r="F228" s="500" t="s">
        <v>416</v>
      </c>
      <c r="G228" s="500" t="s">
        <v>558</v>
      </c>
      <c r="H228" s="500" t="s">
        <v>484</v>
      </c>
      <c r="I228" s="604" t="s">
        <v>7319</v>
      </c>
      <c r="J228" s="604" t="s">
        <v>806</v>
      </c>
      <c r="K228" s="500" t="s">
        <v>484</v>
      </c>
      <c r="L228" s="900">
        <v>0</v>
      </c>
      <c r="M228" s="900">
        <v>0</v>
      </c>
      <c r="N228" s="900">
        <v>0</v>
      </c>
      <c r="O228" s="900">
        <v>0</v>
      </c>
      <c r="P228" s="900">
        <v>0</v>
      </c>
      <c r="Q228" s="900">
        <v>0</v>
      </c>
      <c r="R228" s="500" t="s">
        <v>7331</v>
      </c>
    </row>
    <row r="229" spans="2:18" ht="26.25" x14ac:dyDescent="0.25">
      <c r="B229" s="500">
        <v>0</v>
      </c>
      <c r="C229" s="500" t="s">
        <v>7496</v>
      </c>
      <c r="D229" s="500" t="s">
        <v>25</v>
      </c>
      <c r="E229" s="500" t="s">
        <v>7333</v>
      </c>
      <c r="F229" s="500" t="s">
        <v>416</v>
      </c>
      <c r="G229" s="500" t="s">
        <v>558</v>
      </c>
      <c r="H229" s="500" t="s">
        <v>484</v>
      </c>
      <c r="I229" s="604" t="s">
        <v>7319</v>
      </c>
      <c r="J229" s="604" t="s">
        <v>4793</v>
      </c>
      <c r="K229" s="500" t="s">
        <v>484</v>
      </c>
      <c r="L229" s="900">
        <v>0</v>
      </c>
      <c r="M229" s="900">
        <v>0</v>
      </c>
      <c r="N229" s="900">
        <v>0</v>
      </c>
      <c r="O229" s="900">
        <v>0</v>
      </c>
      <c r="P229" s="900">
        <v>0</v>
      </c>
      <c r="Q229" s="900">
        <v>0</v>
      </c>
      <c r="R229" s="500" t="s">
        <v>7331</v>
      </c>
    </row>
    <row r="230" spans="2:18" ht="26.25" x14ac:dyDescent="0.25">
      <c r="B230" s="500">
        <v>0</v>
      </c>
      <c r="C230" s="500" t="s">
        <v>7497</v>
      </c>
      <c r="D230" s="500" t="s">
        <v>25</v>
      </c>
      <c r="E230" s="500" t="s">
        <v>7334</v>
      </c>
      <c r="F230" s="500" t="s">
        <v>416</v>
      </c>
      <c r="G230" s="500" t="s">
        <v>558</v>
      </c>
      <c r="H230" s="500" t="s">
        <v>370</v>
      </c>
      <c r="I230" s="604" t="s">
        <v>7319</v>
      </c>
      <c r="J230" s="604" t="s">
        <v>6095</v>
      </c>
      <c r="K230" s="500" t="s">
        <v>370</v>
      </c>
      <c r="L230" s="900">
        <v>0</v>
      </c>
      <c r="M230" s="900">
        <v>0</v>
      </c>
      <c r="N230" s="900">
        <v>0</v>
      </c>
      <c r="O230" s="900">
        <v>0</v>
      </c>
      <c r="P230" s="900">
        <v>0</v>
      </c>
      <c r="Q230" s="900">
        <v>0</v>
      </c>
      <c r="R230" s="500" t="s">
        <v>7331</v>
      </c>
    </row>
    <row r="231" spans="2:18" ht="26.25" x14ac:dyDescent="0.25">
      <c r="B231" s="500">
        <v>0</v>
      </c>
      <c r="C231" s="500" t="s">
        <v>7498</v>
      </c>
      <c r="D231" s="500" t="s">
        <v>25</v>
      </c>
      <c r="E231" s="500" t="s">
        <v>7335</v>
      </c>
      <c r="F231" s="500" t="s">
        <v>416</v>
      </c>
      <c r="G231" s="500" t="s">
        <v>558</v>
      </c>
      <c r="H231" s="500" t="s">
        <v>484</v>
      </c>
      <c r="I231" s="604" t="s">
        <v>7319</v>
      </c>
      <c r="J231" s="604" t="s">
        <v>4793</v>
      </c>
      <c r="K231" s="500" t="s">
        <v>484</v>
      </c>
      <c r="L231" s="900">
        <v>0</v>
      </c>
      <c r="M231" s="900">
        <v>0</v>
      </c>
      <c r="N231" s="900">
        <v>0</v>
      </c>
      <c r="O231" s="900">
        <v>0</v>
      </c>
      <c r="P231" s="900">
        <v>0</v>
      </c>
      <c r="Q231" s="900">
        <v>0</v>
      </c>
      <c r="R231" s="500" t="s">
        <v>7331</v>
      </c>
    </row>
    <row r="232" spans="2:18" ht="15" customHeight="1" x14ac:dyDescent="0.25">
      <c r="B232" s="500">
        <v>0</v>
      </c>
      <c r="C232" s="500" t="s">
        <v>7499</v>
      </c>
      <c r="D232" s="500" t="s">
        <v>25</v>
      </c>
      <c r="E232" s="500" t="s">
        <v>7500</v>
      </c>
      <c r="F232" s="500" t="s">
        <v>416</v>
      </c>
      <c r="G232" s="500" t="s">
        <v>558</v>
      </c>
      <c r="H232" s="500" t="s">
        <v>470</v>
      </c>
      <c r="I232" s="604" t="s">
        <v>7466</v>
      </c>
      <c r="J232" s="604" t="s">
        <v>1930</v>
      </c>
      <c r="K232" s="500" t="s">
        <v>470</v>
      </c>
      <c r="L232" s="900">
        <v>0.65</v>
      </c>
      <c r="M232" s="900">
        <v>0</v>
      </c>
      <c r="N232" s="900">
        <v>0</v>
      </c>
      <c r="O232" s="900">
        <v>0</v>
      </c>
      <c r="P232" s="900">
        <v>0</v>
      </c>
      <c r="Q232" s="900">
        <v>0</v>
      </c>
      <c r="R232" s="500"/>
    </row>
    <row r="233" spans="2:18" ht="15" customHeight="1" x14ac:dyDescent="0.25">
      <c r="B233" s="500">
        <v>0</v>
      </c>
      <c r="C233" s="500" t="s">
        <v>7501</v>
      </c>
      <c r="D233" s="500" t="s">
        <v>25</v>
      </c>
      <c r="E233" s="630" t="s">
        <v>7502</v>
      </c>
      <c r="F233" s="500" t="s">
        <v>416</v>
      </c>
      <c r="G233" s="500" t="s">
        <v>558</v>
      </c>
      <c r="H233" s="500" t="s">
        <v>470</v>
      </c>
      <c r="I233" s="604" t="s">
        <v>7466</v>
      </c>
      <c r="J233" s="604" t="s">
        <v>1930</v>
      </c>
      <c r="K233" s="500" t="s">
        <v>470</v>
      </c>
      <c r="L233" s="900">
        <v>1.2</v>
      </c>
      <c r="M233" s="900">
        <v>0</v>
      </c>
      <c r="N233" s="900">
        <v>0</v>
      </c>
      <c r="O233" s="900">
        <v>0</v>
      </c>
      <c r="P233" s="900">
        <v>0</v>
      </c>
      <c r="Q233" s="900">
        <v>0</v>
      </c>
      <c r="R233" s="500"/>
    </row>
    <row r="236" spans="2:18" x14ac:dyDescent="0.25">
      <c r="L236" s="773"/>
      <c r="M236" s="773"/>
    </row>
    <row r="237" spans="2:18" x14ac:dyDescent="0.25">
      <c r="K237" s="550"/>
    </row>
  </sheetData>
  <mergeCells count="44">
    <mergeCell ref="Q96:Q98"/>
    <mergeCell ref="L96:L98"/>
    <mergeCell ref="M96:M98"/>
    <mergeCell ref="N96:N98"/>
    <mergeCell ref="O96:O98"/>
    <mergeCell ref="P96:P98"/>
    <mergeCell ref="L48:L56"/>
    <mergeCell ref="M48:M56"/>
    <mergeCell ref="N48:N56"/>
    <mergeCell ref="O48:O56"/>
    <mergeCell ref="P48:P56"/>
    <mergeCell ref="Q48:Q56"/>
    <mergeCell ref="R48:R56"/>
    <mergeCell ref="K96:K98"/>
    <mergeCell ref="Q36:Q43"/>
    <mergeCell ref="R5:R6"/>
    <mergeCell ref="O13:O16"/>
    <mergeCell ref="P13:P16"/>
    <mergeCell ref="Q13:Q16"/>
    <mergeCell ref="N17:N19"/>
    <mergeCell ref="O17:O19"/>
    <mergeCell ref="P17:P19"/>
    <mergeCell ref="Q17:Q19"/>
    <mergeCell ref="P20:P28"/>
    <mergeCell ref="L13:L16"/>
    <mergeCell ref="M13:M16"/>
    <mergeCell ref="Q20:Q28"/>
    <mergeCell ref="B5:H5"/>
    <mergeCell ref="I5:J5"/>
    <mergeCell ref="K5:K6"/>
    <mergeCell ref="L5:N5"/>
    <mergeCell ref="O5:Q5"/>
    <mergeCell ref="L36:L43"/>
    <mergeCell ref="M36:M43"/>
    <mergeCell ref="N36:N43"/>
    <mergeCell ref="O36:O43"/>
    <mergeCell ref="P36:P43"/>
    <mergeCell ref="N13:N16"/>
    <mergeCell ref="N20:N28"/>
    <mergeCell ref="O20:O28"/>
    <mergeCell ref="L17:L19"/>
    <mergeCell ref="M17:M19"/>
    <mergeCell ref="L20:L28"/>
    <mergeCell ref="M20:M28"/>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654CF-0399-4A70-8836-0C8C59651C6E}">
  <sheetPr codeName="Hoja26"/>
  <dimension ref="B2:R14"/>
  <sheetViews>
    <sheetView topLeftCell="E1" zoomScale="80" zoomScaleNormal="80" workbookViewId="0">
      <selection activeCell="M40" sqref="M40"/>
    </sheetView>
  </sheetViews>
  <sheetFormatPr baseColWidth="10" defaultColWidth="9.140625" defaultRowHeight="15" x14ac:dyDescent="0.25"/>
  <cols>
    <col min="1" max="2" width="9.140625" style="441"/>
    <col min="3" max="3" width="22" style="441" customWidth="1"/>
    <col min="4" max="4" width="15" style="441" customWidth="1"/>
    <col min="5" max="5" width="50" style="441" customWidth="1"/>
    <col min="6" max="7" width="15" style="441" customWidth="1"/>
    <col min="8" max="8" width="25" style="441" customWidth="1"/>
    <col min="9" max="10" width="15" style="443" customWidth="1"/>
    <col min="11" max="11" width="20" style="441" customWidth="1"/>
    <col min="12" max="17" width="15" style="444" customWidth="1"/>
    <col min="18" max="18" width="50" style="441" customWidth="1"/>
    <col min="19" max="16384" width="9.140625" style="441"/>
  </cols>
  <sheetData>
    <row r="2" spans="2:18" ht="21" x14ac:dyDescent="0.35">
      <c r="D2" s="442" t="s">
        <v>5653</v>
      </c>
    </row>
    <row r="5" spans="2:18" x14ac:dyDescent="0.25">
      <c r="B5" s="1039" t="s">
        <v>393</v>
      </c>
      <c r="C5" s="1039"/>
      <c r="D5" s="1039"/>
      <c r="E5" s="1039"/>
      <c r="F5" s="1039"/>
      <c r="G5" s="1039"/>
      <c r="H5" s="1039"/>
      <c r="I5" s="1040" t="s">
        <v>394</v>
      </c>
      <c r="J5" s="1040"/>
      <c r="K5" s="1039" t="s">
        <v>407</v>
      </c>
      <c r="L5" s="1041" t="s">
        <v>395</v>
      </c>
      <c r="M5" s="1041"/>
      <c r="N5" s="1041"/>
      <c r="O5" s="1041" t="s">
        <v>396</v>
      </c>
      <c r="P5" s="1041"/>
      <c r="Q5" s="1041"/>
      <c r="R5" s="1039" t="s">
        <v>4051</v>
      </c>
    </row>
    <row r="6" spans="2:18" ht="30" x14ac:dyDescent="0.25">
      <c r="B6" s="445" t="s">
        <v>4002</v>
      </c>
      <c r="C6" s="445" t="s">
        <v>4052</v>
      </c>
      <c r="D6" s="445" t="s">
        <v>4003</v>
      </c>
      <c r="E6" s="445" t="s">
        <v>401</v>
      </c>
      <c r="F6" s="445" t="s">
        <v>402</v>
      </c>
      <c r="G6" s="445" t="s">
        <v>403</v>
      </c>
      <c r="H6" s="445" t="s">
        <v>404</v>
      </c>
      <c r="I6" s="446" t="s">
        <v>405</v>
      </c>
      <c r="J6" s="446" t="s">
        <v>406</v>
      </c>
      <c r="K6" s="1039"/>
      <c r="L6" s="447" t="s">
        <v>408</v>
      </c>
      <c r="M6" s="447" t="s">
        <v>409</v>
      </c>
      <c r="N6" s="447" t="s">
        <v>410</v>
      </c>
      <c r="O6" s="447" t="s">
        <v>408</v>
      </c>
      <c r="P6" s="447" t="s">
        <v>409</v>
      </c>
      <c r="Q6" s="447" t="s">
        <v>410</v>
      </c>
      <c r="R6" s="1039"/>
    </row>
    <row r="7" spans="2:18" ht="39" x14ac:dyDescent="0.25">
      <c r="B7" s="448">
        <v>762</v>
      </c>
      <c r="C7" s="448" t="s">
        <v>1231</v>
      </c>
      <c r="D7" s="448" t="s">
        <v>4117</v>
      </c>
      <c r="E7" s="448" t="s">
        <v>219</v>
      </c>
      <c r="F7" s="448" t="s">
        <v>416</v>
      </c>
      <c r="G7" s="448" t="s">
        <v>558</v>
      </c>
      <c r="H7" s="448" t="s">
        <v>441</v>
      </c>
      <c r="I7" s="449" t="s">
        <v>575</v>
      </c>
      <c r="J7" s="449" t="s">
        <v>806</v>
      </c>
      <c r="K7" s="448" t="s">
        <v>220</v>
      </c>
      <c r="L7" s="450">
        <v>29.4</v>
      </c>
      <c r="M7" s="450">
        <v>29.4</v>
      </c>
      <c r="N7" s="450">
        <v>0</v>
      </c>
      <c r="O7" s="450">
        <v>0</v>
      </c>
      <c r="P7" s="450">
        <v>0</v>
      </c>
      <c r="Q7" s="450">
        <v>0</v>
      </c>
      <c r="R7" s="448"/>
    </row>
    <row r="8" spans="2:18" ht="39" x14ac:dyDescent="0.25">
      <c r="B8" s="448">
        <v>763</v>
      </c>
      <c r="C8" s="448" t="s">
        <v>1251</v>
      </c>
      <c r="D8" s="448" t="s">
        <v>4117</v>
      </c>
      <c r="E8" s="448" t="s">
        <v>219</v>
      </c>
      <c r="F8" s="448" t="s">
        <v>416</v>
      </c>
      <c r="G8" s="448" t="s">
        <v>558</v>
      </c>
      <c r="H8" s="448" t="s">
        <v>458</v>
      </c>
      <c r="I8" s="449" t="s">
        <v>575</v>
      </c>
      <c r="J8" s="449" t="s">
        <v>806</v>
      </c>
      <c r="K8" s="448" t="s">
        <v>221</v>
      </c>
      <c r="L8" s="450">
        <v>0</v>
      </c>
      <c r="M8" s="450">
        <v>0</v>
      </c>
      <c r="N8" s="450">
        <v>0</v>
      </c>
      <c r="O8" s="450">
        <v>0</v>
      </c>
      <c r="P8" s="450">
        <v>0</v>
      </c>
      <c r="Q8" s="450">
        <v>0</v>
      </c>
      <c r="R8" s="448"/>
    </row>
    <row r="9" spans="2:18" ht="39" x14ac:dyDescent="0.25">
      <c r="B9" s="448">
        <v>759</v>
      </c>
      <c r="C9" s="448" t="s">
        <v>1098</v>
      </c>
      <c r="D9" s="448" t="s">
        <v>4117</v>
      </c>
      <c r="E9" s="448" t="s">
        <v>217</v>
      </c>
      <c r="F9" s="448" t="s">
        <v>416</v>
      </c>
      <c r="G9" s="448" t="s">
        <v>558</v>
      </c>
      <c r="H9" s="448" t="s">
        <v>534</v>
      </c>
      <c r="I9" s="449" t="s">
        <v>565</v>
      </c>
      <c r="J9" s="449" t="s">
        <v>628</v>
      </c>
      <c r="K9" s="448" t="s">
        <v>721</v>
      </c>
      <c r="L9" s="450">
        <v>17.5</v>
      </c>
      <c r="M9" s="450">
        <v>17.5</v>
      </c>
      <c r="N9" s="450">
        <v>0</v>
      </c>
      <c r="O9" s="450">
        <v>0</v>
      </c>
      <c r="P9" s="450">
        <v>0</v>
      </c>
      <c r="Q9" s="450">
        <v>0</v>
      </c>
      <c r="R9" s="448" t="s">
        <v>4118</v>
      </c>
    </row>
    <row r="10" spans="2:18" ht="39" x14ac:dyDescent="0.25">
      <c r="B10" s="448">
        <v>760</v>
      </c>
      <c r="C10" s="448" t="s">
        <v>1135</v>
      </c>
      <c r="D10" s="448" t="s">
        <v>4117</v>
      </c>
      <c r="E10" s="448" t="s">
        <v>217</v>
      </c>
      <c r="F10" s="448" t="s">
        <v>416</v>
      </c>
      <c r="G10" s="448" t="s">
        <v>558</v>
      </c>
      <c r="H10" s="448" t="s">
        <v>445</v>
      </c>
      <c r="I10" s="449" t="s">
        <v>565</v>
      </c>
      <c r="J10" s="449" t="s">
        <v>628</v>
      </c>
      <c r="K10" s="448" t="s">
        <v>3254</v>
      </c>
      <c r="L10" s="450">
        <v>2.7</v>
      </c>
      <c r="M10" s="450">
        <v>2.7</v>
      </c>
      <c r="N10" s="450">
        <v>0</v>
      </c>
      <c r="O10" s="450">
        <v>0</v>
      </c>
      <c r="P10" s="450">
        <v>0</v>
      </c>
      <c r="Q10" s="450">
        <v>0</v>
      </c>
      <c r="R10" s="448"/>
    </row>
    <row r="11" spans="2:18" ht="39" x14ac:dyDescent="0.25">
      <c r="B11" s="448">
        <v>761</v>
      </c>
      <c r="C11" s="448" t="s">
        <v>1163</v>
      </c>
      <c r="D11" s="448" t="s">
        <v>4117</v>
      </c>
      <c r="E11" s="448" t="s">
        <v>217</v>
      </c>
      <c r="F11" s="448" t="s">
        <v>416</v>
      </c>
      <c r="G11" s="448" t="s">
        <v>558</v>
      </c>
      <c r="H11" s="448" t="s">
        <v>458</v>
      </c>
      <c r="I11" s="449" t="s">
        <v>565</v>
      </c>
      <c r="J11" s="449" t="s">
        <v>628</v>
      </c>
      <c r="K11" s="448" t="s">
        <v>153</v>
      </c>
      <c r="L11" s="450">
        <v>7</v>
      </c>
      <c r="M11" s="450">
        <v>7</v>
      </c>
      <c r="N11" s="450">
        <v>0</v>
      </c>
      <c r="O11" s="450">
        <v>0</v>
      </c>
      <c r="P11" s="450">
        <v>0</v>
      </c>
      <c r="Q11" s="450">
        <v>0</v>
      </c>
      <c r="R11" s="448"/>
    </row>
    <row r="12" spans="2:18" ht="39" x14ac:dyDescent="0.25">
      <c r="B12" s="448">
        <v>758</v>
      </c>
      <c r="C12" s="448" t="s">
        <v>1314</v>
      </c>
      <c r="D12" s="448" t="s">
        <v>4117</v>
      </c>
      <c r="E12" s="448" t="s">
        <v>225</v>
      </c>
      <c r="F12" s="448" t="s">
        <v>416</v>
      </c>
      <c r="G12" s="448" t="s">
        <v>558</v>
      </c>
      <c r="H12" s="448" t="s">
        <v>478</v>
      </c>
      <c r="I12" s="449" t="s">
        <v>828</v>
      </c>
      <c r="J12" s="449" t="s">
        <v>628</v>
      </c>
      <c r="K12" s="448" t="s">
        <v>110</v>
      </c>
      <c r="L12" s="450">
        <v>5</v>
      </c>
      <c r="M12" s="450">
        <v>5</v>
      </c>
      <c r="N12" s="450">
        <v>0</v>
      </c>
      <c r="O12" s="450">
        <v>0</v>
      </c>
      <c r="P12" s="450">
        <v>0</v>
      </c>
      <c r="Q12" s="450">
        <v>0</v>
      </c>
      <c r="R12" s="448"/>
    </row>
    <row r="13" spans="2:18" ht="39" x14ac:dyDescent="0.25">
      <c r="B13" s="448">
        <v>3332</v>
      </c>
      <c r="C13" s="448" t="s">
        <v>4119</v>
      </c>
      <c r="D13" s="448" t="s">
        <v>4117</v>
      </c>
      <c r="E13" s="448" t="s">
        <v>3939</v>
      </c>
      <c r="F13" s="448" t="s">
        <v>416</v>
      </c>
      <c r="G13" s="448" t="s">
        <v>558</v>
      </c>
      <c r="H13" s="448" t="s">
        <v>511</v>
      </c>
      <c r="I13" s="449" t="s">
        <v>828</v>
      </c>
      <c r="J13" s="449" t="s">
        <v>628</v>
      </c>
      <c r="K13" s="448" t="s">
        <v>224</v>
      </c>
      <c r="L13" s="450">
        <v>2.7</v>
      </c>
      <c r="M13" s="450">
        <v>2.7</v>
      </c>
      <c r="N13" s="450">
        <v>0</v>
      </c>
      <c r="O13" s="450">
        <v>0</v>
      </c>
      <c r="P13" s="450">
        <v>0</v>
      </c>
      <c r="Q13" s="450">
        <v>0</v>
      </c>
      <c r="R13" s="448"/>
    </row>
    <row r="14" spans="2:18" ht="39" x14ac:dyDescent="0.25">
      <c r="B14" s="448">
        <v>1811</v>
      </c>
      <c r="C14" s="448" t="s">
        <v>1190</v>
      </c>
      <c r="D14" s="448" t="s">
        <v>4117</v>
      </c>
      <c r="E14" s="448" t="s">
        <v>218</v>
      </c>
      <c r="F14" s="448" t="s">
        <v>416</v>
      </c>
      <c r="G14" s="448" t="s">
        <v>558</v>
      </c>
      <c r="H14" s="448" t="s">
        <v>426</v>
      </c>
      <c r="I14" s="449" t="s">
        <v>1181</v>
      </c>
      <c r="J14" s="449" t="s">
        <v>628</v>
      </c>
      <c r="K14" s="448" t="s">
        <v>123</v>
      </c>
      <c r="L14" s="450">
        <v>0.65</v>
      </c>
      <c r="M14" s="450">
        <v>0.65</v>
      </c>
      <c r="N14" s="450">
        <v>0</v>
      </c>
      <c r="O14" s="450">
        <v>0</v>
      </c>
      <c r="P14" s="450">
        <v>0</v>
      </c>
      <c r="Q14" s="450">
        <v>0</v>
      </c>
      <c r="R14" s="448"/>
    </row>
  </sheetData>
  <mergeCells count="6">
    <mergeCell ref="R5:R6"/>
    <mergeCell ref="B5:H5"/>
    <mergeCell ref="I5:J5"/>
    <mergeCell ref="K5:K6"/>
    <mergeCell ref="L5:N5"/>
    <mergeCell ref="O5:Q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3D634-0092-4487-9009-4F21BBCB7926}">
  <sheetPr codeName="Hoja27">
    <tabColor rgb="FF2E6EBC"/>
  </sheetPr>
  <dimension ref="B1:R36"/>
  <sheetViews>
    <sheetView zoomScale="55" zoomScaleNormal="55" workbookViewId="0">
      <selection activeCell="K35" sqref="K35"/>
    </sheetView>
  </sheetViews>
  <sheetFormatPr baseColWidth="10" defaultColWidth="9.140625" defaultRowHeight="14.25" x14ac:dyDescent="0.2"/>
  <cols>
    <col min="1" max="1" width="8.28515625" style="609" customWidth="1"/>
    <col min="2" max="2" width="6.140625" style="609" customWidth="1"/>
    <col min="3" max="3" width="18.5703125" style="609" bestFit="1" customWidth="1"/>
    <col min="4" max="4" width="35.28515625" style="609" customWidth="1"/>
    <col min="5" max="5" width="55.7109375" style="609" bestFit="1" customWidth="1"/>
    <col min="6" max="6" width="11.5703125" style="609" bestFit="1" customWidth="1"/>
    <col min="7" max="7" width="11.28515625" style="609" bestFit="1" customWidth="1"/>
    <col min="8" max="8" width="26.7109375" style="609" bestFit="1" customWidth="1"/>
    <col min="9" max="9" width="13" style="610" bestFit="1" customWidth="1"/>
    <col min="10" max="10" width="10.85546875" style="610" bestFit="1" customWidth="1"/>
    <col min="11" max="11" width="25.140625" style="609" customWidth="1"/>
    <col min="12" max="17" width="8.7109375" style="611" customWidth="1"/>
    <col min="18" max="18" width="39.140625" style="609" bestFit="1" customWidth="1"/>
    <col min="19" max="16384" width="9.140625" style="609"/>
  </cols>
  <sheetData>
    <row r="1" spans="2:18" x14ac:dyDescent="0.2">
      <c r="L1" s="902">
        <v>22.75</v>
      </c>
      <c r="M1" s="902">
        <v>22.75</v>
      </c>
      <c r="N1" s="902"/>
      <c r="O1" s="902">
        <v>0.75</v>
      </c>
      <c r="P1" s="902">
        <v>0.75</v>
      </c>
    </row>
    <row r="2" spans="2:18" ht="20.25" x14ac:dyDescent="0.3">
      <c r="D2" s="612" t="s">
        <v>7503</v>
      </c>
    </row>
    <row r="5" spans="2:18" x14ac:dyDescent="0.2">
      <c r="B5" s="1230" t="s">
        <v>393</v>
      </c>
      <c r="C5" s="1230"/>
      <c r="D5" s="1230"/>
      <c r="E5" s="1230"/>
      <c r="F5" s="1230"/>
      <c r="G5" s="1230"/>
      <c r="H5" s="1230"/>
      <c r="I5" s="1231" t="s">
        <v>394</v>
      </c>
      <c r="J5" s="1231"/>
      <c r="K5" s="1230" t="s">
        <v>407</v>
      </c>
      <c r="L5" s="1232" t="s">
        <v>395</v>
      </c>
      <c r="M5" s="1232"/>
      <c r="N5" s="1232"/>
      <c r="O5" s="1232" t="s">
        <v>396</v>
      </c>
      <c r="P5" s="1232"/>
      <c r="Q5" s="1232"/>
      <c r="R5" s="1230" t="s">
        <v>4051</v>
      </c>
    </row>
    <row r="6" spans="2:18" ht="28.5" x14ac:dyDescent="0.2">
      <c r="B6" s="903" t="s">
        <v>4002</v>
      </c>
      <c r="C6" s="903" t="s">
        <v>399</v>
      </c>
      <c r="D6" s="903" t="s">
        <v>4003</v>
      </c>
      <c r="E6" s="903" t="s">
        <v>401</v>
      </c>
      <c r="F6" s="903" t="s">
        <v>402</v>
      </c>
      <c r="G6" s="903" t="s">
        <v>403</v>
      </c>
      <c r="H6" s="903" t="s">
        <v>404</v>
      </c>
      <c r="I6" s="904" t="s">
        <v>405</v>
      </c>
      <c r="J6" s="904" t="s">
        <v>406</v>
      </c>
      <c r="K6" s="1230"/>
      <c r="L6" s="905" t="s">
        <v>408</v>
      </c>
      <c r="M6" s="905" t="s">
        <v>409</v>
      </c>
      <c r="N6" s="905" t="s">
        <v>410</v>
      </c>
      <c r="O6" s="905" t="s">
        <v>408</v>
      </c>
      <c r="P6" s="905" t="s">
        <v>409</v>
      </c>
      <c r="Q6" s="905" t="s">
        <v>410</v>
      </c>
      <c r="R6" s="1230"/>
    </row>
    <row r="7" spans="2:18" x14ac:dyDescent="0.2">
      <c r="B7" s="613">
        <v>1</v>
      </c>
      <c r="C7" s="613" t="s">
        <v>5330</v>
      </c>
      <c r="D7" s="613" t="s">
        <v>30</v>
      </c>
      <c r="E7" s="613" t="s">
        <v>5331</v>
      </c>
      <c r="F7" s="613" t="s">
        <v>416</v>
      </c>
      <c r="G7" s="613" t="s">
        <v>558</v>
      </c>
      <c r="H7" s="613" t="s">
        <v>445</v>
      </c>
      <c r="I7" s="614">
        <v>44470</v>
      </c>
      <c r="J7" s="614">
        <v>46022</v>
      </c>
      <c r="K7" s="613" t="s">
        <v>163</v>
      </c>
      <c r="L7" s="615">
        <v>7</v>
      </c>
      <c r="M7" s="615">
        <v>7</v>
      </c>
      <c r="N7" s="615">
        <v>7</v>
      </c>
      <c r="O7" s="615">
        <v>0</v>
      </c>
      <c r="P7" s="615">
        <v>0</v>
      </c>
      <c r="Q7" s="615"/>
      <c r="R7" s="613"/>
    </row>
    <row r="8" spans="2:18" x14ac:dyDescent="0.2">
      <c r="B8" s="613">
        <v>2</v>
      </c>
      <c r="C8" s="613" t="s">
        <v>1427</v>
      </c>
      <c r="D8" s="613" t="s">
        <v>30</v>
      </c>
      <c r="E8" s="613" t="s">
        <v>4049</v>
      </c>
      <c r="F8" s="613" t="s">
        <v>435</v>
      </c>
      <c r="G8" s="613" t="s">
        <v>417</v>
      </c>
      <c r="H8" s="613" t="s">
        <v>445</v>
      </c>
      <c r="I8" s="614" t="s">
        <v>794</v>
      </c>
      <c r="J8" s="614" t="s">
        <v>806</v>
      </c>
      <c r="K8" s="613" t="s">
        <v>163</v>
      </c>
      <c r="L8" s="615">
        <v>5.0000000000000001E-3</v>
      </c>
      <c r="M8" s="615">
        <v>5.0000000000000001E-3</v>
      </c>
      <c r="N8" s="615"/>
      <c r="O8" s="615">
        <v>1E-3</v>
      </c>
      <c r="P8" s="615">
        <v>1E-3</v>
      </c>
      <c r="Q8" s="615"/>
      <c r="R8" s="613"/>
    </row>
    <row r="9" spans="2:18" x14ac:dyDescent="0.2">
      <c r="B9" s="613">
        <v>3</v>
      </c>
      <c r="C9" s="613" t="s">
        <v>1445</v>
      </c>
      <c r="D9" s="613" t="s">
        <v>30</v>
      </c>
      <c r="E9" s="613" t="s">
        <v>104</v>
      </c>
      <c r="F9" s="613" t="s">
        <v>435</v>
      </c>
      <c r="G9" s="613" t="s">
        <v>417</v>
      </c>
      <c r="H9" s="613" t="s">
        <v>779</v>
      </c>
      <c r="I9" s="614" t="s">
        <v>794</v>
      </c>
      <c r="J9" s="614" t="s">
        <v>806</v>
      </c>
      <c r="K9" s="613" t="s">
        <v>158</v>
      </c>
      <c r="L9" s="615">
        <v>0.19600000000000001</v>
      </c>
      <c r="M9" s="615">
        <v>0.19600000000000001</v>
      </c>
      <c r="N9" s="615"/>
      <c r="O9" s="615">
        <v>3.9E-2</v>
      </c>
      <c r="P9" s="615">
        <v>3.9E-2</v>
      </c>
      <c r="Q9" s="615"/>
      <c r="R9" s="613"/>
    </row>
    <row r="10" spans="2:18" x14ac:dyDescent="0.2">
      <c r="B10" s="613">
        <v>4</v>
      </c>
      <c r="C10" s="613" t="s">
        <v>1140</v>
      </c>
      <c r="D10" s="613" t="s">
        <v>30</v>
      </c>
      <c r="E10" s="613" t="s">
        <v>4040</v>
      </c>
      <c r="F10" s="613" t="s">
        <v>435</v>
      </c>
      <c r="G10" s="613" t="s">
        <v>417</v>
      </c>
      <c r="H10" s="613" t="s">
        <v>418</v>
      </c>
      <c r="I10" s="614" t="s">
        <v>794</v>
      </c>
      <c r="J10" s="614" t="s">
        <v>806</v>
      </c>
      <c r="K10" s="613" t="s">
        <v>418</v>
      </c>
      <c r="L10" s="1227">
        <v>0.26900000000000002</v>
      </c>
      <c r="M10" s="1227">
        <v>0.26900000000000002</v>
      </c>
      <c r="N10" s="1227"/>
      <c r="O10" s="1227">
        <v>5.3999999999999999E-2</v>
      </c>
      <c r="P10" s="1227">
        <v>5.3999999999999999E-2</v>
      </c>
      <c r="Q10" s="1227"/>
      <c r="R10" s="613"/>
    </row>
    <row r="11" spans="2:18" x14ac:dyDescent="0.2">
      <c r="B11" s="613">
        <v>5</v>
      </c>
      <c r="C11" s="613" t="s">
        <v>1167</v>
      </c>
      <c r="D11" s="613" t="s">
        <v>30</v>
      </c>
      <c r="E11" s="613" t="s">
        <v>4040</v>
      </c>
      <c r="F11" s="613" t="s">
        <v>435</v>
      </c>
      <c r="G11" s="613" t="s">
        <v>417</v>
      </c>
      <c r="H11" s="613" t="s">
        <v>422</v>
      </c>
      <c r="I11" s="614" t="s">
        <v>794</v>
      </c>
      <c r="J11" s="614" t="s">
        <v>806</v>
      </c>
      <c r="K11" s="613" t="s">
        <v>422</v>
      </c>
      <c r="L11" s="1228"/>
      <c r="M11" s="1228"/>
      <c r="N11" s="1228"/>
      <c r="O11" s="1228"/>
      <c r="P11" s="1228"/>
      <c r="Q11" s="1228"/>
      <c r="R11" s="613"/>
    </row>
    <row r="12" spans="2:18" x14ac:dyDescent="0.2">
      <c r="B12" s="613">
        <v>6</v>
      </c>
      <c r="C12" s="613" t="s">
        <v>1216</v>
      </c>
      <c r="D12" s="613" t="s">
        <v>30</v>
      </c>
      <c r="E12" s="613" t="s">
        <v>4040</v>
      </c>
      <c r="F12" s="613" t="s">
        <v>435</v>
      </c>
      <c r="G12" s="613" t="s">
        <v>417</v>
      </c>
      <c r="H12" s="613" t="s">
        <v>424</v>
      </c>
      <c r="I12" s="614" t="s">
        <v>794</v>
      </c>
      <c r="J12" s="614" t="s">
        <v>806</v>
      </c>
      <c r="K12" s="613" t="s">
        <v>716</v>
      </c>
      <c r="L12" s="1228"/>
      <c r="M12" s="1228"/>
      <c r="N12" s="1228"/>
      <c r="O12" s="1228"/>
      <c r="P12" s="1228"/>
      <c r="Q12" s="1228"/>
      <c r="R12" s="613"/>
    </row>
    <row r="13" spans="2:18" x14ac:dyDescent="0.2">
      <c r="B13" s="613">
        <v>7</v>
      </c>
      <c r="C13" s="613" t="s">
        <v>1274</v>
      </c>
      <c r="D13" s="613" t="s">
        <v>30</v>
      </c>
      <c r="E13" s="613" t="s">
        <v>4040</v>
      </c>
      <c r="F13" s="613" t="s">
        <v>435</v>
      </c>
      <c r="G13" s="613" t="s">
        <v>417</v>
      </c>
      <c r="H13" s="613" t="s">
        <v>426</v>
      </c>
      <c r="I13" s="614" t="s">
        <v>794</v>
      </c>
      <c r="J13" s="614" t="s">
        <v>806</v>
      </c>
      <c r="K13" s="613" t="s">
        <v>5324</v>
      </c>
      <c r="L13" s="1228"/>
      <c r="M13" s="1228"/>
      <c r="N13" s="1228"/>
      <c r="O13" s="1228"/>
      <c r="P13" s="1228"/>
      <c r="Q13" s="1228"/>
      <c r="R13" s="613"/>
    </row>
    <row r="14" spans="2:18" x14ac:dyDescent="0.2">
      <c r="B14" s="613">
        <v>8</v>
      </c>
      <c r="C14" s="613" t="s">
        <v>5325</v>
      </c>
      <c r="D14" s="613" t="s">
        <v>30</v>
      </c>
      <c r="E14" s="613" t="s">
        <v>4040</v>
      </c>
      <c r="F14" s="613" t="s">
        <v>435</v>
      </c>
      <c r="G14" s="613" t="s">
        <v>417</v>
      </c>
      <c r="H14" s="613" t="s">
        <v>4388</v>
      </c>
      <c r="I14" s="614" t="s">
        <v>4385</v>
      </c>
      <c r="J14" s="614" t="s">
        <v>806</v>
      </c>
      <c r="K14" s="613" t="s">
        <v>4388</v>
      </c>
      <c r="L14" s="1228"/>
      <c r="M14" s="1228"/>
      <c r="N14" s="1228"/>
      <c r="O14" s="1228"/>
      <c r="P14" s="1228"/>
      <c r="Q14" s="1228"/>
      <c r="R14" s="613"/>
    </row>
    <row r="15" spans="2:18" x14ac:dyDescent="0.2">
      <c r="B15" s="613">
        <v>9</v>
      </c>
      <c r="C15" s="613" t="s">
        <v>1235</v>
      </c>
      <c r="D15" s="613" t="s">
        <v>30</v>
      </c>
      <c r="E15" s="613" t="s">
        <v>4040</v>
      </c>
      <c r="F15" s="613" t="s">
        <v>435</v>
      </c>
      <c r="G15" s="613" t="s">
        <v>417</v>
      </c>
      <c r="H15" s="613" t="s">
        <v>428</v>
      </c>
      <c r="I15" s="614" t="s">
        <v>794</v>
      </c>
      <c r="J15" s="614" t="s">
        <v>806</v>
      </c>
      <c r="K15" s="613" t="s">
        <v>579</v>
      </c>
      <c r="L15" s="1228"/>
      <c r="M15" s="1228"/>
      <c r="N15" s="1228"/>
      <c r="O15" s="1228"/>
      <c r="P15" s="1228"/>
      <c r="Q15" s="1228"/>
      <c r="R15" s="613"/>
    </row>
    <row r="16" spans="2:18" x14ac:dyDescent="0.2">
      <c r="B16" s="613">
        <v>10</v>
      </c>
      <c r="C16" s="613" t="s">
        <v>1194</v>
      </c>
      <c r="D16" s="613" t="s">
        <v>30</v>
      </c>
      <c r="E16" s="613" t="s">
        <v>4040</v>
      </c>
      <c r="F16" s="613" t="s">
        <v>435</v>
      </c>
      <c r="G16" s="613" t="s">
        <v>417</v>
      </c>
      <c r="H16" s="613" t="s">
        <v>370</v>
      </c>
      <c r="I16" s="614" t="s">
        <v>794</v>
      </c>
      <c r="J16" s="614" t="s">
        <v>806</v>
      </c>
      <c r="K16" s="613" t="s">
        <v>5323</v>
      </c>
      <c r="L16" s="1228"/>
      <c r="M16" s="1228"/>
      <c r="N16" s="1228"/>
      <c r="O16" s="1228"/>
      <c r="P16" s="1228"/>
      <c r="Q16" s="1228"/>
      <c r="R16" s="613"/>
    </row>
    <row r="17" spans="2:18" x14ac:dyDescent="0.2">
      <c r="B17" s="613">
        <v>11</v>
      </c>
      <c r="C17" s="613" t="s">
        <v>1102</v>
      </c>
      <c r="D17" s="613" t="s">
        <v>30</v>
      </c>
      <c r="E17" s="613" t="s">
        <v>4040</v>
      </c>
      <c r="F17" s="613" t="s">
        <v>435</v>
      </c>
      <c r="G17" s="613" t="s">
        <v>417</v>
      </c>
      <c r="H17" s="613" t="s">
        <v>431</v>
      </c>
      <c r="I17" s="614" t="s">
        <v>794</v>
      </c>
      <c r="J17" s="614" t="s">
        <v>806</v>
      </c>
      <c r="K17" s="613" t="s">
        <v>431</v>
      </c>
      <c r="L17" s="1228"/>
      <c r="M17" s="1228"/>
      <c r="N17" s="1228"/>
      <c r="O17" s="1228"/>
      <c r="P17" s="1228"/>
      <c r="Q17" s="1228"/>
      <c r="R17" s="613"/>
    </row>
    <row r="18" spans="2:18" x14ac:dyDescent="0.2">
      <c r="B18" s="613">
        <v>12</v>
      </c>
      <c r="C18" s="613" t="s">
        <v>1255</v>
      </c>
      <c r="D18" s="613" t="s">
        <v>30</v>
      </c>
      <c r="E18" s="613" t="s">
        <v>4040</v>
      </c>
      <c r="F18" s="613" t="s">
        <v>435</v>
      </c>
      <c r="G18" s="613" t="s">
        <v>417</v>
      </c>
      <c r="H18" s="613" t="s">
        <v>433</v>
      </c>
      <c r="I18" s="614" t="s">
        <v>794</v>
      </c>
      <c r="J18" s="614" t="s">
        <v>806</v>
      </c>
      <c r="K18" s="613" t="s">
        <v>433</v>
      </c>
      <c r="L18" s="1229"/>
      <c r="M18" s="1229"/>
      <c r="N18" s="1229"/>
      <c r="O18" s="1229"/>
      <c r="P18" s="1229"/>
      <c r="Q18" s="1229"/>
      <c r="R18" s="613"/>
    </row>
    <row r="19" spans="2:18" x14ac:dyDescent="0.2">
      <c r="B19" s="613">
        <v>13</v>
      </c>
      <c r="C19" s="613" t="s">
        <v>5326</v>
      </c>
      <c r="D19" s="613" t="s">
        <v>30</v>
      </c>
      <c r="E19" s="613" t="s">
        <v>34</v>
      </c>
      <c r="F19" s="613" t="s">
        <v>435</v>
      </c>
      <c r="G19" s="613" t="s">
        <v>417</v>
      </c>
      <c r="H19" s="613" t="s">
        <v>1175</v>
      </c>
      <c r="I19" s="614" t="s">
        <v>4043</v>
      </c>
      <c r="J19" s="614" t="s">
        <v>806</v>
      </c>
      <c r="K19" s="613" t="s">
        <v>1175</v>
      </c>
      <c r="L19" s="1227">
        <v>3.28</v>
      </c>
      <c r="M19" s="1227">
        <v>3.28</v>
      </c>
      <c r="N19" s="1227"/>
      <c r="O19" s="1227">
        <v>0.65600000000000003</v>
      </c>
      <c r="P19" s="1227">
        <v>0.65600000000000003</v>
      </c>
      <c r="Q19" s="1227"/>
      <c r="R19" s="613"/>
    </row>
    <row r="20" spans="2:18" x14ac:dyDescent="0.2">
      <c r="B20" s="613">
        <v>14</v>
      </c>
      <c r="C20" s="613" t="s">
        <v>5329</v>
      </c>
      <c r="D20" s="613" t="s">
        <v>30</v>
      </c>
      <c r="E20" s="613" t="s">
        <v>34</v>
      </c>
      <c r="F20" s="613" t="s">
        <v>435</v>
      </c>
      <c r="G20" s="613" t="s">
        <v>417</v>
      </c>
      <c r="H20" s="613" t="s">
        <v>1148</v>
      </c>
      <c r="I20" s="614" t="s">
        <v>4043</v>
      </c>
      <c r="J20" s="614" t="s">
        <v>806</v>
      </c>
      <c r="K20" s="613" t="s">
        <v>1148</v>
      </c>
      <c r="L20" s="1228"/>
      <c r="M20" s="1228"/>
      <c r="N20" s="1228"/>
      <c r="O20" s="1228"/>
      <c r="P20" s="1228"/>
      <c r="Q20" s="1228"/>
      <c r="R20" s="613"/>
    </row>
    <row r="21" spans="2:18" x14ac:dyDescent="0.2">
      <c r="B21" s="613">
        <v>15</v>
      </c>
      <c r="C21" s="613" t="s">
        <v>1386</v>
      </c>
      <c r="D21" s="613" t="s">
        <v>30</v>
      </c>
      <c r="E21" s="613" t="s">
        <v>34</v>
      </c>
      <c r="F21" s="613" t="s">
        <v>435</v>
      </c>
      <c r="G21" s="613" t="s">
        <v>417</v>
      </c>
      <c r="H21" s="613" t="s">
        <v>765</v>
      </c>
      <c r="I21" s="614" t="s">
        <v>794</v>
      </c>
      <c r="J21" s="614" t="s">
        <v>806</v>
      </c>
      <c r="K21" s="613" t="s">
        <v>1052</v>
      </c>
      <c r="L21" s="1228"/>
      <c r="M21" s="1228"/>
      <c r="N21" s="1228"/>
      <c r="O21" s="1228"/>
      <c r="P21" s="1228"/>
      <c r="Q21" s="1228"/>
      <c r="R21" s="613"/>
    </row>
    <row r="22" spans="2:18" x14ac:dyDescent="0.2">
      <c r="B22" s="613">
        <v>16</v>
      </c>
      <c r="C22" s="613" t="s">
        <v>1407</v>
      </c>
      <c r="D22" s="613" t="s">
        <v>30</v>
      </c>
      <c r="E22" s="613" t="s">
        <v>34</v>
      </c>
      <c r="F22" s="613" t="s">
        <v>435</v>
      </c>
      <c r="G22" s="613" t="s">
        <v>417</v>
      </c>
      <c r="H22" s="613" t="s">
        <v>730</v>
      </c>
      <c r="I22" s="614" t="s">
        <v>843</v>
      </c>
      <c r="J22" s="614" t="s">
        <v>806</v>
      </c>
      <c r="K22" s="613" t="s">
        <v>730</v>
      </c>
      <c r="L22" s="1228"/>
      <c r="M22" s="1228"/>
      <c r="N22" s="1228"/>
      <c r="O22" s="1228"/>
      <c r="P22" s="1228"/>
      <c r="Q22" s="1228"/>
      <c r="R22" s="613"/>
    </row>
    <row r="23" spans="2:18" x14ac:dyDescent="0.2">
      <c r="B23" s="613">
        <v>17</v>
      </c>
      <c r="C23" s="613" t="s">
        <v>5328</v>
      </c>
      <c r="D23" s="613" t="s">
        <v>30</v>
      </c>
      <c r="E23" s="613" t="s">
        <v>34</v>
      </c>
      <c r="F23" s="613" t="s">
        <v>435</v>
      </c>
      <c r="G23" s="613" t="s">
        <v>417</v>
      </c>
      <c r="H23" s="613" t="s">
        <v>3364</v>
      </c>
      <c r="I23" s="616" t="s">
        <v>3606</v>
      </c>
      <c r="J23" s="616" t="s">
        <v>806</v>
      </c>
      <c r="K23" s="500" t="s">
        <v>3364</v>
      </c>
      <c r="L23" s="1228"/>
      <c r="M23" s="1228"/>
      <c r="N23" s="1228"/>
      <c r="O23" s="1228"/>
      <c r="P23" s="1228"/>
      <c r="Q23" s="1228"/>
      <c r="R23" s="613"/>
    </row>
    <row r="24" spans="2:18" x14ac:dyDescent="0.2">
      <c r="B24" s="613">
        <v>18</v>
      </c>
      <c r="C24" s="613" t="s">
        <v>1295</v>
      </c>
      <c r="D24" s="613" t="s">
        <v>30</v>
      </c>
      <c r="E24" s="613" t="s">
        <v>34</v>
      </c>
      <c r="F24" s="613" t="s">
        <v>435</v>
      </c>
      <c r="G24" s="613" t="s">
        <v>417</v>
      </c>
      <c r="H24" s="613" t="s">
        <v>719</v>
      </c>
      <c r="I24" s="614" t="s">
        <v>794</v>
      </c>
      <c r="J24" s="614" t="s">
        <v>806</v>
      </c>
      <c r="K24" s="613" t="s">
        <v>719</v>
      </c>
      <c r="L24" s="1228"/>
      <c r="M24" s="1228"/>
      <c r="N24" s="1228"/>
      <c r="O24" s="1228"/>
      <c r="P24" s="1228"/>
      <c r="Q24" s="1228"/>
      <c r="R24" s="613"/>
    </row>
    <row r="25" spans="2:18" x14ac:dyDescent="0.2">
      <c r="B25" s="613">
        <v>19</v>
      </c>
      <c r="C25" s="613" t="s">
        <v>1318</v>
      </c>
      <c r="D25" s="613" t="s">
        <v>30</v>
      </c>
      <c r="E25" s="613" t="s">
        <v>34</v>
      </c>
      <c r="F25" s="613" t="s">
        <v>435</v>
      </c>
      <c r="G25" s="613" t="s">
        <v>417</v>
      </c>
      <c r="H25" s="613" t="s">
        <v>767</v>
      </c>
      <c r="I25" s="614" t="s">
        <v>794</v>
      </c>
      <c r="J25" s="614" t="s">
        <v>806</v>
      </c>
      <c r="K25" s="613" t="s">
        <v>767</v>
      </c>
      <c r="L25" s="1228"/>
      <c r="M25" s="1228"/>
      <c r="N25" s="1228"/>
      <c r="O25" s="1228"/>
      <c r="P25" s="1228"/>
      <c r="Q25" s="1228"/>
      <c r="R25" s="613"/>
    </row>
    <row r="26" spans="2:18" x14ac:dyDescent="0.2">
      <c r="B26" s="613">
        <v>20</v>
      </c>
      <c r="C26" s="613" t="s">
        <v>5327</v>
      </c>
      <c r="D26" s="613" t="s">
        <v>30</v>
      </c>
      <c r="E26" s="613" t="s">
        <v>34</v>
      </c>
      <c r="F26" s="613" t="s">
        <v>435</v>
      </c>
      <c r="G26" s="613" t="s">
        <v>417</v>
      </c>
      <c r="H26" s="613" t="s">
        <v>3483</v>
      </c>
      <c r="I26" s="614" t="s">
        <v>4041</v>
      </c>
      <c r="J26" s="614" t="s">
        <v>806</v>
      </c>
      <c r="K26" s="613" t="s">
        <v>3483</v>
      </c>
      <c r="L26" s="1228"/>
      <c r="M26" s="1228"/>
      <c r="N26" s="1228"/>
      <c r="O26" s="1228"/>
      <c r="P26" s="1228"/>
      <c r="Q26" s="1228"/>
      <c r="R26" s="613"/>
    </row>
    <row r="27" spans="2:18" x14ac:dyDescent="0.2">
      <c r="B27" s="613">
        <v>21</v>
      </c>
      <c r="C27" s="613" t="s">
        <v>1342</v>
      </c>
      <c r="D27" s="613" t="s">
        <v>30</v>
      </c>
      <c r="E27" s="613" t="s">
        <v>34</v>
      </c>
      <c r="F27" s="613" t="s">
        <v>435</v>
      </c>
      <c r="G27" s="613" t="s">
        <v>417</v>
      </c>
      <c r="H27" s="613" t="s">
        <v>634</v>
      </c>
      <c r="I27" s="614" t="s">
        <v>794</v>
      </c>
      <c r="J27" s="614" t="s">
        <v>806</v>
      </c>
      <c r="K27" s="613" t="s">
        <v>634</v>
      </c>
      <c r="L27" s="1228"/>
      <c r="M27" s="1228"/>
      <c r="N27" s="1228"/>
      <c r="O27" s="1228"/>
      <c r="P27" s="1228"/>
      <c r="Q27" s="1228"/>
      <c r="R27" s="613"/>
    </row>
    <row r="28" spans="2:18" x14ac:dyDescent="0.2">
      <c r="B28" s="613">
        <v>22</v>
      </c>
      <c r="C28" s="613" t="s">
        <v>1364</v>
      </c>
      <c r="D28" s="613" t="s">
        <v>30</v>
      </c>
      <c r="E28" s="613" t="s">
        <v>34</v>
      </c>
      <c r="F28" s="613" t="s">
        <v>435</v>
      </c>
      <c r="G28" s="613" t="s">
        <v>417</v>
      </c>
      <c r="H28" s="613" t="s">
        <v>370</v>
      </c>
      <c r="I28" s="614" t="s">
        <v>794</v>
      </c>
      <c r="J28" s="614" t="s">
        <v>806</v>
      </c>
      <c r="K28" s="613" t="s">
        <v>370</v>
      </c>
      <c r="L28" s="1229"/>
      <c r="M28" s="1229"/>
      <c r="N28" s="1229"/>
      <c r="O28" s="1229"/>
      <c r="P28" s="1229"/>
      <c r="Q28" s="1229"/>
      <c r="R28" s="613"/>
    </row>
    <row r="29" spans="2:18" x14ac:dyDescent="0.2">
      <c r="B29" s="613">
        <v>23</v>
      </c>
      <c r="C29" s="613" t="s">
        <v>5333</v>
      </c>
      <c r="D29" s="613" t="s">
        <v>30</v>
      </c>
      <c r="E29" s="613" t="s">
        <v>6567</v>
      </c>
      <c r="F29" s="613" t="s">
        <v>416</v>
      </c>
      <c r="G29" s="613" t="s">
        <v>558</v>
      </c>
      <c r="H29" s="613" t="s">
        <v>441</v>
      </c>
      <c r="I29" s="614" t="s">
        <v>3606</v>
      </c>
      <c r="J29" s="614" t="s">
        <v>806</v>
      </c>
      <c r="K29" s="613" t="s">
        <v>5334</v>
      </c>
      <c r="L29" s="615">
        <v>5</v>
      </c>
      <c r="M29" s="615">
        <v>5</v>
      </c>
      <c r="N29" s="615">
        <v>5</v>
      </c>
      <c r="O29" s="615">
        <v>0</v>
      </c>
      <c r="P29" s="615">
        <v>0</v>
      </c>
      <c r="Q29" s="615">
        <v>0</v>
      </c>
      <c r="R29" s="613"/>
    </row>
    <row r="30" spans="2:18" x14ac:dyDescent="0.2">
      <c r="B30" s="613">
        <v>24</v>
      </c>
      <c r="C30" s="613" t="s">
        <v>5332</v>
      </c>
      <c r="D30" s="613" t="s">
        <v>30</v>
      </c>
      <c r="E30" s="613" t="s">
        <v>6567</v>
      </c>
      <c r="F30" s="613" t="s">
        <v>416</v>
      </c>
      <c r="G30" s="613" t="s">
        <v>558</v>
      </c>
      <c r="H30" s="613" t="s">
        <v>646</v>
      </c>
      <c r="I30" s="614" t="s">
        <v>4021</v>
      </c>
      <c r="J30" s="614" t="s">
        <v>806</v>
      </c>
      <c r="K30" s="613" t="s">
        <v>646</v>
      </c>
      <c r="L30" s="615">
        <v>7</v>
      </c>
      <c r="M30" s="615">
        <v>7</v>
      </c>
      <c r="N30" s="615">
        <v>7</v>
      </c>
      <c r="O30" s="615">
        <v>0</v>
      </c>
      <c r="P30" s="615">
        <v>0</v>
      </c>
      <c r="Q30" s="615">
        <v>0</v>
      </c>
      <c r="R30" s="613"/>
    </row>
    <row r="31" spans="2:18" x14ac:dyDescent="0.2">
      <c r="L31" s="617"/>
      <c r="M31" s="617"/>
      <c r="N31" s="617"/>
      <c r="O31" s="617"/>
      <c r="P31" s="617"/>
      <c r="Q31" s="617"/>
    </row>
    <row r="32" spans="2:18" x14ac:dyDescent="0.2">
      <c r="L32" s="617"/>
      <c r="M32" s="617"/>
      <c r="N32" s="617"/>
      <c r="O32" s="617"/>
      <c r="P32" s="617"/>
      <c r="Q32" s="617"/>
    </row>
    <row r="33" spans="12:17" x14ac:dyDescent="0.2">
      <c r="L33" s="617"/>
      <c r="M33" s="617"/>
      <c r="N33" s="617"/>
      <c r="O33" s="617"/>
      <c r="P33" s="617"/>
      <c r="Q33" s="617"/>
    </row>
    <row r="34" spans="12:17" x14ac:dyDescent="0.2">
      <c r="L34" s="617"/>
      <c r="M34" s="617"/>
      <c r="N34" s="617"/>
      <c r="O34" s="617"/>
      <c r="P34" s="617"/>
      <c r="Q34" s="617"/>
    </row>
    <row r="35" spans="12:17" x14ac:dyDescent="0.2">
      <c r="L35" s="617"/>
      <c r="M35" s="617"/>
      <c r="N35" s="617"/>
      <c r="O35" s="617"/>
      <c r="P35" s="617"/>
      <c r="Q35" s="617"/>
    </row>
    <row r="36" spans="12:17" x14ac:dyDescent="0.2">
      <c r="L36" s="617"/>
      <c r="M36" s="617"/>
      <c r="N36" s="617"/>
      <c r="O36" s="617"/>
      <c r="P36" s="617"/>
      <c r="Q36" s="617"/>
    </row>
  </sheetData>
  <mergeCells count="18">
    <mergeCell ref="O19:O28"/>
    <mergeCell ref="P19:P28"/>
    <mergeCell ref="Q19:Q28"/>
    <mergeCell ref="R5:R6"/>
    <mergeCell ref="Q10:Q18"/>
    <mergeCell ref="O10:O18"/>
    <mergeCell ref="P10:P18"/>
    <mergeCell ref="B5:H5"/>
    <mergeCell ref="I5:J5"/>
    <mergeCell ref="K5:K6"/>
    <mergeCell ref="L5:N5"/>
    <mergeCell ref="O5:Q5"/>
    <mergeCell ref="L19:L28"/>
    <mergeCell ref="M19:M28"/>
    <mergeCell ref="L10:L18"/>
    <mergeCell ref="M10:M18"/>
    <mergeCell ref="N10:N18"/>
    <mergeCell ref="N19:N28"/>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81E1D-1369-4953-BF7E-D30F6CF8D3B6}">
  <sheetPr codeName="Hoja28">
    <tabColor rgb="FF2E6EBC"/>
  </sheetPr>
  <dimension ref="B5:P119"/>
  <sheetViews>
    <sheetView zoomScale="85" zoomScaleNormal="85" workbookViewId="0">
      <selection activeCell="D12" sqref="D12"/>
    </sheetView>
  </sheetViews>
  <sheetFormatPr baseColWidth="10" defaultColWidth="8.7109375" defaultRowHeight="15" x14ac:dyDescent="0.25"/>
  <cols>
    <col min="1" max="2" width="8.7109375" style="473"/>
    <col min="3" max="3" width="50" style="473" customWidth="1"/>
    <col min="4" max="5" width="15" style="473" customWidth="1"/>
    <col min="6" max="6" width="25" style="473" customWidth="1"/>
    <col min="7" max="8" width="15" style="474" customWidth="1"/>
    <col min="9" max="9" width="20" style="473" customWidth="1"/>
    <col min="10" max="15" width="15" style="475" customWidth="1"/>
    <col min="16" max="16" width="50" style="473" customWidth="1"/>
    <col min="17" max="16384" width="8.7109375" style="473"/>
  </cols>
  <sheetData>
    <row r="5" spans="2:16" x14ac:dyDescent="0.25">
      <c r="B5" s="1089" t="s">
        <v>393</v>
      </c>
      <c r="C5" s="1089"/>
      <c r="D5" s="1089"/>
      <c r="E5" s="1089"/>
      <c r="F5" s="1089"/>
      <c r="G5" s="1090" t="s">
        <v>394</v>
      </c>
      <c r="H5" s="1090"/>
      <c r="I5" s="1089" t="s">
        <v>407</v>
      </c>
      <c r="J5" s="1091" t="s">
        <v>395</v>
      </c>
      <c r="K5" s="1091"/>
      <c r="L5" s="1091"/>
      <c r="M5" s="1091" t="s">
        <v>396</v>
      </c>
      <c r="N5" s="1091"/>
      <c r="O5" s="1091"/>
      <c r="P5" s="1089" t="s">
        <v>5059</v>
      </c>
    </row>
    <row r="6" spans="2:16" ht="30" x14ac:dyDescent="0.25">
      <c r="B6" s="906" t="s">
        <v>4002</v>
      </c>
      <c r="C6" s="906" t="s">
        <v>401</v>
      </c>
      <c r="D6" s="906" t="s">
        <v>402</v>
      </c>
      <c r="E6" s="906" t="s">
        <v>403</v>
      </c>
      <c r="F6" s="906" t="s">
        <v>404</v>
      </c>
      <c r="G6" s="907" t="s">
        <v>405</v>
      </c>
      <c r="H6" s="907" t="s">
        <v>406</v>
      </c>
      <c r="I6" s="1089"/>
      <c r="J6" s="908" t="s">
        <v>408</v>
      </c>
      <c r="K6" s="908" t="s">
        <v>409</v>
      </c>
      <c r="L6" s="908" t="s">
        <v>410</v>
      </c>
      <c r="M6" s="908" t="s">
        <v>408</v>
      </c>
      <c r="N6" s="908" t="s">
        <v>409</v>
      </c>
      <c r="O6" s="908" t="s">
        <v>410</v>
      </c>
      <c r="P6" s="1089"/>
    </row>
    <row r="7" spans="2:16" x14ac:dyDescent="0.25">
      <c r="B7" s="476"/>
      <c r="C7" s="476" t="s">
        <v>6097</v>
      </c>
      <c r="D7" s="476" t="s">
        <v>416</v>
      </c>
      <c r="E7" s="476" t="s">
        <v>558</v>
      </c>
      <c r="F7" s="476" t="s">
        <v>370</v>
      </c>
      <c r="G7" s="477">
        <v>44621</v>
      </c>
      <c r="H7" s="477">
        <v>45412</v>
      </c>
      <c r="I7" s="476" t="s">
        <v>370</v>
      </c>
      <c r="J7" s="472">
        <v>1.57</v>
      </c>
      <c r="K7" s="472">
        <v>0.4</v>
      </c>
      <c r="L7" s="472">
        <v>1.57</v>
      </c>
      <c r="M7" s="472">
        <v>0</v>
      </c>
      <c r="N7" s="472">
        <v>0</v>
      </c>
      <c r="O7" s="472">
        <v>0</v>
      </c>
      <c r="P7" s="476" t="s">
        <v>6098</v>
      </c>
    </row>
    <row r="8" spans="2:16" x14ac:dyDescent="0.25">
      <c r="B8" s="476"/>
      <c r="C8" s="476" t="s">
        <v>6097</v>
      </c>
      <c r="D8" s="476" t="s">
        <v>416</v>
      </c>
      <c r="E8" s="476" t="s">
        <v>558</v>
      </c>
      <c r="F8" s="476" t="s">
        <v>370</v>
      </c>
      <c r="G8" s="477">
        <v>44621</v>
      </c>
      <c r="H8" s="477">
        <v>45412</v>
      </c>
      <c r="I8" s="476" t="s">
        <v>370</v>
      </c>
      <c r="J8" s="472">
        <v>0.4</v>
      </c>
      <c r="K8" s="472">
        <v>0.3</v>
      </c>
      <c r="L8" s="472">
        <v>0.4</v>
      </c>
      <c r="M8" s="472">
        <v>0</v>
      </c>
      <c r="N8" s="472">
        <v>0</v>
      </c>
      <c r="O8" s="472">
        <v>0</v>
      </c>
      <c r="P8" s="476" t="s">
        <v>6098</v>
      </c>
    </row>
    <row r="9" spans="2:16" x14ac:dyDescent="0.25">
      <c r="B9" s="476"/>
      <c r="C9" s="476" t="s">
        <v>7336</v>
      </c>
      <c r="D9" s="476" t="s">
        <v>416</v>
      </c>
      <c r="E9" s="476" t="s">
        <v>558</v>
      </c>
      <c r="F9" s="476" t="s">
        <v>484</v>
      </c>
      <c r="G9" s="477">
        <v>43191</v>
      </c>
      <c r="H9" s="477">
        <v>45291</v>
      </c>
      <c r="I9" s="476" t="s">
        <v>484</v>
      </c>
      <c r="J9" s="472">
        <v>1.2</v>
      </c>
      <c r="K9" s="472">
        <v>1.2</v>
      </c>
      <c r="L9" s="472">
        <v>1.2</v>
      </c>
      <c r="M9" s="472">
        <v>0</v>
      </c>
      <c r="N9" s="472">
        <v>0</v>
      </c>
      <c r="O9" s="472">
        <v>0</v>
      </c>
      <c r="P9" s="476" t="s">
        <v>6098</v>
      </c>
    </row>
    <row r="10" spans="2:16" x14ac:dyDescent="0.25">
      <c r="B10" s="476"/>
      <c r="C10" s="476" t="s">
        <v>7337</v>
      </c>
      <c r="D10" s="476" t="s">
        <v>416</v>
      </c>
      <c r="E10" s="476" t="s">
        <v>558</v>
      </c>
      <c r="F10" s="476" t="s">
        <v>484</v>
      </c>
      <c r="G10" s="477">
        <v>43724</v>
      </c>
      <c r="H10" s="477">
        <v>45412</v>
      </c>
      <c r="I10" s="476" t="s">
        <v>484</v>
      </c>
      <c r="J10" s="472">
        <v>0.79527000000000003</v>
      </c>
      <c r="K10" s="472">
        <v>0.79527000000000003</v>
      </c>
      <c r="L10" s="472">
        <v>0.79527000000000003</v>
      </c>
      <c r="M10" s="472">
        <v>0</v>
      </c>
      <c r="N10" s="472">
        <v>0</v>
      </c>
      <c r="O10" s="472">
        <v>0</v>
      </c>
      <c r="P10" s="476" t="s">
        <v>6098</v>
      </c>
    </row>
    <row r="11" spans="2:16" x14ac:dyDescent="0.25">
      <c r="B11" s="476"/>
      <c r="C11" s="476" t="s">
        <v>7334</v>
      </c>
      <c r="D11" s="476" t="s">
        <v>416</v>
      </c>
      <c r="E11" s="476" t="s">
        <v>558</v>
      </c>
      <c r="F11" s="476" t="s">
        <v>370</v>
      </c>
      <c r="G11" s="477">
        <v>44501</v>
      </c>
      <c r="H11" s="477">
        <v>45596</v>
      </c>
      <c r="I11" s="476" t="s">
        <v>370</v>
      </c>
      <c r="J11" s="472">
        <v>0.60199999999999998</v>
      </c>
      <c r="K11" s="472">
        <v>0.60199999999999998</v>
      </c>
      <c r="L11" s="472">
        <v>0.60199999999999998</v>
      </c>
      <c r="M11" s="472">
        <v>0</v>
      </c>
      <c r="N11" s="472">
        <v>0</v>
      </c>
      <c r="O11" s="472">
        <v>0</v>
      </c>
      <c r="P11" s="476" t="s">
        <v>6098</v>
      </c>
    </row>
    <row r="12" spans="2:16" x14ac:dyDescent="0.25">
      <c r="B12" s="476"/>
      <c r="C12" s="476" t="s">
        <v>7338</v>
      </c>
      <c r="D12" s="476" t="s">
        <v>416</v>
      </c>
      <c r="E12" s="476" t="s">
        <v>558</v>
      </c>
      <c r="F12" s="476" t="s">
        <v>484</v>
      </c>
      <c r="G12" s="477">
        <v>44927</v>
      </c>
      <c r="H12" s="477">
        <v>45412</v>
      </c>
      <c r="I12" s="476" t="s">
        <v>484</v>
      </c>
      <c r="J12" s="1027">
        <v>0.45</v>
      </c>
      <c r="K12" s="1027">
        <v>0.45</v>
      </c>
      <c r="L12" s="1027">
        <v>0.45</v>
      </c>
      <c r="M12" s="472">
        <v>0</v>
      </c>
      <c r="N12" s="472">
        <v>0</v>
      </c>
      <c r="O12" s="472">
        <v>0</v>
      </c>
      <c r="P12" s="476" t="s">
        <v>6098</v>
      </c>
    </row>
    <row r="13" spans="2:16" x14ac:dyDescent="0.25">
      <c r="B13" s="476"/>
      <c r="C13" s="998" t="s">
        <v>7504</v>
      </c>
      <c r="D13" s="999" t="s">
        <v>416</v>
      </c>
      <c r="E13" s="999" t="s">
        <v>558</v>
      </c>
      <c r="F13" s="998" t="s">
        <v>478</v>
      </c>
      <c r="G13" s="1000">
        <v>45047</v>
      </c>
      <c r="H13" s="1001">
        <v>46022</v>
      </c>
      <c r="I13" s="998" t="s">
        <v>478</v>
      </c>
      <c r="J13" s="1029">
        <v>0.35</v>
      </c>
      <c r="K13" s="1029">
        <v>0.35</v>
      </c>
      <c r="L13" s="1029">
        <v>0.35</v>
      </c>
      <c r="M13" s="1025">
        <v>0</v>
      </c>
      <c r="N13" s="1002">
        <v>0</v>
      </c>
      <c r="O13" s="1002">
        <v>0</v>
      </c>
      <c r="P13" s="999" t="s">
        <v>6098</v>
      </c>
    </row>
    <row r="14" spans="2:16" x14ac:dyDescent="0.25">
      <c r="B14" s="476"/>
      <c r="C14" s="476" t="s">
        <v>1241</v>
      </c>
      <c r="D14" s="476" t="s">
        <v>416</v>
      </c>
      <c r="E14" s="476" t="s">
        <v>558</v>
      </c>
      <c r="F14" s="476" t="s">
        <v>370</v>
      </c>
      <c r="G14" s="477">
        <v>45047</v>
      </c>
      <c r="H14" s="477">
        <v>45291</v>
      </c>
      <c r="I14" s="1024" t="s">
        <v>2962</v>
      </c>
      <c r="J14" s="765">
        <v>0</v>
      </c>
      <c r="K14" s="765">
        <v>0</v>
      </c>
      <c r="L14" s="765">
        <v>0</v>
      </c>
      <c r="M14" s="1026">
        <v>0</v>
      </c>
      <c r="N14" s="472">
        <v>0</v>
      </c>
      <c r="O14" s="472">
        <v>0</v>
      </c>
      <c r="P14" s="476" t="s">
        <v>7532</v>
      </c>
    </row>
    <row r="15" spans="2:16" x14ac:dyDescent="0.25">
      <c r="B15" s="476"/>
      <c r="C15" s="476" t="s">
        <v>1241</v>
      </c>
      <c r="D15" s="476" t="s">
        <v>416</v>
      </c>
      <c r="E15" s="476" t="s">
        <v>558</v>
      </c>
      <c r="F15" s="476" t="s">
        <v>370</v>
      </c>
      <c r="G15" s="477">
        <v>45047</v>
      </c>
      <c r="H15" s="477">
        <v>45291</v>
      </c>
      <c r="I15" s="476" t="s">
        <v>2962</v>
      </c>
      <c r="J15" s="1028">
        <v>0</v>
      </c>
      <c r="K15" s="1028">
        <v>0</v>
      </c>
      <c r="L15" s="1028">
        <v>0</v>
      </c>
      <c r="M15" s="472">
        <v>0</v>
      </c>
      <c r="N15" s="472">
        <v>0</v>
      </c>
      <c r="O15" s="472">
        <v>0</v>
      </c>
      <c r="P15" s="476" t="s">
        <v>7532</v>
      </c>
    </row>
    <row r="16" spans="2:16" x14ac:dyDescent="0.25">
      <c r="B16" s="476"/>
      <c r="C16" s="476" t="s">
        <v>1241</v>
      </c>
      <c r="D16" s="476" t="s">
        <v>416</v>
      </c>
      <c r="E16" s="476" t="s">
        <v>558</v>
      </c>
      <c r="F16" s="476" t="s">
        <v>370</v>
      </c>
      <c r="G16" s="477">
        <v>45047</v>
      </c>
      <c r="H16" s="477">
        <v>45291</v>
      </c>
      <c r="I16" s="476" t="s">
        <v>2962</v>
      </c>
      <c r="J16" s="472">
        <v>0</v>
      </c>
      <c r="K16" s="472">
        <v>0</v>
      </c>
      <c r="L16" s="472">
        <v>0</v>
      </c>
      <c r="M16" s="472">
        <v>0</v>
      </c>
      <c r="N16" s="472">
        <v>0</v>
      </c>
      <c r="O16" s="472">
        <v>0</v>
      </c>
      <c r="P16" s="476" t="s">
        <v>7532</v>
      </c>
    </row>
    <row r="17" spans="2:16" x14ac:dyDescent="0.25">
      <c r="B17" s="476"/>
      <c r="C17" s="476" t="s">
        <v>1415</v>
      </c>
      <c r="D17" s="476" t="s">
        <v>416</v>
      </c>
      <c r="E17" s="476" t="s">
        <v>558</v>
      </c>
      <c r="F17" s="476" t="s">
        <v>767</v>
      </c>
      <c r="G17" s="477">
        <v>45047</v>
      </c>
      <c r="H17" s="477">
        <v>45291</v>
      </c>
      <c r="I17" s="476" t="s">
        <v>3566</v>
      </c>
      <c r="J17" s="472">
        <v>0</v>
      </c>
      <c r="K17" s="472">
        <v>0</v>
      </c>
      <c r="L17" s="472">
        <v>0</v>
      </c>
      <c r="M17" s="472">
        <v>0</v>
      </c>
      <c r="N17" s="472">
        <v>0</v>
      </c>
      <c r="O17" s="472">
        <v>0</v>
      </c>
      <c r="P17" s="476" t="s">
        <v>7532</v>
      </c>
    </row>
    <row r="18" spans="2:16" x14ac:dyDescent="0.25">
      <c r="B18" s="476"/>
      <c r="C18" s="476" t="s">
        <v>1491</v>
      </c>
      <c r="D18" s="476" t="s">
        <v>416</v>
      </c>
      <c r="E18" s="476" t="s">
        <v>558</v>
      </c>
      <c r="F18" s="476" t="s">
        <v>767</v>
      </c>
      <c r="G18" s="477">
        <v>45047</v>
      </c>
      <c r="H18" s="477">
        <v>45291</v>
      </c>
      <c r="I18" s="476" t="s">
        <v>3562</v>
      </c>
      <c r="J18" s="472">
        <v>0</v>
      </c>
      <c r="K18" s="472">
        <v>0</v>
      </c>
      <c r="L18" s="472">
        <v>0</v>
      </c>
      <c r="M18" s="472">
        <v>0</v>
      </c>
      <c r="N18" s="472">
        <v>0</v>
      </c>
      <c r="O18" s="472">
        <v>0</v>
      </c>
      <c r="P18" s="476" t="s">
        <v>7532</v>
      </c>
    </row>
    <row r="19" spans="2:16" x14ac:dyDescent="0.25">
      <c r="B19" s="476"/>
      <c r="C19" s="476" t="s">
        <v>1670</v>
      </c>
      <c r="D19" s="476" t="s">
        <v>416</v>
      </c>
      <c r="E19" s="476" t="s">
        <v>558</v>
      </c>
      <c r="F19" s="476" t="s">
        <v>1148</v>
      </c>
      <c r="G19" s="477">
        <v>45047</v>
      </c>
      <c r="H19" s="477">
        <v>45291</v>
      </c>
      <c r="I19" s="476" t="s">
        <v>3571</v>
      </c>
      <c r="J19" s="472">
        <v>0</v>
      </c>
      <c r="K19" s="472">
        <v>0</v>
      </c>
      <c r="L19" s="472">
        <v>0</v>
      </c>
      <c r="M19" s="472">
        <v>0</v>
      </c>
      <c r="N19" s="472">
        <v>0</v>
      </c>
      <c r="O19" s="472">
        <v>0</v>
      </c>
      <c r="P19" s="476" t="s">
        <v>7532</v>
      </c>
    </row>
    <row r="20" spans="2:16" x14ac:dyDescent="0.25">
      <c r="B20" s="476"/>
      <c r="C20" s="476" t="s">
        <v>1723</v>
      </c>
      <c r="D20" s="476" t="s">
        <v>416</v>
      </c>
      <c r="E20" s="476" t="s">
        <v>558</v>
      </c>
      <c r="F20" s="476" t="s">
        <v>767</v>
      </c>
      <c r="G20" s="477">
        <v>45047</v>
      </c>
      <c r="H20" s="477">
        <v>45291</v>
      </c>
      <c r="I20" s="476" t="s">
        <v>3564</v>
      </c>
      <c r="J20" s="472">
        <v>0</v>
      </c>
      <c r="K20" s="472">
        <v>0</v>
      </c>
      <c r="L20" s="472">
        <v>0</v>
      </c>
      <c r="M20" s="472">
        <v>0</v>
      </c>
      <c r="N20" s="472">
        <v>0</v>
      </c>
      <c r="O20" s="472">
        <v>0</v>
      </c>
      <c r="P20" s="476" t="s">
        <v>7532</v>
      </c>
    </row>
    <row r="21" spans="2:16" x14ac:dyDescent="0.25">
      <c r="B21" s="476"/>
      <c r="C21" s="476" t="s">
        <v>1723</v>
      </c>
      <c r="D21" s="476" t="s">
        <v>416</v>
      </c>
      <c r="E21" s="476" t="s">
        <v>558</v>
      </c>
      <c r="F21" s="476" t="s">
        <v>767</v>
      </c>
      <c r="G21" s="477">
        <v>45047</v>
      </c>
      <c r="H21" s="477">
        <v>45291</v>
      </c>
      <c r="I21" s="476" t="s">
        <v>3564</v>
      </c>
      <c r="J21" s="472">
        <v>0</v>
      </c>
      <c r="K21" s="472">
        <v>0</v>
      </c>
      <c r="L21" s="472">
        <v>0</v>
      </c>
      <c r="M21" s="472">
        <v>0</v>
      </c>
      <c r="N21" s="472">
        <v>0</v>
      </c>
      <c r="O21" s="472">
        <v>0</v>
      </c>
      <c r="P21" s="476" t="s">
        <v>7532</v>
      </c>
    </row>
    <row r="22" spans="2:16" x14ac:dyDescent="0.25">
      <c r="B22" s="476"/>
      <c r="C22" s="476" t="s">
        <v>1723</v>
      </c>
      <c r="D22" s="476" t="s">
        <v>416</v>
      </c>
      <c r="E22" s="476" t="s">
        <v>558</v>
      </c>
      <c r="F22" s="476" t="s">
        <v>767</v>
      </c>
      <c r="G22" s="477">
        <v>45047</v>
      </c>
      <c r="H22" s="477">
        <v>45291</v>
      </c>
      <c r="I22" s="476" t="s">
        <v>3564</v>
      </c>
      <c r="J22" s="472">
        <v>0</v>
      </c>
      <c r="K22" s="472">
        <v>0</v>
      </c>
      <c r="L22" s="472">
        <v>0</v>
      </c>
      <c r="M22" s="472">
        <v>0</v>
      </c>
      <c r="N22" s="472">
        <v>0</v>
      </c>
      <c r="O22" s="472">
        <v>0</v>
      </c>
      <c r="P22" s="476" t="s">
        <v>7532</v>
      </c>
    </row>
    <row r="23" spans="2:16" x14ac:dyDescent="0.25">
      <c r="B23" s="476"/>
      <c r="C23" s="476" t="s">
        <v>1723</v>
      </c>
      <c r="D23" s="476" t="s">
        <v>416</v>
      </c>
      <c r="E23" s="476" t="s">
        <v>558</v>
      </c>
      <c r="F23" s="476" t="s">
        <v>767</v>
      </c>
      <c r="G23" s="477">
        <v>45047</v>
      </c>
      <c r="H23" s="477">
        <v>45291</v>
      </c>
      <c r="I23" s="476" t="s">
        <v>3562</v>
      </c>
      <c r="J23" s="472">
        <v>0</v>
      </c>
      <c r="K23" s="472">
        <v>0</v>
      </c>
      <c r="L23" s="472">
        <v>0</v>
      </c>
      <c r="M23" s="472">
        <v>0</v>
      </c>
      <c r="N23" s="472">
        <v>0</v>
      </c>
      <c r="O23" s="472">
        <v>0</v>
      </c>
      <c r="P23" s="476" t="s">
        <v>7532</v>
      </c>
    </row>
    <row r="24" spans="2:16" x14ac:dyDescent="0.25">
      <c r="B24" s="476"/>
      <c r="C24" s="476" t="s">
        <v>309</v>
      </c>
      <c r="D24" s="476" t="s">
        <v>416</v>
      </c>
      <c r="E24" s="476" t="s">
        <v>558</v>
      </c>
      <c r="F24" s="476" t="s">
        <v>634</v>
      </c>
      <c r="G24" s="477">
        <v>45047</v>
      </c>
      <c r="H24" s="477">
        <v>45291</v>
      </c>
      <c r="I24" s="476" t="s">
        <v>3573</v>
      </c>
      <c r="J24" s="472">
        <v>0</v>
      </c>
      <c r="K24" s="472">
        <v>0</v>
      </c>
      <c r="L24" s="472">
        <v>0</v>
      </c>
      <c r="M24" s="472">
        <v>0</v>
      </c>
      <c r="N24" s="472">
        <v>0</v>
      </c>
      <c r="O24" s="472">
        <v>0</v>
      </c>
      <c r="P24" s="476" t="s">
        <v>7532</v>
      </c>
    </row>
    <row r="25" spans="2:16" x14ac:dyDescent="0.25">
      <c r="B25" s="476"/>
      <c r="C25" s="476" t="s">
        <v>1800</v>
      </c>
      <c r="D25" s="476" t="s">
        <v>416</v>
      </c>
      <c r="E25" s="476" t="s">
        <v>558</v>
      </c>
      <c r="F25" s="476" t="s">
        <v>370</v>
      </c>
      <c r="G25" s="477">
        <v>45047</v>
      </c>
      <c r="H25" s="477">
        <v>45291</v>
      </c>
      <c r="I25" s="476" t="s">
        <v>3567</v>
      </c>
      <c r="J25" s="472">
        <v>0</v>
      </c>
      <c r="K25" s="472">
        <v>0</v>
      </c>
      <c r="L25" s="472">
        <v>0</v>
      </c>
      <c r="M25" s="472">
        <v>0</v>
      </c>
      <c r="N25" s="472">
        <v>0</v>
      </c>
      <c r="O25" s="472">
        <v>0</v>
      </c>
      <c r="P25" s="476" t="s">
        <v>7532</v>
      </c>
    </row>
    <row r="26" spans="2:16" x14ac:dyDescent="0.25">
      <c r="B26" s="476"/>
      <c r="C26" s="476" t="s">
        <v>4676</v>
      </c>
      <c r="D26" s="476" t="s">
        <v>416</v>
      </c>
      <c r="E26" s="476" t="s">
        <v>558</v>
      </c>
      <c r="F26" s="476" t="s">
        <v>767</v>
      </c>
      <c r="G26" s="477">
        <v>45047</v>
      </c>
      <c r="H26" s="477">
        <v>45291</v>
      </c>
      <c r="I26" s="476" t="s">
        <v>3562</v>
      </c>
      <c r="J26" s="472">
        <v>0</v>
      </c>
      <c r="K26" s="472">
        <v>0</v>
      </c>
      <c r="L26" s="472">
        <v>0</v>
      </c>
      <c r="M26" s="472">
        <v>0</v>
      </c>
      <c r="N26" s="472">
        <v>0</v>
      </c>
      <c r="O26" s="472">
        <v>0</v>
      </c>
      <c r="P26" s="476" t="s">
        <v>7532</v>
      </c>
    </row>
    <row r="27" spans="2:16" x14ac:dyDescent="0.25">
      <c r="B27" s="476"/>
      <c r="C27" s="476" t="s">
        <v>382</v>
      </c>
      <c r="D27" s="476" t="s">
        <v>416</v>
      </c>
      <c r="E27" s="476" t="s">
        <v>558</v>
      </c>
      <c r="F27" s="476" t="s">
        <v>1175</v>
      </c>
      <c r="G27" s="477">
        <v>45047</v>
      </c>
      <c r="H27" s="477">
        <v>45291</v>
      </c>
      <c r="I27" s="476" t="s">
        <v>3563</v>
      </c>
      <c r="J27" s="472">
        <v>0</v>
      </c>
      <c r="K27" s="472">
        <v>0</v>
      </c>
      <c r="L27" s="472">
        <v>0</v>
      </c>
      <c r="M27" s="472">
        <v>0</v>
      </c>
      <c r="N27" s="472">
        <v>0</v>
      </c>
      <c r="O27" s="472">
        <v>0</v>
      </c>
      <c r="P27" s="476" t="s">
        <v>7532</v>
      </c>
    </row>
    <row r="28" spans="2:16" x14ac:dyDescent="0.25">
      <c r="B28" s="476"/>
      <c r="C28" s="476" t="s">
        <v>382</v>
      </c>
      <c r="D28" s="476" t="s">
        <v>416</v>
      </c>
      <c r="E28" s="476" t="s">
        <v>558</v>
      </c>
      <c r="F28" s="476" t="s">
        <v>1175</v>
      </c>
      <c r="G28" s="477">
        <v>45047</v>
      </c>
      <c r="H28" s="477">
        <v>45291</v>
      </c>
      <c r="I28" s="476" t="s">
        <v>3563</v>
      </c>
      <c r="J28" s="472">
        <v>0</v>
      </c>
      <c r="K28" s="472">
        <v>0</v>
      </c>
      <c r="L28" s="472">
        <v>0</v>
      </c>
      <c r="M28" s="472">
        <v>0</v>
      </c>
      <c r="N28" s="472">
        <v>0</v>
      </c>
      <c r="O28" s="472">
        <v>0</v>
      </c>
      <c r="P28" s="476" t="s">
        <v>7532</v>
      </c>
    </row>
    <row r="29" spans="2:16" x14ac:dyDescent="0.25">
      <c r="B29" s="476"/>
      <c r="C29" s="476" t="s">
        <v>2075</v>
      </c>
      <c r="D29" s="476" t="s">
        <v>416</v>
      </c>
      <c r="E29" s="476" t="s">
        <v>558</v>
      </c>
      <c r="F29" s="476" t="s">
        <v>634</v>
      </c>
      <c r="G29" s="477">
        <v>45047</v>
      </c>
      <c r="H29" s="477">
        <v>45291</v>
      </c>
      <c r="I29" s="476" t="s">
        <v>3573</v>
      </c>
      <c r="J29" s="472">
        <v>0</v>
      </c>
      <c r="K29" s="472">
        <v>0</v>
      </c>
      <c r="L29" s="472">
        <v>0</v>
      </c>
      <c r="M29" s="472">
        <v>0</v>
      </c>
      <c r="N29" s="472">
        <v>0</v>
      </c>
      <c r="O29" s="472">
        <v>0</v>
      </c>
      <c r="P29" s="476" t="s">
        <v>7532</v>
      </c>
    </row>
    <row r="30" spans="2:16" x14ac:dyDescent="0.25">
      <c r="B30" s="476"/>
      <c r="C30" s="476" t="s">
        <v>5895</v>
      </c>
      <c r="D30" s="476" t="s">
        <v>416</v>
      </c>
      <c r="E30" s="476" t="s">
        <v>558</v>
      </c>
      <c r="F30" s="476" t="s">
        <v>370</v>
      </c>
      <c r="G30" s="477">
        <v>45047</v>
      </c>
      <c r="H30" s="477">
        <v>45291</v>
      </c>
      <c r="I30" s="476" t="s">
        <v>5896</v>
      </c>
      <c r="J30" s="472">
        <v>0</v>
      </c>
      <c r="K30" s="472">
        <v>0</v>
      </c>
      <c r="L30" s="472">
        <v>0</v>
      </c>
      <c r="M30" s="472">
        <v>0</v>
      </c>
      <c r="N30" s="472">
        <v>0</v>
      </c>
      <c r="O30" s="472">
        <v>0</v>
      </c>
      <c r="P30" s="476" t="s">
        <v>7532</v>
      </c>
    </row>
    <row r="31" spans="2:16" x14ac:dyDescent="0.25">
      <c r="B31" s="476"/>
      <c r="C31" s="476" t="s">
        <v>3031</v>
      </c>
      <c r="D31" s="476" t="s">
        <v>416</v>
      </c>
      <c r="E31" s="476" t="s">
        <v>558</v>
      </c>
      <c r="F31" s="476" t="s">
        <v>767</v>
      </c>
      <c r="G31" s="477">
        <v>45047</v>
      </c>
      <c r="H31" s="477">
        <v>45291</v>
      </c>
      <c r="I31" s="476" t="s">
        <v>3564</v>
      </c>
      <c r="J31" s="472">
        <v>0</v>
      </c>
      <c r="K31" s="472">
        <v>0</v>
      </c>
      <c r="L31" s="472">
        <v>0</v>
      </c>
      <c r="M31" s="472">
        <v>0</v>
      </c>
      <c r="N31" s="472">
        <v>0</v>
      </c>
      <c r="O31" s="472">
        <v>0</v>
      </c>
      <c r="P31" s="476" t="s">
        <v>7532</v>
      </c>
    </row>
    <row r="32" spans="2:16" x14ac:dyDescent="0.25">
      <c r="B32" s="476"/>
      <c r="C32" s="476" t="s">
        <v>3032</v>
      </c>
      <c r="D32" s="476" t="s">
        <v>416</v>
      </c>
      <c r="E32" s="476" t="s">
        <v>558</v>
      </c>
      <c r="F32" s="476" t="s">
        <v>767</v>
      </c>
      <c r="G32" s="477">
        <v>45047</v>
      </c>
      <c r="H32" s="477">
        <v>45291</v>
      </c>
      <c r="I32" s="476" t="s">
        <v>3576</v>
      </c>
      <c r="J32" s="472">
        <v>0</v>
      </c>
      <c r="K32" s="472">
        <v>0</v>
      </c>
      <c r="L32" s="472">
        <v>0</v>
      </c>
      <c r="M32" s="472">
        <v>0</v>
      </c>
      <c r="N32" s="472">
        <v>0</v>
      </c>
      <c r="O32" s="472">
        <v>0</v>
      </c>
      <c r="P32" s="476" t="s">
        <v>7532</v>
      </c>
    </row>
    <row r="33" spans="2:16" x14ac:dyDescent="0.25">
      <c r="B33" s="476"/>
      <c r="C33" s="476" t="s">
        <v>4677</v>
      </c>
      <c r="D33" s="476" t="s">
        <v>416</v>
      </c>
      <c r="E33" s="476" t="s">
        <v>558</v>
      </c>
      <c r="F33" s="476" t="s">
        <v>767</v>
      </c>
      <c r="G33" s="477">
        <v>45047</v>
      </c>
      <c r="H33" s="477">
        <v>45291</v>
      </c>
      <c r="I33" s="476" t="s">
        <v>3577</v>
      </c>
      <c r="J33" s="472">
        <v>0</v>
      </c>
      <c r="K33" s="472">
        <v>0</v>
      </c>
      <c r="L33" s="472">
        <v>0</v>
      </c>
      <c r="M33" s="472">
        <v>0</v>
      </c>
      <c r="N33" s="472">
        <v>0</v>
      </c>
      <c r="O33" s="472">
        <v>0</v>
      </c>
      <c r="P33" s="476" t="s">
        <v>7532</v>
      </c>
    </row>
    <row r="34" spans="2:16" x14ac:dyDescent="0.25">
      <c r="B34" s="476"/>
      <c r="C34" s="476" t="s">
        <v>4677</v>
      </c>
      <c r="D34" s="476" t="s">
        <v>416</v>
      </c>
      <c r="E34" s="476" t="s">
        <v>558</v>
      </c>
      <c r="F34" s="476" t="s">
        <v>767</v>
      </c>
      <c r="G34" s="477">
        <v>45047</v>
      </c>
      <c r="H34" s="477">
        <v>45291</v>
      </c>
      <c r="I34" s="476" t="s">
        <v>3570</v>
      </c>
      <c r="J34" s="472">
        <v>0</v>
      </c>
      <c r="K34" s="472">
        <v>0</v>
      </c>
      <c r="L34" s="472">
        <v>0</v>
      </c>
      <c r="M34" s="472">
        <v>0</v>
      </c>
      <c r="N34" s="472">
        <v>0</v>
      </c>
      <c r="O34" s="472">
        <v>0</v>
      </c>
      <c r="P34" s="476" t="s">
        <v>7532</v>
      </c>
    </row>
    <row r="35" spans="2:16" x14ac:dyDescent="0.25">
      <c r="B35" s="476"/>
      <c r="C35" s="476" t="s">
        <v>3033</v>
      </c>
      <c r="D35" s="476" t="s">
        <v>416</v>
      </c>
      <c r="E35" s="476" t="s">
        <v>558</v>
      </c>
      <c r="F35" s="476" t="s">
        <v>767</v>
      </c>
      <c r="G35" s="477">
        <v>45047</v>
      </c>
      <c r="H35" s="477">
        <v>45291</v>
      </c>
      <c r="I35" s="476" t="s">
        <v>3570</v>
      </c>
      <c r="J35" s="472">
        <v>0</v>
      </c>
      <c r="K35" s="472">
        <v>0</v>
      </c>
      <c r="L35" s="472">
        <v>0</v>
      </c>
      <c r="M35" s="472">
        <v>0</v>
      </c>
      <c r="N35" s="472">
        <v>0</v>
      </c>
      <c r="O35" s="472">
        <v>0</v>
      </c>
      <c r="P35" s="476" t="s">
        <v>7532</v>
      </c>
    </row>
    <row r="36" spans="2:16" x14ac:dyDescent="0.25">
      <c r="B36" s="476"/>
      <c r="C36" s="476" t="s">
        <v>3034</v>
      </c>
      <c r="D36" s="476" t="s">
        <v>416</v>
      </c>
      <c r="E36" s="476" t="s">
        <v>558</v>
      </c>
      <c r="F36" s="476" t="s">
        <v>767</v>
      </c>
      <c r="G36" s="477">
        <v>45047</v>
      </c>
      <c r="H36" s="477">
        <v>45291</v>
      </c>
      <c r="I36" s="476" t="s">
        <v>3575</v>
      </c>
      <c r="J36" s="472">
        <v>0</v>
      </c>
      <c r="K36" s="472">
        <v>0</v>
      </c>
      <c r="L36" s="472">
        <v>0</v>
      </c>
      <c r="M36" s="472">
        <v>0</v>
      </c>
      <c r="N36" s="472">
        <v>0</v>
      </c>
      <c r="O36" s="472">
        <v>0</v>
      </c>
      <c r="P36" s="476" t="s">
        <v>7532</v>
      </c>
    </row>
    <row r="37" spans="2:16" x14ac:dyDescent="0.25">
      <c r="B37" s="476"/>
      <c r="C37" s="476" t="s">
        <v>4678</v>
      </c>
      <c r="D37" s="476" t="s">
        <v>416</v>
      </c>
      <c r="E37" s="476" t="s">
        <v>558</v>
      </c>
      <c r="F37" s="476" t="s">
        <v>370</v>
      </c>
      <c r="G37" s="477">
        <v>45047</v>
      </c>
      <c r="H37" s="477">
        <v>45291</v>
      </c>
      <c r="I37" s="476" t="s">
        <v>3568</v>
      </c>
      <c r="J37" s="472">
        <v>0</v>
      </c>
      <c r="K37" s="472">
        <v>0</v>
      </c>
      <c r="L37" s="472">
        <v>0</v>
      </c>
      <c r="M37" s="472">
        <v>0</v>
      </c>
      <c r="N37" s="472">
        <v>0</v>
      </c>
      <c r="O37" s="472">
        <v>0</v>
      </c>
      <c r="P37" s="476" t="s">
        <v>7532</v>
      </c>
    </row>
    <row r="38" spans="2:16" x14ac:dyDescent="0.25">
      <c r="B38" s="476"/>
      <c r="C38" s="476" t="s">
        <v>4679</v>
      </c>
      <c r="D38" s="476" t="s">
        <v>416</v>
      </c>
      <c r="E38" s="476" t="s">
        <v>558</v>
      </c>
      <c r="F38" s="476" t="s">
        <v>634</v>
      </c>
      <c r="G38" s="477">
        <v>45047</v>
      </c>
      <c r="H38" s="477">
        <v>45291</v>
      </c>
      <c r="I38" s="476" t="s">
        <v>3570</v>
      </c>
      <c r="J38" s="472">
        <v>0</v>
      </c>
      <c r="K38" s="472">
        <v>0</v>
      </c>
      <c r="L38" s="472">
        <v>0</v>
      </c>
      <c r="M38" s="472">
        <v>0</v>
      </c>
      <c r="N38" s="472">
        <v>0</v>
      </c>
      <c r="O38" s="472">
        <v>0</v>
      </c>
      <c r="P38" s="476" t="s">
        <v>7532</v>
      </c>
    </row>
    <row r="39" spans="2:16" x14ac:dyDescent="0.25">
      <c r="B39" s="476"/>
      <c r="C39" s="476" t="s">
        <v>4680</v>
      </c>
      <c r="D39" s="476" t="s">
        <v>416</v>
      </c>
      <c r="E39" s="476" t="s">
        <v>558</v>
      </c>
      <c r="F39" s="476" t="s">
        <v>634</v>
      </c>
      <c r="G39" s="477">
        <v>45047</v>
      </c>
      <c r="H39" s="477">
        <v>45291</v>
      </c>
      <c r="I39" s="476" t="s">
        <v>3573</v>
      </c>
      <c r="J39" s="472">
        <v>0</v>
      </c>
      <c r="K39" s="472">
        <v>0</v>
      </c>
      <c r="L39" s="472">
        <v>0</v>
      </c>
      <c r="M39" s="472">
        <v>0</v>
      </c>
      <c r="N39" s="472">
        <v>0</v>
      </c>
      <c r="O39" s="472">
        <v>0</v>
      </c>
      <c r="P39" s="476" t="s">
        <v>7532</v>
      </c>
    </row>
    <row r="40" spans="2:16" x14ac:dyDescent="0.25">
      <c r="B40" s="476"/>
      <c r="C40" s="476" t="s">
        <v>382</v>
      </c>
      <c r="D40" s="476" t="s">
        <v>416</v>
      </c>
      <c r="E40" s="476" t="s">
        <v>558</v>
      </c>
      <c r="F40" s="476" t="s">
        <v>1175</v>
      </c>
      <c r="G40" s="477">
        <v>45047</v>
      </c>
      <c r="H40" s="477">
        <v>45291</v>
      </c>
      <c r="I40" s="476" t="s">
        <v>3563</v>
      </c>
      <c r="J40" s="472">
        <v>0</v>
      </c>
      <c r="K40" s="472">
        <v>0</v>
      </c>
      <c r="L40" s="472">
        <v>0</v>
      </c>
      <c r="M40" s="472">
        <v>0</v>
      </c>
      <c r="N40" s="472">
        <v>0</v>
      </c>
      <c r="O40" s="472">
        <v>0</v>
      </c>
      <c r="P40" s="476" t="s">
        <v>7532</v>
      </c>
    </row>
    <row r="41" spans="2:16" x14ac:dyDescent="0.25">
      <c r="B41" s="476"/>
      <c r="C41" s="476" t="s">
        <v>3035</v>
      </c>
      <c r="D41" s="476" t="s">
        <v>416</v>
      </c>
      <c r="E41" s="476" t="s">
        <v>558</v>
      </c>
      <c r="F41" s="476" t="s">
        <v>634</v>
      </c>
      <c r="G41" s="477">
        <v>45047</v>
      </c>
      <c r="H41" s="477">
        <v>45291</v>
      </c>
      <c r="I41" s="476" t="s">
        <v>3578</v>
      </c>
      <c r="J41" s="472">
        <v>0</v>
      </c>
      <c r="K41" s="472">
        <v>0</v>
      </c>
      <c r="L41" s="472">
        <v>0</v>
      </c>
      <c r="M41" s="472">
        <v>0</v>
      </c>
      <c r="N41" s="472">
        <v>0</v>
      </c>
      <c r="O41" s="472">
        <v>0</v>
      </c>
      <c r="P41" s="476" t="s">
        <v>7532</v>
      </c>
    </row>
    <row r="42" spans="2:16" x14ac:dyDescent="0.25">
      <c r="B42" s="476"/>
      <c r="C42" s="476" t="s">
        <v>3036</v>
      </c>
      <c r="D42" s="476" t="s">
        <v>416</v>
      </c>
      <c r="E42" s="476" t="s">
        <v>558</v>
      </c>
      <c r="F42" s="476" t="s">
        <v>634</v>
      </c>
      <c r="G42" s="477">
        <v>45047</v>
      </c>
      <c r="H42" s="477">
        <v>45291</v>
      </c>
      <c r="I42" s="476" t="s">
        <v>3569</v>
      </c>
      <c r="J42" s="472">
        <v>0</v>
      </c>
      <c r="K42" s="472">
        <v>0</v>
      </c>
      <c r="L42" s="472">
        <v>0</v>
      </c>
      <c r="M42" s="472">
        <v>0</v>
      </c>
      <c r="N42" s="472">
        <v>0</v>
      </c>
      <c r="O42" s="472">
        <v>0</v>
      </c>
      <c r="P42" s="476" t="s">
        <v>7532</v>
      </c>
    </row>
    <row r="43" spans="2:16" x14ac:dyDescent="0.25">
      <c r="B43" s="476"/>
      <c r="C43" s="476" t="s">
        <v>4681</v>
      </c>
      <c r="D43" s="476" t="s">
        <v>416</v>
      </c>
      <c r="E43" s="476" t="s">
        <v>558</v>
      </c>
      <c r="F43" s="476" t="s">
        <v>634</v>
      </c>
      <c r="G43" s="477">
        <v>45047</v>
      </c>
      <c r="H43" s="477">
        <v>45291</v>
      </c>
      <c r="I43" s="476" t="s">
        <v>3573</v>
      </c>
      <c r="J43" s="472">
        <v>0</v>
      </c>
      <c r="K43" s="472">
        <v>0</v>
      </c>
      <c r="L43" s="472">
        <v>0</v>
      </c>
      <c r="M43" s="472">
        <v>0</v>
      </c>
      <c r="N43" s="472">
        <v>0</v>
      </c>
      <c r="O43" s="472">
        <v>0</v>
      </c>
      <c r="P43" s="476" t="s">
        <v>7532</v>
      </c>
    </row>
    <row r="44" spans="2:16" x14ac:dyDescent="0.25">
      <c r="B44" s="476"/>
      <c r="C44" s="476" t="s">
        <v>4681</v>
      </c>
      <c r="D44" s="476" t="s">
        <v>416</v>
      </c>
      <c r="E44" s="476" t="s">
        <v>558</v>
      </c>
      <c r="F44" s="476" t="s">
        <v>767</v>
      </c>
      <c r="G44" s="477">
        <v>45047</v>
      </c>
      <c r="H44" s="477">
        <v>45291</v>
      </c>
      <c r="I44" s="476" t="s">
        <v>3575</v>
      </c>
      <c r="J44" s="472">
        <v>0</v>
      </c>
      <c r="K44" s="472">
        <v>0</v>
      </c>
      <c r="L44" s="472">
        <v>0</v>
      </c>
      <c r="M44" s="472">
        <v>0</v>
      </c>
      <c r="N44" s="472">
        <v>0</v>
      </c>
      <c r="O44" s="472">
        <v>0</v>
      </c>
      <c r="P44" s="476" t="s">
        <v>7532</v>
      </c>
    </row>
    <row r="45" spans="2:16" x14ac:dyDescent="0.25">
      <c r="B45" s="476"/>
      <c r="C45" s="476" t="s">
        <v>4682</v>
      </c>
      <c r="D45" s="476" t="s">
        <v>416</v>
      </c>
      <c r="E45" s="476" t="s">
        <v>558</v>
      </c>
      <c r="F45" s="476" t="s">
        <v>370</v>
      </c>
      <c r="G45" s="477">
        <v>45047</v>
      </c>
      <c r="H45" s="477">
        <v>45291</v>
      </c>
      <c r="I45" s="476" t="s">
        <v>3567</v>
      </c>
      <c r="J45" s="472">
        <v>0</v>
      </c>
      <c r="K45" s="472">
        <v>0</v>
      </c>
      <c r="L45" s="472">
        <v>0</v>
      </c>
      <c r="M45" s="472">
        <v>0</v>
      </c>
      <c r="N45" s="472">
        <v>0</v>
      </c>
      <c r="O45" s="472">
        <v>0</v>
      </c>
      <c r="P45" s="476" t="s">
        <v>7532</v>
      </c>
    </row>
    <row r="46" spans="2:16" x14ac:dyDescent="0.25">
      <c r="B46" s="476"/>
      <c r="C46" s="476" t="s">
        <v>4683</v>
      </c>
      <c r="D46" s="476" t="s">
        <v>416</v>
      </c>
      <c r="E46" s="476" t="s">
        <v>558</v>
      </c>
      <c r="F46" s="476" t="s">
        <v>767</v>
      </c>
      <c r="G46" s="477">
        <v>45047</v>
      </c>
      <c r="H46" s="477">
        <v>45291</v>
      </c>
      <c r="I46" s="476" t="s">
        <v>3576</v>
      </c>
      <c r="J46" s="472">
        <v>0</v>
      </c>
      <c r="K46" s="472">
        <v>0</v>
      </c>
      <c r="L46" s="472">
        <v>0</v>
      </c>
      <c r="M46" s="472">
        <v>0</v>
      </c>
      <c r="N46" s="472">
        <v>0</v>
      </c>
      <c r="O46" s="472">
        <v>0</v>
      </c>
      <c r="P46" s="476" t="s">
        <v>7532</v>
      </c>
    </row>
    <row r="47" spans="2:16" x14ac:dyDescent="0.25">
      <c r="B47" s="476"/>
      <c r="C47" s="476" t="s">
        <v>4683</v>
      </c>
      <c r="D47" s="476" t="s">
        <v>416</v>
      </c>
      <c r="E47" s="476" t="s">
        <v>558</v>
      </c>
      <c r="F47" s="476" t="s">
        <v>767</v>
      </c>
      <c r="G47" s="477">
        <v>45047</v>
      </c>
      <c r="H47" s="477">
        <v>45291</v>
      </c>
      <c r="I47" s="476" t="s">
        <v>3577</v>
      </c>
      <c r="J47" s="472">
        <v>0</v>
      </c>
      <c r="K47" s="472">
        <v>0</v>
      </c>
      <c r="L47" s="472">
        <v>0</v>
      </c>
      <c r="M47" s="472">
        <v>0</v>
      </c>
      <c r="N47" s="472">
        <v>0</v>
      </c>
      <c r="O47" s="472">
        <v>0</v>
      </c>
      <c r="P47" s="476" t="s">
        <v>7532</v>
      </c>
    </row>
    <row r="48" spans="2:16" x14ac:dyDescent="0.25">
      <c r="B48" s="476"/>
      <c r="C48" s="476" t="s">
        <v>3074</v>
      </c>
      <c r="D48" s="476" t="s">
        <v>416</v>
      </c>
      <c r="E48" s="476" t="s">
        <v>558</v>
      </c>
      <c r="F48" s="476" t="s">
        <v>634</v>
      </c>
      <c r="G48" s="477">
        <v>45047</v>
      </c>
      <c r="H48" s="477">
        <v>45291</v>
      </c>
      <c r="I48" s="476" t="s">
        <v>3561</v>
      </c>
      <c r="J48" s="472">
        <v>0</v>
      </c>
      <c r="K48" s="472">
        <v>0</v>
      </c>
      <c r="L48" s="472">
        <v>0</v>
      </c>
      <c r="M48" s="472">
        <v>0</v>
      </c>
      <c r="N48" s="472">
        <v>0</v>
      </c>
      <c r="O48" s="472">
        <v>0</v>
      </c>
      <c r="P48" s="476" t="s">
        <v>7532</v>
      </c>
    </row>
    <row r="49" spans="2:16" x14ac:dyDescent="0.25">
      <c r="B49" s="476"/>
      <c r="C49" s="476" t="s">
        <v>3075</v>
      </c>
      <c r="D49" s="476" t="s">
        <v>416</v>
      </c>
      <c r="E49" s="476" t="s">
        <v>558</v>
      </c>
      <c r="F49" s="476" t="s">
        <v>634</v>
      </c>
      <c r="G49" s="477">
        <v>45047</v>
      </c>
      <c r="H49" s="477">
        <v>45291</v>
      </c>
      <c r="I49" s="476" t="s">
        <v>3561</v>
      </c>
      <c r="J49" s="472">
        <v>0</v>
      </c>
      <c r="K49" s="472">
        <v>0</v>
      </c>
      <c r="L49" s="472">
        <v>0</v>
      </c>
      <c r="M49" s="472">
        <v>0</v>
      </c>
      <c r="N49" s="472">
        <v>0</v>
      </c>
      <c r="O49" s="472">
        <v>0</v>
      </c>
      <c r="P49" s="476" t="s">
        <v>7532</v>
      </c>
    </row>
    <row r="50" spans="2:16" x14ac:dyDescent="0.25">
      <c r="B50" s="476"/>
      <c r="C50" s="476" t="s">
        <v>4684</v>
      </c>
      <c r="D50" s="476" t="s">
        <v>416</v>
      </c>
      <c r="E50" s="476" t="s">
        <v>558</v>
      </c>
      <c r="F50" s="476" t="s">
        <v>634</v>
      </c>
      <c r="G50" s="477">
        <v>45047</v>
      </c>
      <c r="H50" s="477">
        <v>45291</v>
      </c>
      <c r="I50" s="476" t="s">
        <v>3561</v>
      </c>
      <c r="J50" s="472">
        <v>0</v>
      </c>
      <c r="K50" s="472">
        <v>0</v>
      </c>
      <c r="L50" s="472">
        <v>0</v>
      </c>
      <c r="M50" s="472">
        <v>0</v>
      </c>
      <c r="N50" s="472">
        <v>0</v>
      </c>
      <c r="O50" s="472">
        <v>0</v>
      </c>
      <c r="P50" s="476" t="s">
        <v>7532</v>
      </c>
    </row>
    <row r="51" spans="2:16" x14ac:dyDescent="0.25">
      <c r="B51" s="476"/>
      <c r="C51" s="476" t="s">
        <v>3262</v>
      </c>
      <c r="D51" s="476" t="s">
        <v>416</v>
      </c>
      <c r="E51" s="476" t="s">
        <v>558</v>
      </c>
      <c r="F51" s="476" t="s">
        <v>370</v>
      </c>
      <c r="G51" s="477">
        <v>45047</v>
      </c>
      <c r="H51" s="477">
        <v>45291</v>
      </c>
      <c r="I51" s="476" t="s">
        <v>3579</v>
      </c>
      <c r="J51" s="472">
        <v>0</v>
      </c>
      <c r="K51" s="472">
        <v>0</v>
      </c>
      <c r="L51" s="472">
        <v>0</v>
      </c>
      <c r="M51" s="472">
        <v>0</v>
      </c>
      <c r="N51" s="472">
        <v>0</v>
      </c>
      <c r="O51" s="472">
        <v>0</v>
      </c>
      <c r="P51" s="476" t="s">
        <v>7532</v>
      </c>
    </row>
    <row r="52" spans="2:16" x14ac:dyDescent="0.25">
      <c r="B52" s="476"/>
      <c r="C52" s="476" t="s">
        <v>3293</v>
      </c>
      <c r="D52" s="476" t="s">
        <v>416</v>
      </c>
      <c r="E52" s="476" t="s">
        <v>558</v>
      </c>
      <c r="F52" s="476" t="s">
        <v>1175</v>
      </c>
      <c r="G52" s="477">
        <v>45047</v>
      </c>
      <c r="H52" s="477">
        <v>45291</v>
      </c>
      <c r="I52" s="476" t="s">
        <v>3581</v>
      </c>
      <c r="J52" s="472">
        <v>0</v>
      </c>
      <c r="K52" s="472">
        <v>0</v>
      </c>
      <c r="L52" s="472">
        <v>0</v>
      </c>
      <c r="M52" s="472">
        <v>0</v>
      </c>
      <c r="N52" s="472">
        <v>0</v>
      </c>
      <c r="O52" s="472">
        <v>0</v>
      </c>
      <c r="P52" s="476" t="s">
        <v>7532</v>
      </c>
    </row>
    <row r="53" spans="2:16" x14ac:dyDescent="0.25">
      <c r="B53" s="476"/>
      <c r="C53" s="476" t="s">
        <v>3293</v>
      </c>
      <c r="D53" s="476" t="s">
        <v>416</v>
      </c>
      <c r="E53" s="476" t="s">
        <v>558</v>
      </c>
      <c r="F53" s="476" t="s">
        <v>719</v>
      </c>
      <c r="G53" s="477">
        <v>45047</v>
      </c>
      <c r="H53" s="477">
        <v>45291</v>
      </c>
      <c r="I53" s="476" t="s">
        <v>3574</v>
      </c>
      <c r="J53" s="472">
        <v>0</v>
      </c>
      <c r="K53" s="472">
        <v>0</v>
      </c>
      <c r="L53" s="472">
        <v>0</v>
      </c>
      <c r="M53" s="472">
        <v>0</v>
      </c>
      <c r="N53" s="472">
        <v>0</v>
      </c>
      <c r="O53" s="472">
        <v>0</v>
      </c>
      <c r="P53" s="476" t="s">
        <v>7532</v>
      </c>
    </row>
    <row r="54" spans="2:16" x14ac:dyDescent="0.25">
      <c r="B54" s="476"/>
      <c r="C54" s="476" t="s">
        <v>3294</v>
      </c>
      <c r="D54" s="476" t="s">
        <v>416</v>
      </c>
      <c r="E54" s="476" t="s">
        <v>558</v>
      </c>
      <c r="F54" s="476" t="s">
        <v>767</v>
      </c>
      <c r="G54" s="477">
        <v>45047</v>
      </c>
      <c r="H54" s="477">
        <v>45291</v>
      </c>
      <c r="I54" s="476" t="s">
        <v>3565</v>
      </c>
      <c r="J54" s="472">
        <v>0</v>
      </c>
      <c r="K54" s="472">
        <v>0</v>
      </c>
      <c r="L54" s="472">
        <v>0</v>
      </c>
      <c r="M54" s="472">
        <v>0</v>
      </c>
      <c r="N54" s="472">
        <v>0</v>
      </c>
      <c r="O54" s="472">
        <v>0</v>
      </c>
      <c r="P54" s="476" t="s">
        <v>7532</v>
      </c>
    </row>
    <row r="55" spans="2:16" x14ac:dyDescent="0.25">
      <c r="B55" s="476"/>
      <c r="C55" s="476" t="s">
        <v>4685</v>
      </c>
      <c r="D55" s="476" t="s">
        <v>416</v>
      </c>
      <c r="E55" s="476" t="s">
        <v>558</v>
      </c>
      <c r="F55" s="476" t="s">
        <v>719</v>
      </c>
      <c r="G55" s="477">
        <v>45047</v>
      </c>
      <c r="H55" s="477">
        <v>45291</v>
      </c>
      <c r="I55" s="476" t="s">
        <v>4686</v>
      </c>
      <c r="J55" s="472">
        <v>0</v>
      </c>
      <c r="K55" s="472">
        <v>0</v>
      </c>
      <c r="L55" s="472">
        <v>0</v>
      </c>
      <c r="M55" s="472">
        <v>0</v>
      </c>
      <c r="N55" s="472">
        <v>0</v>
      </c>
      <c r="O55" s="472">
        <v>0</v>
      </c>
      <c r="P55" s="476" t="s">
        <v>7532</v>
      </c>
    </row>
    <row r="56" spans="2:16" x14ac:dyDescent="0.25">
      <c r="B56" s="476"/>
      <c r="C56" s="476" t="s">
        <v>3302</v>
      </c>
      <c r="D56" s="476" t="s">
        <v>416</v>
      </c>
      <c r="E56" s="476" t="s">
        <v>558</v>
      </c>
      <c r="F56" s="476" t="s">
        <v>767</v>
      </c>
      <c r="G56" s="477">
        <v>45047</v>
      </c>
      <c r="H56" s="477">
        <v>45291</v>
      </c>
      <c r="I56" s="476" t="s">
        <v>3566</v>
      </c>
      <c r="J56" s="472">
        <v>0</v>
      </c>
      <c r="K56" s="472">
        <v>0</v>
      </c>
      <c r="L56" s="472">
        <v>0</v>
      </c>
      <c r="M56" s="472">
        <v>0</v>
      </c>
      <c r="N56" s="472">
        <v>0</v>
      </c>
      <c r="O56" s="472">
        <v>0</v>
      </c>
      <c r="P56" s="476" t="s">
        <v>7532</v>
      </c>
    </row>
    <row r="57" spans="2:16" x14ac:dyDescent="0.25">
      <c r="B57" s="476"/>
      <c r="C57" s="476" t="s">
        <v>3302</v>
      </c>
      <c r="D57" s="476" t="s">
        <v>416</v>
      </c>
      <c r="E57" s="476" t="s">
        <v>558</v>
      </c>
      <c r="F57" s="476" t="s">
        <v>767</v>
      </c>
      <c r="G57" s="477">
        <v>45047</v>
      </c>
      <c r="H57" s="477">
        <v>45291</v>
      </c>
      <c r="I57" s="476" t="s">
        <v>3577</v>
      </c>
      <c r="J57" s="472">
        <v>0</v>
      </c>
      <c r="K57" s="472">
        <v>0</v>
      </c>
      <c r="L57" s="472">
        <v>0</v>
      </c>
      <c r="M57" s="472">
        <v>0</v>
      </c>
      <c r="N57" s="472">
        <v>0</v>
      </c>
      <c r="O57" s="472">
        <v>0</v>
      </c>
      <c r="P57" s="476" t="s">
        <v>7532</v>
      </c>
    </row>
    <row r="58" spans="2:16" x14ac:dyDescent="0.25">
      <c r="B58" s="476"/>
      <c r="C58" s="476" t="s">
        <v>3302</v>
      </c>
      <c r="D58" s="476" t="s">
        <v>416</v>
      </c>
      <c r="E58" s="476" t="s">
        <v>558</v>
      </c>
      <c r="F58" s="476" t="s">
        <v>767</v>
      </c>
      <c r="G58" s="477">
        <v>45047</v>
      </c>
      <c r="H58" s="477">
        <v>45291</v>
      </c>
      <c r="I58" s="476" t="s">
        <v>3576</v>
      </c>
      <c r="J58" s="472">
        <v>0</v>
      </c>
      <c r="K58" s="472">
        <v>0</v>
      </c>
      <c r="L58" s="472">
        <v>0</v>
      </c>
      <c r="M58" s="472">
        <v>0</v>
      </c>
      <c r="N58" s="472">
        <v>0</v>
      </c>
      <c r="O58" s="472">
        <v>0</v>
      </c>
      <c r="P58" s="476" t="s">
        <v>7532</v>
      </c>
    </row>
    <row r="59" spans="2:16" x14ac:dyDescent="0.25">
      <c r="B59" s="476"/>
      <c r="C59" s="476" t="s">
        <v>4687</v>
      </c>
      <c r="D59" s="476" t="s">
        <v>416</v>
      </c>
      <c r="E59" s="476" t="s">
        <v>558</v>
      </c>
      <c r="F59" s="476" t="s">
        <v>1175</v>
      </c>
      <c r="G59" s="477">
        <v>45047</v>
      </c>
      <c r="H59" s="477">
        <v>45291</v>
      </c>
      <c r="I59" s="476" t="s">
        <v>3581</v>
      </c>
      <c r="J59" s="472">
        <v>0</v>
      </c>
      <c r="K59" s="472">
        <v>0</v>
      </c>
      <c r="L59" s="472">
        <v>0</v>
      </c>
      <c r="M59" s="472">
        <v>0</v>
      </c>
      <c r="N59" s="472">
        <v>0</v>
      </c>
      <c r="O59" s="472">
        <v>0</v>
      </c>
      <c r="P59" s="476" t="s">
        <v>7532</v>
      </c>
    </row>
    <row r="60" spans="2:16" x14ac:dyDescent="0.25">
      <c r="B60" s="476"/>
      <c r="C60" s="476" t="s">
        <v>4688</v>
      </c>
      <c r="D60" s="476" t="s">
        <v>416</v>
      </c>
      <c r="E60" s="476" t="s">
        <v>558</v>
      </c>
      <c r="F60" s="476" t="s">
        <v>767</v>
      </c>
      <c r="G60" s="477">
        <v>45047</v>
      </c>
      <c r="H60" s="477">
        <v>45291</v>
      </c>
      <c r="I60" s="476" t="s">
        <v>3570</v>
      </c>
      <c r="J60" s="472">
        <v>0</v>
      </c>
      <c r="K60" s="472">
        <v>0</v>
      </c>
      <c r="L60" s="472">
        <v>0</v>
      </c>
      <c r="M60" s="472">
        <v>0</v>
      </c>
      <c r="N60" s="472">
        <v>0</v>
      </c>
      <c r="O60" s="472">
        <v>0</v>
      </c>
      <c r="P60" s="476" t="s">
        <v>7532</v>
      </c>
    </row>
    <row r="61" spans="2:16" x14ac:dyDescent="0.25">
      <c r="B61" s="476"/>
      <c r="C61" s="476" t="s">
        <v>4689</v>
      </c>
      <c r="D61" s="476" t="s">
        <v>416</v>
      </c>
      <c r="E61" s="476" t="s">
        <v>558</v>
      </c>
      <c r="F61" s="476" t="s">
        <v>634</v>
      </c>
      <c r="G61" s="477">
        <v>45047</v>
      </c>
      <c r="H61" s="477">
        <v>45291</v>
      </c>
      <c r="I61" s="476" t="s">
        <v>3572</v>
      </c>
      <c r="J61" s="472">
        <v>0</v>
      </c>
      <c r="K61" s="472">
        <v>0</v>
      </c>
      <c r="L61" s="472">
        <v>0</v>
      </c>
      <c r="M61" s="472">
        <v>0</v>
      </c>
      <c r="N61" s="472">
        <v>0</v>
      </c>
      <c r="O61" s="472">
        <v>0</v>
      </c>
      <c r="P61" s="476" t="s">
        <v>7532</v>
      </c>
    </row>
    <row r="62" spans="2:16" x14ac:dyDescent="0.25">
      <c r="B62" s="476"/>
      <c r="C62" s="476" t="s">
        <v>4689</v>
      </c>
      <c r="D62" s="476" t="s">
        <v>416</v>
      </c>
      <c r="E62" s="476" t="s">
        <v>558</v>
      </c>
      <c r="F62" s="476" t="s">
        <v>767</v>
      </c>
      <c r="G62" s="477">
        <v>45047</v>
      </c>
      <c r="H62" s="477">
        <v>45291</v>
      </c>
      <c r="I62" s="476" t="s">
        <v>3577</v>
      </c>
      <c r="J62" s="472">
        <v>0</v>
      </c>
      <c r="K62" s="472">
        <v>0</v>
      </c>
      <c r="L62" s="472">
        <v>0</v>
      </c>
      <c r="M62" s="472">
        <v>0</v>
      </c>
      <c r="N62" s="472">
        <v>0</v>
      </c>
      <c r="O62" s="472">
        <v>0</v>
      </c>
      <c r="P62" s="476" t="s">
        <v>7532</v>
      </c>
    </row>
    <row r="63" spans="2:16" x14ac:dyDescent="0.25">
      <c r="B63" s="476"/>
      <c r="C63" s="476" t="s">
        <v>4689</v>
      </c>
      <c r="D63" s="476" t="s">
        <v>416</v>
      </c>
      <c r="E63" s="476" t="s">
        <v>558</v>
      </c>
      <c r="F63" s="476" t="s">
        <v>634</v>
      </c>
      <c r="G63" s="477">
        <v>45047</v>
      </c>
      <c r="H63" s="477">
        <v>45291</v>
      </c>
      <c r="I63" s="476" t="s">
        <v>3573</v>
      </c>
      <c r="J63" s="472">
        <v>0</v>
      </c>
      <c r="K63" s="472">
        <v>0</v>
      </c>
      <c r="L63" s="472">
        <v>0</v>
      </c>
      <c r="M63" s="472">
        <v>0</v>
      </c>
      <c r="N63" s="472">
        <v>0</v>
      </c>
      <c r="O63" s="472">
        <v>0</v>
      </c>
      <c r="P63" s="476" t="s">
        <v>7532</v>
      </c>
    </row>
    <row r="64" spans="2:16" x14ac:dyDescent="0.25">
      <c r="B64" s="476"/>
      <c r="C64" s="476" t="s">
        <v>4690</v>
      </c>
      <c r="D64" s="476" t="s">
        <v>416</v>
      </c>
      <c r="E64" s="476" t="s">
        <v>558</v>
      </c>
      <c r="F64" s="476" t="s">
        <v>3362</v>
      </c>
      <c r="G64" s="477">
        <v>45047</v>
      </c>
      <c r="H64" s="477">
        <v>45291</v>
      </c>
      <c r="I64" s="476" t="s">
        <v>4691</v>
      </c>
      <c r="J64" s="472">
        <v>0</v>
      </c>
      <c r="K64" s="472">
        <v>0</v>
      </c>
      <c r="L64" s="472">
        <v>0</v>
      </c>
      <c r="M64" s="472">
        <v>0</v>
      </c>
      <c r="N64" s="472">
        <v>0</v>
      </c>
      <c r="O64" s="472">
        <v>0</v>
      </c>
      <c r="P64" s="476" t="s">
        <v>7532</v>
      </c>
    </row>
    <row r="65" spans="2:16" x14ac:dyDescent="0.25">
      <c r="B65" s="476"/>
      <c r="C65" s="476" t="s">
        <v>4692</v>
      </c>
      <c r="D65" s="476" t="s">
        <v>416</v>
      </c>
      <c r="E65" s="476" t="s">
        <v>558</v>
      </c>
      <c r="F65" s="476" t="s">
        <v>634</v>
      </c>
      <c r="G65" s="477">
        <v>45047</v>
      </c>
      <c r="H65" s="477">
        <v>45291</v>
      </c>
      <c r="I65" s="476" t="s">
        <v>3580</v>
      </c>
      <c r="J65" s="472">
        <v>0</v>
      </c>
      <c r="K65" s="472">
        <v>0</v>
      </c>
      <c r="L65" s="472">
        <v>0</v>
      </c>
      <c r="M65" s="472">
        <v>0</v>
      </c>
      <c r="N65" s="472">
        <v>0</v>
      </c>
      <c r="O65" s="472">
        <v>0</v>
      </c>
      <c r="P65" s="476" t="s">
        <v>7532</v>
      </c>
    </row>
    <row r="66" spans="2:16" x14ac:dyDescent="0.25">
      <c r="B66" s="476"/>
      <c r="C66" s="476" t="s">
        <v>4693</v>
      </c>
      <c r="D66" s="476" t="s">
        <v>416</v>
      </c>
      <c r="E66" s="476" t="s">
        <v>558</v>
      </c>
      <c r="F66" s="476" t="s">
        <v>370</v>
      </c>
      <c r="G66" s="477">
        <v>45047</v>
      </c>
      <c r="H66" s="477">
        <v>45291</v>
      </c>
      <c r="I66" s="476" t="s">
        <v>3567</v>
      </c>
      <c r="J66" s="472">
        <v>0</v>
      </c>
      <c r="K66" s="472">
        <v>0</v>
      </c>
      <c r="L66" s="472">
        <v>0</v>
      </c>
      <c r="M66" s="472">
        <v>0</v>
      </c>
      <c r="N66" s="472">
        <v>0</v>
      </c>
      <c r="O66" s="472">
        <v>0</v>
      </c>
      <c r="P66" s="476" t="s">
        <v>7532</v>
      </c>
    </row>
    <row r="67" spans="2:16" x14ac:dyDescent="0.25">
      <c r="B67" s="476"/>
      <c r="C67" s="476" t="s">
        <v>4694</v>
      </c>
      <c r="D67" s="476" t="s">
        <v>416</v>
      </c>
      <c r="E67" s="476" t="s">
        <v>558</v>
      </c>
      <c r="F67" s="476" t="s">
        <v>634</v>
      </c>
      <c r="G67" s="477">
        <v>45047</v>
      </c>
      <c r="H67" s="477">
        <v>45291</v>
      </c>
      <c r="I67" s="476" t="s">
        <v>3561</v>
      </c>
      <c r="J67" s="472">
        <v>0</v>
      </c>
      <c r="K67" s="472">
        <v>0</v>
      </c>
      <c r="L67" s="472">
        <v>0</v>
      </c>
      <c r="M67" s="472">
        <v>0</v>
      </c>
      <c r="N67" s="472">
        <v>0</v>
      </c>
      <c r="O67" s="472">
        <v>0</v>
      </c>
      <c r="P67" s="476" t="s">
        <v>7532</v>
      </c>
    </row>
    <row r="68" spans="2:16" x14ac:dyDescent="0.25">
      <c r="B68" s="476"/>
      <c r="C68" s="476" t="s">
        <v>3493</v>
      </c>
      <c r="D68" s="476" t="s">
        <v>416</v>
      </c>
      <c r="E68" s="476" t="s">
        <v>558</v>
      </c>
      <c r="F68" s="476" t="s">
        <v>634</v>
      </c>
      <c r="G68" s="477">
        <v>45047</v>
      </c>
      <c r="H68" s="477">
        <v>45291</v>
      </c>
      <c r="I68" s="476" t="s">
        <v>3561</v>
      </c>
      <c r="J68" s="472">
        <v>0</v>
      </c>
      <c r="K68" s="472">
        <v>0</v>
      </c>
      <c r="L68" s="472">
        <v>0</v>
      </c>
      <c r="M68" s="472">
        <v>0</v>
      </c>
      <c r="N68" s="472">
        <v>0</v>
      </c>
      <c r="O68" s="472">
        <v>0</v>
      </c>
      <c r="P68" s="476" t="s">
        <v>7532</v>
      </c>
    </row>
    <row r="69" spans="2:16" x14ac:dyDescent="0.25">
      <c r="B69" s="476"/>
      <c r="C69" s="476" t="s">
        <v>4735</v>
      </c>
      <c r="D69" s="476" t="s">
        <v>416</v>
      </c>
      <c r="E69" s="476" t="s">
        <v>558</v>
      </c>
      <c r="F69" s="476" t="s">
        <v>370</v>
      </c>
      <c r="G69" s="477">
        <v>45047</v>
      </c>
      <c r="H69" s="477">
        <v>45291</v>
      </c>
      <c r="I69" s="476" t="s">
        <v>370</v>
      </c>
      <c r="J69" s="472">
        <v>0</v>
      </c>
      <c r="K69" s="472">
        <v>0</v>
      </c>
      <c r="L69" s="472">
        <v>0</v>
      </c>
      <c r="M69" s="472">
        <v>0</v>
      </c>
      <c r="N69" s="472">
        <v>0</v>
      </c>
      <c r="O69" s="472">
        <v>0</v>
      </c>
      <c r="P69" s="476" t="s">
        <v>7532</v>
      </c>
    </row>
    <row r="70" spans="2:16" x14ac:dyDescent="0.25">
      <c r="B70" s="476"/>
      <c r="C70" s="476" t="s">
        <v>4735</v>
      </c>
      <c r="D70" s="476" t="s">
        <v>416</v>
      </c>
      <c r="E70" s="476" t="s">
        <v>558</v>
      </c>
      <c r="F70" s="476" t="s">
        <v>1175</v>
      </c>
      <c r="G70" s="477">
        <v>45047</v>
      </c>
      <c r="H70" s="477">
        <v>45291</v>
      </c>
      <c r="I70" s="476" t="s">
        <v>1175</v>
      </c>
      <c r="J70" s="472">
        <v>0</v>
      </c>
      <c r="K70" s="472">
        <v>0</v>
      </c>
      <c r="L70" s="472">
        <v>0</v>
      </c>
      <c r="M70" s="472">
        <v>0</v>
      </c>
      <c r="N70" s="472">
        <v>0</v>
      </c>
      <c r="O70" s="472">
        <v>0</v>
      </c>
      <c r="P70" s="476" t="s">
        <v>7532</v>
      </c>
    </row>
    <row r="71" spans="2:16" x14ac:dyDescent="0.25">
      <c r="B71" s="476"/>
      <c r="C71" s="476" t="s">
        <v>4735</v>
      </c>
      <c r="D71" s="476" t="s">
        <v>416</v>
      </c>
      <c r="E71" s="476" t="s">
        <v>558</v>
      </c>
      <c r="F71" s="476" t="s">
        <v>767</v>
      </c>
      <c r="G71" s="477">
        <v>45047</v>
      </c>
      <c r="H71" s="477">
        <v>45291</v>
      </c>
      <c r="I71" s="476" t="s">
        <v>767</v>
      </c>
      <c r="J71" s="472">
        <v>0</v>
      </c>
      <c r="K71" s="472">
        <v>0</v>
      </c>
      <c r="L71" s="472">
        <v>0</v>
      </c>
      <c r="M71" s="472">
        <v>0</v>
      </c>
      <c r="N71" s="472">
        <v>0</v>
      </c>
      <c r="O71" s="472">
        <v>0</v>
      </c>
      <c r="P71" s="476" t="s">
        <v>7532</v>
      </c>
    </row>
    <row r="72" spans="2:16" x14ac:dyDescent="0.25">
      <c r="B72" s="476"/>
      <c r="C72" s="476" t="s">
        <v>4735</v>
      </c>
      <c r="D72" s="476" t="s">
        <v>416</v>
      </c>
      <c r="E72" s="476" t="s">
        <v>558</v>
      </c>
      <c r="F72" s="476" t="s">
        <v>3362</v>
      </c>
      <c r="G72" s="477">
        <v>45047</v>
      </c>
      <c r="H72" s="477">
        <v>45291</v>
      </c>
      <c r="I72" s="476" t="s">
        <v>3362</v>
      </c>
      <c r="J72" s="472">
        <v>0</v>
      </c>
      <c r="K72" s="472">
        <v>0</v>
      </c>
      <c r="L72" s="472">
        <v>0</v>
      </c>
      <c r="M72" s="472">
        <v>0</v>
      </c>
      <c r="N72" s="472">
        <v>0</v>
      </c>
      <c r="O72" s="472">
        <v>0</v>
      </c>
      <c r="P72" s="476" t="s">
        <v>7532</v>
      </c>
    </row>
    <row r="73" spans="2:16" x14ac:dyDescent="0.25">
      <c r="B73" s="476"/>
      <c r="C73" s="476" t="s">
        <v>4735</v>
      </c>
      <c r="D73" s="476" t="s">
        <v>416</v>
      </c>
      <c r="E73" s="476" t="s">
        <v>558</v>
      </c>
      <c r="F73" s="476" t="s">
        <v>730</v>
      </c>
      <c r="G73" s="477">
        <v>45047</v>
      </c>
      <c r="H73" s="477">
        <v>45291</v>
      </c>
      <c r="I73" s="476" t="s">
        <v>730</v>
      </c>
      <c r="J73" s="472">
        <v>0</v>
      </c>
      <c r="K73" s="472">
        <v>0</v>
      </c>
      <c r="L73" s="472">
        <v>0</v>
      </c>
      <c r="M73" s="472">
        <v>0</v>
      </c>
      <c r="N73" s="472">
        <v>0</v>
      </c>
      <c r="O73" s="472">
        <v>0</v>
      </c>
      <c r="P73" s="476" t="s">
        <v>7532</v>
      </c>
    </row>
    <row r="74" spans="2:16" x14ac:dyDescent="0.25">
      <c r="B74" s="476"/>
      <c r="C74" s="476" t="s">
        <v>4735</v>
      </c>
      <c r="D74" s="476" t="s">
        <v>416</v>
      </c>
      <c r="E74" s="476" t="s">
        <v>558</v>
      </c>
      <c r="F74" s="476" t="s">
        <v>634</v>
      </c>
      <c r="G74" s="477">
        <v>45047</v>
      </c>
      <c r="H74" s="477">
        <v>45291</v>
      </c>
      <c r="I74" s="476" t="s">
        <v>634</v>
      </c>
      <c r="J74" s="472">
        <v>0</v>
      </c>
      <c r="K74" s="472">
        <v>0</v>
      </c>
      <c r="L74" s="472">
        <v>0</v>
      </c>
      <c r="M74" s="472">
        <v>0</v>
      </c>
      <c r="N74" s="472">
        <v>0</v>
      </c>
      <c r="O74" s="472">
        <v>0</v>
      </c>
      <c r="P74" s="476" t="s">
        <v>7532</v>
      </c>
    </row>
    <row r="75" spans="2:16" x14ac:dyDescent="0.25">
      <c r="B75" s="476"/>
      <c r="C75" s="476" t="s">
        <v>4735</v>
      </c>
      <c r="D75" s="476" t="s">
        <v>416</v>
      </c>
      <c r="E75" s="476" t="s">
        <v>558</v>
      </c>
      <c r="F75" s="476" t="s">
        <v>531</v>
      </c>
      <c r="G75" s="477">
        <v>45047</v>
      </c>
      <c r="H75" s="477">
        <v>45291</v>
      </c>
      <c r="I75" s="476" t="s">
        <v>531</v>
      </c>
      <c r="J75" s="472">
        <v>0</v>
      </c>
      <c r="K75" s="472">
        <v>0</v>
      </c>
      <c r="L75" s="472">
        <v>0</v>
      </c>
      <c r="M75" s="472">
        <v>0</v>
      </c>
      <c r="N75" s="472">
        <v>0</v>
      </c>
      <c r="O75" s="472">
        <v>0</v>
      </c>
      <c r="P75" s="476" t="s">
        <v>7532</v>
      </c>
    </row>
    <row r="76" spans="2:16" x14ac:dyDescent="0.25">
      <c r="B76" s="476"/>
      <c r="C76" s="476" t="s">
        <v>4735</v>
      </c>
      <c r="D76" s="476" t="s">
        <v>416</v>
      </c>
      <c r="E76" s="476" t="s">
        <v>558</v>
      </c>
      <c r="F76" s="476" t="s">
        <v>517</v>
      </c>
      <c r="G76" s="477">
        <v>45047</v>
      </c>
      <c r="H76" s="477">
        <v>45291</v>
      </c>
      <c r="I76" s="476" t="s">
        <v>517</v>
      </c>
      <c r="J76" s="472">
        <v>0</v>
      </c>
      <c r="K76" s="472">
        <v>0</v>
      </c>
      <c r="L76" s="472">
        <v>0</v>
      </c>
      <c r="M76" s="472">
        <v>0</v>
      </c>
      <c r="N76" s="472">
        <v>0</v>
      </c>
      <c r="O76" s="472">
        <v>0</v>
      </c>
      <c r="P76" s="476" t="s">
        <v>7532</v>
      </c>
    </row>
    <row r="77" spans="2:16" x14ac:dyDescent="0.25">
      <c r="B77" s="476"/>
      <c r="C77" s="476" t="s">
        <v>4735</v>
      </c>
      <c r="D77" s="476" t="s">
        <v>416</v>
      </c>
      <c r="E77" s="476" t="s">
        <v>558</v>
      </c>
      <c r="F77" s="476" t="s">
        <v>3364</v>
      </c>
      <c r="G77" s="477">
        <v>45047</v>
      </c>
      <c r="H77" s="477">
        <v>45291</v>
      </c>
      <c r="I77" s="476" t="s">
        <v>3364</v>
      </c>
      <c r="J77" s="472">
        <v>0</v>
      </c>
      <c r="K77" s="472">
        <v>0</v>
      </c>
      <c r="L77" s="472">
        <v>0</v>
      </c>
      <c r="M77" s="472">
        <v>0</v>
      </c>
      <c r="N77" s="472">
        <v>0</v>
      </c>
      <c r="O77" s="472">
        <v>0</v>
      </c>
      <c r="P77" s="476" t="s">
        <v>7532</v>
      </c>
    </row>
    <row r="78" spans="2:16" x14ac:dyDescent="0.25">
      <c r="B78" s="476"/>
      <c r="C78" s="476" t="s">
        <v>4735</v>
      </c>
      <c r="D78" s="476" t="s">
        <v>416</v>
      </c>
      <c r="E78" s="476" t="s">
        <v>558</v>
      </c>
      <c r="F78" s="476" t="s">
        <v>484</v>
      </c>
      <c r="G78" s="477">
        <v>45047</v>
      </c>
      <c r="H78" s="477">
        <v>45291</v>
      </c>
      <c r="I78" s="476" t="s">
        <v>484</v>
      </c>
      <c r="J78" s="472">
        <v>0</v>
      </c>
      <c r="K78" s="472">
        <v>0</v>
      </c>
      <c r="L78" s="472">
        <v>0</v>
      </c>
      <c r="M78" s="472">
        <v>0</v>
      </c>
      <c r="N78" s="472">
        <v>0</v>
      </c>
      <c r="O78" s="472">
        <v>0</v>
      </c>
      <c r="P78" s="476" t="s">
        <v>7532</v>
      </c>
    </row>
    <row r="79" spans="2:16" x14ac:dyDescent="0.25">
      <c r="B79" s="476"/>
      <c r="C79" s="476" t="s">
        <v>4735</v>
      </c>
      <c r="D79" s="476" t="s">
        <v>416</v>
      </c>
      <c r="E79" s="476" t="s">
        <v>558</v>
      </c>
      <c r="F79" s="476" t="s">
        <v>507</v>
      </c>
      <c r="G79" s="477">
        <v>45047</v>
      </c>
      <c r="H79" s="477">
        <v>45291</v>
      </c>
      <c r="I79" s="476" t="s">
        <v>507</v>
      </c>
      <c r="J79" s="472">
        <v>0</v>
      </c>
      <c r="K79" s="472">
        <v>0</v>
      </c>
      <c r="L79" s="472">
        <v>0</v>
      </c>
      <c r="M79" s="472">
        <v>0</v>
      </c>
      <c r="N79" s="472">
        <v>0</v>
      </c>
      <c r="O79" s="472">
        <v>0</v>
      </c>
      <c r="P79" s="476" t="s">
        <v>7532</v>
      </c>
    </row>
    <row r="80" spans="2:16" x14ac:dyDescent="0.25">
      <c r="B80" s="476"/>
      <c r="C80" s="476" t="s">
        <v>4735</v>
      </c>
      <c r="D80" s="476" t="s">
        <v>416</v>
      </c>
      <c r="E80" s="476" t="s">
        <v>558</v>
      </c>
      <c r="F80" s="476" t="s">
        <v>1148</v>
      </c>
      <c r="G80" s="477">
        <v>45047</v>
      </c>
      <c r="H80" s="477">
        <v>45291</v>
      </c>
      <c r="I80" s="476" t="s">
        <v>1148</v>
      </c>
      <c r="J80" s="472">
        <v>0</v>
      </c>
      <c r="K80" s="472">
        <v>0</v>
      </c>
      <c r="L80" s="472">
        <v>0</v>
      </c>
      <c r="M80" s="472">
        <v>0</v>
      </c>
      <c r="N80" s="472">
        <v>0</v>
      </c>
      <c r="O80" s="472">
        <v>0</v>
      </c>
      <c r="P80" s="476" t="s">
        <v>7532</v>
      </c>
    </row>
    <row r="81" spans="2:16" x14ac:dyDescent="0.25">
      <c r="B81" s="476"/>
      <c r="C81" s="476" t="s">
        <v>4735</v>
      </c>
      <c r="D81" s="476" t="s">
        <v>416</v>
      </c>
      <c r="E81" s="476" t="s">
        <v>558</v>
      </c>
      <c r="F81" s="476" t="s">
        <v>719</v>
      </c>
      <c r="G81" s="477">
        <v>45047</v>
      </c>
      <c r="H81" s="477">
        <v>45291</v>
      </c>
      <c r="I81" s="476" t="s">
        <v>719</v>
      </c>
      <c r="J81" s="472">
        <v>0</v>
      </c>
      <c r="K81" s="472">
        <v>0</v>
      </c>
      <c r="L81" s="472">
        <v>0</v>
      </c>
      <c r="M81" s="472">
        <v>0</v>
      </c>
      <c r="N81" s="472">
        <v>0</v>
      </c>
      <c r="O81" s="472">
        <v>0</v>
      </c>
      <c r="P81" s="476" t="s">
        <v>7532</v>
      </c>
    </row>
    <row r="82" spans="2:16" x14ac:dyDescent="0.25">
      <c r="B82" s="476"/>
      <c r="C82" s="476" t="s">
        <v>4735</v>
      </c>
      <c r="D82" s="476" t="s">
        <v>416</v>
      </c>
      <c r="E82" s="476" t="s">
        <v>558</v>
      </c>
      <c r="F82" s="476" t="s">
        <v>422</v>
      </c>
      <c r="G82" s="477">
        <v>45047</v>
      </c>
      <c r="H82" s="477">
        <v>45291</v>
      </c>
      <c r="I82" s="476" t="s">
        <v>422</v>
      </c>
      <c r="J82" s="472">
        <v>0</v>
      </c>
      <c r="K82" s="472">
        <v>0</v>
      </c>
      <c r="L82" s="472">
        <v>0</v>
      </c>
      <c r="M82" s="472">
        <v>0</v>
      </c>
      <c r="N82" s="472">
        <v>0</v>
      </c>
      <c r="O82" s="472">
        <v>0</v>
      </c>
      <c r="P82" s="476" t="s">
        <v>7532</v>
      </c>
    </row>
    <row r="83" spans="2:16" x14ac:dyDescent="0.25">
      <c r="B83" s="476"/>
      <c r="C83" s="476" t="s">
        <v>4735</v>
      </c>
      <c r="D83" s="476" t="s">
        <v>416</v>
      </c>
      <c r="E83" s="476" t="s">
        <v>558</v>
      </c>
      <c r="F83" s="476" t="s">
        <v>470</v>
      </c>
      <c r="G83" s="477">
        <v>45047</v>
      </c>
      <c r="H83" s="477">
        <v>45291</v>
      </c>
      <c r="I83" s="476" t="s">
        <v>470</v>
      </c>
      <c r="J83" s="472">
        <v>0</v>
      </c>
      <c r="K83" s="472">
        <v>0</v>
      </c>
      <c r="L83" s="472">
        <v>0</v>
      </c>
      <c r="M83" s="472">
        <v>0</v>
      </c>
      <c r="N83" s="472">
        <v>0</v>
      </c>
      <c r="O83" s="472">
        <v>0</v>
      </c>
      <c r="P83" s="476" t="s">
        <v>7532</v>
      </c>
    </row>
    <row r="84" spans="2:16" x14ac:dyDescent="0.25">
      <c r="B84" s="476"/>
      <c r="C84" s="476" t="s">
        <v>5897</v>
      </c>
      <c r="D84" s="476" t="s">
        <v>416</v>
      </c>
      <c r="E84" s="476" t="s">
        <v>558</v>
      </c>
      <c r="F84" s="476" t="s">
        <v>370</v>
      </c>
      <c r="G84" s="477">
        <v>45047</v>
      </c>
      <c r="H84" s="477">
        <v>45291</v>
      </c>
      <c r="I84" s="476" t="s">
        <v>5898</v>
      </c>
      <c r="J84" s="472">
        <v>0</v>
      </c>
      <c r="K84" s="472">
        <v>0</v>
      </c>
      <c r="L84" s="472">
        <v>0</v>
      </c>
      <c r="M84" s="472">
        <v>0</v>
      </c>
      <c r="N84" s="472">
        <v>0</v>
      </c>
      <c r="O84" s="472">
        <v>0</v>
      </c>
      <c r="P84" s="476" t="s">
        <v>7532</v>
      </c>
    </row>
    <row r="85" spans="2:16" x14ac:dyDescent="0.25">
      <c r="B85" s="476"/>
      <c r="C85" s="476" t="s">
        <v>4695</v>
      </c>
      <c r="D85" s="476" t="s">
        <v>416</v>
      </c>
      <c r="E85" s="476" t="s">
        <v>558</v>
      </c>
      <c r="F85" s="476" t="s">
        <v>3364</v>
      </c>
      <c r="G85" s="477">
        <v>45047</v>
      </c>
      <c r="H85" s="477">
        <v>45291</v>
      </c>
      <c r="I85" s="476" t="s">
        <v>3582</v>
      </c>
      <c r="J85" s="472">
        <v>0</v>
      </c>
      <c r="K85" s="472">
        <v>0</v>
      </c>
      <c r="L85" s="472">
        <v>0</v>
      </c>
      <c r="M85" s="472">
        <v>0</v>
      </c>
      <c r="N85" s="472">
        <v>0</v>
      </c>
      <c r="O85" s="472">
        <v>0</v>
      </c>
      <c r="P85" s="476" t="s">
        <v>7532</v>
      </c>
    </row>
    <row r="86" spans="2:16" x14ac:dyDescent="0.25">
      <c r="B86" s="476"/>
      <c r="C86" s="476" t="s">
        <v>4696</v>
      </c>
      <c r="D86" s="476" t="s">
        <v>416</v>
      </c>
      <c r="E86" s="476" t="s">
        <v>558</v>
      </c>
      <c r="F86" s="476" t="s">
        <v>1175</v>
      </c>
      <c r="G86" s="477">
        <v>45047</v>
      </c>
      <c r="H86" s="477">
        <v>45291</v>
      </c>
      <c r="I86" s="476" t="s">
        <v>3581</v>
      </c>
      <c r="J86" s="472">
        <v>0</v>
      </c>
      <c r="K86" s="472">
        <v>0</v>
      </c>
      <c r="L86" s="472">
        <v>0</v>
      </c>
      <c r="M86" s="472">
        <v>0</v>
      </c>
      <c r="N86" s="472">
        <v>0</v>
      </c>
      <c r="O86" s="472">
        <v>0</v>
      </c>
      <c r="P86" s="476" t="s">
        <v>7532</v>
      </c>
    </row>
    <row r="87" spans="2:16" x14ac:dyDescent="0.25">
      <c r="B87" s="476"/>
      <c r="C87" s="476" t="s">
        <v>3715</v>
      </c>
      <c r="D87" s="476" t="s">
        <v>416</v>
      </c>
      <c r="E87" s="476" t="s">
        <v>558</v>
      </c>
      <c r="F87" s="476" t="s">
        <v>767</v>
      </c>
      <c r="G87" s="477">
        <v>45047</v>
      </c>
      <c r="H87" s="477">
        <v>45291</v>
      </c>
      <c r="I87" s="476" t="s">
        <v>3565</v>
      </c>
      <c r="J87" s="472">
        <v>0</v>
      </c>
      <c r="K87" s="472">
        <v>0</v>
      </c>
      <c r="L87" s="472">
        <v>0</v>
      </c>
      <c r="M87" s="472">
        <v>0</v>
      </c>
      <c r="N87" s="472">
        <v>0</v>
      </c>
      <c r="O87" s="472">
        <v>0</v>
      </c>
      <c r="P87" s="476" t="s">
        <v>7532</v>
      </c>
    </row>
    <row r="88" spans="2:16" x14ac:dyDescent="0.25">
      <c r="B88" s="476"/>
      <c r="C88" s="476" t="s">
        <v>5899</v>
      </c>
      <c r="D88" s="476" t="s">
        <v>416</v>
      </c>
      <c r="E88" s="476" t="s">
        <v>558</v>
      </c>
      <c r="F88" s="476" t="s">
        <v>634</v>
      </c>
      <c r="G88" s="477">
        <v>45047</v>
      </c>
      <c r="H88" s="477">
        <v>45291</v>
      </c>
      <c r="I88" s="476" t="s">
        <v>3561</v>
      </c>
      <c r="J88" s="472">
        <v>0</v>
      </c>
      <c r="K88" s="472">
        <v>0</v>
      </c>
      <c r="L88" s="472">
        <v>0</v>
      </c>
      <c r="M88" s="472">
        <v>0</v>
      </c>
      <c r="N88" s="472">
        <v>0</v>
      </c>
      <c r="O88" s="472">
        <v>0</v>
      </c>
      <c r="P88" s="476" t="s">
        <v>7532</v>
      </c>
    </row>
    <row r="89" spans="2:16" x14ac:dyDescent="0.25">
      <c r="B89" s="476"/>
      <c r="C89" s="476" t="s">
        <v>3764</v>
      </c>
      <c r="D89" s="476" t="s">
        <v>416</v>
      </c>
      <c r="E89" s="476" t="s">
        <v>558</v>
      </c>
      <c r="F89" s="476" t="s">
        <v>370</v>
      </c>
      <c r="G89" s="477">
        <v>45047</v>
      </c>
      <c r="H89" s="477">
        <v>45291</v>
      </c>
      <c r="I89" s="476" t="s">
        <v>3765</v>
      </c>
      <c r="J89" s="472">
        <v>0</v>
      </c>
      <c r="K89" s="472">
        <v>0</v>
      </c>
      <c r="L89" s="472">
        <v>0</v>
      </c>
      <c r="M89" s="472">
        <v>0</v>
      </c>
      <c r="N89" s="472">
        <v>0</v>
      </c>
      <c r="O89" s="472">
        <v>0</v>
      </c>
      <c r="P89" s="476" t="s">
        <v>7532</v>
      </c>
    </row>
    <row r="90" spans="2:16" x14ac:dyDescent="0.25">
      <c r="B90" s="476"/>
      <c r="C90" s="476" t="s">
        <v>4697</v>
      </c>
      <c r="D90" s="476" t="s">
        <v>416</v>
      </c>
      <c r="E90" s="476" t="s">
        <v>558</v>
      </c>
      <c r="F90" s="476" t="s">
        <v>767</v>
      </c>
      <c r="G90" s="477">
        <v>45047</v>
      </c>
      <c r="H90" s="477">
        <v>45291</v>
      </c>
      <c r="I90" s="476" t="s">
        <v>3564</v>
      </c>
      <c r="J90" s="472">
        <v>0</v>
      </c>
      <c r="K90" s="472">
        <v>0</v>
      </c>
      <c r="L90" s="472">
        <v>0</v>
      </c>
      <c r="M90" s="472">
        <v>0</v>
      </c>
      <c r="N90" s="472">
        <v>0</v>
      </c>
      <c r="O90" s="472">
        <v>0</v>
      </c>
      <c r="P90" s="476" t="s">
        <v>7532</v>
      </c>
    </row>
    <row r="91" spans="2:16" x14ac:dyDescent="0.25">
      <c r="B91" s="476"/>
      <c r="C91" s="476" t="s">
        <v>4697</v>
      </c>
      <c r="D91" s="476" t="s">
        <v>416</v>
      </c>
      <c r="E91" s="476" t="s">
        <v>558</v>
      </c>
      <c r="F91" s="476" t="s">
        <v>767</v>
      </c>
      <c r="G91" s="477">
        <v>45047</v>
      </c>
      <c r="H91" s="477">
        <v>45291</v>
      </c>
      <c r="I91" s="476" t="s">
        <v>3565</v>
      </c>
      <c r="J91" s="472">
        <v>0</v>
      </c>
      <c r="K91" s="472">
        <v>0</v>
      </c>
      <c r="L91" s="472">
        <v>0</v>
      </c>
      <c r="M91" s="472">
        <v>0</v>
      </c>
      <c r="N91" s="472">
        <v>0</v>
      </c>
      <c r="O91" s="472">
        <v>0</v>
      </c>
      <c r="P91" s="476" t="s">
        <v>7532</v>
      </c>
    </row>
    <row r="92" spans="2:16" x14ac:dyDescent="0.25">
      <c r="B92" s="476"/>
      <c r="C92" s="476" t="s">
        <v>4698</v>
      </c>
      <c r="D92" s="476" t="s">
        <v>416</v>
      </c>
      <c r="E92" s="476" t="s">
        <v>558</v>
      </c>
      <c r="F92" s="476" t="s">
        <v>767</v>
      </c>
      <c r="G92" s="477">
        <v>45047</v>
      </c>
      <c r="H92" s="477">
        <v>45291</v>
      </c>
      <c r="I92" s="476" t="s">
        <v>3564</v>
      </c>
      <c r="J92" s="472">
        <v>0</v>
      </c>
      <c r="K92" s="472">
        <v>0</v>
      </c>
      <c r="L92" s="472">
        <v>0</v>
      </c>
      <c r="M92" s="472">
        <v>0</v>
      </c>
      <c r="N92" s="472">
        <v>0</v>
      </c>
      <c r="O92" s="472">
        <v>0</v>
      </c>
      <c r="P92" s="476" t="s">
        <v>7532</v>
      </c>
    </row>
    <row r="93" spans="2:16" x14ac:dyDescent="0.25">
      <c r="B93" s="476"/>
      <c r="C93" s="476" t="s">
        <v>4677</v>
      </c>
      <c r="D93" s="476" t="s">
        <v>416</v>
      </c>
      <c r="E93" s="476" t="s">
        <v>558</v>
      </c>
      <c r="F93" s="476" t="s">
        <v>370</v>
      </c>
      <c r="G93" s="477">
        <v>45047</v>
      </c>
      <c r="H93" s="477">
        <v>45291</v>
      </c>
      <c r="I93" s="476" t="s">
        <v>4026</v>
      </c>
      <c r="J93" s="472">
        <v>0</v>
      </c>
      <c r="K93" s="472">
        <v>0</v>
      </c>
      <c r="L93" s="472">
        <v>0</v>
      </c>
      <c r="M93" s="472">
        <v>0</v>
      </c>
      <c r="N93" s="472">
        <v>0</v>
      </c>
      <c r="O93" s="472">
        <v>0</v>
      </c>
      <c r="P93" s="476" t="s">
        <v>7532</v>
      </c>
    </row>
    <row r="94" spans="2:16" x14ac:dyDescent="0.25">
      <c r="B94" s="476"/>
      <c r="C94" s="476" t="s">
        <v>382</v>
      </c>
      <c r="D94" s="476" t="s">
        <v>416</v>
      </c>
      <c r="E94" s="476" t="s">
        <v>558</v>
      </c>
      <c r="F94" s="476" t="s">
        <v>767</v>
      </c>
      <c r="G94" s="477">
        <v>45047</v>
      </c>
      <c r="H94" s="477">
        <v>45291</v>
      </c>
      <c r="I94" s="476" t="s">
        <v>3564</v>
      </c>
      <c r="J94" s="472">
        <v>0</v>
      </c>
      <c r="K94" s="472">
        <v>0</v>
      </c>
      <c r="L94" s="472">
        <v>0</v>
      </c>
      <c r="M94" s="472">
        <v>0</v>
      </c>
      <c r="N94" s="472">
        <v>0</v>
      </c>
      <c r="O94" s="472">
        <v>0</v>
      </c>
      <c r="P94" s="476" t="s">
        <v>7532</v>
      </c>
    </row>
    <row r="95" spans="2:16" x14ac:dyDescent="0.25">
      <c r="B95" s="476"/>
      <c r="C95" s="476" t="s">
        <v>382</v>
      </c>
      <c r="D95" s="476" t="s">
        <v>416</v>
      </c>
      <c r="E95" s="476" t="s">
        <v>558</v>
      </c>
      <c r="F95" s="476" t="s">
        <v>767</v>
      </c>
      <c r="G95" s="477">
        <v>45047</v>
      </c>
      <c r="H95" s="477">
        <v>45291</v>
      </c>
      <c r="I95" s="476" t="s">
        <v>3564</v>
      </c>
      <c r="J95" s="472">
        <v>0</v>
      </c>
      <c r="K95" s="472">
        <v>0</v>
      </c>
      <c r="L95" s="472">
        <v>0</v>
      </c>
      <c r="M95" s="472">
        <v>0</v>
      </c>
      <c r="N95" s="472">
        <v>0</v>
      </c>
      <c r="O95" s="472">
        <v>0</v>
      </c>
      <c r="P95" s="476" t="s">
        <v>7532</v>
      </c>
    </row>
    <row r="96" spans="2:16" x14ac:dyDescent="0.25">
      <c r="B96" s="476"/>
      <c r="C96" s="476" t="s">
        <v>382</v>
      </c>
      <c r="D96" s="476" t="s">
        <v>416</v>
      </c>
      <c r="E96" s="476" t="s">
        <v>558</v>
      </c>
      <c r="F96" s="476" t="s">
        <v>634</v>
      </c>
      <c r="G96" s="477">
        <v>45047</v>
      </c>
      <c r="H96" s="477">
        <v>45291</v>
      </c>
      <c r="I96" s="476" t="s">
        <v>3561</v>
      </c>
      <c r="J96" s="472">
        <v>0</v>
      </c>
      <c r="K96" s="472">
        <v>0</v>
      </c>
      <c r="L96" s="472">
        <v>0</v>
      </c>
      <c r="M96" s="472">
        <v>0</v>
      </c>
      <c r="N96" s="472">
        <v>0</v>
      </c>
      <c r="O96" s="472">
        <v>0</v>
      </c>
      <c r="P96" s="476" t="s">
        <v>7532</v>
      </c>
    </row>
    <row r="97" spans="2:16" x14ac:dyDescent="0.25">
      <c r="B97" s="476"/>
      <c r="C97" s="476" t="s">
        <v>382</v>
      </c>
      <c r="D97" s="476" t="s">
        <v>416</v>
      </c>
      <c r="E97" s="476" t="s">
        <v>558</v>
      </c>
      <c r="F97" s="476" t="s">
        <v>1175</v>
      </c>
      <c r="G97" s="477">
        <v>45047</v>
      </c>
      <c r="H97" s="477">
        <v>45291</v>
      </c>
      <c r="I97" s="476" t="s">
        <v>3563</v>
      </c>
      <c r="J97" s="472">
        <v>0</v>
      </c>
      <c r="K97" s="472">
        <v>0</v>
      </c>
      <c r="L97" s="472">
        <v>0</v>
      </c>
      <c r="M97" s="472">
        <v>0</v>
      </c>
      <c r="N97" s="472">
        <v>0</v>
      </c>
      <c r="O97" s="472">
        <v>0</v>
      </c>
      <c r="P97" s="476" t="s">
        <v>7532</v>
      </c>
    </row>
    <row r="98" spans="2:16" x14ac:dyDescent="0.25">
      <c r="B98" s="476"/>
      <c r="C98" s="476" t="s">
        <v>382</v>
      </c>
      <c r="D98" s="476" t="s">
        <v>416</v>
      </c>
      <c r="E98" s="476" t="s">
        <v>558</v>
      </c>
      <c r="F98" s="476" t="s">
        <v>1175</v>
      </c>
      <c r="G98" s="477">
        <v>45047</v>
      </c>
      <c r="H98" s="477">
        <v>45291</v>
      </c>
      <c r="I98" s="476" t="s">
        <v>3563</v>
      </c>
      <c r="J98" s="472">
        <v>0</v>
      </c>
      <c r="K98" s="472">
        <v>0</v>
      </c>
      <c r="L98" s="472">
        <v>0</v>
      </c>
      <c r="M98" s="472">
        <v>0</v>
      </c>
      <c r="N98" s="472">
        <v>0</v>
      </c>
      <c r="O98" s="472">
        <v>0</v>
      </c>
      <c r="P98" s="476" t="s">
        <v>7532</v>
      </c>
    </row>
    <row r="99" spans="2:16" x14ac:dyDescent="0.25">
      <c r="B99" s="476"/>
      <c r="C99" s="476" t="s">
        <v>382</v>
      </c>
      <c r="D99" s="476" t="s">
        <v>416</v>
      </c>
      <c r="E99" s="476" t="s">
        <v>558</v>
      </c>
      <c r="F99" s="476" t="s">
        <v>1175</v>
      </c>
      <c r="G99" s="477">
        <v>45047</v>
      </c>
      <c r="H99" s="477">
        <v>45291</v>
      </c>
      <c r="I99" s="476" t="s">
        <v>3563</v>
      </c>
      <c r="J99" s="472">
        <v>0</v>
      </c>
      <c r="K99" s="472">
        <v>0</v>
      </c>
      <c r="L99" s="472">
        <v>0</v>
      </c>
      <c r="M99" s="472">
        <v>0</v>
      </c>
      <c r="N99" s="472">
        <v>0</v>
      </c>
      <c r="O99" s="472">
        <v>0</v>
      </c>
      <c r="P99" s="476" t="s">
        <v>7532</v>
      </c>
    </row>
    <row r="100" spans="2:16" x14ac:dyDescent="0.25">
      <c r="B100" s="476"/>
      <c r="C100" s="476" t="s">
        <v>4699</v>
      </c>
      <c r="D100" s="476" t="s">
        <v>416</v>
      </c>
      <c r="E100" s="476" t="s">
        <v>558</v>
      </c>
      <c r="F100" s="476" t="s">
        <v>1175</v>
      </c>
      <c r="G100" s="477">
        <v>45047</v>
      </c>
      <c r="H100" s="477">
        <v>45291</v>
      </c>
      <c r="I100" s="476" t="s">
        <v>3563</v>
      </c>
      <c r="J100" s="472">
        <v>0</v>
      </c>
      <c r="K100" s="472">
        <v>0</v>
      </c>
      <c r="L100" s="472">
        <v>0</v>
      </c>
      <c r="M100" s="472">
        <v>0</v>
      </c>
      <c r="N100" s="472">
        <v>0</v>
      </c>
      <c r="O100" s="472">
        <v>0</v>
      </c>
      <c r="P100" s="476" t="s">
        <v>7532</v>
      </c>
    </row>
    <row r="101" spans="2:16" x14ac:dyDescent="0.25">
      <c r="B101" s="476"/>
      <c r="C101" s="476" t="s">
        <v>4207</v>
      </c>
      <c r="D101" s="476" t="s">
        <v>416</v>
      </c>
      <c r="E101" s="476" t="s">
        <v>558</v>
      </c>
      <c r="F101" s="476" t="s">
        <v>1175</v>
      </c>
      <c r="G101" s="477">
        <v>45047</v>
      </c>
      <c r="H101" s="477">
        <v>45291</v>
      </c>
      <c r="I101" s="476" t="s">
        <v>3563</v>
      </c>
      <c r="J101" s="472">
        <v>0</v>
      </c>
      <c r="K101" s="472">
        <v>0</v>
      </c>
      <c r="L101" s="472">
        <v>0</v>
      </c>
      <c r="M101" s="472">
        <v>0</v>
      </c>
      <c r="N101" s="472">
        <v>0</v>
      </c>
      <c r="O101" s="472">
        <v>0</v>
      </c>
      <c r="P101" s="476" t="s">
        <v>7532</v>
      </c>
    </row>
    <row r="102" spans="2:16" x14ac:dyDescent="0.25">
      <c r="B102" s="476"/>
      <c r="C102" s="476" t="s">
        <v>382</v>
      </c>
      <c r="D102" s="476" t="s">
        <v>416</v>
      </c>
      <c r="E102" s="476" t="s">
        <v>558</v>
      </c>
      <c r="F102" s="476" t="s">
        <v>608</v>
      </c>
      <c r="G102" s="477">
        <v>45047</v>
      </c>
      <c r="H102" s="477">
        <v>45291</v>
      </c>
      <c r="I102" s="476" t="s">
        <v>4700</v>
      </c>
      <c r="J102" s="472">
        <v>0</v>
      </c>
      <c r="K102" s="472">
        <v>0</v>
      </c>
      <c r="L102" s="472">
        <v>0</v>
      </c>
      <c r="M102" s="472">
        <v>0</v>
      </c>
      <c r="N102" s="472">
        <v>0</v>
      </c>
      <c r="O102" s="472">
        <v>0</v>
      </c>
      <c r="P102" s="476" t="s">
        <v>7532</v>
      </c>
    </row>
    <row r="103" spans="2:16" x14ac:dyDescent="0.25">
      <c r="B103" s="476"/>
      <c r="C103" s="476" t="s">
        <v>4701</v>
      </c>
      <c r="D103" s="476" t="s">
        <v>416</v>
      </c>
      <c r="E103" s="476" t="s">
        <v>558</v>
      </c>
      <c r="F103" s="476" t="s">
        <v>1175</v>
      </c>
      <c r="G103" s="477">
        <v>45047</v>
      </c>
      <c r="H103" s="477">
        <v>45291</v>
      </c>
      <c r="I103" s="476" t="s">
        <v>3563</v>
      </c>
      <c r="J103" s="472">
        <v>0</v>
      </c>
      <c r="K103" s="472">
        <v>0</v>
      </c>
      <c r="L103" s="472">
        <v>0</v>
      </c>
      <c r="M103" s="472">
        <v>0</v>
      </c>
      <c r="N103" s="472">
        <v>0</v>
      </c>
      <c r="O103" s="472">
        <v>0</v>
      </c>
      <c r="P103" s="476" t="s">
        <v>7532</v>
      </c>
    </row>
    <row r="104" spans="2:16" x14ac:dyDescent="0.25">
      <c r="B104" s="476"/>
      <c r="C104" s="476" t="s">
        <v>4138</v>
      </c>
      <c r="D104" s="476" t="s">
        <v>416</v>
      </c>
      <c r="E104" s="476" t="s">
        <v>558</v>
      </c>
      <c r="F104" s="476" t="s">
        <v>719</v>
      </c>
      <c r="G104" s="477">
        <v>45047</v>
      </c>
      <c r="H104" s="477">
        <v>45291</v>
      </c>
      <c r="I104" s="476" t="s">
        <v>3574</v>
      </c>
      <c r="J104" s="472">
        <v>0</v>
      </c>
      <c r="K104" s="472">
        <v>0</v>
      </c>
      <c r="L104" s="472">
        <v>0</v>
      </c>
      <c r="M104" s="472">
        <v>0</v>
      </c>
      <c r="N104" s="472">
        <v>0</v>
      </c>
      <c r="O104" s="472">
        <v>0</v>
      </c>
      <c r="P104" s="476" t="s">
        <v>7532</v>
      </c>
    </row>
    <row r="105" spans="2:16" x14ac:dyDescent="0.25">
      <c r="B105" s="476"/>
      <c r="C105" s="476" t="s">
        <v>4138</v>
      </c>
      <c r="D105" s="476" t="s">
        <v>416</v>
      </c>
      <c r="E105" s="476" t="s">
        <v>558</v>
      </c>
      <c r="F105" s="476" t="s">
        <v>370</v>
      </c>
      <c r="G105" s="477">
        <v>45047</v>
      </c>
      <c r="H105" s="477">
        <v>45291</v>
      </c>
      <c r="I105" s="476" t="s">
        <v>4702</v>
      </c>
      <c r="J105" s="472">
        <v>0</v>
      </c>
      <c r="K105" s="472">
        <v>0</v>
      </c>
      <c r="L105" s="472">
        <v>0</v>
      </c>
      <c r="M105" s="472">
        <v>0</v>
      </c>
      <c r="N105" s="472">
        <v>0</v>
      </c>
      <c r="O105" s="472">
        <v>0</v>
      </c>
      <c r="P105" s="476" t="s">
        <v>7532</v>
      </c>
    </row>
    <row r="106" spans="2:16" x14ac:dyDescent="0.25">
      <c r="B106" s="476"/>
      <c r="C106" s="476" t="s">
        <v>3293</v>
      </c>
      <c r="D106" s="476" t="s">
        <v>416</v>
      </c>
      <c r="E106" s="476" t="s">
        <v>558</v>
      </c>
      <c r="F106" s="476" t="s">
        <v>719</v>
      </c>
      <c r="G106" s="477">
        <v>45047</v>
      </c>
      <c r="H106" s="477">
        <v>45291</v>
      </c>
      <c r="I106" s="476" t="s">
        <v>3574</v>
      </c>
      <c r="J106" s="472">
        <v>0</v>
      </c>
      <c r="K106" s="472">
        <v>0</v>
      </c>
      <c r="L106" s="472">
        <v>0</v>
      </c>
      <c r="M106" s="472">
        <v>0</v>
      </c>
      <c r="N106" s="472">
        <v>0</v>
      </c>
      <c r="O106" s="472">
        <v>0</v>
      </c>
      <c r="P106" s="476" t="s">
        <v>7532</v>
      </c>
    </row>
    <row r="107" spans="2:16" x14ac:dyDescent="0.25">
      <c r="B107" s="476"/>
      <c r="C107" s="476" t="s">
        <v>4478</v>
      </c>
      <c r="D107" s="476" t="s">
        <v>416</v>
      </c>
      <c r="E107" s="476" t="s">
        <v>558</v>
      </c>
      <c r="F107" s="476" t="s">
        <v>3362</v>
      </c>
      <c r="G107" s="477">
        <v>45047</v>
      </c>
      <c r="H107" s="477">
        <v>45291</v>
      </c>
      <c r="I107" s="476" t="s">
        <v>4691</v>
      </c>
      <c r="J107" s="472">
        <v>0</v>
      </c>
      <c r="K107" s="472">
        <v>0</v>
      </c>
      <c r="L107" s="472">
        <v>0</v>
      </c>
      <c r="M107" s="472">
        <v>0</v>
      </c>
      <c r="N107" s="472">
        <v>0</v>
      </c>
      <c r="O107" s="472">
        <v>0</v>
      </c>
      <c r="P107" s="476" t="s">
        <v>7532</v>
      </c>
    </row>
    <row r="108" spans="2:16" x14ac:dyDescent="0.25">
      <c r="B108" s="476"/>
      <c r="C108" s="476" t="s">
        <v>4704</v>
      </c>
      <c r="D108" s="476" t="s">
        <v>416</v>
      </c>
      <c r="E108" s="476" t="s">
        <v>558</v>
      </c>
      <c r="F108" s="476" t="s">
        <v>1880</v>
      </c>
      <c r="G108" s="477">
        <v>45047</v>
      </c>
      <c r="H108" s="477">
        <v>45291</v>
      </c>
      <c r="I108" s="476" t="s">
        <v>4026</v>
      </c>
      <c r="J108" s="472">
        <v>0</v>
      </c>
      <c r="K108" s="472">
        <v>0</v>
      </c>
      <c r="L108" s="472">
        <v>0</v>
      </c>
      <c r="M108" s="472">
        <v>0</v>
      </c>
      <c r="N108" s="472">
        <v>0</v>
      </c>
      <c r="O108" s="472">
        <v>0</v>
      </c>
      <c r="P108" s="476" t="s">
        <v>7532</v>
      </c>
    </row>
    <row r="109" spans="2:16" x14ac:dyDescent="0.25">
      <c r="B109" s="476"/>
      <c r="C109" s="476" t="s">
        <v>4705</v>
      </c>
      <c r="D109" s="476" t="s">
        <v>416</v>
      </c>
      <c r="E109" s="476" t="s">
        <v>558</v>
      </c>
      <c r="F109" s="476" t="s">
        <v>634</v>
      </c>
      <c r="G109" s="477">
        <v>45047</v>
      </c>
      <c r="H109" s="477">
        <v>45291</v>
      </c>
      <c r="I109" s="476" t="s">
        <v>3573</v>
      </c>
      <c r="J109" s="472">
        <v>0</v>
      </c>
      <c r="K109" s="472">
        <v>0</v>
      </c>
      <c r="L109" s="472">
        <v>0</v>
      </c>
      <c r="M109" s="472">
        <v>0</v>
      </c>
      <c r="N109" s="472">
        <v>0</v>
      </c>
      <c r="O109" s="472">
        <v>0</v>
      </c>
      <c r="P109" s="476" t="s">
        <v>7532</v>
      </c>
    </row>
    <row r="110" spans="2:16" x14ac:dyDescent="0.25">
      <c r="B110" s="476"/>
      <c r="C110" s="476" t="s">
        <v>4696</v>
      </c>
      <c r="D110" s="476" t="s">
        <v>416</v>
      </c>
      <c r="E110" s="476" t="s">
        <v>558</v>
      </c>
      <c r="F110" s="476" t="s">
        <v>370</v>
      </c>
      <c r="G110" s="477">
        <v>45047</v>
      </c>
      <c r="H110" s="477">
        <v>45291</v>
      </c>
      <c r="I110" s="476" t="s">
        <v>3568</v>
      </c>
      <c r="J110" s="472">
        <v>0</v>
      </c>
      <c r="K110" s="472">
        <v>0</v>
      </c>
      <c r="L110" s="472">
        <v>0</v>
      </c>
      <c r="M110" s="472">
        <v>0</v>
      </c>
      <c r="N110" s="472">
        <v>0</v>
      </c>
      <c r="O110" s="472">
        <v>0</v>
      </c>
      <c r="P110" s="476" t="s">
        <v>7532</v>
      </c>
    </row>
    <row r="111" spans="2:16" x14ac:dyDescent="0.25">
      <c r="B111" s="476"/>
      <c r="C111" s="476" t="s">
        <v>4696</v>
      </c>
      <c r="D111" s="476" t="s">
        <v>416</v>
      </c>
      <c r="E111" s="476" t="s">
        <v>558</v>
      </c>
      <c r="F111" s="476" t="s">
        <v>370</v>
      </c>
      <c r="G111" s="477">
        <v>45047</v>
      </c>
      <c r="H111" s="477">
        <v>45291</v>
      </c>
      <c r="I111" s="476" t="s">
        <v>3568</v>
      </c>
      <c r="J111" s="472">
        <v>0</v>
      </c>
      <c r="K111" s="472">
        <v>0</v>
      </c>
      <c r="L111" s="472">
        <v>0</v>
      </c>
      <c r="M111" s="472">
        <v>0</v>
      </c>
      <c r="N111" s="472">
        <v>0</v>
      </c>
      <c r="O111" s="472">
        <v>0</v>
      </c>
      <c r="P111" s="476" t="s">
        <v>7532</v>
      </c>
    </row>
    <row r="112" spans="2:16" x14ac:dyDescent="0.25">
      <c r="B112" s="476"/>
      <c r="C112" s="476" t="s">
        <v>5021</v>
      </c>
      <c r="D112" s="476" t="s">
        <v>416</v>
      </c>
      <c r="E112" s="476" t="s">
        <v>558</v>
      </c>
      <c r="F112" s="476" t="s">
        <v>370</v>
      </c>
      <c r="G112" s="477">
        <v>45047</v>
      </c>
      <c r="H112" s="477">
        <v>45291</v>
      </c>
      <c r="I112" s="476" t="s">
        <v>5022</v>
      </c>
      <c r="J112" s="472">
        <v>0</v>
      </c>
      <c r="K112" s="472">
        <v>0</v>
      </c>
      <c r="L112" s="472">
        <v>0</v>
      </c>
      <c r="M112" s="472">
        <v>0</v>
      </c>
      <c r="N112" s="472">
        <v>0</v>
      </c>
      <c r="O112" s="472">
        <v>0</v>
      </c>
      <c r="P112" s="476" t="s">
        <v>7532</v>
      </c>
    </row>
    <row r="113" spans="2:16" x14ac:dyDescent="0.25">
      <c r="B113" s="476"/>
      <c r="C113" s="476" t="s">
        <v>5021</v>
      </c>
      <c r="D113" s="476" t="s">
        <v>416</v>
      </c>
      <c r="E113" s="476" t="s">
        <v>558</v>
      </c>
      <c r="F113" s="476" t="s">
        <v>370</v>
      </c>
      <c r="G113" s="477">
        <v>45047</v>
      </c>
      <c r="H113" s="477">
        <v>45291</v>
      </c>
      <c r="I113" s="476" t="s">
        <v>4702</v>
      </c>
      <c r="J113" s="472">
        <v>0</v>
      </c>
      <c r="K113" s="472">
        <v>0</v>
      </c>
      <c r="L113" s="472">
        <v>0</v>
      </c>
      <c r="M113" s="472">
        <v>0</v>
      </c>
      <c r="N113" s="472">
        <v>0</v>
      </c>
      <c r="O113" s="472">
        <v>0</v>
      </c>
      <c r="P113" s="476" t="s">
        <v>7532</v>
      </c>
    </row>
    <row r="114" spans="2:16" x14ac:dyDescent="0.25">
      <c r="B114" s="476"/>
      <c r="C114" s="476" t="s">
        <v>6287</v>
      </c>
      <c r="D114" s="476" t="s">
        <v>416</v>
      </c>
      <c r="E114" s="476" t="s">
        <v>558</v>
      </c>
      <c r="F114" s="476" t="s">
        <v>634</v>
      </c>
      <c r="G114" s="477">
        <v>45047</v>
      </c>
      <c r="H114" s="477">
        <v>45291</v>
      </c>
      <c r="I114" s="476" t="s">
        <v>6288</v>
      </c>
      <c r="J114" s="472">
        <v>0</v>
      </c>
      <c r="K114" s="472">
        <v>0</v>
      </c>
      <c r="L114" s="472">
        <v>0</v>
      </c>
      <c r="M114" s="472">
        <v>0</v>
      </c>
      <c r="N114" s="472">
        <v>0</v>
      </c>
      <c r="O114" s="472">
        <v>0</v>
      </c>
      <c r="P114" s="476" t="s">
        <v>7532</v>
      </c>
    </row>
    <row r="115" spans="2:16" x14ac:dyDescent="0.25">
      <c r="B115" s="476"/>
      <c r="C115" s="476" t="s">
        <v>6370</v>
      </c>
      <c r="D115" s="476" t="s">
        <v>416</v>
      </c>
      <c r="E115" s="476" t="s">
        <v>558</v>
      </c>
      <c r="F115" s="476" t="s">
        <v>3364</v>
      </c>
      <c r="G115" s="477">
        <v>45047</v>
      </c>
      <c r="H115" s="477">
        <v>45291</v>
      </c>
      <c r="I115" s="476" t="s">
        <v>5857</v>
      </c>
      <c r="J115" s="472">
        <v>0</v>
      </c>
      <c r="K115" s="472">
        <v>0</v>
      </c>
      <c r="L115" s="472">
        <v>0</v>
      </c>
      <c r="M115" s="472">
        <v>0</v>
      </c>
      <c r="N115" s="472">
        <v>0</v>
      </c>
      <c r="O115" s="472">
        <v>0</v>
      </c>
      <c r="P115" s="476" t="s">
        <v>7532</v>
      </c>
    </row>
    <row r="116" spans="2:16" x14ac:dyDescent="0.25">
      <c r="B116" s="476"/>
      <c r="C116" s="476" t="s">
        <v>6478</v>
      </c>
      <c r="D116" s="476" t="s">
        <v>416</v>
      </c>
      <c r="E116" s="476" t="s">
        <v>558</v>
      </c>
      <c r="F116" s="476" t="s">
        <v>3362</v>
      </c>
      <c r="G116" s="477">
        <v>45047</v>
      </c>
      <c r="H116" s="477">
        <v>45291</v>
      </c>
      <c r="I116" s="476" t="s">
        <v>6479</v>
      </c>
      <c r="J116" s="472">
        <v>0</v>
      </c>
      <c r="K116" s="472">
        <v>0</v>
      </c>
      <c r="L116" s="472">
        <v>0</v>
      </c>
      <c r="M116" s="472">
        <v>0</v>
      </c>
      <c r="N116" s="472">
        <v>0</v>
      </c>
      <c r="O116" s="472">
        <v>0</v>
      </c>
      <c r="P116" s="476" t="s">
        <v>7532</v>
      </c>
    </row>
    <row r="117" spans="2:16" x14ac:dyDescent="0.25">
      <c r="B117" s="476"/>
      <c r="C117" s="476" t="s">
        <v>6480</v>
      </c>
      <c r="D117" s="476" t="s">
        <v>416</v>
      </c>
      <c r="E117" s="476" t="s">
        <v>558</v>
      </c>
      <c r="F117" s="476" t="s">
        <v>422</v>
      </c>
      <c r="G117" s="477">
        <v>45047</v>
      </c>
      <c r="H117" s="477">
        <v>45291</v>
      </c>
      <c r="I117" s="476" t="s">
        <v>5020</v>
      </c>
      <c r="J117" s="472">
        <v>0</v>
      </c>
      <c r="K117" s="472">
        <v>0</v>
      </c>
      <c r="L117" s="472">
        <v>0</v>
      </c>
      <c r="M117" s="472">
        <v>0</v>
      </c>
      <c r="N117" s="472">
        <v>0</v>
      </c>
      <c r="O117" s="472">
        <v>0</v>
      </c>
      <c r="P117" s="476" t="s">
        <v>7532</v>
      </c>
    </row>
    <row r="118" spans="2:16" x14ac:dyDescent="0.25">
      <c r="B118" s="476"/>
      <c r="C118" s="476" t="s">
        <v>1241</v>
      </c>
      <c r="D118" s="476" t="s">
        <v>416</v>
      </c>
      <c r="E118" s="476" t="s">
        <v>558</v>
      </c>
      <c r="F118" s="476" t="s">
        <v>531</v>
      </c>
      <c r="G118" s="477">
        <v>45047</v>
      </c>
      <c r="H118" s="477">
        <v>45291</v>
      </c>
      <c r="I118" s="476" t="s">
        <v>7111</v>
      </c>
      <c r="J118" s="472">
        <v>0</v>
      </c>
      <c r="K118" s="472">
        <v>0</v>
      </c>
      <c r="L118" s="472">
        <v>0</v>
      </c>
      <c r="M118" s="472">
        <v>0</v>
      </c>
      <c r="N118" s="472">
        <v>0</v>
      </c>
      <c r="O118" s="472">
        <v>0</v>
      </c>
      <c r="P118" s="476" t="s">
        <v>7532</v>
      </c>
    </row>
    <row r="119" spans="2:16" ht="26.25" x14ac:dyDescent="0.25">
      <c r="B119" s="476"/>
      <c r="C119" s="476" t="s">
        <v>1241</v>
      </c>
      <c r="D119" s="476" t="s">
        <v>416</v>
      </c>
      <c r="E119" s="476" t="s">
        <v>558</v>
      </c>
      <c r="F119" s="476" t="s">
        <v>531</v>
      </c>
      <c r="G119" s="477">
        <v>45047</v>
      </c>
      <c r="H119" s="477">
        <v>45291</v>
      </c>
      <c r="I119" s="476" t="s">
        <v>7113</v>
      </c>
      <c r="J119" s="472">
        <v>0</v>
      </c>
      <c r="K119" s="472">
        <v>0</v>
      </c>
      <c r="L119" s="472">
        <v>0</v>
      </c>
      <c r="M119" s="472">
        <v>0</v>
      </c>
      <c r="N119" s="472">
        <v>0</v>
      </c>
      <c r="O119" s="472">
        <v>0</v>
      </c>
      <c r="P119" s="476" t="s">
        <v>7532</v>
      </c>
    </row>
  </sheetData>
  <mergeCells count="6">
    <mergeCell ref="P5:P6"/>
    <mergeCell ref="B5:F5"/>
    <mergeCell ref="G5:H5"/>
    <mergeCell ref="I5:I6"/>
    <mergeCell ref="J5:L5"/>
    <mergeCell ref="M5:O5"/>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1"/>
  <dimension ref="A1:AA52"/>
  <sheetViews>
    <sheetView showGridLines="0" zoomScale="77" zoomScaleNormal="77" zoomScaleSheetLayoutView="52" workbookViewId="0">
      <selection activeCell="G33" sqref="G33"/>
    </sheetView>
  </sheetViews>
  <sheetFormatPr baseColWidth="10" defaultColWidth="9" defaultRowHeight="15" x14ac:dyDescent="0.25"/>
  <cols>
    <col min="1" max="1" width="1.85546875" style="69" customWidth="1"/>
    <col min="2" max="2" width="4.85546875" customWidth="1"/>
    <col min="3" max="3" width="15" customWidth="1"/>
    <col min="4" max="4" width="39.42578125" hidden="1" customWidth="1"/>
    <col min="5" max="5" width="53.140625" bestFit="1" customWidth="1"/>
    <col min="6" max="6" width="16.42578125" customWidth="1"/>
    <col min="7" max="7" width="15.140625" customWidth="1"/>
    <col min="8" max="8" width="25.42578125" bestFit="1" customWidth="1"/>
    <col min="9" max="9" width="12.42578125" bestFit="1" customWidth="1"/>
    <col min="10" max="10" width="11" bestFit="1" customWidth="1"/>
    <col min="11" max="11" width="28.28515625" style="18" customWidth="1"/>
    <col min="12" max="12" width="11.42578125" style="18" bestFit="1" customWidth="1"/>
    <col min="13" max="13" width="8.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8.710937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31</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302" t="s">
        <v>398</v>
      </c>
      <c r="C11" s="303" t="s">
        <v>399</v>
      </c>
      <c r="D11" s="303" t="s">
        <v>400</v>
      </c>
      <c r="E11" s="304" t="s">
        <v>401</v>
      </c>
      <c r="F11" s="305" t="s">
        <v>402</v>
      </c>
      <c r="G11" s="305" t="s">
        <v>403</v>
      </c>
      <c r="H11" s="261" t="s">
        <v>404</v>
      </c>
      <c r="I11" s="302" t="s">
        <v>405</v>
      </c>
      <c r="J11" s="31" t="s">
        <v>406</v>
      </c>
      <c r="K11" s="306" t="s">
        <v>407</v>
      </c>
      <c r="L11" s="307" t="s">
        <v>408</v>
      </c>
      <c r="M11" s="308" t="s">
        <v>409</v>
      </c>
      <c r="N11" s="309" t="s">
        <v>410</v>
      </c>
      <c r="O11" s="307" t="s">
        <v>408</v>
      </c>
      <c r="P11" s="308" t="s">
        <v>409</v>
      </c>
      <c r="Q11" s="310" t="s">
        <v>410</v>
      </c>
      <c r="R11" s="1060"/>
      <c r="S11" s="24"/>
      <c r="T11" s="24"/>
    </row>
    <row r="12" spans="1:27" ht="15.75" thickTop="1" x14ac:dyDescent="0.25">
      <c r="A12" s="22"/>
      <c r="B12" s="57">
        <v>1</v>
      </c>
      <c r="C12" s="45"/>
      <c r="D12" s="46" t="s">
        <v>50</v>
      </c>
      <c r="E12" s="46" t="s">
        <v>1972</v>
      </c>
      <c r="F12" s="46" t="s">
        <v>416</v>
      </c>
      <c r="G12" s="46" t="s">
        <v>558</v>
      </c>
      <c r="H12" s="45" t="s">
        <v>422</v>
      </c>
      <c r="I12" s="312">
        <v>43132</v>
      </c>
      <c r="J12" s="313">
        <v>43159</v>
      </c>
      <c r="K12" s="48" t="s">
        <v>1069</v>
      </c>
      <c r="L12" s="209">
        <f t="shared" ref="L12:L17" si="0">MAX(M12:N12)</f>
        <v>0.374</v>
      </c>
      <c r="M12" s="204">
        <v>0.374</v>
      </c>
      <c r="N12" s="208">
        <v>0.374</v>
      </c>
      <c r="O12" s="212">
        <v>0</v>
      </c>
      <c r="P12" s="49">
        <v>0</v>
      </c>
      <c r="Q12" s="210">
        <v>0</v>
      </c>
      <c r="R12" s="195" t="s">
        <v>3408</v>
      </c>
      <c r="S12" s="314"/>
      <c r="T12" s="314"/>
    </row>
    <row r="13" spans="1:27" x14ac:dyDescent="0.25">
      <c r="A13" s="22"/>
      <c r="B13" s="57">
        <f>B12+1</f>
        <v>2</v>
      </c>
      <c r="C13" s="45"/>
      <c r="D13" s="46" t="s">
        <v>50</v>
      </c>
      <c r="E13" s="46" t="s">
        <v>3</v>
      </c>
      <c r="F13" s="46" t="s">
        <v>416</v>
      </c>
      <c r="G13" s="46" t="s">
        <v>558</v>
      </c>
      <c r="H13" s="45" t="s">
        <v>1531</v>
      </c>
      <c r="I13" s="312">
        <v>43132</v>
      </c>
      <c r="J13" s="313">
        <v>43159</v>
      </c>
      <c r="K13" s="48" t="s">
        <v>1062</v>
      </c>
      <c r="L13" s="209">
        <f t="shared" si="0"/>
        <v>1.105</v>
      </c>
      <c r="M13" s="204">
        <v>1.105</v>
      </c>
      <c r="N13" s="208">
        <v>1.105</v>
      </c>
      <c r="O13" s="212">
        <v>0</v>
      </c>
      <c r="P13" s="49">
        <v>0</v>
      </c>
      <c r="Q13" s="210">
        <v>0</v>
      </c>
      <c r="R13" s="195" t="s">
        <v>3408</v>
      </c>
      <c r="S13" s="314"/>
      <c r="T13" s="314"/>
    </row>
    <row r="14" spans="1:27" x14ac:dyDescent="0.25">
      <c r="A14" s="22"/>
      <c r="B14" s="57">
        <f t="shared" ref="B14:B19" si="1">B13+1</f>
        <v>3</v>
      </c>
      <c r="C14" s="45"/>
      <c r="D14" s="46" t="s">
        <v>50</v>
      </c>
      <c r="E14" s="46" t="s">
        <v>353</v>
      </c>
      <c r="F14" s="46" t="s">
        <v>416</v>
      </c>
      <c r="G14" s="46" t="s">
        <v>558</v>
      </c>
      <c r="H14" s="319" t="s">
        <v>3412</v>
      </c>
      <c r="I14" s="312">
        <v>43132</v>
      </c>
      <c r="J14" s="313">
        <v>43159</v>
      </c>
      <c r="K14" s="320" t="s">
        <v>1063</v>
      </c>
      <c r="L14" s="209">
        <f t="shared" si="0"/>
        <v>1.3599999999999999</v>
      </c>
      <c r="M14" s="204">
        <v>1.3599999999999999</v>
      </c>
      <c r="N14" s="208">
        <v>1.3599999999999999</v>
      </c>
      <c r="O14" s="212">
        <v>0</v>
      </c>
      <c r="P14" s="49">
        <v>0</v>
      </c>
      <c r="Q14" s="210">
        <v>0</v>
      </c>
      <c r="R14" s="195" t="s">
        <v>3408</v>
      </c>
      <c r="S14" s="314"/>
      <c r="T14" s="314"/>
    </row>
    <row r="15" spans="1:27" x14ac:dyDescent="0.25">
      <c r="A15" s="22"/>
      <c r="B15" s="57">
        <f>B14+1</f>
        <v>4</v>
      </c>
      <c r="C15" s="45"/>
      <c r="D15" s="46" t="s">
        <v>50</v>
      </c>
      <c r="E15" s="46" t="s">
        <v>355</v>
      </c>
      <c r="F15" s="46" t="s">
        <v>416</v>
      </c>
      <c r="G15" s="46" t="s">
        <v>558</v>
      </c>
      <c r="H15" s="45" t="s">
        <v>370</v>
      </c>
      <c r="I15" s="312">
        <v>43132</v>
      </c>
      <c r="J15" s="313">
        <v>43159</v>
      </c>
      <c r="K15" s="48" t="s">
        <v>1065</v>
      </c>
      <c r="L15" s="209">
        <f t="shared" si="0"/>
        <v>1.02</v>
      </c>
      <c r="M15" s="204">
        <v>1.02</v>
      </c>
      <c r="N15" s="208">
        <v>1.02</v>
      </c>
      <c r="O15" s="212">
        <v>0</v>
      </c>
      <c r="P15" s="49">
        <v>0</v>
      </c>
      <c r="Q15" s="210">
        <v>0</v>
      </c>
      <c r="R15" s="195" t="s">
        <v>3408</v>
      </c>
      <c r="S15" s="314"/>
      <c r="T15" s="314"/>
    </row>
    <row r="16" spans="1:27" x14ac:dyDescent="0.25">
      <c r="A16" s="22"/>
      <c r="B16" s="57">
        <f t="shared" si="1"/>
        <v>5</v>
      </c>
      <c r="C16" s="45"/>
      <c r="D16" s="46" t="s">
        <v>50</v>
      </c>
      <c r="E16" s="46" t="s">
        <v>3393</v>
      </c>
      <c r="F16" s="46" t="s">
        <v>416</v>
      </c>
      <c r="G16" s="46" t="s">
        <v>558</v>
      </c>
      <c r="H16" s="45" t="s">
        <v>608</v>
      </c>
      <c r="I16" s="312">
        <v>43132</v>
      </c>
      <c r="J16" s="313">
        <v>43159</v>
      </c>
      <c r="K16" s="48" t="s">
        <v>3394</v>
      </c>
      <c r="L16" s="209">
        <f t="shared" si="0"/>
        <v>0.27900000000000003</v>
      </c>
      <c r="M16" s="204">
        <v>0.27900000000000003</v>
      </c>
      <c r="N16" s="208">
        <v>0.27900000000000003</v>
      </c>
      <c r="O16" s="212">
        <v>0</v>
      </c>
      <c r="P16" s="49">
        <v>0</v>
      </c>
      <c r="Q16" s="210">
        <v>0</v>
      </c>
      <c r="R16" s="195" t="s">
        <v>3408</v>
      </c>
      <c r="S16" s="314"/>
      <c r="T16" s="314"/>
    </row>
    <row r="17" spans="1:27" x14ac:dyDescent="0.25">
      <c r="A17" s="22"/>
      <c r="B17" s="57">
        <f t="shared" si="1"/>
        <v>6</v>
      </c>
      <c r="C17" s="45"/>
      <c r="D17" s="46" t="s">
        <v>50</v>
      </c>
      <c r="E17" s="46" t="s">
        <v>1914</v>
      </c>
      <c r="F17" s="46" t="s">
        <v>416</v>
      </c>
      <c r="G17" s="46" t="s">
        <v>558</v>
      </c>
      <c r="H17" s="45" t="s">
        <v>458</v>
      </c>
      <c r="I17" s="312">
        <v>43132</v>
      </c>
      <c r="J17" s="313">
        <v>43159</v>
      </c>
      <c r="K17" s="48" t="s">
        <v>1066</v>
      </c>
      <c r="L17" s="209">
        <f t="shared" si="0"/>
        <v>1.02</v>
      </c>
      <c r="M17" s="204">
        <v>1.02</v>
      </c>
      <c r="N17" s="208">
        <v>1.02</v>
      </c>
      <c r="O17" s="212">
        <v>0</v>
      </c>
      <c r="P17" s="49">
        <v>0</v>
      </c>
      <c r="Q17" s="210">
        <v>0</v>
      </c>
      <c r="R17" s="195" t="s">
        <v>3408</v>
      </c>
      <c r="S17" s="314"/>
      <c r="T17" s="314"/>
    </row>
    <row r="18" spans="1:27" x14ac:dyDescent="0.25">
      <c r="A18" s="22"/>
      <c r="B18" s="57">
        <f t="shared" si="1"/>
        <v>7</v>
      </c>
      <c r="C18" s="45"/>
      <c r="D18" s="46" t="s">
        <v>3413</v>
      </c>
      <c r="E18" s="46" t="s">
        <v>3414</v>
      </c>
      <c r="F18" s="46" t="s">
        <v>416</v>
      </c>
      <c r="G18" s="46" t="s">
        <v>558</v>
      </c>
      <c r="H18" s="45" t="s">
        <v>3415</v>
      </c>
      <c r="I18" s="312">
        <v>43132</v>
      </c>
      <c r="J18" s="313">
        <v>43159</v>
      </c>
      <c r="K18" s="48" t="s">
        <v>3415</v>
      </c>
      <c r="L18" s="209">
        <f>MAX(M18:N18)</f>
        <v>1.9490000000000001</v>
      </c>
      <c r="M18" s="204">
        <v>1.9490000000000001</v>
      </c>
      <c r="N18" s="208">
        <v>1.9490000000000001</v>
      </c>
      <c r="O18" s="212">
        <v>0</v>
      </c>
      <c r="P18" s="49">
        <v>0</v>
      </c>
      <c r="Q18" s="210">
        <v>0</v>
      </c>
      <c r="R18" s="195" t="s">
        <v>3416</v>
      </c>
      <c r="S18" s="50"/>
      <c r="T18" s="51"/>
    </row>
    <row r="19" spans="1:27" x14ac:dyDescent="0.25">
      <c r="A19" s="22"/>
      <c r="B19" s="57">
        <f t="shared" si="1"/>
        <v>8</v>
      </c>
      <c r="C19" s="45"/>
      <c r="D19" s="46" t="s">
        <v>3413</v>
      </c>
      <c r="E19" s="46" t="s">
        <v>185</v>
      </c>
      <c r="F19" s="46" t="s">
        <v>416</v>
      </c>
      <c r="G19" s="46" t="s">
        <v>558</v>
      </c>
      <c r="H19" s="45" t="s">
        <v>608</v>
      </c>
      <c r="I19" s="312">
        <v>43132</v>
      </c>
      <c r="J19" s="313">
        <v>43159</v>
      </c>
      <c r="K19" s="48" t="s">
        <v>608</v>
      </c>
      <c r="L19" s="209">
        <f>MAX(M19:N19)</f>
        <v>1.9490000000000001</v>
      </c>
      <c r="M19" s="204">
        <v>1.9490000000000001</v>
      </c>
      <c r="N19" s="208">
        <v>1.9490000000000001</v>
      </c>
      <c r="O19" s="212">
        <v>0</v>
      </c>
      <c r="P19" s="49">
        <v>0</v>
      </c>
      <c r="Q19" s="210">
        <v>0</v>
      </c>
      <c r="R19" s="195" t="s">
        <v>3416</v>
      </c>
      <c r="S19" s="50"/>
      <c r="T19" s="51"/>
    </row>
    <row r="20" spans="1:27" x14ac:dyDescent="0.25">
      <c r="A20" s="22"/>
      <c r="B20" s="259"/>
      <c r="C20" s="259"/>
      <c r="D20" s="259"/>
      <c r="E20" s="259"/>
      <c r="F20" s="259"/>
      <c r="G20" s="259"/>
      <c r="H20" s="259"/>
      <c r="I20" s="315"/>
      <c r="J20" s="315"/>
      <c r="K20" s="259"/>
      <c r="L20" s="209">
        <f>SUM(L12:L19)</f>
        <v>9.0559999999999992</v>
      </c>
      <c r="M20" s="204">
        <f>SUM(M12:M19)</f>
        <v>9.0559999999999992</v>
      </c>
      <c r="N20" s="208">
        <f>SUM(N12:N19)</f>
        <v>9.0559999999999992</v>
      </c>
      <c r="O20" s="316"/>
      <c r="P20" s="317"/>
      <c r="Q20" s="317"/>
      <c r="R20" s="318"/>
      <c r="S20" s="50"/>
      <c r="T20" s="51"/>
    </row>
    <row r="21" spans="1:27" x14ac:dyDescent="0.25">
      <c r="A21" s="4"/>
      <c r="B21" s="13" t="s">
        <v>411</v>
      </c>
      <c r="C21" s="7"/>
      <c r="D21" s="7"/>
      <c r="E21" s="7"/>
      <c r="F21" s="7"/>
      <c r="G21" s="7"/>
      <c r="H21" s="7"/>
      <c r="I21" s="7"/>
      <c r="J21" s="7"/>
      <c r="K21" s="9"/>
      <c r="L21" s="68"/>
      <c r="M21" s="9"/>
      <c r="N21" s="9"/>
      <c r="O21" s="68"/>
      <c r="P21" s="9"/>
      <c r="Q21" s="9"/>
      <c r="R21" s="7"/>
      <c r="S21" s="7"/>
      <c r="T21" s="7"/>
      <c r="U21" s="7"/>
      <c r="V21" s="7"/>
      <c r="W21" s="7"/>
      <c r="X21" s="7"/>
      <c r="Y21" s="7"/>
      <c r="Z21" s="7"/>
      <c r="AA21" s="7"/>
    </row>
    <row r="22" spans="1:27" x14ac:dyDescent="0.25">
      <c r="A22" s="4"/>
      <c r="B22" s="7" t="s">
        <v>412</v>
      </c>
      <c r="C22" s="7"/>
      <c r="D22" s="7"/>
      <c r="E22" s="7"/>
      <c r="F22" s="7"/>
      <c r="G22" s="7"/>
      <c r="H22" s="7"/>
      <c r="I22" s="7"/>
      <c r="J22" s="7"/>
      <c r="K22" s="9"/>
      <c r="L22" s="68"/>
      <c r="M22" s="9"/>
      <c r="N22" s="9"/>
      <c r="O22" s="68"/>
      <c r="P22" s="9"/>
      <c r="Q22" s="9"/>
      <c r="R22" s="7"/>
      <c r="S22" s="7"/>
      <c r="T22" s="7"/>
      <c r="U22" s="7"/>
      <c r="V22" s="7"/>
      <c r="W22" s="7"/>
      <c r="X22" s="7"/>
      <c r="Y22" s="7"/>
      <c r="Z22" s="7"/>
      <c r="AA22" s="7"/>
    </row>
    <row r="23" spans="1:27" x14ac:dyDescent="0.25">
      <c r="A23" s="4"/>
      <c r="B23" s="7" t="s">
        <v>413</v>
      </c>
      <c r="C23" s="7"/>
      <c r="D23" s="7"/>
      <c r="E23" s="7"/>
      <c r="F23" s="7"/>
      <c r="G23" s="7"/>
      <c r="H23" s="7"/>
      <c r="I23" s="7"/>
      <c r="J23" s="7"/>
      <c r="K23" s="9"/>
      <c r="L23" s="68"/>
      <c r="M23" s="9"/>
      <c r="N23" s="9"/>
      <c r="O23" s="68"/>
      <c r="P23" s="9"/>
      <c r="Q23" s="9"/>
      <c r="R23" s="7"/>
      <c r="S23" s="7"/>
      <c r="T23" s="7"/>
      <c r="U23" s="7"/>
      <c r="V23" s="7"/>
      <c r="W23" s="7"/>
      <c r="X23" s="7"/>
      <c r="Y23" s="7"/>
      <c r="Z23" s="7"/>
      <c r="AA23" s="7"/>
    </row>
    <row r="24" spans="1:27" x14ac:dyDescent="0.25">
      <c r="A24" s="4"/>
      <c r="B24" s="7" t="s">
        <v>414</v>
      </c>
      <c r="C24" s="7"/>
      <c r="D24" s="7"/>
      <c r="E24" s="7"/>
      <c r="F24" s="7"/>
      <c r="G24" s="7"/>
      <c r="H24" s="7"/>
      <c r="I24" s="7"/>
      <c r="J24" s="7"/>
      <c r="K24" s="9"/>
      <c r="L24" s="68"/>
      <c r="M24" s="9"/>
      <c r="N24" s="9"/>
      <c r="O24" s="68"/>
      <c r="P24" s="9"/>
      <c r="Q24" s="9"/>
      <c r="R24" s="7"/>
      <c r="S24" s="7"/>
      <c r="T24" s="7"/>
      <c r="U24" s="7"/>
      <c r="V24" s="7"/>
      <c r="W24" s="7"/>
      <c r="X24" s="7"/>
      <c r="Y24" s="7"/>
      <c r="Z24" s="7"/>
      <c r="AA24" s="7"/>
    </row>
    <row r="25" spans="1:27" x14ac:dyDescent="0.25">
      <c r="A25" s="4"/>
      <c r="B25" s="7"/>
      <c r="E25" s="7"/>
      <c r="F25" s="7"/>
      <c r="G25" s="7"/>
      <c r="H25" s="7"/>
      <c r="I25" s="7"/>
      <c r="J25" s="7"/>
      <c r="K25" s="9"/>
      <c r="L25" s="68"/>
      <c r="M25" s="9"/>
      <c r="N25" s="9"/>
      <c r="O25" s="68"/>
      <c r="P25" s="9"/>
      <c r="Q25" s="9"/>
      <c r="R25" s="7"/>
      <c r="S25" s="7"/>
      <c r="T25" s="7"/>
      <c r="U25" s="7"/>
      <c r="V25" s="7"/>
      <c r="W25" s="7"/>
      <c r="X25" s="7"/>
      <c r="Y25" s="7"/>
      <c r="Z25" s="7"/>
      <c r="AA25" s="7"/>
    </row>
    <row r="27" spans="1:27" x14ac:dyDescent="0.25">
      <c r="E27" s="18"/>
      <c r="F27" s="18"/>
      <c r="G27" s="18"/>
      <c r="H27" s="18"/>
      <c r="I27" s="18"/>
      <c r="J27" s="18"/>
    </row>
    <row r="28" spans="1:27" x14ac:dyDescent="0.25">
      <c r="E28" s="18"/>
      <c r="F28" s="18"/>
      <c r="G28" s="18"/>
      <c r="H28" s="18"/>
      <c r="I28" s="18"/>
      <c r="J28" s="18"/>
    </row>
    <row r="29" spans="1:27" x14ac:dyDescent="0.25">
      <c r="E29" s="18"/>
      <c r="F29" s="18"/>
      <c r="G29" s="18"/>
      <c r="H29" s="18"/>
      <c r="I29" s="18"/>
      <c r="J29" s="18"/>
    </row>
    <row r="30" spans="1:27" x14ac:dyDescent="0.25">
      <c r="E30" s="18"/>
      <c r="F30" s="18"/>
      <c r="G30" s="18"/>
      <c r="H30" s="18"/>
      <c r="I30" s="18"/>
      <c r="J30" s="18"/>
    </row>
    <row r="31" spans="1:27" x14ac:dyDescent="0.25">
      <c r="E31" s="18"/>
      <c r="F31" s="18"/>
      <c r="G31" s="18"/>
      <c r="H31" s="18"/>
      <c r="I31" s="18"/>
      <c r="J31" s="18"/>
    </row>
    <row r="32" spans="1:27" x14ac:dyDescent="0.25">
      <c r="E32" s="18"/>
      <c r="F32" s="18"/>
      <c r="G32" s="18"/>
      <c r="H32" s="18"/>
      <c r="I32" s="18"/>
      <c r="J32" s="18"/>
    </row>
    <row r="33" spans="5:10" x14ac:dyDescent="0.25">
      <c r="E33" s="18"/>
      <c r="F33" s="18"/>
      <c r="G33" s="18"/>
      <c r="H33" s="18"/>
      <c r="I33" s="18"/>
      <c r="J33" s="18"/>
    </row>
    <row r="34" spans="5:10" x14ac:dyDescent="0.25">
      <c r="E34" s="18"/>
      <c r="F34" s="18"/>
      <c r="G34" s="18"/>
      <c r="H34" s="18"/>
      <c r="I34" s="18"/>
      <c r="J34" s="18"/>
    </row>
    <row r="35" spans="5:10" x14ac:dyDescent="0.25">
      <c r="E35" s="18"/>
      <c r="F35" s="18"/>
      <c r="G35" s="18"/>
      <c r="H35" s="18"/>
      <c r="I35" s="18"/>
      <c r="J35" s="18"/>
    </row>
    <row r="36" spans="5:10" x14ac:dyDescent="0.25">
      <c r="E36" s="18"/>
      <c r="F36" s="18"/>
      <c r="G36" s="18"/>
      <c r="H36" s="18"/>
      <c r="I36" s="18"/>
      <c r="J36" s="18"/>
    </row>
    <row r="37" spans="5:10" x14ac:dyDescent="0.25">
      <c r="E37" s="18"/>
      <c r="F37" s="18"/>
      <c r="G37" s="18"/>
      <c r="H37" s="18"/>
      <c r="I37" s="18"/>
      <c r="J37" s="18"/>
    </row>
    <row r="38" spans="5:10" x14ac:dyDescent="0.25">
      <c r="E38" s="18"/>
      <c r="F38" s="18"/>
      <c r="G38" s="18"/>
      <c r="H38" s="18"/>
      <c r="I38" s="18"/>
      <c r="J38" s="18"/>
    </row>
    <row r="39" spans="5:10" x14ac:dyDescent="0.25">
      <c r="E39" s="18"/>
      <c r="F39" s="18"/>
      <c r="G39" s="18"/>
      <c r="H39" s="18"/>
      <c r="I39" s="18"/>
      <c r="J39" s="18"/>
    </row>
    <row r="40" spans="5:10" x14ac:dyDescent="0.25">
      <c r="E40" s="18"/>
      <c r="F40" s="18"/>
      <c r="G40" s="18"/>
      <c r="H40" s="18"/>
      <c r="I40" s="18"/>
      <c r="J40" s="18"/>
    </row>
    <row r="41" spans="5:10" x14ac:dyDescent="0.25">
      <c r="E41" s="18"/>
      <c r="F41" s="18"/>
      <c r="G41" s="18"/>
      <c r="H41" s="18"/>
      <c r="I41" s="18"/>
      <c r="J41" s="18"/>
    </row>
    <row r="42" spans="5:10" x14ac:dyDescent="0.25">
      <c r="E42" s="18"/>
      <c r="F42" s="18"/>
      <c r="G42" s="18"/>
      <c r="H42" s="18"/>
      <c r="I42" s="18"/>
      <c r="J42" s="18"/>
    </row>
    <row r="43" spans="5:10" x14ac:dyDescent="0.25">
      <c r="E43" s="18"/>
      <c r="F43" s="18"/>
      <c r="G43" s="18"/>
      <c r="H43" s="18"/>
      <c r="I43" s="18"/>
      <c r="J43" s="18"/>
    </row>
    <row r="44" spans="5:10" x14ac:dyDescent="0.25">
      <c r="E44" s="18"/>
      <c r="F44" s="18"/>
      <c r="G44" s="18"/>
      <c r="H44" s="18"/>
      <c r="I44" s="18"/>
      <c r="J44" s="18"/>
    </row>
    <row r="45" spans="5:10" x14ac:dyDescent="0.25">
      <c r="E45" s="18"/>
      <c r="F45" s="18"/>
      <c r="G45" s="18"/>
      <c r="H45" s="18"/>
      <c r="I45" s="18"/>
      <c r="J45" s="18"/>
    </row>
    <row r="46" spans="5:10" x14ac:dyDescent="0.25">
      <c r="E46" s="18"/>
      <c r="F46" s="18"/>
      <c r="G46" s="18"/>
      <c r="H46" s="18"/>
      <c r="I46" s="18"/>
      <c r="J46" s="18"/>
    </row>
    <row r="47" spans="5:10" x14ac:dyDescent="0.25">
      <c r="E47" s="18"/>
      <c r="F47" s="18"/>
      <c r="G47" s="18"/>
      <c r="H47" s="18"/>
      <c r="I47" s="18"/>
      <c r="J47" s="18"/>
    </row>
    <row r="48" spans="5:10" x14ac:dyDescent="0.25">
      <c r="E48" s="18"/>
      <c r="F48" s="18"/>
      <c r="G48" s="18"/>
      <c r="H48" s="18"/>
      <c r="I48" s="18"/>
      <c r="J48" s="18"/>
    </row>
    <row r="49" spans="5:10" x14ac:dyDescent="0.25">
      <c r="E49" s="18"/>
      <c r="F49" s="18"/>
      <c r="G49" s="18"/>
      <c r="H49" s="18"/>
      <c r="I49" s="18"/>
      <c r="J49" s="18"/>
    </row>
    <row r="50" spans="5:10" x14ac:dyDescent="0.25">
      <c r="E50" s="18"/>
      <c r="F50" s="18"/>
      <c r="G50" s="18"/>
      <c r="H50" s="18"/>
      <c r="I50" s="18"/>
      <c r="J50" s="18"/>
    </row>
    <row r="51" spans="5:10" x14ac:dyDescent="0.25">
      <c r="E51" s="18"/>
      <c r="F51" s="18"/>
      <c r="G51" s="18"/>
      <c r="H51" s="18"/>
      <c r="I51" s="18"/>
      <c r="J51" s="18"/>
    </row>
    <row r="52" spans="5:10" x14ac:dyDescent="0.25">
      <c r="E52" s="18"/>
      <c r="F52" s="18"/>
      <c r="G52" s="18"/>
      <c r="H52" s="18"/>
      <c r="I52" s="18"/>
      <c r="J52" s="18"/>
    </row>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6:F8" xr:uid="{00000000-0002-0000-1F00-000000000000}"/>
  </dataValidations>
  <pageMargins left="0.51" right="0.19685039370078741" top="0.59055118110236227" bottom="0.35433070866141736" header="0.31496062992125984" footer="0.43307086614173229"/>
  <pageSetup paperSize="9" scale="44" orientation="landscape"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2"/>
  <dimension ref="A1:AA193"/>
  <sheetViews>
    <sheetView showGridLines="0" view="pageBreakPreview" zoomScale="55" zoomScaleNormal="55" zoomScaleSheetLayoutView="55" workbookViewId="0">
      <selection activeCell="G58" sqref="G58"/>
    </sheetView>
  </sheetViews>
  <sheetFormatPr baseColWidth="10" defaultColWidth="9" defaultRowHeight="15" x14ac:dyDescent="0.25"/>
  <cols>
    <col min="1" max="1" width="1.85546875" style="69" customWidth="1"/>
    <col min="2" max="2" width="4.85546875" customWidth="1"/>
    <col min="3" max="3" width="17.85546875" customWidth="1"/>
    <col min="4" max="4" width="39.42578125" customWidth="1"/>
    <col min="5" max="5" width="57.5703125" bestFit="1" customWidth="1"/>
    <col min="6" max="6" width="16.42578125" customWidth="1"/>
    <col min="7" max="7" width="15.140625" customWidth="1"/>
    <col min="8" max="8" width="25.42578125" customWidth="1"/>
    <col min="9" max="9" width="12.42578125" customWidth="1"/>
    <col min="10" max="10" width="11" customWidth="1"/>
    <col min="11" max="11" width="32.140625" style="18" customWidth="1"/>
    <col min="12" max="12" width="11.42578125" style="18" customWidth="1"/>
    <col min="13" max="13" width="7.85546875" style="18" customWidth="1"/>
    <col min="14" max="14" width="9.140625" style="18" customWidth="1"/>
    <col min="15" max="15" width="11.42578125" style="18" customWidth="1"/>
    <col min="16" max="16" width="7.85546875" style="18" customWidth="1"/>
    <col min="17" max="17" width="9.140625" style="18" customWidth="1"/>
    <col min="18" max="18" width="84.85546875" bestFit="1" customWidth="1"/>
    <col min="24" max="24" width="19.42578125" customWidth="1"/>
    <col min="25" max="25" width="32" bestFit="1" customWidth="1"/>
    <col min="26" max="26" width="19.425781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f ca="1">TODAY()</f>
        <v>45089</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3404</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x14ac:dyDescent="0.25">
      <c r="A11" s="22"/>
      <c r="B11" s="286" t="s">
        <v>398</v>
      </c>
      <c r="C11" s="287" t="s">
        <v>399</v>
      </c>
      <c r="D11" s="287" t="s">
        <v>400</v>
      </c>
      <c r="E11" s="288" t="s">
        <v>401</v>
      </c>
      <c r="F11" s="289" t="s">
        <v>402</v>
      </c>
      <c r="G11" s="289" t="s">
        <v>403</v>
      </c>
      <c r="H11" s="290" t="s">
        <v>404</v>
      </c>
      <c r="I11" s="291" t="s">
        <v>405</v>
      </c>
      <c r="J11" s="292" t="s">
        <v>406</v>
      </c>
      <c r="K11" s="293" t="s">
        <v>407</v>
      </c>
      <c r="L11" s="294" t="s">
        <v>408</v>
      </c>
      <c r="M11" s="295" t="s">
        <v>409</v>
      </c>
      <c r="N11" s="296" t="s">
        <v>410</v>
      </c>
      <c r="O11" s="294" t="s">
        <v>408</v>
      </c>
      <c r="P11" s="295" t="s">
        <v>409</v>
      </c>
      <c r="Q11" s="297" t="s">
        <v>410</v>
      </c>
      <c r="R11" s="1233"/>
      <c r="S11" s="24"/>
      <c r="T11" s="24"/>
    </row>
    <row r="12" spans="1:27" x14ac:dyDescent="0.25">
      <c r="A12" s="22" t="e">
        <f>+#REF!+7</f>
        <v>#REF!</v>
      </c>
      <c r="B12" s="201">
        <v>1</v>
      </c>
      <c r="C12" s="46"/>
      <c r="D12" s="46" t="s">
        <v>3404</v>
      </c>
      <c r="E12" s="46" t="s">
        <v>350</v>
      </c>
      <c r="F12" s="46" t="s">
        <v>416</v>
      </c>
      <c r="G12" s="46" t="s">
        <v>558</v>
      </c>
      <c r="H12" s="298" t="s">
        <v>634</v>
      </c>
      <c r="I12" s="80">
        <v>43132</v>
      </c>
      <c r="J12" s="299">
        <v>43159</v>
      </c>
      <c r="K12" s="275" t="s">
        <v>1061</v>
      </c>
      <c r="L12" s="212">
        <v>1.5</v>
      </c>
      <c r="M12" s="49">
        <v>1.5</v>
      </c>
      <c r="N12" s="210">
        <v>1.5</v>
      </c>
      <c r="O12" s="212">
        <v>0</v>
      </c>
      <c r="P12" s="49">
        <v>0</v>
      </c>
      <c r="Q12" s="210"/>
      <c r="R12" s="300" t="s">
        <v>3405</v>
      </c>
      <c r="S12" s="50" t="s">
        <v>3406</v>
      </c>
      <c r="T12" s="51"/>
    </row>
    <row r="13" spans="1:27" x14ac:dyDescent="0.25">
      <c r="A13" s="22" t="e">
        <f>+#REF!+7</f>
        <v>#REF!</v>
      </c>
      <c r="B13" s="201">
        <f>+B12+1</f>
        <v>2</v>
      </c>
      <c r="C13" s="45"/>
      <c r="D13" s="46" t="s">
        <v>3404</v>
      </c>
      <c r="E13" s="45" t="s">
        <v>354</v>
      </c>
      <c r="F13" s="46" t="s">
        <v>416</v>
      </c>
      <c r="G13" s="46" t="s">
        <v>558</v>
      </c>
      <c r="H13" s="47" t="s">
        <v>1880</v>
      </c>
      <c r="I13" s="80">
        <v>43132</v>
      </c>
      <c r="J13" s="299">
        <v>43159</v>
      </c>
      <c r="K13" s="275" t="s">
        <v>1064</v>
      </c>
      <c r="L13" s="212">
        <v>1.2</v>
      </c>
      <c r="M13" s="49">
        <v>1.2</v>
      </c>
      <c r="N13" s="210">
        <v>1.2</v>
      </c>
      <c r="O13" s="212">
        <v>0</v>
      </c>
      <c r="P13" s="49">
        <v>0</v>
      </c>
      <c r="Q13" s="210">
        <v>0</v>
      </c>
      <c r="R13" s="300" t="s">
        <v>3405</v>
      </c>
      <c r="S13" s="50" t="s">
        <v>3406</v>
      </c>
      <c r="T13" s="51"/>
    </row>
    <row r="14" spans="1:27" x14ac:dyDescent="0.25">
      <c r="A14" s="22" t="e">
        <f>+#REF!+7</f>
        <v>#REF!</v>
      </c>
      <c r="B14" s="201">
        <f t="shared" ref="B14:B21" si="0">+B13+1</f>
        <v>3</v>
      </c>
      <c r="C14" s="45"/>
      <c r="D14" s="46" t="s">
        <v>3404</v>
      </c>
      <c r="E14" s="45" t="s">
        <v>356</v>
      </c>
      <c r="F14" s="46" t="s">
        <v>416</v>
      </c>
      <c r="G14" s="46" t="s">
        <v>558</v>
      </c>
      <c r="H14" s="47" t="s">
        <v>422</v>
      </c>
      <c r="I14" s="80">
        <v>43132</v>
      </c>
      <c r="J14" s="299">
        <v>43159</v>
      </c>
      <c r="K14" s="275" t="s">
        <v>1067</v>
      </c>
      <c r="L14" s="212">
        <v>4.5999999999999996</v>
      </c>
      <c r="M14" s="49">
        <v>4.5999999999999996</v>
      </c>
      <c r="N14" s="210">
        <v>4.5999999999999996</v>
      </c>
      <c r="O14" s="263">
        <v>0</v>
      </c>
      <c r="P14" s="265">
        <v>0</v>
      </c>
      <c r="Q14" s="249">
        <v>0</v>
      </c>
      <c r="R14" s="300" t="s">
        <v>3405</v>
      </c>
      <c r="S14" s="50" t="s">
        <v>3406</v>
      </c>
      <c r="T14" s="51"/>
    </row>
    <row r="15" spans="1:27" x14ac:dyDescent="0.25">
      <c r="A15" s="22" t="e">
        <f>+A14+7</f>
        <v>#REF!</v>
      </c>
      <c r="B15" s="201">
        <f t="shared" si="0"/>
        <v>4</v>
      </c>
      <c r="C15" s="45"/>
      <c r="D15" s="46" t="s">
        <v>3404</v>
      </c>
      <c r="E15" s="45" t="s">
        <v>1946</v>
      </c>
      <c r="F15" s="46" t="s">
        <v>416</v>
      </c>
      <c r="G15" s="46" t="s">
        <v>558</v>
      </c>
      <c r="H15" s="47" t="s">
        <v>370</v>
      </c>
      <c r="I15" s="80">
        <v>43132</v>
      </c>
      <c r="J15" s="299">
        <v>43159</v>
      </c>
      <c r="K15" s="275" t="s">
        <v>1068</v>
      </c>
      <c r="L15" s="212">
        <v>4</v>
      </c>
      <c r="M15" s="49">
        <v>4</v>
      </c>
      <c r="N15" s="210">
        <v>4</v>
      </c>
      <c r="O15" s="212">
        <v>0</v>
      </c>
      <c r="P15" s="301">
        <v>0</v>
      </c>
      <c r="Q15" s="249">
        <v>0</v>
      </c>
      <c r="R15" s="300" t="s">
        <v>3405</v>
      </c>
      <c r="S15" s="50" t="s">
        <v>3406</v>
      </c>
      <c r="T15" s="51"/>
    </row>
    <row r="16" spans="1:27" x14ac:dyDescent="0.25">
      <c r="A16" s="22" t="e">
        <f>+#REF!+7</f>
        <v>#REF!</v>
      </c>
      <c r="B16" s="201">
        <f t="shared" si="0"/>
        <v>5</v>
      </c>
      <c r="C16" s="45"/>
      <c r="D16" s="46" t="s">
        <v>3404</v>
      </c>
      <c r="E16" s="45" t="s">
        <v>357</v>
      </c>
      <c r="F16" s="57" t="s">
        <v>416</v>
      </c>
      <c r="G16" s="57" t="s">
        <v>558</v>
      </c>
      <c r="H16" s="58" t="s">
        <v>517</v>
      </c>
      <c r="I16" s="80">
        <v>43132</v>
      </c>
      <c r="J16" s="299">
        <v>43159</v>
      </c>
      <c r="K16" s="275" t="s">
        <v>1071</v>
      </c>
      <c r="L16" s="212">
        <v>4.54</v>
      </c>
      <c r="M16" s="49">
        <v>4.54</v>
      </c>
      <c r="N16" s="210">
        <v>4.54</v>
      </c>
      <c r="O16" s="212">
        <v>0</v>
      </c>
      <c r="P16" s="301">
        <v>0</v>
      </c>
      <c r="Q16" s="249">
        <v>0</v>
      </c>
      <c r="R16" s="300" t="s">
        <v>3405</v>
      </c>
      <c r="S16" s="50" t="s">
        <v>3406</v>
      </c>
      <c r="T16" s="51"/>
    </row>
    <row r="17" spans="1:20" x14ac:dyDescent="0.25">
      <c r="A17" s="22" t="e">
        <f>+A16+7</f>
        <v>#REF!</v>
      </c>
      <c r="B17" s="201">
        <f t="shared" si="0"/>
        <v>6</v>
      </c>
      <c r="C17" s="45"/>
      <c r="D17" s="46" t="s">
        <v>3404</v>
      </c>
      <c r="E17" s="45" t="s">
        <v>2015</v>
      </c>
      <c r="F17" s="46" t="s">
        <v>416</v>
      </c>
      <c r="G17" s="46" t="s">
        <v>558</v>
      </c>
      <c r="H17" s="47" t="s">
        <v>370</v>
      </c>
      <c r="I17" s="80">
        <v>43132</v>
      </c>
      <c r="J17" s="299">
        <v>43159</v>
      </c>
      <c r="K17" s="275" t="s">
        <v>1072</v>
      </c>
      <c r="L17" s="212">
        <v>3.25</v>
      </c>
      <c r="M17" s="49">
        <v>3.25</v>
      </c>
      <c r="N17" s="210">
        <v>3.25</v>
      </c>
      <c r="O17" s="212">
        <v>0</v>
      </c>
      <c r="P17" s="301">
        <v>0</v>
      </c>
      <c r="Q17" s="249">
        <v>0</v>
      </c>
      <c r="R17" s="300" t="s">
        <v>3405</v>
      </c>
      <c r="S17" s="50" t="s">
        <v>3406</v>
      </c>
      <c r="T17" s="51"/>
    </row>
    <row r="18" spans="1:20" x14ac:dyDescent="0.25">
      <c r="A18" s="22" t="e">
        <f>+A17+7</f>
        <v>#REF!</v>
      </c>
      <c r="B18" s="201">
        <f t="shared" si="0"/>
        <v>7</v>
      </c>
      <c r="C18" s="45"/>
      <c r="D18" s="46" t="s">
        <v>3404</v>
      </c>
      <c r="E18" s="45" t="s">
        <v>357</v>
      </c>
      <c r="F18" s="57" t="s">
        <v>416</v>
      </c>
      <c r="G18" s="57" t="s">
        <v>558</v>
      </c>
      <c r="H18" s="58" t="s">
        <v>562</v>
      </c>
      <c r="I18" s="80">
        <v>43132</v>
      </c>
      <c r="J18" s="299">
        <v>43159</v>
      </c>
      <c r="K18" s="275" t="s">
        <v>1073</v>
      </c>
      <c r="L18" s="212">
        <v>1</v>
      </c>
      <c r="M18" s="49">
        <v>1</v>
      </c>
      <c r="N18" s="210">
        <v>1</v>
      </c>
      <c r="O18" s="212">
        <v>0</v>
      </c>
      <c r="P18" s="301">
        <v>0</v>
      </c>
      <c r="Q18" s="249">
        <v>0</v>
      </c>
      <c r="R18" s="300" t="s">
        <v>3405</v>
      </c>
      <c r="S18" s="50" t="s">
        <v>3406</v>
      </c>
      <c r="T18" s="51"/>
    </row>
    <row r="19" spans="1:20" x14ac:dyDescent="0.25">
      <c r="A19" s="22" t="e">
        <f>+A18+7</f>
        <v>#REF!</v>
      </c>
      <c r="B19" s="201">
        <f t="shared" si="0"/>
        <v>8</v>
      </c>
      <c r="C19" s="45"/>
      <c r="D19" s="46" t="s">
        <v>3404</v>
      </c>
      <c r="E19" s="45" t="s">
        <v>2045</v>
      </c>
      <c r="F19" s="46" t="s">
        <v>416</v>
      </c>
      <c r="G19" s="46" t="s">
        <v>558</v>
      </c>
      <c r="H19" s="47" t="s">
        <v>370</v>
      </c>
      <c r="I19" s="80">
        <v>43132</v>
      </c>
      <c r="J19" s="299">
        <v>43159</v>
      </c>
      <c r="K19" s="275" t="s">
        <v>1065</v>
      </c>
      <c r="L19" s="212">
        <v>1.5</v>
      </c>
      <c r="M19" s="49">
        <v>1.5</v>
      </c>
      <c r="N19" s="210">
        <v>1.5</v>
      </c>
      <c r="O19" s="212">
        <v>0</v>
      </c>
      <c r="P19" s="301">
        <v>0</v>
      </c>
      <c r="Q19" s="249">
        <v>0</v>
      </c>
      <c r="R19" s="300" t="s">
        <v>3405</v>
      </c>
      <c r="S19" s="50" t="s">
        <v>3406</v>
      </c>
      <c r="T19" s="51"/>
    </row>
    <row r="20" spans="1:20" x14ac:dyDescent="0.25">
      <c r="A20" s="22" t="e">
        <f>+#REF!+7</f>
        <v>#REF!</v>
      </c>
      <c r="B20" s="201">
        <f t="shared" si="0"/>
        <v>9</v>
      </c>
      <c r="C20" s="45"/>
      <c r="D20" s="46" t="s">
        <v>3404</v>
      </c>
      <c r="E20" s="45" t="s">
        <v>329</v>
      </c>
      <c r="F20" s="46" t="s">
        <v>416</v>
      </c>
      <c r="G20" s="46" t="s">
        <v>558</v>
      </c>
      <c r="H20" s="47" t="s">
        <v>454</v>
      </c>
      <c r="I20" s="80">
        <v>43132</v>
      </c>
      <c r="J20" s="299">
        <v>43159</v>
      </c>
      <c r="K20" s="275" t="s">
        <v>1074</v>
      </c>
      <c r="L20" s="212">
        <v>5.5</v>
      </c>
      <c r="M20" s="49">
        <v>5.5</v>
      </c>
      <c r="N20" s="210">
        <v>5.5</v>
      </c>
      <c r="O20" s="212">
        <v>0</v>
      </c>
      <c r="P20" s="301">
        <v>0</v>
      </c>
      <c r="Q20" s="249">
        <v>0</v>
      </c>
      <c r="R20" s="300" t="s">
        <v>3405</v>
      </c>
      <c r="S20" s="50" t="s">
        <v>3406</v>
      </c>
      <c r="T20" s="51"/>
    </row>
    <row r="21" spans="1:20" x14ac:dyDescent="0.25">
      <c r="A21" s="22" t="e">
        <f>+#REF!+7</f>
        <v>#REF!</v>
      </c>
      <c r="B21" s="201">
        <f t="shared" si="0"/>
        <v>10</v>
      </c>
      <c r="C21" s="56"/>
      <c r="D21" s="46" t="s">
        <v>3404</v>
      </c>
      <c r="E21" s="45" t="s">
        <v>2981</v>
      </c>
      <c r="F21" s="46" t="s">
        <v>416</v>
      </c>
      <c r="G21" s="46" t="s">
        <v>558</v>
      </c>
      <c r="H21" s="47" t="s">
        <v>470</v>
      </c>
      <c r="I21" s="80">
        <v>43132</v>
      </c>
      <c r="J21" s="299">
        <v>43159</v>
      </c>
      <c r="K21" s="275" t="s">
        <v>2982</v>
      </c>
      <c r="L21" s="212">
        <v>1.3</v>
      </c>
      <c r="M21" s="49">
        <v>1.3</v>
      </c>
      <c r="N21" s="210">
        <v>1.3</v>
      </c>
      <c r="O21" s="212">
        <v>0</v>
      </c>
      <c r="P21" s="301">
        <v>0</v>
      </c>
      <c r="Q21" s="249">
        <v>0</v>
      </c>
      <c r="R21" s="300" t="s">
        <v>3405</v>
      </c>
      <c r="S21" s="50" t="s">
        <v>3406</v>
      </c>
      <c r="T21" s="51"/>
    </row>
    <row r="22" spans="1:20" x14ac:dyDescent="0.25">
      <c r="A22" s="22"/>
      <c r="B22" s="201"/>
      <c r="C22" s="45"/>
      <c r="D22" s="46"/>
      <c r="E22" s="45"/>
      <c r="F22" s="46"/>
      <c r="G22" s="46"/>
      <c r="H22" s="47"/>
      <c r="I22" s="45"/>
      <c r="J22" s="47"/>
      <c r="K22" s="48"/>
      <c r="L22" s="212"/>
      <c r="M22" s="49"/>
      <c r="N22" s="210"/>
      <c r="O22" s="212"/>
      <c r="P22" s="49"/>
      <c r="Q22" s="210"/>
      <c r="R22" s="202"/>
      <c r="S22" s="50"/>
      <c r="T22" s="51"/>
    </row>
    <row r="23" spans="1:20" x14ac:dyDescent="0.25">
      <c r="A23" s="22"/>
      <c r="B23" s="201"/>
      <c r="C23" s="45"/>
      <c r="D23" s="46"/>
      <c r="E23" s="45"/>
      <c r="F23" s="46"/>
      <c r="G23" s="46"/>
      <c r="H23" s="47"/>
      <c r="I23" s="45"/>
      <c r="J23" s="47"/>
      <c r="K23" s="48"/>
      <c r="L23" s="212"/>
      <c r="M23" s="49"/>
      <c r="N23" s="210"/>
      <c r="O23" s="212"/>
      <c r="P23" s="49"/>
      <c r="Q23" s="210"/>
      <c r="R23" s="202"/>
      <c r="S23" s="50"/>
      <c r="T23" s="51"/>
    </row>
    <row r="24" spans="1:20" x14ac:dyDescent="0.25">
      <c r="A24" s="22"/>
      <c r="B24" s="201"/>
      <c r="C24" s="45"/>
      <c r="D24" s="46"/>
      <c r="E24" s="45"/>
      <c r="F24" s="46"/>
      <c r="G24" s="46"/>
      <c r="H24" s="47"/>
      <c r="I24" s="45"/>
      <c r="J24" s="47"/>
      <c r="K24" s="48"/>
      <c r="L24" s="212"/>
      <c r="M24" s="49"/>
      <c r="N24" s="210"/>
      <c r="O24" s="212"/>
      <c r="P24" s="49"/>
      <c r="Q24" s="210"/>
      <c r="R24" s="202"/>
      <c r="S24" s="50"/>
      <c r="T24" s="51"/>
    </row>
    <row r="25" spans="1:20" x14ac:dyDescent="0.25">
      <c r="A25" s="22"/>
      <c r="B25" s="201"/>
      <c r="C25" s="45"/>
      <c r="D25" s="46"/>
      <c r="E25" s="45"/>
      <c r="F25" s="46"/>
      <c r="G25" s="46"/>
      <c r="H25" s="47"/>
      <c r="I25" s="45"/>
      <c r="J25" s="47"/>
      <c r="K25" s="48"/>
      <c r="L25" s="212"/>
      <c r="M25" s="49"/>
      <c r="N25" s="210"/>
      <c r="O25" s="212"/>
      <c r="P25" s="49"/>
      <c r="Q25" s="210"/>
      <c r="R25" s="202"/>
      <c r="S25" s="50"/>
      <c r="T25" s="51"/>
    </row>
    <row r="26" spans="1:20" x14ac:dyDescent="0.25">
      <c r="A26" s="22"/>
      <c r="B26" s="201"/>
      <c r="C26" s="45"/>
      <c r="D26" s="46"/>
      <c r="E26" s="45"/>
      <c r="F26" s="46"/>
      <c r="G26" s="46"/>
      <c r="H26" s="47"/>
      <c r="I26" s="45"/>
      <c r="J26" s="47"/>
      <c r="K26" s="48"/>
      <c r="L26" s="212"/>
      <c r="M26" s="49"/>
      <c r="N26" s="210"/>
      <c r="O26" s="212"/>
      <c r="P26" s="49"/>
      <c r="Q26" s="210"/>
      <c r="R26" s="202"/>
      <c r="S26" s="50"/>
      <c r="T26" s="51"/>
    </row>
    <row r="27" spans="1:20" x14ac:dyDescent="0.25">
      <c r="A27" s="22"/>
      <c r="B27" s="201"/>
      <c r="C27" s="45"/>
      <c r="D27" s="46"/>
      <c r="E27" s="45"/>
      <c r="F27" s="46"/>
      <c r="G27" s="46"/>
      <c r="H27" s="47"/>
      <c r="I27" s="45"/>
      <c r="J27" s="47"/>
      <c r="K27" s="48"/>
      <c r="L27" s="212"/>
      <c r="M27" s="49"/>
      <c r="N27" s="210"/>
      <c r="O27" s="212"/>
      <c r="P27" s="49"/>
      <c r="Q27" s="210"/>
      <c r="R27" s="202"/>
      <c r="S27" s="50"/>
      <c r="T27" s="51"/>
    </row>
    <row r="28" spans="1:20" x14ac:dyDescent="0.25">
      <c r="A28" s="22"/>
      <c r="B28" s="201"/>
      <c r="C28" s="45"/>
      <c r="D28" s="46"/>
      <c r="E28" s="45"/>
      <c r="F28" s="46"/>
      <c r="G28" s="46"/>
      <c r="H28" s="47"/>
      <c r="I28" s="45"/>
      <c r="J28" s="47"/>
      <c r="K28" s="48"/>
      <c r="L28" s="212"/>
      <c r="M28" s="49"/>
      <c r="N28" s="210"/>
      <c r="O28" s="212"/>
      <c r="P28" s="49"/>
      <c r="Q28" s="210"/>
      <c r="R28" s="202"/>
      <c r="S28" s="50"/>
      <c r="T28" s="51"/>
    </row>
    <row r="29" spans="1:20" x14ac:dyDescent="0.25">
      <c r="A29" s="22"/>
      <c r="B29" s="201"/>
      <c r="C29" s="45"/>
      <c r="D29" s="46"/>
      <c r="E29" s="45"/>
      <c r="F29" s="46"/>
      <c r="G29" s="46"/>
      <c r="H29" s="47"/>
      <c r="I29" s="45"/>
      <c r="J29" s="47"/>
      <c r="K29" s="48"/>
      <c r="L29" s="212"/>
      <c r="M29" s="49"/>
      <c r="N29" s="210"/>
      <c r="O29" s="212"/>
      <c r="P29" s="49"/>
      <c r="Q29" s="210"/>
      <c r="R29" s="202"/>
      <c r="S29" s="50"/>
      <c r="T29" s="51"/>
    </row>
    <row r="30" spans="1:20" x14ac:dyDescent="0.25">
      <c r="A30" s="22"/>
      <c r="B30" s="201"/>
      <c r="C30" s="45"/>
      <c r="D30" s="46"/>
      <c r="E30" s="45"/>
      <c r="F30" s="46"/>
      <c r="G30" s="46"/>
      <c r="H30" s="47"/>
      <c r="I30" s="45"/>
      <c r="J30" s="47"/>
      <c r="K30" s="48"/>
      <c r="L30" s="212"/>
      <c r="M30" s="49"/>
      <c r="N30" s="210"/>
      <c r="O30" s="212"/>
      <c r="P30" s="49"/>
      <c r="Q30" s="210"/>
      <c r="R30" s="202"/>
      <c r="S30" s="50"/>
      <c r="T30" s="51"/>
    </row>
    <row r="31" spans="1:20" x14ac:dyDescent="0.25">
      <c r="A31" s="22"/>
      <c r="B31" s="201"/>
      <c r="C31" s="45"/>
      <c r="D31" s="46"/>
      <c r="E31" s="45"/>
      <c r="F31" s="46"/>
      <c r="G31" s="46"/>
      <c r="H31" s="47"/>
      <c r="I31" s="45"/>
      <c r="J31" s="47"/>
      <c r="K31" s="48"/>
      <c r="L31" s="212"/>
      <c r="M31" s="49"/>
      <c r="N31" s="210"/>
      <c r="O31" s="212"/>
      <c r="P31" s="49"/>
      <c r="Q31" s="210"/>
      <c r="R31" s="202"/>
      <c r="S31" s="50"/>
      <c r="T31" s="51"/>
    </row>
    <row r="32" spans="1:20" x14ac:dyDescent="0.25">
      <c r="A32" s="22"/>
      <c r="B32" s="201"/>
      <c r="C32" s="45"/>
      <c r="D32" s="46"/>
      <c r="E32" s="45"/>
      <c r="F32" s="46"/>
      <c r="G32" s="46"/>
      <c r="H32" s="47"/>
      <c r="I32" s="45"/>
      <c r="J32" s="47"/>
      <c r="K32" s="48"/>
      <c r="L32" s="212"/>
      <c r="M32" s="49"/>
      <c r="N32" s="210"/>
      <c r="O32" s="212"/>
      <c r="P32" s="49"/>
      <c r="Q32" s="210"/>
      <c r="R32" s="202"/>
      <c r="S32" s="50"/>
      <c r="T32" s="51"/>
    </row>
    <row r="33" spans="1:20" x14ac:dyDescent="0.25">
      <c r="A33" s="22"/>
      <c r="B33" s="201"/>
      <c r="C33" s="45"/>
      <c r="D33" s="46"/>
      <c r="E33" s="45"/>
      <c r="F33" s="46"/>
      <c r="G33" s="46"/>
      <c r="H33" s="47"/>
      <c r="I33" s="45"/>
      <c r="J33" s="47"/>
      <c r="K33" s="48"/>
      <c r="L33" s="212"/>
      <c r="M33" s="49"/>
      <c r="N33" s="210"/>
      <c r="O33" s="212"/>
      <c r="P33" s="49"/>
      <c r="Q33" s="210"/>
      <c r="R33" s="202"/>
      <c r="S33" s="50"/>
      <c r="T33" s="51"/>
    </row>
    <row r="34" spans="1:20" x14ac:dyDescent="0.25">
      <c r="A34" s="22"/>
      <c r="B34" s="201"/>
      <c r="C34" s="45"/>
      <c r="D34" s="46"/>
      <c r="E34" s="45"/>
      <c r="F34" s="46"/>
      <c r="G34" s="46"/>
      <c r="H34" s="47"/>
      <c r="I34" s="45"/>
      <c r="J34" s="47"/>
      <c r="K34" s="48"/>
      <c r="L34" s="212"/>
      <c r="M34" s="49"/>
      <c r="N34" s="210"/>
      <c r="O34" s="212"/>
      <c r="P34" s="49"/>
      <c r="Q34" s="210"/>
      <c r="R34" s="202"/>
      <c r="S34" s="50"/>
      <c r="T34" s="51"/>
    </row>
    <row r="35" spans="1:20" x14ac:dyDescent="0.25">
      <c r="A35" s="22"/>
      <c r="B35" s="201"/>
      <c r="C35" s="45"/>
      <c r="D35" s="46"/>
      <c r="E35" s="45"/>
      <c r="F35" s="46"/>
      <c r="G35" s="46"/>
      <c r="H35" s="47"/>
      <c r="I35" s="45"/>
      <c r="J35" s="47"/>
      <c r="K35" s="48"/>
      <c r="L35" s="212"/>
      <c r="M35" s="49"/>
      <c r="N35" s="210"/>
      <c r="O35" s="212"/>
      <c r="P35" s="49"/>
      <c r="Q35" s="210"/>
      <c r="R35" s="202"/>
      <c r="S35" s="50"/>
      <c r="T35" s="51"/>
    </row>
    <row r="36" spans="1:20" x14ac:dyDescent="0.25">
      <c r="A36" s="22"/>
      <c r="B36" s="201"/>
      <c r="C36" s="45"/>
      <c r="D36" s="46"/>
      <c r="E36" s="45"/>
      <c r="F36" s="46"/>
      <c r="G36" s="46"/>
      <c r="H36" s="47"/>
      <c r="I36" s="45"/>
      <c r="J36" s="47"/>
      <c r="K36" s="48"/>
      <c r="L36" s="212"/>
      <c r="M36" s="49"/>
      <c r="N36" s="210"/>
      <c r="O36" s="212"/>
      <c r="P36" s="49"/>
      <c r="Q36" s="210"/>
      <c r="R36" s="202"/>
      <c r="S36" s="50"/>
      <c r="T36" s="51"/>
    </row>
    <row r="37" spans="1:20" x14ac:dyDescent="0.25">
      <c r="A37" s="22"/>
      <c r="B37" s="201"/>
      <c r="C37" s="45"/>
      <c r="D37" s="46"/>
      <c r="E37" s="45"/>
      <c r="F37" s="46"/>
      <c r="G37" s="46"/>
      <c r="H37" s="47"/>
      <c r="I37" s="45"/>
      <c r="J37" s="47"/>
      <c r="K37" s="48"/>
      <c r="L37" s="212"/>
      <c r="M37" s="49"/>
      <c r="N37" s="210"/>
      <c r="O37" s="212"/>
      <c r="P37" s="49"/>
      <c r="Q37" s="210"/>
      <c r="R37" s="202"/>
      <c r="S37" s="50"/>
      <c r="T37" s="51"/>
    </row>
    <row r="38" spans="1:20" x14ac:dyDescent="0.25">
      <c r="A38" s="22"/>
      <c r="B38" s="201"/>
      <c r="C38" s="45"/>
      <c r="D38" s="46"/>
      <c r="E38" s="45"/>
      <c r="F38" s="46"/>
      <c r="G38" s="46"/>
      <c r="H38" s="47"/>
      <c r="I38" s="45"/>
      <c r="J38" s="47"/>
      <c r="K38" s="48"/>
      <c r="L38" s="212"/>
      <c r="M38" s="49"/>
      <c r="N38" s="210"/>
      <c r="O38" s="212"/>
      <c r="P38" s="49"/>
      <c r="Q38" s="210"/>
      <c r="R38" s="202"/>
      <c r="S38" s="50"/>
      <c r="T38" s="51"/>
    </row>
    <row r="39" spans="1:20" x14ac:dyDescent="0.25">
      <c r="A39" s="22"/>
      <c r="B39" s="201"/>
      <c r="C39" s="45"/>
      <c r="D39" s="46"/>
      <c r="E39" s="45"/>
      <c r="F39" s="46"/>
      <c r="G39" s="46"/>
      <c r="H39" s="47"/>
      <c r="I39" s="45"/>
      <c r="J39" s="47"/>
      <c r="K39" s="48"/>
      <c r="L39" s="212"/>
      <c r="M39" s="49"/>
      <c r="N39" s="210"/>
      <c r="O39" s="212"/>
      <c r="P39" s="49"/>
      <c r="Q39" s="210"/>
      <c r="R39" s="202"/>
      <c r="S39" s="50"/>
      <c r="T39" s="51"/>
    </row>
    <row r="40" spans="1:20" x14ac:dyDescent="0.25">
      <c r="A40" s="22"/>
      <c r="B40" s="201"/>
      <c r="C40" s="45"/>
      <c r="D40" s="46"/>
      <c r="E40" s="45"/>
      <c r="F40" s="46"/>
      <c r="G40" s="46"/>
      <c r="H40" s="47"/>
      <c r="I40" s="45"/>
      <c r="J40" s="47"/>
      <c r="K40" s="48"/>
      <c r="L40" s="212"/>
      <c r="M40" s="49"/>
      <c r="N40" s="210"/>
      <c r="O40" s="212"/>
      <c r="P40" s="49"/>
      <c r="Q40" s="210"/>
      <c r="R40" s="202"/>
      <c r="S40" s="50"/>
      <c r="T40" s="51"/>
    </row>
    <row r="41" spans="1:20" x14ac:dyDescent="0.25">
      <c r="A41" s="22"/>
      <c r="B41" s="201"/>
      <c r="C41" s="45"/>
      <c r="D41" s="46"/>
      <c r="E41" s="45"/>
      <c r="F41" s="46"/>
      <c r="G41" s="46"/>
      <c r="H41" s="47"/>
      <c r="I41" s="45"/>
      <c r="J41" s="47"/>
      <c r="K41" s="48"/>
      <c r="L41" s="212"/>
      <c r="M41" s="49"/>
      <c r="N41" s="210"/>
      <c r="O41" s="212"/>
      <c r="P41" s="49"/>
      <c r="Q41" s="210"/>
      <c r="R41" s="202"/>
      <c r="S41" s="50"/>
      <c r="T41" s="51"/>
    </row>
    <row r="42" spans="1:20" x14ac:dyDescent="0.25">
      <c r="A42" s="22"/>
      <c r="B42" s="201"/>
      <c r="C42" s="45"/>
      <c r="D42" s="46"/>
      <c r="E42" s="45"/>
      <c r="F42" s="46"/>
      <c r="G42" s="46"/>
      <c r="H42" s="47"/>
      <c r="I42" s="45"/>
      <c r="J42" s="47"/>
      <c r="K42" s="48"/>
      <c r="L42" s="212"/>
      <c r="M42" s="49"/>
      <c r="N42" s="210"/>
      <c r="O42" s="212"/>
      <c r="P42" s="49"/>
      <c r="Q42" s="210"/>
      <c r="R42" s="202"/>
      <c r="S42" s="50"/>
      <c r="T42" s="51"/>
    </row>
    <row r="43" spans="1:20" x14ac:dyDescent="0.25">
      <c r="A43" s="22"/>
      <c r="B43" s="201"/>
      <c r="C43" s="45"/>
      <c r="D43" s="46"/>
      <c r="E43" s="45"/>
      <c r="F43" s="46"/>
      <c r="G43" s="46"/>
      <c r="H43" s="47"/>
      <c r="I43" s="45"/>
      <c r="J43" s="47"/>
      <c r="K43" s="48"/>
      <c r="L43" s="212"/>
      <c r="M43" s="49"/>
      <c r="N43" s="210"/>
      <c r="O43" s="212"/>
      <c r="P43" s="49"/>
      <c r="Q43" s="210"/>
      <c r="R43" s="202"/>
      <c r="S43" s="50"/>
      <c r="T43" s="51"/>
    </row>
    <row r="44" spans="1:20" x14ac:dyDescent="0.25">
      <c r="A44" s="22"/>
      <c r="B44" s="201"/>
      <c r="C44" s="45"/>
      <c r="D44" s="46"/>
      <c r="E44" s="45"/>
      <c r="F44" s="46"/>
      <c r="G44" s="46"/>
      <c r="H44" s="47"/>
      <c r="I44" s="45"/>
      <c r="J44" s="47"/>
      <c r="K44" s="48"/>
      <c r="L44" s="212"/>
      <c r="M44" s="49"/>
      <c r="N44" s="210"/>
      <c r="O44" s="212"/>
      <c r="P44" s="49"/>
      <c r="Q44" s="210"/>
      <c r="R44" s="202"/>
      <c r="S44" s="50"/>
      <c r="T44" s="51"/>
    </row>
    <row r="45" spans="1:20" x14ac:dyDescent="0.25">
      <c r="A45" s="22"/>
      <c r="B45" s="201"/>
      <c r="C45" s="45"/>
      <c r="D45" s="46"/>
      <c r="E45" s="45"/>
      <c r="F45" s="46"/>
      <c r="G45" s="46"/>
      <c r="H45" s="47"/>
      <c r="I45" s="45"/>
      <c r="J45" s="47"/>
      <c r="K45" s="48"/>
      <c r="L45" s="212"/>
      <c r="M45" s="49"/>
      <c r="N45" s="210"/>
      <c r="O45" s="212"/>
      <c r="P45" s="49"/>
      <c r="Q45" s="210"/>
      <c r="R45" s="202"/>
      <c r="S45" s="50"/>
      <c r="T45" s="51"/>
    </row>
    <row r="46" spans="1:20" x14ac:dyDescent="0.25">
      <c r="A46" s="22"/>
      <c r="B46" s="201"/>
      <c r="C46" s="45"/>
      <c r="D46" s="46"/>
      <c r="E46" s="45"/>
      <c r="F46" s="46"/>
      <c r="G46" s="46"/>
      <c r="H46" s="47"/>
      <c r="I46" s="45"/>
      <c r="J46" s="47"/>
      <c r="K46" s="48"/>
      <c r="L46" s="212"/>
      <c r="M46" s="49"/>
      <c r="N46" s="210"/>
      <c r="O46" s="212"/>
      <c r="P46" s="49"/>
      <c r="Q46" s="210"/>
      <c r="R46" s="202"/>
      <c r="S46" s="50"/>
      <c r="T46" s="51"/>
    </row>
    <row r="47" spans="1:20" x14ac:dyDescent="0.25">
      <c r="A47" s="22"/>
      <c r="B47" s="201"/>
      <c r="C47" s="45"/>
      <c r="D47" s="46"/>
      <c r="E47" s="45"/>
      <c r="F47" s="46"/>
      <c r="G47" s="46"/>
      <c r="H47" s="47"/>
      <c r="I47" s="45"/>
      <c r="J47" s="47"/>
      <c r="K47" s="48"/>
      <c r="L47" s="212"/>
      <c r="M47" s="49"/>
      <c r="N47" s="210"/>
      <c r="O47" s="212"/>
      <c r="P47" s="49"/>
      <c r="Q47" s="210"/>
      <c r="R47" s="202"/>
      <c r="S47" s="50"/>
      <c r="T47" s="51"/>
    </row>
    <row r="48" spans="1:20" x14ac:dyDescent="0.25">
      <c r="A48" s="22"/>
      <c r="B48" s="201"/>
      <c r="C48" s="45"/>
      <c r="D48" s="46"/>
      <c r="E48" s="45"/>
      <c r="F48" s="46"/>
      <c r="G48" s="46"/>
      <c r="H48" s="47"/>
      <c r="I48" s="45"/>
      <c r="J48" s="47"/>
      <c r="K48" s="48"/>
      <c r="L48" s="212"/>
      <c r="M48" s="49"/>
      <c r="N48" s="210"/>
      <c r="O48" s="212"/>
      <c r="P48" s="49"/>
      <c r="Q48" s="210"/>
      <c r="R48" s="202"/>
      <c r="S48" s="50"/>
      <c r="T48" s="51"/>
    </row>
    <row r="49" spans="1:20" x14ac:dyDescent="0.25">
      <c r="A49" s="22"/>
      <c r="B49" s="201"/>
      <c r="C49" s="45"/>
      <c r="D49" s="46"/>
      <c r="E49" s="45"/>
      <c r="F49" s="46"/>
      <c r="G49" s="46"/>
      <c r="H49" s="47"/>
      <c r="I49" s="45"/>
      <c r="J49" s="47"/>
      <c r="K49" s="48"/>
      <c r="L49" s="212"/>
      <c r="M49" s="49"/>
      <c r="N49" s="210"/>
      <c r="O49" s="212"/>
      <c r="P49" s="49"/>
      <c r="Q49" s="210"/>
      <c r="R49" s="202"/>
      <c r="S49" s="50"/>
      <c r="T49" s="51"/>
    </row>
    <row r="50" spans="1:20" x14ac:dyDescent="0.25">
      <c r="A50" s="22"/>
      <c r="B50" s="201"/>
      <c r="C50" s="45"/>
      <c r="D50" s="46"/>
      <c r="E50" s="45"/>
      <c r="F50" s="46"/>
      <c r="G50" s="46"/>
      <c r="H50" s="47"/>
      <c r="I50" s="45"/>
      <c r="J50" s="47"/>
      <c r="K50" s="48"/>
      <c r="L50" s="212"/>
      <c r="M50" s="49"/>
      <c r="N50" s="210"/>
      <c r="O50" s="212"/>
      <c r="P50" s="49"/>
      <c r="Q50" s="210"/>
      <c r="R50" s="202"/>
      <c r="S50" s="50"/>
      <c r="T50" s="51"/>
    </row>
    <row r="51" spans="1:20" x14ac:dyDescent="0.25">
      <c r="A51" s="22"/>
      <c r="B51" s="201"/>
      <c r="C51" s="45"/>
      <c r="D51" s="46"/>
      <c r="E51" s="45"/>
      <c r="F51" s="46"/>
      <c r="G51" s="46"/>
      <c r="H51" s="47"/>
      <c r="I51" s="45"/>
      <c r="J51" s="47"/>
      <c r="K51" s="48"/>
      <c r="L51" s="212"/>
      <c r="M51" s="49"/>
      <c r="N51" s="210"/>
      <c r="O51" s="212"/>
      <c r="P51" s="49"/>
      <c r="Q51" s="210"/>
      <c r="R51" s="202"/>
      <c r="S51" s="50"/>
      <c r="T51" s="51"/>
    </row>
    <row r="52" spans="1:20" x14ac:dyDescent="0.25">
      <c r="A52" s="22"/>
      <c r="B52" s="201"/>
      <c r="C52" s="45"/>
      <c r="D52" s="46"/>
      <c r="E52" s="45"/>
      <c r="F52" s="46"/>
      <c r="G52" s="46"/>
      <c r="H52" s="47"/>
      <c r="I52" s="45"/>
      <c r="J52" s="47"/>
      <c r="K52" s="48"/>
      <c r="L52" s="212"/>
      <c r="M52" s="49"/>
      <c r="N52" s="210"/>
      <c r="O52" s="212"/>
      <c r="P52" s="49"/>
      <c r="Q52" s="210"/>
      <c r="R52" s="202"/>
      <c r="S52" s="50"/>
      <c r="T52" s="51"/>
    </row>
    <row r="53" spans="1:20" x14ac:dyDescent="0.25">
      <c r="A53" s="22"/>
      <c r="B53" s="201"/>
      <c r="C53" s="45"/>
      <c r="D53" s="46"/>
      <c r="E53" s="45"/>
      <c r="F53" s="46"/>
      <c r="G53" s="46"/>
      <c r="H53" s="47"/>
      <c r="I53" s="45"/>
      <c r="J53" s="47"/>
      <c r="K53" s="48"/>
      <c r="L53" s="212"/>
      <c r="M53" s="49"/>
      <c r="N53" s="210"/>
      <c r="O53" s="212"/>
      <c r="P53" s="49"/>
      <c r="Q53" s="210"/>
      <c r="R53" s="202"/>
      <c r="S53" s="50"/>
      <c r="T53" s="51"/>
    </row>
    <row r="54" spans="1:20" x14ac:dyDescent="0.25">
      <c r="A54" s="22"/>
      <c r="B54" s="201"/>
      <c r="C54" s="45"/>
      <c r="D54" s="46"/>
      <c r="E54" s="45"/>
      <c r="F54" s="46"/>
      <c r="G54" s="46"/>
      <c r="H54" s="47"/>
      <c r="I54" s="45"/>
      <c r="J54" s="47"/>
      <c r="K54" s="48"/>
      <c r="L54" s="212"/>
      <c r="M54" s="49"/>
      <c r="N54" s="210"/>
      <c r="O54" s="212"/>
      <c r="P54" s="49"/>
      <c r="Q54" s="210"/>
      <c r="R54" s="202"/>
      <c r="S54" s="50"/>
      <c r="T54" s="51"/>
    </row>
    <row r="55" spans="1:20" x14ac:dyDescent="0.25">
      <c r="A55" s="22"/>
      <c r="B55" s="201"/>
      <c r="C55" s="45"/>
      <c r="D55" s="46"/>
      <c r="E55" s="45"/>
      <c r="F55" s="46"/>
      <c r="G55" s="46"/>
      <c r="H55" s="47"/>
      <c r="I55" s="45"/>
      <c r="J55" s="47"/>
      <c r="K55" s="48"/>
      <c r="L55" s="212"/>
      <c r="M55" s="49"/>
      <c r="N55" s="210"/>
      <c r="O55" s="212"/>
      <c r="P55" s="49"/>
      <c r="Q55" s="210"/>
      <c r="R55" s="202"/>
      <c r="S55" s="50"/>
      <c r="T55" s="51"/>
    </row>
    <row r="56" spans="1:20" x14ac:dyDescent="0.25">
      <c r="A56" s="22"/>
      <c r="B56" s="201"/>
      <c r="C56" s="45"/>
      <c r="D56" s="46"/>
      <c r="E56" s="45"/>
      <c r="F56" s="46"/>
      <c r="G56" s="46"/>
      <c r="H56" s="47"/>
      <c r="I56" s="45"/>
      <c r="J56" s="47"/>
      <c r="K56" s="48"/>
      <c r="L56" s="212"/>
      <c r="M56" s="49"/>
      <c r="N56" s="210"/>
      <c r="O56" s="212"/>
      <c r="P56" s="49"/>
      <c r="Q56" s="210"/>
      <c r="R56" s="202"/>
      <c r="S56" s="50"/>
      <c r="T56" s="51"/>
    </row>
    <row r="57" spans="1:20" x14ac:dyDescent="0.25">
      <c r="A57" s="22"/>
      <c r="B57" s="201"/>
      <c r="C57" s="45"/>
      <c r="D57" s="46"/>
      <c r="E57" s="45"/>
      <c r="F57" s="46"/>
      <c r="G57" s="46"/>
      <c r="H57" s="47"/>
      <c r="I57" s="45"/>
      <c r="J57" s="47"/>
      <c r="K57" s="48"/>
      <c r="L57" s="212"/>
      <c r="M57" s="49"/>
      <c r="N57" s="210"/>
      <c r="O57" s="212"/>
      <c r="P57" s="49"/>
      <c r="Q57" s="210"/>
      <c r="R57" s="202"/>
      <c r="S57" s="50"/>
      <c r="T57" s="51"/>
    </row>
    <row r="58" spans="1:20" x14ac:dyDescent="0.25">
      <c r="A58" s="22"/>
      <c r="B58" s="201"/>
      <c r="C58" s="45"/>
      <c r="D58" s="46"/>
      <c r="E58" s="45"/>
      <c r="F58" s="46"/>
      <c r="G58" s="46"/>
      <c r="H58" s="47"/>
      <c r="I58" s="45"/>
      <c r="J58" s="47"/>
      <c r="K58" s="48"/>
      <c r="L58" s="212"/>
      <c r="M58" s="49"/>
      <c r="N58" s="210"/>
      <c r="O58" s="212"/>
      <c r="P58" s="49"/>
      <c r="Q58" s="210"/>
      <c r="R58" s="202"/>
      <c r="S58" s="50"/>
      <c r="T58" s="51"/>
    </row>
    <row r="59" spans="1:20" x14ac:dyDescent="0.25">
      <c r="A59" s="22"/>
      <c r="B59" s="201"/>
      <c r="C59" s="45"/>
      <c r="D59" s="46"/>
      <c r="E59" s="45"/>
      <c r="F59" s="46"/>
      <c r="G59" s="46"/>
      <c r="H59" s="47"/>
      <c r="I59" s="45"/>
      <c r="J59" s="47"/>
      <c r="K59" s="48"/>
      <c r="L59" s="212"/>
      <c r="M59" s="49"/>
      <c r="N59" s="210"/>
      <c r="O59" s="212"/>
      <c r="P59" s="49"/>
      <c r="Q59" s="210"/>
      <c r="R59" s="202"/>
      <c r="S59" s="50"/>
      <c r="T59" s="51"/>
    </row>
    <row r="60" spans="1:20" x14ac:dyDescent="0.25">
      <c r="A60" s="22"/>
      <c r="B60" s="201"/>
      <c r="C60" s="45"/>
      <c r="D60" s="46"/>
      <c r="E60" s="45"/>
      <c r="F60" s="46"/>
      <c r="G60" s="46"/>
      <c r="H60" s="47"/>
      <c r="I60" s="45"/>
      <c r="J60" s="47"/>
      <c r="K60" s="48"/>
      <c r="L60" s="212"/>
      <c r="M60" s="49"/>
      <c r="N60" s="210"/>
      <c r="O60" s="212"/>
      <c r="P60" s="49"/>
      <c r="Q60" s="210"/>
      <c r="R60" s="202"/>
      <c r="S60" s="50"/>
      <c r="T60" s="51"/>
    </row>
    <row r="61" spans="1:20" x14ac:dyDescent="0.25">
      <c r="A61" s="22"/>
      <c r="B61" s="201"/>
      <c r="C61" s="45"/>
      <c r="D61" s="46"/>
      <c r="E61" s="45"/>
      <c r="F61" s="46"/>
      <c r="G61" s="46"/>
      <c r="H61" s="47"/>
      <c r="I61" s="45"/>
      <c r="J61" s="47"/>
      <c r="K61" s="48"/>
      <c r="L61" s="212"/>
      <c r="M61" s="49"/>
      <c r="N61" s="210"/>
      <c r="O61" s="212"/>
      <c r="P61" s="49"/>
      <c r="Q61" s="210"/>
      <c r="R61" s="202"/>
      <c r="S61" s="50"/>
      <c r="T61" s="51"/>
    </row>
    <row r="62" spans="1:20" x14ac:dyDescent="0.25">
      <c r="A62" s="22"/>
      <c r="B62" s="201"/>
      <c r="C62" s="45"/>
      <c r="D62" s="46"/>
      <c r="E62" s="45"/>
      <c r="F62" s="46"/>
      <c r="G62" s="46"/>
      <c r="H62" s="47"/>
      <c r="I62" s="45"/>
      <c r="J62" s="47"/>
      <c r="K62" s="48"/>
      <c r="L62" s="212"/>
      <c r="M62" s="49"/>
      <c r="N62" s="210"/>
      <c r="O62" s="212"/>
      <c r="P62" s="49"/>
      <c r="Q62" s="210"/>
      <c r="R62" s="202"/>
      <c r="S62" s="50"/>
      <c r="T62" s="51"/>
    </row>
    <row r="63" spans="1:20" x14ac:dyDescent="0.25">
      <c r="A63" s="22"/>
      <c r="B63" s="201"/>
      <c r="C63" s="45"/>
      <c r="D63" s="46"/>
      <c r="E63" s="45"/>
      <c r="F63" s="46"/>
      <c r="G63" s="46"/>
      <c r="H63" s="47"/>
      <c r="I63" s="45"/>
      <c r="J63" s="47"/>
      <c r="K63" s="48"/>
      <c r="L63" s="212"/>
      <c r="M63" s="49"/>
      <c r="N63" s="210"/>
      <c r="O63" s="212"/>
      <c r="P63" s="49"/>
      <c r="Q63" s="210"/>
      <c r="R63" s="202"/>
      <c r="S63" s="50"/>
      <c r="T63" s="51"/>
    </row>
    <row r="64" spans="1:20" x14ac:dyDescent="0.25">
      <c r="A64" s="22"/>
      <c r="B64" s="201"/>
      <c r="C64" s="45"/>
      <c r="D64" s="46"/>
      <c r="E64" s="45"/>
      <c r="F64" s="46"/>
      <c r="G64" s="46"/>
      <c r="H64" s="47"/>
      <c r="I64" s="45"/>
      <c r="J64" s="47"/>
      <c r="K64" s="48"/>
      <c r="L64" s="212"/>
      <c r="M64" s="49"/>
      <c r="N64" s="210"/>
      <c r="O64" s="212"/>
      <c r="P64" s="49"/>
      <c r="Q64" s="210"/>
      <c r="R64" s="202"/>
      <c r="S64" s="50"/>
      <c r="T64" s="51"/>
    </row>
    <row r="65" spans="1:20" x14ac:dyDescent="0.25">
      <c r="A65" s="22"/>
      <c r="B65" s="201"/>
      <c r="C65" s="45"/>
      <c r="D65" s="46"/>
      <c r="E65" s="45"/>
      <c r="F65" s="46"/>
      <c r="G65" s="46"/>
      <c r="H65" s="47"/>
      <c r="I65" s="45"/>
      <c r="J65" s="47"/>
      <c r="K65" s="48"/>
      <c r="L65" s="212"/>
      <c r="M65" s="49"/>
      <c r="N65" s="210"/>
      <c r="O65" s="212"/>
      <c r="P65" s="49"/>
      <c r="Q65" s="210"/>
      <c r="R65" s="202"/>
      <c r="S65" s="50"/>
      <c r="T65" s="51"/>
    </row>
    <row r="66" spans="1:20" x14ac:dyDescent="0.25">
      <c r="A66" s="22"/>
      <c r="B66" s="201"/>
      <c r="C66" s="45"/>
      <c r="D66" s="46"/>
      <c r="E66" s="45"/>
      <c r="F66" s="46"/>
      <c r="G66" s="46"/>
      <c r="H66" s="47"/>
      <c r="I66" s="45"/>
      <c r="J66" s="47"/>
      <c r="K66" s="48"/>
      <c r="L66" s="212"/>
      <c r="M66" s="49"/>
      <c r="N66" s="210"/>
      <c r="O66" s="212"/>
      <c r="P66" s="49"/>
      <c r="Q66" s="210"/>
      <c r="R66" s="202"/>
      <c r="S66" s="50"/>
      <c r="T66" s="51"/>
    </row>
    <row r="67" spans="1:20" x14ac:dyDescent="0.25">
      <c r="A67" s="22"/>
      <c r="B67" s="201"/>
      <c r="C67" s="45"/>
      <c r="D67" s="46"/>
      <c r="E67" s="45"/>
      <c r="F67" s="46"/>
      <c r="G67" s="46"/>
      <c r="H67" s="47"/>
      <c r="I67" s="45"/>
      <c r="J67" s="47"/>
      <c r="K67" s="48"/>
      <c r="L67" s="212"/>
      <c r="M67" s="49"/>
      <c r="N67" s="210"/>
      <c r="O67" s="212"/>
      <c r="P67" s="49"/>
      <c r="Q67" s="210"/>
      <c r="R67" s="202"/>
      <c r="S67" s="50"/>
      <c r="T67" s="51"/>
    </row>
    <row r="68" spans="1:20" x14ac:dyDescent="0.25">
      <c r="A68" s="22"/>
      <c r="B68" s="201"/>
      <c r="C68" s="45"/>
      <c r="D68" s="46"/>
      <c r="E68" s="45"/>
      <c r="F68" s="46"/>
      <c r="G68" s="46"/>
      <c r="H68" s="47"/>
      <c r="I68" s="45"/>
      <c r="J68" s="47"/>
      <c r="K68" s="48"/>
      <c r="L68" s="212"/>
      <c r="M68" s="49"/>
      <c r="N68" s="210"/>
      <c r="O68" s="212"/>
      <c r="P68" s="49"/>
      <c r="Q68" s="210"/>
      <c r="R68" s="202"/>
      <c r="S68" s="50"/>
      <c r="T68" s="51"/>
    </row>
    <row r="69" spans="1:20" x14ac:dyDescent="0.25">
      <c r="A69" s="22"/>
      <c r="B69" s="201"/>
      <c r="C69" s="45"/>
      <c r="D69" s="46"/>
      <c r="E69" s="45"/>
      <c r="F69" s="46"/>
      <c r="G69" s="46"/>
      <c r="H69" s="47"/>
      <c r="I69" s="45"/>
      <c r="J69" s="47"/>
      <c r="K69" s="48"/>
      <c r="L69" s="212"/>
      <c r="M69" s="49"/>
      <c r="N69" s="210"/>
      <c r="O69" s="212"/>
      <c r="P69" s="49"/>
      <c r="Q69" s="210"/>
      <c r="R69" s="202"/>
      <c r="S69" s="50"/>
      <c r="T69" s="51"/>
    </row>
    <row r="70" spans="1:20" x14ac:dyDescent="0.25">
      <c r="A70" s="22"/>
      <c r="B70" s="201"/>
      <c r="C70" s="45"/>
      <c r="D70" s="46"/>
      <c r="E70" s="45"/>
      <c r="F70" s="46"/>
      <c r="G70" s="46"/>
      <c r="H70" s="47"/>
      <c r="I70" s="45"/>
      <c r="J70" s="47"/>
      <c r="K70" s="48"/>
      <c r="L70" s="212"/>
      <c r="M70" s="49"/>
      <c r="N70" s="210"/>
      <c r="O70" s="212"/>
      <c r="P70" s="49"/>
      <c r="Q70" s="210"/>
      <c r="R70" s="202"/>
      <c r="S70" s="50"/>
      <c r="T70" s="51"/>
    </row>
    <row r="71" spans="1:20" x14ac:dyDescent="0.25">
      <c r="A71" s="22"/>
      <c r="B71" s="201"/>
      <c r="C71" s="45"/>
      <c r="D71" s="46"/>
      <c r="E71" s="45"/>
      <c r="F71" s="46"/>
      <c r="G71" s="46"/>
      <c r="H71" s="47"/>
      <c r="I71" s="45"/>
      <c r="J71" s="47"/>
      <c r="K71" s="48"/>
      <c r="L71" s="212"/>
      <c r="M71" s="49"/>
      <c r="N71" s="210"/>
      <c r="O71" s="212"/>
      <c r="P71" s="49"/>
      <c r="Q71" s="210"/>
      <c r="R71" s="202"/>
      <c r="S71" s="50"/>
      <c r="T71" s="51"/>
    </row>
    <row r="72" spans="1:20" x14ac:dyDescent="0.25">
      <c r="A72" s="22"/>
      <c r="B72" s="201"/>
      <c r="C72" s="45"/>
      <c r="D72" s="46"/>
      <c r="E72" s="45"/>
      <c r="F72" s="46"/>
      <c r="G72" s="46"/>
      <c r="H72" s="47"/>
      <c r="I72" s="45"/>
      <c r="J72" s="47"/>
      <c r="K72" s="48"/>
      <c r="L72" s="212"/>
      <c r="M72" s="49"/>
      <c r="N72" s="210"/>
      <c r="O72" s="212"/>
      <c r="P72" s="49"/>
      <c r="Q72" s="210"/>
      <c r="R72" s="202"/>
      <c r="S72" s="50"/>
      <c r="T72" s="51"/>
    </row>
    <row r="73" spans="1:20" x14ac:dyDescent="0.25">
      <c r="A73" s="22"/>
      <c r="B73" s="201"/>
      <c r="C73" s="45"/>
      <c r="D73" s="46"/>
      <c r="E73" s="45"/>
      <c r="F73" s="46"/>
      <c r="G73" s="46"/>
      <c r="H73" s="47"/>
      <c r="I73" s="45"/>
      <c r="J73" s="47"/>
      <c r="K73" s="48"/>
      <c r="L73" s="212"/>
      <c r="M73" s="49"/>
      <c r="N73" s="210"/>
      <c r="O73" s="212"/>
      <c r="P73" s="49"/>
      <c r="Q73" s="210"/>
      <c r="R73" s="202"/>
      <c r="S73" s="50"/>
      <c r="T73" s="51"/>
    </row>
    <row r="74" spans="1:20" x14ac:dyDescent="0.25">
      <c r="A74" s="22"/>
      <c r="B74" s="201"/>
      <c r="C74" s="45"/>
      <c r="D74" s="46"/>
      <c r="E74" s="45"/>
      <c r="F74" s="46"/>
      <c r="G74" s="46"/>
      <c r="H74" s="47"/>
      <c r="I74" s="45"/>
      <c r="J74" s="47"/>
      <c r="K74" s="48"/>
      <c r="L74" s="212"/>
      <c r="M74" s="49"/>
      <c r="N74" s="210"/>
      <c r="O74" s="212"/>
      <c r="P74" s="49"/>
      <c r="Q74" s="210"/>
      <c r="R74" s="202"/>
      <c r="S74" s="50"/>
      <c r="T74" s="51"/>
    </row>
    <row r="75" spans="1:20" x14ac:dyDescent="0.25">
      <c r="A75" s="22"/>
      <c r="B75" s="201"/>
      <c r="C75" s="45"/>
      <c r="D75" s="46"/>
      <c r="E75" s="45"/>
      <c r="F75" s="46"/>
      <c r="G75" s="46"/>
      <c r="H75" s="47"/>
      <c r="I75" s="45"/>
      <c r="J75" s="47"/>
      <c r="K75" s="48"/>
      <c r="L75" s="212"/>
      <c r="M75" s="49"/>
      <c r="N75" s="210"/>
      <c r="O75" s="212"/>
      <c r="P75" s="49"/>
      <c r="Q75" s="210"/>
      <c r="R75" s="202"/>
      <c r="S75" s="50"/>
      <c r="T75" s="51"/>
    </row>
    <row r="76" spans="1:20" x14ac:dyDescent="0.25">
      <c r="A76" s="22"/>
      <c r="B76" s="201"/>
      <c r="C76" s="45"/>
      <c r="D76" s="46"/>
      <c r="E76" s="45"/>
      <c r="F76" s="46"/>
      <c r="G76" s="46"/>
      <c r="H76" s="47"/>
      <c r="I76" s="45"/>
      <c r="J76" s="47"/>
      <c r="K76" s="48"/>
      <c r="L76" s="212"/>
      <c r="M76" s="49"/>
      <c r="N76" s="210"/>
      <c r="O76" s="212"/>
      <c r="P76" s="49"/>
      <c r="Q76" s="210"/>
      <c r="R76" s="202"/>
      <c r="S76" s="50"/>
      <c r="T76" s="51"/>
    </row>
    <row r="77" spans="1:20" x14ac:dyDescent="0.25">
      <c r="A77" s="22"/>
      <c r="B77" s="201"/>
      <c r="C77" s="45"/>
      <c r="D77" s="46"/>
      <c r="E77" s="45"/>
      <c r="F77" s="46"/>
      <c r="G77" s="46"/>
      <c r="H77" s="47"/>
      <c r="I77" s="45"/>
      <c r="J77" s="47"/>
      <c r="K77" s="48"/>
      <c r="L77" s="212"/>
      <c r="M77" s="49"/>
      <c r="N77" s="210"/>
      <c r="O77" s="212"/>
      <c r="P77" s="49"/>
      <c r="Q77" s="210"/>
      <c r="R77" s="202"/>
      <c r="S77" s="50"/>
      <c r="T77" s="51"/>
    </row>
    <row r="78" spans="1:20" x14ac:dyDescent="0.25">
      <c r="A78" s="22"/>
      <c r="B78" s="201"/>
      <c r="C78" s="45"/>
      <c r="D78" s="46"/>
      <c r="E78" s="45"/>
      <c r="F78" s="46"/>
      <c r="G78" s="46"/>
      <c r="H78" s="47"/>
      <c r="I78" s="45"/>
      <c r="J78" s="47"/>
      <c r="K78" s="48"/>
      <c r="L78" s="212"/>
      <c r="M78" s="49"/>
      <c r="N78" s="210"/>
      <c r="O78" s="212"/>
      <c r="P78" s="49"/>
      <c r="Q78" s="210"/>
      <c r="R78" s="202"/>
      <c r="S78" s="50"/>
      <c r="T78" s="51"/>
    </row>
    <row r="79" spans="1:20" x14ac:dyDescent="0.25">
      <c r="A79" s="22"/>
      <c r="B79" s="201"/>
      <c r="C79" s="45"/>
      <c r="D79" s="46"/>
      <c r="E79" s="45"/>
      <c r="F79" s="46"/>
      <c r="G79" s="46"/>
      <c r="H79" s="47"/>
      <c r="I79" s="45"/>
      <c r="J79" s="47"/>
      <c r="K79" s="48"/>
      <c r="L79" s="212"/>
      <c r="M79" s="49"/>
      <c r="N79" s="210"/>
      <c r="O79" s="212"/>
      <c r="P79" s="49"/>
      <c r="Q79" s="210"/>
      <c r="R79" s="202"/>
      <c r="S79" s="50"/>
      <c r="T79" s="51"/>
    </row>
    <row r="80" spans="1:20" x14ac:dyDescent="0.25">
      <c r="A80" s="22"/>
      <c r="B80" s="201"/>
      <c r="C80" s="45"/>
      <c r="D80" s="46"/>
      <c r="E80" s="45"/>
      <c r="F80" s="46"/>
      <c r="G80" s="46"/>
      <c r="H80" s="47"/>
      <c r="I80" s="45"/>
      <c r="J80" s="47"/>
      <c r="K80" s="48"/>
      <c r="L80" s="212"/>
      <c r="M80" s="49"/>
      <c r="N80" s="210"/>
      <c r="O80" s="212"/>
      <c r="P80" s="49"/>
      <c r="Q80" s="210"/>
      <c r="R80" s="202"/>
      <c r="S80" s="50"/>
      <c r="T80" s="51"/>
    </row>
    <row r="81" spans="1:20" x14ac:dyDescent="0.25">
      <c r="A81" s="22"/>
      <c r="B81" s="201"/>
      <c r="C81" s="45"/>
      <c r="D81" s="46"/>
      <c r="E81" s="45"/>
      <c r="F81" s="46"/>
      <c r="G81" s="46"/>
      <c r="H81" s="47"/>
      <c r="I81" s="45"/>
      <c r="J81" s="47"/>
      <c r="K81" s="48"/>
      <c r="L81" s="212"/>
      <c r="M81" s="49"/>
      <c r="N81" s="210"/>
      <c r="O81" s="212"/>
      <c r="P81" s="49"/>
      <c r="Q81" s="210"/>
      <c r="R81" s="202"/>
      <c r="S81" s="50"/>
      <c r="T81" s="51"/>
    </row>
    <row r="82" spans="1:20" x14ac:dyDescent="0.25">
      <c r="A82" s="22"/>
      <c r="B82" s="201"/>
      <c r="C82" s="45"/>
      <c r="D82" s="46"/>
      <c r="E82" s="45"/>
      <c r="F82" s="46"/>
      <c r="G82" s="46"/>
      <c r="H82" s="47"/>
      <c r="I82" s="45"/>
      <c r="J82" s="47"/>
      <c r="K82" s="48"/>
      <c r="L82" s="212"/>
      <c r="M82" s="49"/>
      <c r="N82" s="210"/>
      <c r="O82" s="212"/>
      <c r="P82" s="49"/>
      <c r="Q82" s="210"/>
      <c r="R82" s="202"/>
      <c r="S82" s="50"/>
      <c r="T82" s="51"/>
    </row>
    <row r="83" spans="1:20" x14ac:dyDescent="0.25">
      <c r="A83" s="22"/>
      <c r="B83" s="201"/>
      <c r="C83" s="45"/>
      <c r="D83" s="46"/>
      <c r="E83" s="45"/>
      <c r="F83" s="46"/>
      <c r="G83" s="46"/>
      <c r="H83" s="47"/>
      <c r="I83" s="45"/>
      <c r="J83" s="47"/>
      <c r="K83" s="48"/>
      <c r="L83" s="212"/>
      <c r="M83" s="49"/>
      <c r="N83" s="210"/>
      <c r="O83" s="212"/>
      <c r="P83" s="49"/>
      <c r="Q83" s="210"/>
      <c r="R83" s="202"/>
      <c r="S83" s="50"/>
      <c r="T83" s="51"/>
    </row>
    <row r="84" spans="1:20" x14ac:dyDescent="0.25">
      <c r="A84" s="22"/>
      <c r="B84" s="201"/>
      <c r="C84" s="45"/>
      <c r="D84" s="46"/>
      <c r="E84" s="45"/>
      <c r="F84" s="46"/>
      <c r="G84" s="46"/>
      <c r="H84" s="47"/>
      <c r="I84" s="45"/>
      <c r="J84" s="47"/>
      <c r="K84" s="48"/>
      <c r="L84" s="212"/>
      <c r="M84" s="49"/>
      <c r="N84" s="210"/>
      <c r="O84" s="212"/>
      <c r="P84" s="49"/>
      <c r="Q84" s="210"/>
      <c r="R84" s="202"/>
      <c r="S84" s="50"/>
      <c r="T84" s="51"/>
    </row>
    <row r="85" spans="1:20" x14ac:dyDescent="0.25">
      <c r="A85" s="22"/>
      <c r="B85" s="201"/>
      <c r="C85" s="45"/>
      <c r="D85" s="46"/>
      <c r="E85" s="45"/>
      <c r="F85" s="46"/>
      <c r="G85" s="46"/>
      <c r="H85" s="47"/>
      <c r="I85" s="45"/>
      <c r="J85" s="47"/>
      <c r="K85" s="48"/>
      <c r="L85" s="212"/>
      <c r="M85" s="49"/>
      <c r="N85" s="210"/>
      <c r="O85" s="212"/>
      <c r="P85" s="49"/>
      <c r="Q85" s="210"/>
      <c r="R85" s="202"/>
      <c r="S85" s="50"/>
      <c r="T85" s="51"/>
    </row>
    <row r="86" spans="1:20" x14ac:dyDescent="0.25">
      <c r="A86" s="22"/>
      <c r="B86" s="201"/>
      <c r="C86" s="45"/>
      <c r="D86" s="46"/>
      <c r="E86" s="45"/>
      <c r="F86" s="46"/>
      <c r="G86" s="46"/>
      <c r="H86" s="47"/>
      <c r="I86" s="45"/>
      <c r="J86" s="47"/>
      <c r="K86" s="48"/>
      <c r="L86" s="212"/>
      <c r="M86" s="49"/>
      <c r="N86" s="210"/>
      <c r="O86" s="212"/>
      <c r="P86" s="49"/>
      <c r="Q86" s="210"/>
      <c r="R86" s="202"/>
      <c r="S86" s="50"/>
      <c r="T86" s="51"/>
    </row>
    <row r="87" spans="1:20" x14ac:dyDescent="0.25">
      <c r="A87" s="22"/>
      <c r="B87" s="201"/>
      <c r="C87" s="45"/>
      <c r="D87" s="46"/>
      <c r="E87" s="45"/>
      <c r="F87" s="46"/>
      <c r="G87" s="46"/>
      <c r="H87" s="47"/>
      <c r="I87" s="45"/>
      <c r="J87" s="47"/>
      <c r="K87" s="48"/>
      <c r="L87" s="212"/>
      <c r="M87" s="49"/>
      <c r="N87" s="210"/>
      <c r="O87" s="212"/>
      <c r="P87" s="49"/>
      <c r="Q87" s="210"/>
      <c r="R87" s="202"/>
      <c r="S87" s="50"/>
      <c r="T87" s="51"/>
    </row>
    <row r="88" spans="1:20" x14ac:dyDescent="0.25">
      <c r="A88" s="22"/>
      <c r="B88" s="201"/>
      <c r="C88" s="45"/>
      <c r="D88" s="46"/>
      <c r="E88" s="45"/>
      <c r="F88" s="46"/>
      <c r="G88" s="46"/>
      <c r="H88" s="47"/>
      <c r="I88" s="45"/>
      <c r="J88" s="47"/>
      <c r="K88" s="48"/>
      <c r="L88" s="212"/>
      <c r="M88" s="49"/>
      <c r="N88" s="210"/>
      <c r="O88" s="212"/>
      <c r="P88" s="49"/>
      <c r="Q88" s="210"/>
      <c r="R88" s="202"/>
      <c r="S88" s="50"/>
      <c r="T88" s="51"/>
    </row>
    <row r="89" spans="1:20" x14ac:dyDescent="0.25">
      <c r="A89" s="22"/>
      <c r="B89" s="201"/>
      <c r="C89" s="45"/>
      <c r="D89" s="46"/>
      <c r="E89" s="45"/>
      <c r="F89" s="46"/>
      <c r="G89" s="46"/>
      <c r="H89" s="47"/>
      <c r="I89" s="45"/>
      <c r="J89" s="47"/>
      <c r="K89" s="48"/>
      <c r="L89" s="212"/>
      <c r="M89" s="49"/>
      <c r="N89" s="210"/>
      <c r="O89" s="212"/>
      <c r="P89" s="49"/>
      <c r="Q89" s="210"/>
      <c r="R89" s="202"/>
      <c r="S89" s="50"/>
      <c r="T89" s="51"/>
    </row>
    <row r="90" spans="1:20" x14ac:dyDescent="0.25">
      <c r="A90" s="22"/>
      <c r="B90" s="201"/>
      <c r="C90" s="45"/>
      <c r="D90" s="46"/>
      <c r="E90" s="45"/>
      <c r="F90" s="46"/>
      <c r="G90" s="46"/>
      <c r="H90" s="47"/>
      <c r="I90" s="45"/>
      <c r="J90" s="47"/>
      <c r="K90" s="48"/>
      <c r="L90" s="212"/>
      <c r="M90" s="49"/>
      <c r="N90" s="210"/>
      <c r="O90" s="212"/>
      <c r="P90" s="49"/>
      <c r="Q90" s="210"/>
      <c r="R90" s="202"/>
      <c r="S90" s="50"/>
      <c r="T90" s="51"/>
    </row>
    <row r="91" spans="1:20" x14ac:dyDescent="0.25">
      <c r="A91" s="22"/>
      <c r="B91" s="201"/>
      <c r="C91" s="45"/>
      <c r="D91" s="46"/>
      <c r="E91" s="45"/>
      <c r="F91" s="46"/>
      <c r="G91" s="46"/>
      <c r="H91" s="47"/>
      <c r="I91" s="45"/>
      <c r="J91" s="47"/>
      <c r="K91" s="48"/>
      <c r="L91" s="212"/>
      <c r="M91" s="49"/>
      <c r="N91" s="210"/>
      <c r="O91" s="212"/>
      <c r="P91" s="49"/>
      <c r="Q91" s="210"/>
      <c r="R91" s="202"/>
      <c r="S91" s="50"/>
      <c r="T91" s="51"/>
    </row>
    <row r="92" spans="1:20" x14ac:dyDescent="0.25">
      <c r="A92" s="22"/>
      <c r="B92" s="201"/>
      <c r="C92" s="45"/>
      <c r="D92" s="46"/>
      <c r="E92" s="45"/>
      <c r="F92" s="46"/>
      <c r="G92" s="46"/>
      <c r="H92" s="47"/>
      <c r="I92" s="45"/>
      <c r="J92" s="47"/>
      <c r="K92" s="48"/>
      <c r="L92" s="212"/>
      <c r="M92" s="49"/>
      <c r="N92" s="210"/>
      <c r="O92" s="212"/>
      <c r="P92" s="49"/>
      <c r="Q92" s="210"/>
      <c r="R92" s="202"/>
      <c r="S92" s="50"/>
      <c r="T92" s="51"/>
    </row>
    <row r="93" spans="1:20" x14ac:dyDescent="0.25">
      <c r="A93" s="22"/>
      <c r="B93" s="201"/>
      <c r="C93" s="45"/>
      <c r="D93" s="46"/>
      <c r="E93" s="45"/>
      <c r="F93" s="46"/>
      <c r="G93" s="46"/>
      <c r="H93" s="47"/>
      <c r="I93" s="45"/>
      <c r="J93" s="47"/>
      <c r="K93" s="48"/>
      <c r="L93" s="212"/>
      <c r="M93" s="49"/>
      <c r="N93" s="210"/>
      <c r="O93" s="212"/>
      <c r="P93" s="49"/>
      <c r="Q93" s="210"/>
      <c r="R93" s="202"/>
      <c r="S93" s="50"/>
      <c r="T93" s="51"/>
    </row>
    <row r="94" spans="1:20" x14ac:dyDescent="0.25">
      <c r="A94" s="22"/>
      <c r="B94" s="201"/>
      <c r="C94" s="45"/>
      <c r="D94" s="46"/>
      <c r="E94" s="45"/>
      <c r="F94" s="46"/>
      <c r="G94" s="46"/>
      <c r="H94" s="47"/>
      <c r="I94" s="45"/>
      <c r="J94" s="47"/>
      <c r="K94" s="48"/>
      <c r="L94" s="212"/>
      <c r="M94" s="49"/>
      <c r="N94" s="210"/>
      <c r="O94" s="212"/>
      <c r="P94" s="49"/>
      <c r="Q94" s="210"/>
      <c r="R94" s="202"/>
      <c r="S94" s="50"/>
      <c r="T94" s="51"/>
    </row>
    <row r="95" spans="1:20" x14ac:dyDescent="0.25">
      <c r="A95" s="22"/>
      <c r="B95" s="201"/>
      <c r="C95" s="45"/>
      <c r="D95" s="46"/>
      <c r="E95" s="45"/>
      <c r="F95" s="46"/>
      <c r="G95" s="46"/>
      <c r="H95" s="47"/>
      <c r="I95" s="45"/>
      <c r="J95" s="47"/>
      <c r="K95" s="48"/>
      <c r="L95" s="212"/>
      <c r="M95" s="49"/>
      <c r="N95" s="210"/>
      <c r="O95" s="212"/>
      <c r="P95" s="49"/>
      <c r="Q95" s="210"/>
      <c r="R95" s="202"/>
      <c r="S95" s="50"/>
      <c r="T95" s="51"/>
    </row>
    <row r="96" spans="1:20" x14ac:dyDescent="0.25">
      <c r="A96" s="22"/>
      <c r="B96" s="201"/>
      <c r="C96" s="45"/>
      <c r="D96" s="46"/>
      <c r="E96" s="45"/>
      <c r="F96" s="46"/>
      <c r="G96" s="46"/>
      <c r="H96" s="47"/>
      <c r="I96" s="45"/>
      <c r="J96" s="47"/>
      <c r="K96" s="48"/>
      <c r="L96" s="212"/>
      <c r="M96" s="49"/>
      <c r="N96" s="210"/>
      <c r="O96" s="212"/>
      <c r="P96" s="49"/>
      <c r="Q96" s="210"/>
      <c r="R96" s="202"/>
      <c r="S96" s="50"/>
      <c r="T96" s="51"/>
    </row>
    <row r="97" spans="1:20" x14ac:dyDescent="0.25">
      <c r="A97" s="22"/>
      <c r="B97" s="201"/>
      <c r="C97" s="45"/>
      <c r="D97" s="46"/>
      <c r="E97" s="45"/>
      <c r="F97" s="46"/>
      <c r="G97" s="46"/>
      <c r="H97" s="47"/>
      <c r="I97" s="45"/>
      <c r="J97" s="47"/>
      <c r="K97" s="48"/>
      <c r="L97" s="212"/>
      <c r="M97" s="49"/>
      <c r="N97" s="210"/>
      <c r="O97" s="212"/>
      <c r="P97" s="49"/>
      <c r="Q97" s="210"/>
      <c r="R97" s="202"/>
      <c r="S97" s="50"/>
      <c r="T97" s="51"/>
    </row>
    <row r="98" spans="1:20" x14ac:dyDescent="0.25">
      <c r="A98" s="22"/>
      <c r="B98" s="201"/>
      <c r="C98" s="45"/>
      <c r="D98" s="46"/>
      <c r="E98" s="45"/>
      <c r="F98" s="46"/>
      <c r="G98" s="46"/>
      <c r="H98" s="47"/>
      <c r="I98" s="45"/>
      <c r="J98" s="47"/>
      <c r="K98" s="48"/>
      <c r="L98" s="212"/>
      <c r="M98" s="49"/>
      <c r="N98" s="210"/>
      <c r="O98" s="212"/>
      <c r="P98" s="49"/>
      <c r="Q98" s="210"/>
      <c r="R98" s="202"/>
      <c r="S98" s="50"/>
      <c r="T98" s="51"/>
    </row>
    <row r="99" spans="1:20" x14ac:dyDescent="0.25">
      <c r="A99" s="22"/>
      <c r="B99" s="201"/>
      <c r="C99" s="45"/>
      <c r="D99" s="46"/>
      <c r="E99" s="45"/>
      <c r="F99" s="46"/>
      <c r="G99" s="46"/>
      <c r="H99" s="47"/>
      <c r="I99" s="45"/>
      <c r="J99" s="47"/>
      <c r="K99" s="48"/>
      <c r="L99" s="212"/>
      <c r="M99" s="49"/>
      <c r="N99" s="210"/>
      <c r="O99" s="212"/>
      <c r="P99" s="49"/>
      <c r="Q99" s="210"/>
      <c r="R99" s="202"/>
      <c r="S99" s="50"/>
      <c r="T99" s="51"/>
    </row>
    <row r="100" spans="1:20" x14ac:dyDescent="0.25">
      <c r="A100" s="22"/>
      <c r="B100" s="201"/>
      <c r="C100" s="45"/>
      <c r="D100" s="46"/>
      <c r="E100" s="45"/>
      <c r="F100" s="46"/>
      <c r="G100" s="46"/>
      <c r="H100" s="47"/>
      <c r="I100" s="45"/>
      <c r="J100" s="47"/>
      <c r="K100" s="48"/>
      <c r="L100" s="212"/>
      <c r="M100" s="49"/>
      <c r="N100" s="210"/>
      <c r="O100" s="212"/>
      <c r="P100" s="49"/>
      <c r="Q100" s="210"/>
      <c r="R100" s="202"/>
      <c r="S100" s="50"/>
      <c r="T100" s="51"/>
    </row>
    <row r="101" spans="1:20" x14ac:dyDescent="0.25">
      <c r="A101" s="22"/>
      <c r="B101" s="201"/>
      <c r="C101" s="45"/>
      <c r="D101" s="46"/>
      <c r="E101" s="45"/>
      <c r="F101" s="46"/>
      <c r="G101" s="46"/>
      <c r="H101" s="47"/>
      <c r="I101" s="45"/>
      <c r="J101" s="47"/>
      <c r="K101" s="48"/>
      <c r="L101" s="212"/>
      <c r="M101" s="49"/>
      <c r="N101" s="210"/>
      <c r="O101" s="212"/>
      <c r="P101" s="49"/>
      <c r="Q101" s="210"/>
      <c r="R101" s="202"/>
      <c r="S101" s="50"/>
      <c r="T101" s="51"/>
    </row>
    <row r="102" spans="1:20" x14ac:dyDescent="0.25">
      <c r="A102" s="22"/>
      <c r="B102" s="201"/>
      <c r="C102" s="45"/>
      <c r="D102" s="46"/>
      <c r="E102" s="45"/>
      <c r="F102" s="46"/>
      <c r="G102" s="46"/>
      <c r="H102" s="47"/>
      <c r="I102" s="45"/>
      <c r="J102" s="47"/>
      <c r="K102" s="48"/>
      <c r="L102" s="212"/>
      <c r="M102" s="49"/>
      <c r="N102" s="210"/>
      <c r="O102" s="212"/>
      <c r="P102" s="49"/>
      <c r="Q102" s="210"/>
      <c r="R102" s="202"/>
      <c r="S102" s="50"/>
      <c r="T102" s="51"/>
    </row>
    <row r="103" spans="1:20" x14ac:dyDescent="0.25">
      <c r="A103" s="22"/>
      <c r="B103" s="201"/>
      <c r="C103" s="45"/>
      <c r="D103" s="46"/>
      <c r="E103" s="45"/>
      <c r="F103" s="46"/>
      <c r="G103" s="46"/>
      <c r="H103" s="47"/>
      <c r="I103" s="45"/>
      <c r="J103" s="47"/>
      <c r="K103" s="48"/>
      <c r="L103" s="212"/>
      <c r="M103" s="49"/>
      <c r="N103" s="210"/>
      <c r="O103" s="212"/>
      <c r="P103" s="49"/>
      <c r="Q103" s="210"/>
      <c r="R103" s="202"/>
      <c r="S103" s="50"/>
      <c r="T103" s="51"/>
    </row>
    <row r="104" spans="1:20" x14ac:dyDescent="0.25">
      <c r="A104" s="22"/>
      <c r="B104" s="201"/>
      <c r="C104" s="45"/>
      <c r="D104" s="46"/>
      <c r="E104" s="45"/>
      <c r="F104" s="46"/>
      <c r="G104" s="46"/>
      <c r="H104" s="47"/>
      <c r="I104" s="45"/>
      <c r="J104" s="47"/>
      <c r="K104" s="48"/>
      <c r="L104" s="212"/>
      <c r="M104" s="49"/>
      <c r="N104" s="210"/>
      <c r="O104" s="212"/>
      <c r="P104" s="49"/>
      <c r="Q104" s="210"/>
      <c r="R104" s="202"/>
      <c r="S104" s="50"/>
      <c r="T104" s="51"/>
    </row>
    <row r="105" spans="1:20" x14ac:dyDescent="0.25">
      <c r="A105" s="22"/>
      <c r="B105" s="201"/>
      <c r="C105" s="45"/>
      <c r="D105" s="46"/>
      <c r="E105" s="45"/>
      <c r="F105" s="46"/>
      <c r="G105" s="46"/>
      <c r="H105" s="47"/>
      <c r="I105" s="45"/>
      <c r="J105" s="47"/>
      <c r="K105" s="48"/>
      <c r="L105" s="212"/>
      <c r="M105" s="49"/>
      <c r="N105" s="210"/>
      <c r="O105" s="212"/>
      <c r="P105" s="49"/>
      <c r="Q105" s="210"/>
      <c r="R105" s="202"/>
      <c r="S105" s="50"/>
      <c r="T105" s="51"/>
    </row>
    <row r="106" spans="1:20" x14ac:dyDescent="0.25">
      <c r="A106" s="22"/>
      <c r="B106" s="201"/>
      <c r="C106" s="45"/>
      <c r="D106" s="46"/>
      <c r="E106" s="45"/>
      <c r="F106" s="46"/>
      <c r="G106" s="46"/>
      <c r="H106" s="47"/>
      <c r="I106" s="45"/>
      <c r="J106" s="47"/>
      <c r="K106" s="48"/>
      <c r="L106" s="212"/>
      <c r="M106" s="49"/>
      <c r="N106" s="210"/>
      <c r="O106" s="212"/>
      <c r="P106" s="49"/>
      <c r="Q106" s="210"/>
      <c r="R106" s="202"/>
      <c r="S106" s="50"/>
      <c r="T106" s="51"/>
    </row>
    <row r="107" spans="1:20" x14ac:dyDescent="0.25">
      <c r="A107" s="22"/>
      <c r="B107" s="201"/>
      <c r="C107" s="45"/>
      <c r="D107" s="46"/>
      <c r="E107" s="45"/>
      <c r="F107" s="46"/>
      <c r="G107" s="46"/>
      <c r="H107" s="47"/>
      <c r="I107" s="45"/>
      <c r="J107" s="47"/>
      <c r="K107" s="48"/>
      <c r="L107" s="212"/>
      <c r="M107" s="49"/>
      <c r="N107" s="210"/>
      <c r="O107" s="212"/>
      <c r="P107" s="49"/>
      <c r="Q107" s="210"/>
      <c r="R107" s="202"/>
      <c r="S107" s="50"/>
      <c r="T107" s="51"/>
    </row>
    <row r="108" spans="1:20" x14ac:dyDescent="0.25">
      <c r="A108" s="22"/>
      <c r="B108" s="201"/>
      <c r="C108" s="45"/>
      <c r="D108" s="46"/>
      <c r="E108" s="45"/>
      <c r="F108" s="46"/>
      <c r="G108" s="46"/>
      <c r="H108" s="47"/>
      <c r="I108" s="45"/>
      <c r="J108" s="47"/>
      <c r="K108" s="48"/>
      <c r="L108" s="212"/>
      <c r="M108" s="49"/>
      <c r="N108" s="210"/>
      <c r="O108" s="212"/>
      <c r="P108" s="49"/>
      <c r="Q108" s="210"/>
      <c r="R108" s="202"/>
      <c r="S108" s="50"/>
      <c r="T108" s="51"/>
    </row>
    <row r="109" spans="1:20" x14ac:dyDescent="0.25">
      <c r="A109" s="22"/>
      <c r="B109" s="201"/>
      <c r="C109" s="45"/>
      <c r="D109" s="46"/>
      <c r="E109" s="45"/>
      <c r="F109" s="46"/>
      <c r="G109" s="46"/>
      <c r="H109" s="47"/>
      <c r="I109" s="45"/>
      <c r="J109" s="47"/>
      <c r="K109" s="48"/>
      <c r="L109" s="212"/>
      <c r="M109" s="49"/>
      <c r="N109" s="210"/>
      <c r="O109" s="212"/>
      <c r="P109" s="49"/>
      <c r="Q109" s="210"/>
      <c r="R109" s="202"/>
      <c r="S109" s="24"/>
      <c r="T109" s="24"/>
    </row>
    <row r="110" spans="1:20" x14ac:dyDescent="0.25">
      <c r="A110" s="22"/>
      <c r="B110" s="201"/>
      <c r="C110" s="45"/>
      <c r="D110" s="46"/>
      <c r="E110" s="45"/>
      <c r="F110" s="46"/>
      <c r="G110" s="46"/>
      <c r="H110" s="47"/>
      <c r="I110" s="45"/>
      <c r="J110" s="47"/>
      <c r="K110" s="48"/>
      <c r="L110" s="212"/>
      <c r="M110" s="49"/>
      <c r="N110" s="210"/>
      <c r="O110" s="212"/>
      <c r="P110" s="49"/>
      <c r="Q110" s="210"/>
      <c r="R110" s="202"/>
      <c r="S110" s="24"/>
      <c r="T110" s="24"/>
    </row>
    <row r="111" spans="1:20" x14ac:dyDescent="0.25">
      <c r="A111" s="22"/>
      <c r="B111" s="201"/>
      <c r="C111" s="45"/>
      <c r="D111" s="46"/>
      <c r="E111" s="45"/>
      <c r="F111" s="46"/>
      <c r="G111" s="46"/>
      <c r="H111" s="47"/>
      <c r="I111" s="45"/>
      <c r="J111" s="47"/>
      <c r="K111" s="48"/>
      <c r="L111" s="212"/>
      <c r="M111" s="49"/>
      <c r="N111" s="210"/>
      <c r="O111" s="212"/>
      <c r="P111" s="49"/>
      <c r="Q111" s="210"/>
      <c r="R111" s="202"/>
      <c r="S111" s="24"/>
      <c r="T111" s="24"/>
    </row>
    <row r="112" spans="1:20" x14ac:dyDescent="0.25">
      <c r="A112" s="22"/>
      <c r="B112" s="201"/>
      <c r="C112" s="45"/>
      <c r="D112" s="46"/>
      <c r="E112" s="45"/>
      <c r="F112" s="46"/>
      <c r="G112" s="46"/>
      <c r="H112" s="47"/>
      <c r="I112" s="45"/>
      <c r="J112" s="47"/>
      <c r="K112" s="48"/>
      <c r="L112" s="212"/>
      <c r="M112" s="49"/>
      <c r="N112" s="210"/>
      <c r="O112" s="212"/>
      <c r="P112" s="49"/>
      <c r="Q112" s="210"/>
      <c r="R112" s="202"/>
      <c r="S112" s="24"/>
      <c r="T112" s="24"/>
    </row>
    <row r="113" spans="1:20" x14ac:dyDescent="0.25">
      <c r="A113" s="22"/>
      <c r="B113" s="201"/>
      <c r="C113" s="45"/>
      <c r="D113" s="46"/>
      <c r="E113" s="45"/>
      <c r="F113" s="46"/>
      <c r="G113" s="46"/>
      <c r="H113" s="47"/>
      <c r="I113" s="45"/>
      <c r="J113" s="47"/>
      <c r="K113" s="48"/>
      <c r="L113" s="212"/>
      <c r="M113" s="49"/>
      <c r="N113" s="210"/>
      <c r="O113" s="212"/>
      <c r="P113" s="49"/>
      <c r="Q113" s="210"/>
      <c r="R113" s="202"/>
      <c r="S113" s="24"/>
      <c r="T113" s="24"/>
    </row>
    <row r="114" spans="1:20" x14ac:dyDescent="0.25">
      <c r="A114" s="22"/>
      <c r="B114" s="201"/>
      <c r="C114" s="45"/>
      <c r="D114" s="46"/>
      <c r="E114" s="45"/>
      <c r="F114" s="46"/>
      <c r="G114" s="46"/>
      <c r="H114" s="47"/>
      <c r="I114" s="45"/>
      <c r="J114" s="47"/>
      <c r="K114" s="48"/>
      <c r="L114" s="212"/>
      <c r="M114" s="49"/>
      <c r="N114" s="210"/>
      <c r="O114" s="212"/>
      <c r="P114" s="49"/>
      <c r="Q114" s="210"/>
      <c r="R114" s="202"/>
      <c r="S114" s="24"/>
      <c r="T114" s="24"/>
    </row>
    <row r="115" spans="1:20" x14ac:dyDescent="0.25">
      <c r="A115" s="22"/>
      <c r="B115" s="201"/>
      <c r="C115" s="45"/>
      <c r="D115" s="46"/>
      <c r="E115" s="45"/>
      <c r="F115" s="46"/>
      <c r="G115" s="46"/>
      <c r="H115" s="47"/>
      <c r="I115" s="45"/>
      <c r="J115" s="47"/>
      <c r="K115" s="48"/>
      <c r="L115" s="212"/>
      <c r="M115" s="49"/>
      <c r="N115" s="210"/>
      <c r="O115" s="212"/>
      <c r="P115" s="49"/>
      <c r="Q115" s="210"/>
      <c r="R115" s="202"/>
      <c r="S115" s="24"/>
      <c r="T115" s="24"/>
    </row>
    <row r="116" spans="1:20" x14ac:dyDescent="0.25">
      <c r="A116" s="22"/>
      <c r="B116" s="201"/>
      <c r="C116" s="45"/>
      <c r="D116" s="46"/>
      <c r="E116" s="45"/>
      <c r="F116" s="46"/>
      <c r="G116" s="46"/>
      <c r="H116" s="47"/>
      <c r="I116" s="45"/>
      <c r="J116" s="47"/>
      <c r="K116" s="48"/>
      <c r="L116" s="212"/>
      <c r="M116" s="49"/>
      <c r="N116" s="210"/>
      <c r="O116" s="212"/>
      <c r="P116" s="49"/>
      <c r="Q116" s="210"/>
      <c r="R116" s="202"/>
      <c r="S116" s="24"/>
      <c r="T116" s="24"/>
    </row>
    <row r="117" spans="1:20" x14ac:dyDescent="0.25">
      <c r="A117" s="22"/>
      <c r="B117" s="201"/>
      <c r="C117" s="45"/>
      <c r="D117" s="46"/>
      <c r="E117" s="45"/>
      <c r="F117" s="46"/>
      <c r="G117" s="46"/>
      <c r="H117" s="47"/>
      <c r="I117" s="45"/>
      <c r="J117" s="47"/>
      <c r="K117" s="48"/>
      <c r="L117" s="212"/>
      <c r="M117" s="49"/>
      <c r="N117" s="210"/>
      <c r="O117" s="212"/>
      <c r="P117" s="49"/>
      <c r="Q117" s="210"/>
      <c r="R117" s="202"/>
      <c r="S117" s="24"/>
      <c r="T117" s="24"/>
    </row>
    <row r="118" spans="1:20" x14ac:dyDescent="0.25">
      <c r="A118" s="22"/>
      <c r="B118" s="201"/>
      <c r="C118" s="45"/>
      <c r="D118" s="46"/>
      <c r="E118" s="45"/>
      <c r="F118" s="46"/>
      <c r="G118" s="46"/>
      <c r="H118" s="47"/>
      <c r="I118" s="45"/>
      <c r="J118" s="47"/>
      <c r="K118" s="48"/>
      <c r="L118" s="212"/>
      <c r="M118" s="49"/>
      <c r="N118" s="210"/>
      <c r="O118" s="212"/>
      <c r="P118" s="49"/>
      <c r="Q118" s="210"/>
      <c r="R118" s="202"/>
      <c r="S118" s="50"/>
      <c r="T118" s="51"/>
    </row>
    <row r="119" spans="1:20" x14ac:dyDescent="0.25">
      <c r="A119" s="22"/>
      <c r="B119" s="201"/>
      <c r="C119" s="45"/>
      <c r="D119" s="46"/>
      <c r="E119" s="45"/>
      <c r="F119" s="46"/>
      <c r="G119" s="46"/>
      <c r="H119" s="47"/>
      <c r="I119" s="45"/>
      <c r="J119" s="47"/>
      <c r="K119" s="48"/>
      <c r="L119" s="212"/>
      <c r="M119" s="49"/>
      <c r="N119" s="210"/>
      <c r="O119" s="212"/>
      <c r="P119" s="49"/>
      <c r="Q119" s="210"/>
      <c r="R119" s="202"/>
      <c r="S119" s="50"/>
      <c r="T119" s="51"/>
    </row>
    <row r="120" spans="1:20" x14ac:dyDescent="0.25">
      <c r="A120" s="22"/>
      <c r="B120" s="201"/>
      <c r="C120" s="45"/>
      <c r="D120" s="46"/>
      <c r="E120" s="45"/>
      <c r="F120" s="46"/>
      <c r="G120" s="46"/>
      <c r="H120" s="47"/>
      <c r="I120" s="45"/>
      <c r="J120" s="47"/>
      <c r="K120" s="48"/>
      <c r="L120" s="212"/>
      <c r="M120" s="49"/>
      <c r="N120" s="210"/>
      <c r="O120" s="212"/>
      <c r="P120" s="49"/>
      <c r="Q120" s="210"/>
      <c r="R120" s="202"/>
      <c r="S120" s="50"/>
      <c r="T120" s="51"/>
    </row>
    <row r="121" spans="1:20" x14ac:dyDescent="0.25">
      <c r="A121" s="22"/>
      <c r="B121" s="201"/>
      <c r="C121" s="45"/>
      <c r="D121" s="46"/>
      <c r="E121" s="45"/>
      <c r="F121" s="46"/>
      <c r="G121" s="46"/>
      <c r="H121" s="47"/>
      <c r="I121" s="45"/>
      <c r="J121" s="47"/>
      <c r="K121" s="48"/>
      <c r="L121" s="212"/>
      <c r="M121" s="49"/>
      <c r="N121" s="210"/>
      <c r="O121" s="212"/>
      <c r="P121" s="49"/>
      <c r="Q121" s="210"/>
      <c r="R121" s="202"/>
      <c r="S121" s="24"/>
      <c r="T121" s="24"/>
    </row>
    <row r="122" spans="1:20" x14ac:dyDescent="0.25">
      <c r="A122" s="22"/>
      <c r="B122" s="201"/>
      <c r="C122" s="45"/>
      <c r="D122" s="46"/>
      <c r="E122" s="45"/>
      <c r="F122" s="46"/>
      <c r="G122" s="46"/>
      <c r="H122" s="47"/>
      <c r="I122" s="45"/>
      <c r="J122" s="47"/>
      <c r="K122" s="48"/>
      <c r="L122" s="212"/>
      <c r="M122" s="49"/>
      <c r="N122" s="210"/>
      <c r="O122" s="212"/>
      <c r="P122" s="49"/>
      <c r="Q122" s="210"/>
      <c r="R122" s="202"/>
      <c r="S122" s="24"/>
      <c r="T122" s="24"/>
    </row>
    <row r="123" spans="1:20" x14ac:dyDescent="0.25">
      <c r="A123" s="22"/>
      <c r="B123" s="201"/>
      <c r="C123" s="45"/>
      <c r="D123" s="46"/>
      <c r="E123" s="45"/>
      <c r="F123" s="46"/>
      <c r="G123" s="46"/>
      <c r="H123" s="47"/>
      <c r="I123" s="45"/>
      <c r="J123" s="47"/>
      <c r="K123" s="48"/>
      <c r="L123" s="212"/>
      <c r="M123" s="49"/>
      <c r="N123" s="210"/>
      <c r="O123" s="212"/>
      <c r="P123" s="49"/>
      <c r="Q123" s="210"/>
      <c r="R123" s="202"/>
      <c r="S123" s="24"/>
      <c r="T123" s="24"/>
    </row>
    <row r="124" spans="1:20" x14ac:dyDescent="0.25">
      <c r="A124" s="22"/>
      <c r="B124" s="201"/>
      <c r="C124" s="45"/>
      <c r="D124" s="46"/>
      <c r="E124" s="45"/>
      <c r="F124" s="46"/>
      <c r="G124" s="46"/>
      <c r="H124" s="47"/>
      <c r="I124" s="45"/>
      <c r="J124" s="47"/>
      <c r="K124" s="48"/>
      <c r="L124" s="212"/>
      <c r="M124" s="49"/>
      <c r="N124" s="210"/>
      <c r="O124" s="212"/>
      <c r="P124" s="49"/>
      <c r="Q124" s="210"/>
      <c r="R124" s="202"/>
      <c r="S124" s="24"/>
      <c r="T124" s="24"/>
    </row>
    <row r="125" spans="1:20" x14ac:dyDescent="0.25">
      <c r="A125" s="22"/>
      <c r="B125" s="201"/>
      <c r="C125" s="45"/>
      <c r="D125" s="46"/>
      <c r="E125" s="45"/>
      <c r="F125" s="46"/>
      <c r="G125" s="46"/>
      <c r="H125" s="47"/>
      <c r="I125" s="45"/>
      <c r="J125" s="47"/>
      <c r="K125" s="48"/>
      <c r="L125" s="212"/>
      <c r="M125" s="49"/>
      <c r="N125" s="210"/>
      <c r="O125" s="212"/>
      <c r="P125" s="49"/>
      <c r="Q125" s="210"/>
      <c r="R125" s="202"/>
      <c r="S125" s="24"/>
      <c r="T125" s="24"/>
    </row>
    <row r="126" spans="1:20" x14ac:dyDescent="0.25">
      <c r="A126" s="22"/>
      <c r="B126" s="201"/>
      <c r="C126" s="45"/>
      <c r="D126" s="46"/>
      <c r="E126" s="45"/>
      <c r="F126" s="46"/>
      <c r="G126" s="46"/>
      <c r="H126" s="47"/>
      <c r="I126" s="45"/>
      <c r="J126" s="47"/>
      <c r="K126" s="48"/>
      <c r="L126" s="212"/>
      <c r="M126" s="49"/>
      <c r="N126" s="210"/>
      <c r="O126" s="212"/>
      <c r="P126" s="49"/>
      <c r="Q126" s="210"/>
      <c r="R126" s="202"/>
      <c r="S126" s="24"/>
      <c r="T126" s="24"/>
    </row>
    <row r="127" spans="1:20" x14ac:dyDescent="0.25">
      <c r="A127" s="22"/>
      <c r="B127" s="201"/>
      <c r="C127" s="45"/>
      <c r="D127" s="46"/>
      <c r="E127" s="45"/>
      <c r="F127" s="46"/>
      <c r="G127" s="46"/>
      <c r="H127" s="47"/>
      <c r="I127" s="45"/>
      <c r="J127" s="47"/>
      <c r="K127" s="48"/>
      <c r="L127" s="212"/>
      <c r="M127" s="49"/>
      <c r="N127" s="210"/>
      <c r="O127" s="212"/>
      <c r="P127" s="49"/>
      <c r="Q127" s="210"/>
      <c r="R127" s="202"/>
      <c r="S127" s="24"/>
      <c r="T127" s="24"/>
    </row>
    <row r="128" spans="1:20" x14ac:dyDescent="0.25">
      <c r="A128" s="22"/>
      <c r="B128" s="201"/>
      <c r="C128" s="45"/>
      <c r="D128" s="46"/>
      <c r="E128" s="45"/>
      <c r="F128" s="46"/>
      <c r="G128" s="46"/>
      <c r="H128" s="47"/>
      <c r="I128" s="45"/>
      <c r="J128" s="47"/>
      <c r="K128" s="48"/>
      <c r="L128" s="212"/>
      <c r="M128" s="49"/>
      <c r="N128" s="210"/>
      <c r="O128" s="212"/>
      <c r="P128" s="49"/>
      <c r="Q128" s="210"/>
      <c r="R128" s="202"/>
      <c r="S128" s="24"/>
      <c r="T128" s="24"/>
    </row>
    <row r="129" spans="1:20" x14ac:dyDescent="0.25">
      <c r="A129" s="22"/>
      <c r="B129" s="201"/>
      <c r="C129" s="45"/>
      <c r="D129" s="46"/>
      <c r="E129" s="45"/>
      <c r="F129" s="46"/>
      <c r="G129" s="46"/>
      <c r="H129" s="47"/>
      <c r="I129" s="45"/>
      <c r="J129" s="47"/>
      <c r="K129" s="48"/>
      <c r="L129" s="212"/>
      <c r="M129" s="49"/>
      <c r="N129" s="210"/>
      <c r="O129" s="212"/>
      <c r="P129" s="49"/>
      <c r="Q129" s="210"/>
      <c r="R129" s="202"/>
      <c r="S129" s="24"/>
      <c r="T129" s="24"/>
    </row>
    <row r="130" spans="1:20" x14ac:dyDescent="0.25">
      <c r="A130" s="22"/>
      <c r="B130" s="201"/>
      <c r="C130" s="45"/>
      <c r="D130" s="46"/>
      <c r="E130" s="45"/>
      <c r="F130" s="46"/>
      <c r="G130" s="46"/>
      <c r="H130" s="47"/>
      <c r="I130" s="45"/>
      <c r="J130" s="47"/>
      <c r="K130" s="48"/>
      <c r="L130" s="212"/>
      <c r="M130" s="49"/>
      <c r="N130" s="210"/>
      <c r="O130" s="212"/>
      <c r="P130" s="49"/>
      <c r="Q130" s="210"/>
      <c r="R130" s="202"/>
      <c r="S130" s="50"/>
      <c r="T130" s="51"/>
    </row>
    <row r="131" spans="1:20" x14ac:dyDescent="0.25">
      <c r="A131" s="22"/>
      <c r="B131" s="201"/>
      <c r="C131" s="45"/>
      <c r="D131" s="46"/>
      <c r="E131" s="45"/>
      <c r="F131" s="46"/>
      <c r="G131" s="46"/>
      <c r="H131" s="47"/>
      <c r="I131" s="45"/>
      <c r="J131" s="47"/>
      <c r="K131" s="48"/>
      <c r="L131" s="212"/>
      <c r="M131" s="49"/>
      <c r="N131" s="210"/>
      <c r="O131" s="212"/>
      <c r="P131" s="49"/>
      <c r="Q131" s="210"/>
      <c r="R131" s="202"/>
      <c r="S131" s="50"/>
      <c r="T131" s="51"/>
    </row>
    <row r="132" spans="1:20" x14ac:dyDescent="0.25">
      <c r="A132" s="22"/>
      <c r="B132" s="201"/>
      <c r="C132" s="45"/>
      <c r="D132" s="46"/>
      <c r="E132" s="45"/>
      <c r="F132" s="46"/>
      <c r="G132" s="46"/>
      <c r="H132" s="47"/>
      <c r="I132" s="45"/>
      <c r="J132" s="47"/>
      <c r="K132" s="48"/>
      <c r="L132" s="212"/>
      <c r="M132" s="49"/>
      <c r="N132" s="210"/>
      <c r="O132" s="212"/>
      <c r="P132" s="49"/>
      <c r="Q132" s="210"/>
      <c r="R132" s="202"/>
      <c r="S132" s="50"/>
      <c r="T132" s="51"/>
    </row>
    <row r="133" spans="1:20" x14ac:dyDescent="0.25">
      <c r="A133" s="22"/>
      <c r="B133" s="201"/>
      <c r="C133" s="45"/>
      <c r="D133" s="46"/>
      <c r="E133" s="45"/>
      <c r="F133" s="46"/>
      <c r="G133" s="46"/>
      <c r="H133" s="47"/>
      <c r="I133" s="45"/>
      <c r="J133" s="47"/>
      <c r="K133" s="48"/>
      <c r="L133" s="212"/>
      <c r="M133" s="49"/>
      <c r="N133" s="210"/>
      <c r="O133" s="212"/>
      <c r="P133" s="49"/>
      <c r="Q133" s="210"/>
      <c r="R133" s="202"/>
      <c r="S133" s="24"/>
      <c r="T133" s="24"/>
    </row>
    <row r="134" spans="1:20" x14ac:dyDescent="0.25">
      <c r="A134" s="22"/>
      <c r="B134" s="201"/>
      <c r="C134" s="45"/>
      <c r="D134" s="46"/>
      <c r="E134" s="45"/>
      <c r="F134" s="46"/>
      <c r="G134" s="46"/>
      <c r="H134" s="47"/>
      <c r="I134" s="45"/>
      <c r="J134" s="47"/>
      <c r="K134" s="48"/>
      <c r="L134" s="212"/>
      <c r="M134" s="49"/>
      <c r="N134" s="210"/>
      <c r="O134" s="212"/>
      <c r="P134" s="49"/>
      <c r="Q134" s="210"/>
      <c r="R134" s="202"/>
      <c r="S134" s="24"/>
      <c r="T134" s="24"/>
    </row>
    <row r="135" spans="1:20" x14ac:dyDescent="0.25">
      <c r="A135" s="22"/>
      <c r="B135" s="201"/>
      <c r="C135" s="45"/>
      <c r="D135" s="46"/>
      <c r="E135" s="45"/>
      <c r="F135" s="46"/>
      <c r="G135" s="46"/>
      <c r="H135" s="47"/>
      <c r="I135" s="45"/>
      <c r="J135" s="47"/>
      <c r="K135" s="48"/>
      <c r="L135" s="212"/>
      <c r="M135" s="49"/>
      <c r="N135" s="210"/>
      <c r="O135" s="212"/>
      <c r="P135" s="49"/>
      <c r="Q135" s="210"/>
      <c r="R135" s="202"/>
      <c r="S135" s="24"/>
      <c r="T135" s="24"/>
    </row>
    <row r="136" spans="1:20" x14ac:dyDescent="0.25">
      <c r="A136" s="22"/>
      <c r="B136" s="201"/>
      <c r="C136" s="45"/>
      <c r="D136" s="46"/>
      <c r="E136" s="45"/>
      <c r="F136" s="46"/>
      <c r="G136" s="46"/>
      <c r="H136" s="47"/>
      <c r="I136" s="45"/>
      <c r="J136" s="47"/>
      <c r="K136" s="48"/>
      <c r="L136" s="212"/>
      <c r="M136" s="49"/>
      <c r="N136" s="210"/>
      <c r="O136" s="212"/>
      <c r="P136" s="49"/>
      <c r="Q136" s="210"/>
      <c r="R136" s="202"/>
      <c r="S136" s="24"/>
      <c r="T136" s="24"/>
    </row>
    <row r="137" spans="1:20" x14ac:dyDescent="0.25">
      <c r="A137" s="22"/>
      <c r="B137" s="201"/>
      <c r="C137" s="45"/>
      <c r="D137" s="46"/>
      <c r="E137" s="45"/>
      <c r="F137" s="46"/>
      <c r="G137" s="46"/>
      <c r="H137" s="47"/>
      <c r="I137" s="45"/>
      <c r="J137" s="47"/>
      <c r="K137" s="48"/>
      <c r="L137" s="212"/>
      <c r="M137" s="49"/>
      <c r="N137" s="210"/>
      <c r="O137" s="212"/>
      <c r="P137" s="49"/>
      <c r="Q137" s="210"/>
      <c r="R137" s="202"/>
      <c r="S137" s="24"/>
      <c r="T137" s="24"/>
    </row>
    <row r="138" spans="1:20" x14ac:dyDescent="0.25">
      <c r="A138" s="22"/>
      <c r="B138" s="201"/>
      <c r="C138" s="45"/>
      <c r="D138" s="46"/>
      <c r="E138" s="45"/>
      <c r="F138" s="46"/>
      <c r="G138" s="46"/>
      <c r="H138" s="47"/>
      <c r="I138" s="45"/>
      <c r="J138" s="47"/>
      <c r="K138" s="48"/>
      <c r="L138" s="212"/>
      <c r="M138" s="49"/>
      <c r="N138" s="210"/>
      <c r="O138" s="212"/>
      <c r="P138" s="49"/>
      <c r="Q138" s="210"/>
      <c r="R138" s="202"/>
      <c r="S138" s="24"/>
      <c r="T138" s="24"/>
    </row>
    <row r="139" spans="1:20" x14ac:dyDescent="0.25">
      <c r="A139" s="22"/>
      <c r="B139" s="201"/>
      <c r="C139" s="45"/>
      <c r="D139" s="46"/>
      <c r="E139" s="45"/>
      <c r="F139" s="46"/>
      <c r="G139" s="46"/>
      <c r="H139" s="47"/>
      <c r="I139" s="45"/>
      <c r="J139" s="47"/>
      <c r="K139" s="48"/>
      <c r="L139" s="212"/>
      <c r="M139" s="49"/>
      <c r="N139" s="210"/>
      <c r="O139" s="212"/>
      <c r="P139" s="49"/>
      <c r="Q139" s="210"/>
      <c r="R139" s="202"/>
      <c r="S139" s="24"/>
      <c r="T139" s="24"/>
    </row>
    <row r="140" spans="1:20" x14ac:dyDescent="0.25">
      <c r="A140" s="22"/>
      <c r="B140" s="201"/>
      <c r="C140" s="45"/>
      <c r="D140" s="46"/>
      <c r="E140" s="45"/>
      <c r="F140" s="46"/>
      <c r="G140" s="46"/>
      <c r="H140" s="47"/>
      <c r="I140" s="45"/>
      <c r="J140" s="47"/>
      <c r="K140" s="48"/>
      <c r="L140" s="212"/>
      <c r="M140" s="49"/>
      <c r="N140" s="210"/>
      <c r="O140" s="212"/>
      <c r="P140" s="49"/>
      <c r="Q140" s="210"/>
      <c r="R140" s="202"/>
      <c r="S140" s="24"/>
      <c r="T140" s="24"/>
    </row>
    <row r="141" spans="1:20" hidden="1" x14ac:dyDescent="0.25">
      <c r="A141" s="22">
        <f t="shared" ref="A141:A178" si="1">+A140+7</f>
        <v>7</v>
      </c>
      <c r="B141" s="201">
        <f t="shared" ref="B141:B178" si="2">+B140+1</f>
        <v>1</v>
      </c>
      <c r="C141" s="56" t="e">
        <f>+HLOOKUP($E$6,BASEF,#REF!,0)</f>
        <v>#REF!</v>
      </c>
      <c r="D141" s="57" t="e">
        <f t="shared" ref="D141:D178" si="3">+IF(C141&lt;&gt;0,$E$6,"")</f>
        <v>#REF!</v>
      </c>
      <c r="E141" s="56" t="e">
        <f>+HLOOKUP($E$6,BASEF,#REF!,0)</f>
        <v>#REF!</v>
      </c>
      <c r="F141" s="57" t="e">
        <f>+HLOOKUP($E$6,BASEF,#REF!,0)</f>
        <v>#REF!</v>
      </c>
      <c r="G141" s="57" t="e">
        <f>+HLOOKUP($E$6,BASEF,#REF!,0)</f>
        <v>#REF!</v>
      </c>
      <c r="H141" s="58"/>
      <c r="I141" s="56" t="e">
        <f>+HLOOKUP($E$6,BASEF,#REF!,0)</f>
        <v>#REF!</v>
      </c>
      <c r="J141" s="58" t="e">
        <f>+HLOOKUP($E$6,BASEF,#REF!,0)</f>
        <v>#REF!</v>
      </c>
      <c r="K141" s="48"/>
      <c r="L141" s="212"/>
      <c r="M141" s="49"/>
      <c r="N141" s="210"/>
      <c r="O141" s="212"/>
      <c r="P141" s="49"/>
      <c r="Q141" s="210"/>
      <c r="R141" s="202"/>
      <c r="S141" s="24"/>
      <c r="T141" s="24"/>
    </row>
    <row r="142" spans="1:20" hidden="1" x14ac:dyDescent="0.25">
      <c r="A142" s="22">
        <f t="shared" si="1"/>
        <v>14</v>
      </c>
      <c r="B142" s="201">
        <f t="shared" si="2"/>
        <v>2</v>
      </c>
      <c r="C142" s="56" t="e">
        <f>+HLOOKUP($E$6,BASEF,#REF!,0)</f>
        <v>#REF!</v>
      </c>
      <c r="D142" s="57" t="e">
        <f t="shared" si="3"/>
        <v>#REF!</v>
      </c>
      <c r="E142" s="56" t="e">
        <f>+HLOOKUP($E$6,BASEF,#REF!,0)</f>
        <v>#REF!</v>
      </c>
      <c r="F142" s="57" t="e">
        <f>+HLOOKUP($E$6,BASEF,#REF!,0)</f>
        <v>#REF!</v>
      </c>
      <c r="G142" s="57" t="e">
        <f>+HLOOKUP($E$6,BASEF,#REF!,0)</f>
        <v>#REF!</v>
      </c>
      <c r="H142" s="58"/>
      <c r="I142" s="56" t="e">
        <f>+HLOOKUP($E$6,BASEF,#REF!,0)</f>
        <v>#REF!</v>
      </c>
      <c r="J142" s="58" t="e">
        <f>+HLOOKUP($E$6,BASEF,#REF!,0)</f>
        <v>#REF!</v>
      </c>
      <c r="K142" s="48"/>
      <c r="L142" s="212"/>
      <c r="M142" s="49"/>
      <c r="N142" s="210"/>
      <c r="O142" s="212"/>
      <c r="P142" s="49"/>
      <c r="Q142" s="210"/>
      <c r="R142" s="202"/>
      <c r="S142" s="50"/>
      <c r="T142" s="51"/>
    </row>
    <row r="143" spans="1:20" hidden="1" x14ac:dyDescent="0.25">
      <c r="A143" s="22">
        <f t="shared" si="1"/>
        <v>21</v>
      </c>
      <c r="B143" s="201">
        <f t="shared" si="2"/>
        <v>3</v>
      </c>
      <c r="C143" s="56" t="e">
        <f>+HLOOKUP($E$6,BASEF,#REF!,0)</f>
        <v>#REF!</v>
      </c>
      <c r="D143" s="57" t="e">
        <f t="shared" si="3"/>
        <v>#REF!</v>
      </c>
      <c r="E143" s="56" t="e">
        <f>+HLOOKUP($E$6,BASEF,#REF!,0)</f>
        <v>#REF!</v>
      </c>
      <c r="F143" s="57" t="e">
        <f>+HLOOKUP($E$6,BASEF,#REF!,0)</f>
        <v>#REF!</v>
      </c>
      <c r="G143" s="57" t="e">
        <f>+HLOOKUP($E$6,BASEF,#REF!,0)</f>
        <v>#REF!</v>
      </c>
      <c r="H143" s="58"/>
      <c r="I143" s="56" t="e">
        <f>+HLOOKUP($E$6,BASEF,#REF!,0)</f>
        <v>#REF!</v>
      </c>
      <c r="J143" s="58" t="e">
        <f>+HLOOKUP($E$6,BASEF,#REF!,0)</f>
        <v>#REF!</v>
      </c>
      <c r="K143" s="48"/>
      <c r="L143" s="212"/>
      <c r="M143" s="49"/>
      <c r="N143" s="210"/>
      <c r="O143" s="212"/>
      <c r="P143" s="49"/>
      <c r="Q143" s="210"/>
      <c r="R143" s="202"/>
      <c r="S143" s="50"/>
      <c r="T143" s="51"/>
    </row>
    <row r="144" spans="1:20" hidden="1" x14ac:dyDescent="0.25">
      <c r="A144" s="22">
        <f t="shared" si="1"/>
        <v>28</v>
      </c>
      <c r="B144" s="201">
        <f t="shared" si="2"/>
        <v>4</v>
      </c>
      <c r="C144" s="56" t="e">
        <f>+HLOOKUP($E$6,BASEF,#REF!,0)</f>
        <v>#REF!</v>
      </c>
      <c r="D144" s="57" t="e">
        <f t="shared" si="3"/>
        <v>#REF!</v>
      </c>
      <c r="E144" s="56" t="e">
        <f>+HLOOKUP($E$6,BASEF,#REF!,0)</f>
        <v>#REF!</v>
      </c>
      <c r="F144" s="57" t="e">
        <f>+HLOOKUP($E$6,BASEF,#REF!,0)</f>
        <v>#REF!</v>
      </c>
      <c r="G144" s="57" t="e">
        <f>+HLOOKUP($E$6,BASEF,#REF!,0)</f>
        <v>#REF!</v>
      </c>
      <c r="H144" s="58"/>
      <c r="I144" s="56" t="e">
        <f>+HLOOKUP($E$6,BASEF,#REF!,0)</f>
        <v>#REF!</v>
      </c>
      <c r="J144" s="58" t="e">
        <f>+HLOOKUP($E$6,BASEF,#REF!,0)</f>
        <v>#REF!</v>
      </c>
      <c r="K144" s="48"/>
      <c r="L144" s="212"/>
      <c r="M144" s="49"/>
      <c r="N144" s="210"/>
      <c r="O144" s="212"/>
      <c r="P144" s="49"/>
      <c r="Q144" s="210"/>
      <c r="R144" s="202"/>
      <c r="S144" s="50"/>
      <c r="T144" s="51"/>
    </row>
    <row r="145" spans="1:20" hidden="1" x14ac:dyDescent="0.25">
      <c r="A145" s="22">
        <f t="shared" si="1"/>
        <v>35</v>
      </c>
      <c r="B145" s="201">
        <f t="shared" si="2"/>
        <v>5</v>
      </c>
      <c r="C145" s="56" t="e">
        <f>+HLOOKUP($E$6,BASEF,#REF!,0)</f>
        <v>#REF!</v>
      </c>
      <c r="D145" s="57" t="e">
        <f t="shared" si="3"/>
        <v>#REF!</v>
      </c>
      <c r="E145" s="56" t="e">
        <f>+HLOOKUP($E$6,BASEF,#REF!,0)</f>
        <v>#REF!</v>
      </c>
      <c r="F145" s="57" t="e">
        <f>+HLOOKUP($E$6,BASEF,#REF!,0)</f>
        <v>#REF!</v>
      </c>
      <c r="G145" s="57" t="e">
        <f>+HLOOKUP($E$6,BASEF,#REF!,0)</f>
        <v>#REF!</v>
      </c>
      <c r="H145" s="58"/>
      <c r="I145" s="56" t="e">
        <f>+HLOOKUP($E$6,BASEF,#REF!,0)</f>
        <v>#REF!</v>
      </c>
      <c r="J145" s="58" t="e">
        <f>+HLOOKUP($E$6,BASEF,#REF!,0)</f>
        <v>#REF!</v>
      </c>
      <c r="K145" s="48"/>
      <c r="L145" s="212"/>
      <c r="M145" s="49"/>
      <c r="N145" s="210"/>
      <c r="O145" s="212"/>
      <c r="P145" s="49"/>
      <c r="Q145" s="210"/>
      <c r="R145" s="202"/>
      <c r="S145" s="24"/>
      <c r="T145" s="24"/>
    </row>
    <row r="146" spans="1:20" hidden="1" x14ac:dyDescent="0.25">
      <c r="A146" s="22">
        <f t="shared" si="1"/>
        <v>42</v>
      </c>
      <c r="B146" s="201">
        <f t="shared" si="2"/>
        <v>6</v>
      </c>
      <c r="C146" s="56" t="e">
        <f>+HLOOKUP($E$6,BASEF,#REF!,0)</f>
        <v>#REF!</v>
      </c>
      <c r="D146" s="57" t="e">
        <f t="shared" si="3"/>
        <v>#REF!</v>
      </c>
      <c r="E146" s="56" t="e">
        <f>+HLOOKUP($E$6,BASEF,#REF!,0)</f>
        <v>#REF!</v>
      </c>
      <c r="F146" s="57" t="e">
        <f>+HLOOKUP($E$6,BASEF,#REF!,0)</f>
        <v>#REF!</v>
      </c>
      <c r="G146" s="57" t="e">
        <f>+HLOOKUP($E$6,BASEF,#REF!,0)</f>
        <v>#REF!</v>
      </c>
      <c r="H146" s="58"/>
      <c r="I146" s="56" t="e">
        <f>+HLOOKUP($E$6,BASEF,#REF!,0)</f>
        <v>#REF!</v>
      </c>
      <c r="J146" s="58" t="e">
        <f>+HLOOKUP($E$6,BASEF,#REF!,0)</f>
        <v>#REF!</v>
      </c>
      <c r="K146" s="48"/>
      <c r="L146" s="212"/>
      <c r="M146" s="49"/>
      <c r="N146" s="210"/>
      <c r="O146" s="212"/>
      <c r="P146" s="49"/>
      <c r="Q146" s="210"/>
      <c r="R146" s="202"/>
      <c r="S146" s="24"/>
      <c r="T146" s="24"/>
    </row>
    <row r="147" spans="1:20" hidden="1" x14ac:dyDescent="0.25">
      <c r="A147" s="22">
        <f t="shared" si="1"/>
        <v>49</v>
      </c>
      <c r="B147" s="201">
        <f t="shared" si="2"/>
        <v>7</v>
      </c>
      <c r="C147" s="56" t="e">
        <f>+HLOOKUP($E$6,BASEF,#REF!,0)</f>
        <v>#REF!</v>
      </c>
      <c r="D147" s="57" t="e">
        <f t="shared" si="3"/>
        <v>#REF!</v>
      </c>
      <c r="E147" s="56" t="e">
        <f>+HLOOKUP($E$6,BASEF,#REF!,0)</f>
        <v>#REF!</v>
      </c>
      <c r="F147" s="57" t="e">
        <f>+HLOOKUP($E$6,BASEF,#REF!,0)</f>
        <v>#REF!</v>
      </c>
      <c r="G147" s="57" t="e">
        <f>+HLOOKUP($E$6,BASEF,#REF!,0)</f>
        <v>#REF!</v>
      </c>
      <c r="H147" s="58"/>
      <c r="I147" s="56" t="e">
        <f>+HLOOKUP($E$6,BASEF,#REF!,0)</f>
        <v>#REF!</v>
      </c>
      <c r="J147" s="58" t="e">
        <f>+HLOOKUP($E$6,BASEF,#REF!,0)</f>
        <v>#REF!</v>
      </c>
      <c r="K147" s="48"/>
      <c r="L147" s="212"/>
      <c r="M147" s="49"/>
      <c r="N147" s="210"/>
      <c r="O147" s="212"/>
      <c r="P147" s="49"/>
      <c r="Q147" s="210"/>
      <c r="R147" s="202"/>
      <c r="S147" s="24"/>
      <c r="T147" s="24"/>
    </row>
    <row r="148" spans="1:20" hidden="1" x14ac:dyDescent="0.25">
      <c r="A148" s="22">
        <f t="shared" si="1"/>
        <v>56</v>
      </c>
      <c r="B148" s="201">
        <f t="shared" si="2"/>
        <v>8</v>
      </c>
      <c r="C148" s="56" t="e">
        <f>+HLOOKUP($E$6,BASEF,#REF!,0)</f>
        <v>#REF!</v>
      </c>
      <c r="D148" s="57" t="e">
        <f t="shared" si="3"/>
        <v>#REF!</v>
      </c>
      <c r="E148" s="56" t="e">
        <f>+HLOOKUP($E$6,BASEF,#REF!,0)</f>
        <v>#REF!</v>
      </c>
      <c r="F148" s="57" t="e">
        <f>+HLOOKUP($E$6,BASEF,#REF!,0)</f>
        <v>#REF!</v>
      </c>
      <c r="G148" s="57" t="e">
        <f>+HLOOKUP($E$6,BASEF,#REF!,0)</f>
        <v>#REF!</v>
      </c>
      <c r="H148" s="58"/>
      <c r="I148" s="56" t="e">
        <f>+HLOOKUP($E$6,BASEF,#REF!,0)</f>
        <v>#REF!</v>
      </c>
      <c r="J148" s="58" t="e">
        <f>+HLOOKUP($E$6,BASEF,#REF!,0)</f>
        <v>#REF!</v>
      </c>
      <c r="K148" s="48"/>
      <c r="L148" s="212"/>
      <c r="M148" s="49"/>
      <c r="N148" s="210"/>
      <c r="O148" s="212"/>
      <c r="P148" s="49"/>
      <c r="Q148" s="210"/>
      <c r="R148" s="202"/>
      <c r="S148" s="50"/>
      <c r="T148" s="51"/>
    </row>
    <row r="149" spans="1:20" hidden="1" x14ac:dyDescent="0.25">
      <c r="A149" s="22">
        <f t="shared" si="1"/>
        <v>63</v>
      </c>
      <c r="B149" s="201">
        <f t="shared" si="2"/>
        <v>9</v>
      </c>
      <c r="C149" s="56" t="e">
        <f>+HLOOKUP($E$6,BASEF,#REF!,0)</f>
        <v>#REF!</v>
      </c>
      <c r="D149" s="57" t="e">
        <f t="shared" si="3"/>
        <v>#REF!</v>
      </c>
      <c r="E149" s="56" t="e">
        <f>+HLOOKUP($E$6,BASEF,#REF!,0)</f>
        <v>#REF!</v>
      </c>
      <c r="F149" s="57" t="e">
        <f>+HLOOKUP($E$6,BASEF,#REF!,0)</f>
        <v>#REF!</v>
      </c>
      <c r="G149" s="57" t="e">
        <f>+HLOOKUP($E$6,BASEF,#REF!,0)</f>
        <v>#REF!</v>
      </c>
      <c r="H149" s="58"/>
      <c r="I149" s="56" t="e">
        <f>+HLOOKUP($E$6,BASEF,#REF!,0)</f>
        <v>#REF!</v>
      </c>
      <c r="J149" s="58" t="e">
        <f>+HLOOKUP($E$6,BASEF,#REF!,0)</f>
        <v>#REF!</v>
      </c>
      <c r="K149" s="48"/>
      <c r="L149" s="212"/>
      <c r="M149" s="49"/>
      <c r="N149" s="210"/>
      <c r="O149" s="212"/>
      <c r="P149" s="49"/>
      <c r="Q149" s="210"/>
      <c r="R149" s="202"/>
      <c r="S149" s="50"/>
      <c r="T149" s="51"/>
    </row>
    <row r="150" spans="1:20" hidden="1" x14ac:dyDescent="0.25">
      <c r="A150" s="22">
        <f t="shared" si="1"/>
        <v>70</v>
      </c>
      <c r="B150" s="201">
        <f t="shared" si="2"/>
        <v>10</v>
      </c>
      <c r="C150" s="56" t="e">
        <f>+HLOOKUP($E$6,BASEF,#REF!,0)</f>
        <v>#REF!</v>
      </c>
      <c r="D150" s="57" t="e">
        <f t="shared" si="3"/>
        <v>#REF!</v>
      </c>
      <c r="E150" s="56" t="e">
        <f>+HLOOKUP($E$6,BASEF,#REF!,0)</f>
        <v>#REF!</v>
      </c>
      <c r="F150" s="57" t="e">
        <f>+HLOOKUP($E$6,BASEF,#REF!,0)</f>
        <v>#REF!</v>
      </c>
      <c r="G150" s="57" t="e">
        <f>+HLOOKUP($E$6,BASEF,#REF!,0)</f>
        <v>#REF!</v>
      </c>
      <c r="H150" s="58"/>
      <c r="I150" s="56" t="e">
        <f>+HLOOKUP($E$6,BASEF,#REF!,0)</f>
        <v>#REF!</v>
      </c>
      <c r="J150" s="58" t="e">
        <f>+HLOOKUP($E$6,BASEF,#REF!,0)</f>
        <v>#REF!</v>
      </c>
      <c r="K150" s="48"/>
      <c r="L150" s="212"/>
      <c r="M150" s="49"/>
      <c r="N150" s="210"/>
      <c r="O150" s="212"/>
      <c r="P150" s="49"/>
      <c r="Q150" s="210"/>
      <c r="R150" s="202"/>
      <c r="S150" s="50"/>
      <c r="T150" s="51"/>
    </row>
    <row r="151" spans="1:20" hidden="1" x14ac:dyDescent="0.25">
      <c r="A151" s="22">
        <f t="shared" si="1"/>
        <v>77</v>
      </c>
      <c r="B151" s="201">
        <f t="shared" si="2"/>
        <v>11</v>
      </c>
      <c r="C151" s="56" t="e">
        <f>+HLOOKUP($E$6,BASEF,#REF!,0)</f>
        <v>#REF!</v>
      </c>
      <c r="D151" s="57" t="e">
        <f t="shared" si="3"/>
        <v>#REF!</v>
      </c>
      <c r="E151" s="56" t="e">
        <f>+HLOOKUP($E$6,BASEF,#REF!,0)</f>
        <v>#REF!</v>
      </c>
      <c r="F151" s="57" t="e">
        <f>+HLOOKUP($E$6,BASEF,#REF!,0)</f>
        <v>#REF!</v>
      </c>
      <c r="G151" s="57" t="e">
        <f>+HLOOKUP($E$6,BASEF,#REF!,0)</f>
        <v>#REF!</v>
      </c>
      <c r="H151" s="58"/>
      <c r="I151" s="56" t="e">
        <f>+HLOOKUP($E$6,BASEF,#REF!,0)</f>
        <v>#REF!</v>
      </c>
      <c r="J151" s="58" t="e">
        <f>+HLOOKUP($E$6,BASEF,#REF!,0)</f>
        <v>#REF!</v>
      </c>
      <c r="K151" s="48"/>
      <c r="L151" s="212"/>
      <c r="M151" s="49"/>
      <c r="N151" s="210"/>
      <c r="O151" s="212"/>
      <c r="P151" s="49"/>
      <c r="Q151" s="210"/>
      <c r="R151" s="202"/>
      <c r="S151" s="24"/>
      <c r="T151" s="24"/>
    </row>
    <row r="152" spans="1:20" hidden="1" x14ac:dyDescent="0.25">
      <c r="A152" s="22">
        <f t="shared" si="1"/>
        <v>84</v>
      </c>
      <c r="B152" s="201">
        <f t="shared" si="2"/>
        <v>12</v>
      </c>
      <c r="C152" s="56" t="e">
        <f>+HLOOKUP($E$6,BASEF,#REF!,0)</f>
        <v>#REF!</v>
      </c>
      <c r="D152" s="57" t="e">
        <f t="shared" si="3"/>
        <v>#REF!</v>
      </c>
      <c r="E152" s="56" t="e">
        <f>+HLOOKUP($E$6,BASEF,#REF!,0)</f>
        <v>#REF!</v>
      </c>
      <c r="F152" s="57" t="e">
        <f>+HLOOKUP($E$6,BASEF,#REF!,0)</f>
        <v>#REF!</v>
      </c>
      <c r="G152" s="57" t="e">
        <f>+HLOOKUP($E$6,BASEF,#REF!,0)</f>
        <v>#REF!</v>
      </c>
      <c r="H152" s="58"/>
      <c r="I152" s="56" t="e">
        <f>+HLOOKUP($E$6,BASEF,#REF!,0)</f>
        <v>#REF!</v>
      </c>
      <c r="J152" s="58" t="e">
        <f>+HLOOKUP($E$6,BASEF,#REF!,0)</f>
        <v>#REF!</v>
      </c>
      <c r="K152" s="48"/>
      <c r="L152" s="212"/>
      <c r="M152" s="49"/>
      <c r="N152" s="210"/>
      <c r="O152" s="212"/>
      <c r="P152" s="49"/>
      <c r="Q152" s="210"/>
      <c r="R152" s="202"/>
      <c r="S152" s="50"/>
      <c r="T152" s="51"/>
    </row>
    <row r="153" spans="1:20" hidden="1" x14ac:dyDescent="0.25">
      <c r="A153" s="22">
        <f t="shared" si="1"/>
        <v>91</v>
      </c>
      <c r="B153" s="201">
        <f t="shared" si="2"/>
        <v>13</v>
      </c>
      <c r="C153" s="56" t="e">
        <f>+HLOOKUP($E$6,BASEF,#REF!,0)</f>
        <v>#REF!</v>
      </c>
      <c r="D153" s="57" t="e">
        <f t="shared" si="3"/>
        <v>#REF!</v>
      </c>
      <c r="E153" s="56" t="e">
        <f>+HLOOKUP($E$6,BASEF,#REF!,0)</f>
        <v>#REF!</v>
      </c>
      <c r="F153" s="57" t="e">
        <f>+HLOOKUP($E$6,BASEF,#REF!,0)</f>
        <v>#REF!</v>
      </c>
      <c r="G153" s="57" t="e">
        <f>+HLOOKUP($E$6,BASEF,#REF!,0)</f>
        <v>#REF!</v>
      </c>
      <c r="H153" s="58"/>
      <c r="I153" s="56" t="e">
        <f>+HLOOKUP($E$6,BASEF,#REF!,0)</f>
        <v>#REF!</v>
      </c>
      <c r="J153" s="58" t="e">
        <f>+HLOOKUP($E$6,BASEF,#REF!,0)</f>
        <v>#REF!</v>
      </c>
      <c r="K153" s="48"/>
      <c r="L153" s="212"/>
      <c r="M153" s="49"/>
      <c r="N153" s="210"/>
      <c r="O153" s="212"/>
      <c r="P153" s="49"/>
      <c r="Q153" s="210"/>
      <c r="R153" s="202"/>
      <c r="S153" s="50"/>
      <c r="T153" s="51"/>
    </row>
    <row r="154" spans="1:20" hidden="1" x14ac:dyDescent="0.25">
      <c r="A154" s="22">
        <f t="shared" si="1"/>
        <v>98</v>
      </c>
      <c r="B154" s="201">
        <f t="shared" si="2"/>
        <v>14</v>
      </c>
      <c r="C154" s="56" t="e">
        <f>+HLOOKUP($E$6,BASEF,#REF!,0)</f>
        <v>#REF!</v>
      </c>
      <c r="D154" s="57" t="e">
        <f t="shared" si="3"/>
        <v>#REF!</v>
      </c>
      <c r="E154" s="56" t="e">
        <f>+HLOOKUP($E$6,BASEF,#REF!,0)</f>
        <v>#REF!</v>
      </c>
      <c r="F154" s="57" t="e">
        <f>+HLOOKUP($E$6,BASEF,#REF!,0)</f>
        <v>#REF!</v>
      </c>
      <c r="G154" s="57" t="e">
        <f>+HLOOKUP($E$6,BASEF,#REF!,0)</f>
        <v>#REF!</v>
      </c>
      <c r="H154" s="58"/>
      <c r="I154" s="56" t="e">
        <f>+HLOOKUP($E$6,BASEF,#REF!,0)</f>
        <v>#REF!</v>
      </c>
      <c r="J154" s="58" t="e">
        <f>+HLOOKUP($E$6,BASEF,#REF!,0)</f>
        <v>#REF!</v>
      </c>
      <c r="K154" s="48"/>
      <c r="L154" s="212"/>
      <c r="M154" s="49"/>
      <c r="N154" s="210"/>
      <c r="O154" s="212"/>
      <c r="P154" s="49"/>
      <c r="Q154" s="210"/>
      <c r="R154" s="202"/>
      <c r="S154" s="50"/>
      <c r="T154" s="51"/>
    </row>
    <row r="155" spans="1:20" hidden="1" x14ac:dyDescent="0.25">
      <c r="A155" s="22">
        <f t="shared" si="1"/>
        <v>105</v>
      </c>
      <c r="B155" s="201">
        <f t="shared" si="2"/>
        <v>15</v>
      </c>
      <c r="C155" s="56" t="e">
        <f>+HLOOKUP($E$6,BASEF,#REF!,0)</f>
        <v>#REF!</v>
      </c>
      <c r="D155" s="57" t="e">
        <f t="shared" si="3"/>
        <v>#REF!</v>
      </c>
      <c r="E155" s="56" t="e">
        <f>+HLOOKUP($E$6,BASEF,#REF!,0)</f>
        <v>#REF!</v>
      </c>
      <c r="F155" s="57" t="e">
        <f>+HLOOKUP($E$6,BASEF,#REF!,0)</f>
        <v>#REF!</v>
      </c>
      <c r="G155" s="57" t="e">
        <f>+HLOOKUP($E$6,BASEF,#REF!,0)</f>
        <v>#REF!</v>
      </c>
      <c r="H155" s="58"/>
      <c r="I155" s="56" t="e">
        <f>+HLOOKUP($E$6,BASEF,#REF!,0)</f>
        <v>#REF!</v>
      </c>
      <c r="J155" s="58" t="e">
        <f>+HLOOKUP($E$6,BASEF,#REF!,0)</f>
        <v>#REF!</v>
      </c>
      <c r="K155" s="48"/>
      <c r="L155" s="212"/>
      <c r="M155" s="49"/>
      <c r="N155" s="210"/>
      <c r="O155" s="212"/>
      <c r="P155" s="49"/>
      <c r="Q155" s="210"/>
      <c r="R155" s="202"/>
      <c r="S155" s="24"/>
      <c r="T155" s="24"/>
    </row>
    <row r="156" spans="1:20" hidden="1" x14ac:dyDescent="0.25">
      <c r="A156" s="22">
        <f t="shared" si="1"/>
        <v>112</v>
      </c>
      <c r="B156" s="201">
        <f t="shared" si="2"/>
        <v>16</v>
      </c>
      <c r="C156" s="56" t="e">
        <f>+HLOOKUP($E$6,BASEF,#REF!,0)</f>
        <v>#REF!</v>
      </c>
      <c r="D156" s="57" t="e">
        <f t="shared" si="3"/>
        <v>#REF!</v>
      </c>
      <c r="E156" s="56" t="e">
        <f>+HLOOKUP($E$6,BASEF,#REF!,0)</f>
        <v>#REF!</v>
      </c>
      <c r="F156" s="57" t="e">
        <f>+HLOOKUP($E$6,BASEF,#REF!,0)</f>
        <v>#REF!</v>
      </c>
      <c r="G156" s="57" t="e">
        <f>+HLOOKUP($E$6,BASEF,#REF!,0)</f>
        <v>#REF!</v>
      </c>
      <c r="H156" s="58"/>
      <c r="I156" s="56" t="e">
        <f>+HLOOKUP($E$6,BASEF,#REF!,0)</f>
        <v>#REF!</v>
      </c>
      <c r="J156" s="58" t="e">
        <f>+HLOOKUP($E$6,BASEF,#REF!,0)</f>
        <v>#REF!</v>
      </c>
      <c r="K156" s="48"/>
      <c r="L156" s="212"/>
      <c r="M156" s="49"/>
      <c r="N156" s="210"/>
      <c r="O156" s="212"/>
      <c r="P156" s="49"/>
      <c r="Q156" s="210"/>
      <c r="R156" s="202"/>
      <c r="S156" s="24"/>
      <c r="T156" s="24"/>
    </row>
    <row r="157" spans="1:20" hidden="1" x14ac:dyDescent="0.25">
      <c r="A157" s="22">
        <f t="shared" si="1"/>
        <v>119</v>
      </c>
      <c r="B157" s="201">
        <f t="shared" si="2"/>
        <v>17</v>
      </c>
      <c r="C157" s="56" t="e">
        <f>+HLOOKUP($E$6,BASEF,#REF!,0)</f>
        <v>#REF!</v>
      </c>
      <c r="D157" s="57" t="e">
        <f t="shared" si="3"/>
        <v>#REF!</v>
      </c>
      <c r="E157" s="56" t="e">
        <f>+HLOOKUP($E$6,BASEF,#REF!,0)</f>
        <v>#REF!</v>
      </c>
      <c r="F157" s="57" t="e">
        <f>+HLOOKUP($E$6,BASEF,#REF!,0)</f>
        <v>#REF!</v>
      </c>
      <c r="G157" s="57" t="e">
        <f>+HLOOKUP($E$6,BASEF,#REF!,0)</f>
        <v>#REF!</v>
      </c>
      <c r="H157" s="58"/>
      <c r="I157" s="56" t="e">
        <f>+HLOOKUP($E$6,BASEF,#REF!,0)</f>
        <v>#REF!</v>
      </c>
      <c r="J157" s="58" t="e">
        <f>+HLOOKUP($E$6,BASEF,#REF!,0)</f>
        <v>#REF!</v>
      </c>
      <c r="K157" s="48"/>
      <c r="L157" s="212"/>
      <c r="M157" s="49"/>
      <c r="N157" s="210"/>
      <c r="O157" s="212"/>
      <c r="P157" s="49"/>
      <c r="Q157" s="210"/>
      <c r="R157" s="202"/>
      <c r="S157" s="24"/>
      <c r="T157" s="24"/>
    </row>
    <row r="158" spans="1:20" hidden="1" x14ac:dyDescent="0.25">
      <c r="A158" s="22">
        <f t="shared" si="1"/>
        <v>126</v>
      </c>
      <c r="B158" s="201">
        <f t="shared" si="2"/>
        <v>18</v>
      </c>
      <c r="C158" s="56" t="e">
        <f>+HLOOKUP($E$6,BASEF,#REF!,0)</f>
        <v>#REF!</v>
      </c>
      <c r="D158" s="57" t="e">
        <f t="shared" si="3"/>
        <v>#REF!</v>
      </c>
      <c r="E158" s="56" t="e">
        <f>+HLOOKUP($E$6,BASEF,#REF!,0)</f>
        <v>#REF!</v>
      </c>
      <c r="F158" s="57" t="e">
        <f>+HLOOKUP($E$6,BASEF,#REF!,0)</f>
        <v>#REF!</v>
      </c>
      <c r="G158" s="57" t="e">
        <f>+HLOOKUP($E$6,BASEF,#REF!,0)</f>
        <v>#REF!</v>
      </c>
      <c r="H158" s="58"/>
      <c r="I158" s="56" t="e">
        <f>+HLOOKUP($E$6,BASEF,#REF!,0)</f>
        <v>#REF!</v>
      </c>
      <c r="J158" s="58" t="e">
        <f>+HLOOKUP($E$6,BASEF,#REF!,0)</f>
        <v>#REF!</v>
      </c>
      <c r="K158" s="48"/>
      <c r="L158" s="212"/>
      <c r="M158" s="49"/>
      <c r="N158" s="210"/>
      <c r="O158" s="212"/>
      <c r="P158" s="49"/>
      <c r="Q158" s="210"/>
      <c r="R158" s="202"/>
      <c r="S158" s="24"/>
      <c r="T158" s="24"/>
    </row>
    <row r="159" spans="1:20" hidden="1" x14ac:dyDescent="0.25">
      <c r="A159" s="22">
        <f t="shared" si="1"/>
        <v>133</v>
      </c>
      <c r="B159" s="201">
        <f t="shared" si="2"/>
        <v>19</v>
      </c>
      <c r="C159" s="56" t="e">
        <f>+HLOOKUP($E$6,BASEF,#REF!,0)</f>
        <v>#REF!</v>
      </c>
      <c r="D159" s="57" t="e">
        <f t="shared" si="3"/>
        <v>#REF!</v>
      </c>
      <c r="E159" s="56" t="e">
        <f>+HLOOKUP($E$6,BASEF,#REF!,0)</f>
        <v>#REF!</v>
      </c>
      <c r="F159" s="57" t="e">
        <f>+HLOOKUP($E$6,BASEF,#REF!,0)</f>
        <v>#REF!</v>
      </c>
      <c r="G159" s="57" t="e">
        <f>+HLOOKUP($E$6,BASEF,#REF!,0)</f>
        <v>#REF!</v>
      </c>
      <c r="H159" s="58"/>
      <c r="I159" s="56" t="e">
        <f>+HLOOKUP($E$6,BASEF,#REF!,0)</f>
        <v>#REF!</v>
      </c>
      <c r="J159" s="58" t="e">
        <f>+HLOOKUP($E$6,BASEF,#REF!,0)</f>
        <v>#REF!</v>
      </c>
      <c r="K159" s="48"/>
      <c r="L159" s="212"/>
      <c r="M159" s="49"/>
      <c r="N159" s="210"/>
      <c r="O159" s="212"/>
      <c r="P159" s="49"/>
      <c r="Q159" s="210"/>
      <c r="R159" s="202"/>
      <c r="S159" s="24"/>
      <c r="T159" s="24"/>
    </row>
    <row r="160" spans="1:20" hidden="1" x14ac:dyDescent="0.25">
      <c r="A160" s="22">
        <f t="shared" si="1"/>
        <v>140</v>
      </c>
      <c r="B160" s="201">
        <f t="shared" si="2"/>
        <v>20</v>
      </c>
      <c r="C160" s="56" t="e">
        <f>+HLOOKUP($E$6,BASEF,#REF!,0)</f>
        <v>#REF!</v>
      </c>
      <c r="D160" s="57" t="e">
        <f t="shared" si="3"/>
        <v>#REF!</v>
      </c>
      <c r="E160" s="56" t="e">
        <f>+HLOOKUP($E$6,BASEF,#REF!,0)</f>
        <v>#REF!</v>
      </c>
      <c r="F160" s="57" t="e">
        <f>+HLOOKUP($E$6,BASEF,#REF!,0)</f>
        <v>#REF!</v>
      </c>
      <c r="G160" s="57" t="e">
        <f>+HLOOKUP($E$6,BASEF,#REF!,0)</f>
        <v>#REF!</v>
      </c>
      <c r="H160" s="58"/>
      <c r="I160" s="56" t="e">
        <f>+HLOOKUP($E$6,BASEF,#REF!,0)</f>
        <v>#REF!</v>
      </c>
      <c r="J160" s="58" t="e">
        <f>+HLOOKUP($E$6,BASEF,#REF!,0)</f>
        <v>#REF!</v>
      </c>
      <c r="K160" s="48"/>
      <c r="L160" s="212"/>
      <c r="M160" s="49"/>
      <c r="N160" s="210"/>
      <c r="O160" s="212"/>
      <c r="P160" s="49"/>
      <c r="Q160" s="210"/>
      <c r="R160" s="202"/>
      <c r="S160" s="24"/>
      <c r="T160" s="24"/>
    </row>
    <row r="161" spans="1:20" hidden="1" x14ac:dyDescent="0.25">
      <c r="A161" s="22">
        <f t="shared" si="1"/>
        <v>147</v>
      </c>
      <c r="B161" s="201">
        <f t="shared" si="2"/>
        <v>21</v>
      </c>
      <c r="C161" s="56" t="e">
        <f>+HLOOKUP($E$6,BASEF,#REF!,0)</f>
        <v>#REF!</v>
      </c>
      <c r="D161" s="57" t="e">
        <f t="shared" si="3"/>
        <v>#REF!</v>
      </c>
      <c r="E161" s="56" t="e">
        <f>+HLOOKUP($E$6,BASEF,#REF!,0)</f>
        <v>#REF!</v>
      </c>
      <c r="F161" s="57" t="e">
        <f>+HLOOKUP($E$6,BASEF,#REF!,0)</f>
        <v>#REF!</v>
      </c>
      <c r="G161" s="57" t="e">
        <f>+HLOOKUP($E$6,BASEF,#REF!,0)</f>
        <v>#REF!</v>
      </c>
      <c r="H161" s="58"/>
      <c r="I161" s="56" t="e">
        <f>+HLOOKUP($E$6,BASEF,#REF!,0)</f>
        <v>#REF!</v>
      </c>
      <c r="J161" s="58" t="e">
        <f>+HLOOKUP($E$6,BASEF,#REF!,0)</f>
        <v>#REF!</v>
      </c>
      <c r="K161" s="48"/>
      <c r="L161" s="212"/>
      <c r="M161" s="49"/>
      <c r="N161" s="210"/>
      <c r="O161" s="212"/>
      <c r="P161" s="49"/>
      <c r="Q161" s="210"/>
      <c r="R161" s="202"/>
      <c r="S161" s="24"/>
      <c r="T161" s="24"/>
    </row>
    <row r="162" spans="1:20" hidden="1" x14ac:dyDescent="0.25">
      <c r="A162" s="22">
        <f t="shared" si="1"/>
        <v>154</v>
      </c>
      <c r="B162" s="201">
        <f t="shared" si="2"/>
        <v>22</v>
      </c>
      <c r="C162" s="56" t="e">
        <f>+HLOOKUP($E$6,BASEF,#REF!,0)</f>
        <v>#REF!</v>
      </c>
      <c r="D162" s="57" t="e">
        <f t="shared" si="3"/>
        <v>#REF!</v>
      </c>
      <c r="E162" s="56" t="e">
        <f>+HLOOKUP($E$6,BASEF,#REF!,0)</f>
        <v>#REF!</v>
      </c>
      <c r="F162" s="57" t="e">
        <f>+HLOOKUP($E$6,BASEF,#REF!,0)</f>
        <v>#REF!</v>
      </c>
      <c r="G162" s="57" t="e">
        <f>+HLOOKUP($E$6,BASEF,#REF!,0)</f>
        <v>#REF!</v>
      </c>
      <c r="H162" s="58"/>
      <c r="I162" s="56" t="e">
        <f>+HLOOKUP($E$6,BASEF,#REF!,0)</f>
        <v>#REF!</v>
      </c>
      <c r="J162" s="58" t="e">
        <f>+HLOOKUP($E$6,BASEF,#REF!,0)</f>
        <v>#REF!</v>
      </c>
      <c r="K162" s="48"/>
      <c r="L162" s="212"/>
      <c r="M162" s="49"/>
      <c r="N162" s="210"/>
      <c r="O162" s="212"/>
      <c r="P162" s="49"/>
      <c r="Q162" s="210"/>
      <c r="R162" s="202"/>
      <c r="S162" s="24"/>
      <c r="T162" s="24"/>
    </row>
    <row r="163" spans="1:20" hidden="1" x14ac:dyDescent="0.25">
      <c r="A163" s="22">
        <f t="shared" si="1"/>
        <v>161</v>
      </c>
      <c r="B163" s="201">
        <f t="shared" si="2"/>
        <v>23</v>
      </c>
      <c r="C163" s="56" t="e">
        <f>+HLOOKUP($E$6,BASEF,#REF!,0)</f>
        <v>#REF!</v>
      </c>
      <c r="D163" s="57" t="e">
        <f t="shared" si="3"/>
        <v>#REF!</v>
      </c>
      <c r="E163" s="56" t="e">
        <f>+HLOOKUP($E$6,BASEF,#REF!,0)</f>
        <v>#REF!</v>
      </c>
      <c r="F163" s="57" t="e">
        <f>+HLOOKUP($E$6,BASEF,#REF!,0)</f>
        <v>#REF!</v>
      </c>
      <c r="G163" s="57" t="e">
        <f>+HLOOKUP($E$6,BASEF,#REF!,0)</f>
        <v>#REF!</v>
      </c>
      <c r="H163" s="58"/>
      <c r="I163" s="56" t="e">
        <f>+HLOOKUP($E$6,BASEF,#REF!,0)</f>
        <v>#REF!</v>
      </c>
      <c r="J163" s="58" t="e">
        <f>+HLOOKUP($E$6,BASEF,#REF!,0)</f>
        <v>#REF!</v>
      </c>
      <c r="K163" s="48"/>
      <c r="L163" s="212"/>
      <c r="M163" s="49"/>
      <c r="N163" s="210"/>
      <c r="O163" s="212"/>
      <c r="P163" s="49"/>
      <c r="Q163" s="210"/>
      <c r="R163" s="202"/>
      <c r="S163" s="50"/>
      <c r="T163" s="51"/>
    </row>
    <row r="164" spans="1:20" hidden="1" x14ac:dyDescent="0.25">
      <c r="A164" s="22">
        <f t="shared" si="1"/>
        <v>168</v>
      </c>
      <c r="B164" s="201">
        <f t="shared" si="2"/>
        <v>24</v>
      </c>
      <c r="C164" s="56" t="e">
        <f>+HLOOKUP($E$6,BASEF,#REF!,0)</f>
        <v>#REF!</v>
      </c>
      <c r="D164" s="57" t="e">
        <f t="shared" si="3"/>
        <v>#REF!</v>
      </c>
      <c r="E164" s="56" t="e">
        <f>+HLOOKUP($E$6,BASEF,#REF!,0)</f>
        <v>#REF!</v>
      </c>
      <c r="F164" s="57" t="e">
        <f>+HLOOKUP($E$6,BASEF,#REF!,0)</f>
        <v>#REF!</v>
      </c>
      <c r="G164" s="57" t="e">
        <f>+HLOOKUP($E$6,BASEF,#REF!,0)</f>
        <v>#REF!</v>
      </c>
      <c r="H164" s="58"/>
      <c r="I164" s="56" t="e">
        <f>+HLOOKUP($E$6,BASEF,#REF!,0)</f>
        <v>#REF!</v>
      </c>
      <c r="J164" s="58" t="e">
        <f>+HLOOKUP($E$6,BASEF,#REF!,0)</f>
        <v>#REF!</v>
      </c>
      <c r="K164" s="48"/>
      <c r="L164" s="212"/>
      <c r="M164" s="49"/>
      <c r="N164" s="210"/>
      <c r="O164" s="212"/>
      <c r="P164" s="49"/>
      <c r="Q164" s="210"/>
      <c r="R164" s="202"/>
      <c r="S164" s="50"/>
      <c r="T164" s="51"/>
    </row>
    <row r="165" spans="1:20" hidden="1" x14ac:dyDescent="0.25">
      <c r="A165" s="22">
        <f t="shared" si="1"/>
        <v>175</v>
      </c>
      <c r="B165" s="201">
        <f t="shared" si="2"/>
        <v>25</v>
      </c>
      <c r="C165" s="56" t="e">
        <f>+HLOOKUP($E$6,BASEF,#REF!,0)</f>
        <v>#REF!</v>
      </c>
      <c r="D165" s="57" t="e">
        <f t="shared" si="3"/>
        <v>#REF!</v>
      </c>
      <c r="E165" s="56" t="e">
        <f>+HLOOKUP($E$6,BASEF,#REF!,0)</f>
        <v>#REF!</v>
      </c>
      <c r="F165" s="57" t="e">
        <f>+HLOOKUP($E$6,BASEF,#REF!,0)</f>
        <v>#REF!</v>
      </c>
      <c r="G165" s="57" t="e">
        <f>+HLOOKUP($E$6,BASEF,#REF!,0)</f>
        <v>#REF!</v>
      </c>
      <c r="H165" s="58"/>
      <c r="I165" s="56" t="e">
        <f>+HLOOKUP($E$6,BASEF,#REF!,0)</f>
        <v>#REF!</v>
      </c>
      <c r="J165" s="58" t="e">
        <f>+HLOOKUP($E$6,BASEF,#REF!,0)</f>
        <v>#REF!</v>
      </c>
      <c r="K165" s="48"/>
      <c r="L165" s="212"/>
      <c r="M165" s="49"/>
      <c r="N165" s="210"/>
      <c r="O165" s="212"/>
      <c r="P165" s="49"/>
      <c r="Q165" s="210"/>
      <c r="R165" s="202"/>
      <c r="S165" s="50"/>
      <c r="T165" s="51"/>
    </row>
    <row r="166" spans="1:20" hidden="1" x14ac:dyDescent="0.25">
      <c r="A166" s="22">
        <f t="shared" si="1"/>
        <v>182</v>
      </c>
      <c r="B166" s="201">
        <f t="shared" si="2"/>
        <v>26</v>
      </c>
      <c r="C166" s="56" t="e">
        <f>+HLOOKUP($E$6,BASEF,#REF!,0)</f>
        <v>#REF!</v>
      </c>
      <c r="D166" s="57" t="e">
        <f t="shared" si="3"/>
        <v>#REF!</v>
      </c>
      <c r="E166" s="56" t="e">
        <f>+HLOOKUP($E$6,BASEF,#REF!,0)</f>
        <v>#REF!</v>
      </c>
      <c r="F166" s="57" t="e">
        <f>+HLOOKUP($E$6,BASEF,#REF!,0)</f>
        <v>#REF!</v>
      </c>
      <c r="G166" s="57" t="e">
        <f>+HLOOKUP($E$6,BASEF,#REF!,0)</f>
        <v>#REF!</v>
      </c>
      <c r="H166" s="58"/>
      <c r="I166" s="56" t="e">
        <f>+HLOOKUP($E$6,BASEF,#REF!,0)</f>
        <v>#REF!</v>
      </c>
      <c r="J166" s="58" t="e">
        <f>+HLOOKUP($E$6,BASEF,#REF!,0)</f>
        <v>#REF!</v>
      </c>
      <c r="K166" s="48"/>
      <c r="L166" s="212"/>
      <c r="M166" s="49"/>
      <c r="N166" s="210"/>
      <c r="O166" s="212"/>
      <c r="P166" s="49"/>
      <c r="Q166" s="210"/>
      <c r="R166" s="202"/>
      <c r="S166" s="24"/>
      <c r="T166" s="24"/>
    </row>
    <row r="167" spans="1:20" hidden="1" x14ac:dyDescent="0.25">
      <c r="A167" s="22">
        <f t="shared" si="1"/>
        <v>189</v>
      </c>
      <c r="B167" s="201">
        <f t="shared" si="2"/>
        <v>27</v>
      </c>
      <c r="C167" s="56" t="e">
        <f>+HLOOKUP($E$6,BASEF,#REF!,0)</f>
        <v>#REF!</v>
      </c>
      <c r="D167" s="57" t="e">
        <f t="shared" si="3"/>
        <v>#REF!</v>
      </c>
      <c r="E167" s="56" t="e">
        <f>+HLOOKUP($E$6,BASEF,#REF!,0)</f>
        <v>#REF!</v>
      </c>
      <c r="F167" s="57" t="e">
        <f>+HLOOKUP($E$6,BASEF,#REF!,0)</f>
        <v>#REF!</v>
      </c>
      <c r="G167" s="57" t="e">
        <f>+HLOOKUP($E$6,BASEF,#REF!,0)</f>
        <v>#REF!</v>
      </c>
      <c r="H167" s="58"/>
      <c r="I167" s="56" t="e">
        <f>+HLOOKUP($E$6,BASEF,#REF!,0)</f>
        <v>#REF!</v>
      </c>
      <c r="J167" s="58" t="e">
        <f>+HLOOKUP($E$6,BASEF,#REF!,0)</f>
        <v>#REF!</v>
      </c>
      <c r="K167" s="48"/>
      <c r="L167" s="212"/>
      <c r="M167" s="49"/>
      <c r="N167" s="210"/>
      <c r="O167" s="212"/>
      <c r="P167" s="49"/>
      <c r="Q167" s="210"/>
      <c r="R167" s="202"/>
      <c r="S167" s="24"/>
      <c r="T167" s="24"/>
    </row>
    <row r="168" spans="1:20" hidden="1" x14ac:dyDescent="0.25">
      <c r="A168" s="22">
        <f t="shared" si="1"/>
        <v>196</v>
      </c>
      <c r="B168" s="201">
        <f t="shared" si="2"/>
        <v>28</v>
      </c>
      <c r="C168" s="56" t="e">
        <f>+HLOOKUP($E$6,BASEF,#REF!,0)</f>
        <v>#REF!</v>
      </c>
      <c r="D168" s="57" t="e">
        <f t="shared" si="3"/>
        <v>#REF!</v>
      </c>
      <c r="E168" s="56" t="e">
        <f>+HLOOKUP($E$6,BASEF,#REF!,0)</f>
        <v>#REF!</v>
      </c>
      <c r="F168" s="57" t="e">
        <f>+HLOOKUP($E$6,BASEF,#REF!,0)</f>
        <v>#REF!</v>
      </c>
      <c r="G168" s="57" t="e">
        <f>+HLOOKUP($E$6,BASEF,#REF!,0)</f>
        <v>#REF!</v>
      </c>
      <c r="H168" s="58"/>
      <c r="I168" s="56" t="e">
        <f>+HLOOKUP($E$6,BASEF,#REF!,0)</f>
        <v>#REF!</v>
      </c>
      <c r="J168" s="58" t="e">
        <f>+HLOOKUP($E$6,BASEF,#REF!,0)</f>
        <v>#REF!</v>
      </c>
      <c r="K168" s="48"/>
      <c r="L168" s="212"/>
      <c r="M168" s="49"/>
      <c r="N168" s="210"/>
      <c r="O168" s="212"/>
      <c r="P168" s="49"/>
      <c r="Q168" s="210"/>
      <c r="R168" s="202"/>
      <c r="S168" s="24"/>
      <c r="T168" s="24"/>
    </row>
    <row r="169" spans="1:20" hidden="1" x14ac:dyDescent="0.25">
      <c r="A169" s="22">
        <f t="shared" si="1"/>
        <v>203</v>
      </c>
      <c r="B169" s="201">
        <f t="shared" si="2"/>
        <v>29</v>
      </c>
      <c r="C169" s="56" t="e">
        <f>+HLOOKUP($E$6,BASEF,#REF!,0)</f>
        <v>#REF!</v>
      </c>
      <c r="D169" s="57" t="e">
        <f t="shared" si="3"/>
        <v>#REF!</v>
      </c>
      <c r="E169" s="56" t="e">
        <f>+HLOOKUP($E$6,BASEF,#REF!,0)</f>
        <v>#REF!</v>
      </c>
      <c r="F169" s="57" t="e">
        <f>+HLOOKUP($E$6,BASEF,#REF!,0)</f>
        <v>#REF!</v>
      </c>
      <c r="G169" s="57" t="e">
        <f>+HLOOKUP($E$6,BASEF,#REF!,0)</f>
        <v>#REF!</v>
      </c>
      <c r="H169" s="58"/>
      <c r="I169" s="56" t="e">
        <f>+HLOOKUP($E$6,BASEF,#REF!,0)</f>
        <v>#REF!</v>
      </c>
      <c r="J169" s="58" t="e">
        <f>+HLOOKUP($E$6,BASEF,#REF!,0)</f>
        <v>#REF!</v>
      </c>
      <c r="K169" s="48"/>
      <c r="L169" s="212"/>
      <c r="M169" s="49"/>
      <c r="N169" s="210"/>
      <c r="O169" s="212"/>
      <c r="P169" s="49"/>
      <c r="Q169" s="210"/>
      <c r="R169" s="202"/>
      <c r="S169" s="24"/>
      <c r="T169" s="24"/>
    </row>
    <row r="170" spans="1:20" hidden="1" x14ac:dyDescent="0.25">
      <c r="A170" s="22">
        <f t="shared" si="1"/>
        <v>210</v>
      </c>
      <c r="B170" s="201">
        <f t="shared" si="2"/>
        <v>30</v>
      </c>
      <c r="C170" s="56" t="e">
        <f>+HLOOKUP($E$6,BASEF,#REF!,0)</f>
        <v>#REF!</v>
      </c>
      <c r="D170" s="57" t="e">
        <f t="shared" si="3"/>
        <v>#REF!</v>
      </c>
      <c r="E170" s="56" t="e">
        <f>+HLOOKUP($E$6,BASEF,#REF!,0)</f>
        <v>#REF!</v>
      </c>
      <c r="F170" s="57" t="e">
        <f>+HLOOKUP($E$6,BASEF,#REF!,0)</f>
        <v>#REF!</v>
      </c>
      <c r="G170" s="57" t="e">
        <f>+HLOOKUP($E$6,BASEF,#REF!,0)</f>
        <v>#REF!</v>
      </c>
      <c r="H170" s="58"/>
      <c r="I170" s="56" t="e">
        <f>+HLOOKUP($E$6,BASEF,#REF!,0)</f>
        <v>#REF!</v>
      </c>
      <c r="J170" s="58" t="e">
        <f>+HLOOKUP($E$6,BASEF,#REF!,0)</f>
        <v>#REF!</v>
      </c>
      <c r="K170" s="48"/>
      <c r="L170" s="212"/>
      <c r="M170" s="49"/>
      <c r="N170" s="210"/>
      <c r="O170" s="212"/>
      <c r="P170" s="49"/>
      <c r="Q170" s="210"/>
      <c r="R170" s="202"/>
      <c r="S170" s="24"/>
      <c r="T170" s="24"/>
    </row>
    <row r="171" spans="1:20" hidden="1" x14ac:dyDescent="0.25">
      <c r="A171" s="22">
        <f t="shared" si="1"/>
        <v>217</v>
      </c>
      <c r="B171" s="201">
        <f t="shared" si="2"/>
        <v>31</v>
      </c>
      <c r="C171" s="56" t="e">
        <f>+HLOOKUP($E$6,BASEF,#REF!,0)</f>
        <v>#REF!</v>
      </c>
      <c r="D171" s="57" t="e">
        <f t="shared" si="3"/>
        <v>#REF!</v>
      </c>
      <c r="E171" s="56" t="e">
        <f>+HLOOKUP($E$6,BASEF,#REF!,0)</f>
        <v>#REF!</v>
      </c>
      <c r="F171" s="57" t="e">
        <f>+HLOOKUP($E$6,BASEF,#REF!,0)</f>
        <v>#REF!</v>
      </c>
      <c r="G171" s="57" t="e">
        <f>+HLOOKUP($E$6,BASEF,#REF!,0)</f>
        <v>#REF!</v>
      </c>
      <c r="H171" s="58"/>
      <c r="I171" s="56" t="e">
        <f>+HLOOKUP($E$6,BASEF,#REF!,0)</f>
        <v>#REF!</v>
      </c>
      <c r="J171" s="58" t="e">
        <f>+HLOOKUP($E$6,BASEF,#REF!,0)</f>
        <v>#REF!</v>
      </c>
      <c r="K171" s="48"/>
      <c r="L171" s="212"/>
      <c r="M171" s="49"/>
      <c r="N171" s="210"/>
      <c r="O171" s="212"/>
      <c r="P171" s="49"/>
      <c r="Q171" s="210"/>
      <c r="R171" s="202"/>
      <c r="S171" s="24"/>
      <c r="T171" s="24"/>
    </row>
    <row r="172" spans="1:20" hidden="1" x14ac:dyDescent="0.25">
      <c r="A172" s="22">
        <f t="shared" si="1"/>
        <v>224</v>
      </c>
      <c r="B172" s="201">
        <f t="shared" si="2"/>
        <v>32</v>
      </c>
      <c r="C172" s="56" t="e">
        <f>+HLOOKUP($E$6,BASEF,#REF!,0)</f>
        <v>#REF!</v>
      </c>
      <c r="D172" s="57" t="e">
        <f t="shared" si="3"/>
        <v>#REF!</v>
      </c>
      <c r="E172" s="56" t="e">
        <f>+HLOOKUP($E$6,BASEF,#REF!,0)</f>
        <v>#REF!</v>
      </c>
      <c r="F172" s="57" t="e">
        <f>+HLOOKUP($E$6,BASEF,#REF!,0)</f>
        <v>#REF!</v>
      </c>
      <c r="G172" s="57" t="e">
        <f>+HLOOKUP($E$6,BASEF,#REF!,0)</f>
        <v>#REF!</v>
      </c>
      <c r="H172" s="58"/>
      <c r="I172" s="56" t="e">
        <f>+HLOOKUP($E$6,BASEF,#REF!,0)</f>
        <v>#REF!</v>
      </c>
      <c r="J172" s="58" t="e">
        <f>+HLOOKUP($E$6,BASEF,#REF!,0)</f>
        <v>#REF!</v>
      </c>
      <c r="K172" s="48"/>
      <c r="L172" s="212"/>
      <c r="M172" s="49"/>
      <c r="N172" s="210"/>
      <c r="O172" s="212"/>
      <c r="P172" s="49"/>
      <c r="Q172" s="210"/>
      <c r="R172" s="202"/>
      <c r="S172" s="24"/>
      <c r="T172" s="24"/>
    </row>
    <row r="173" spans="1:20" hidden="1" x14ac:dyDescent="0.25">
      <c r="A173" s="22">
        <f t="shared" si="1"/>
        <v>231</v>
      </c>
      <c r="B173" s="201">
        <f t="shared" si="2"/>
        <v>33</v>
      </c>
      <c r="C173" s="56" t="e">
        <f>+HLOOKUP($E$6,BASEF,#REF!,0)</f>
        <v>#REF!</v>
      </c>
      <c r="D173" s="57" t="e">
        <f t="shared" si="3"/>
        <v>#REF!</v>
      </c>
      <c r="E173" s="56" t="e">
        <f>+HLOOKUP($E$6,BASEF,#REF!,0)</f>
        <v>#REF!</v>
      </c>
      <c r="F173" s="57" t="e">
        <f>+HLOOKUP($E$6,BASEF,#REF!,0)</f>
        <v>#REF!</v>
      </c>
      <c r="G173" s="57" t="e">
        <f>+HLOOKUP($E$6,BASEF,#REF!,0)</f>
        <v>#REF!</v>
      </c>
      <c r="H173" s="58"/>
      <c r="I173" s="56" t="e">
        <f>+HLOOKUP($E$6,BASEF,#REF!,0)</f>
        <v>#REF!</v>
      </c>
      <c r="J173" s="58" t="e">
        <f>+HLOOKUP($E$6,BASEF,#REF!,0)</f>
        <v>#REF!</v>
      </c>
      <c r="K173" s="48"/>
      <c r="L173" s="212"/>
      <c r="M173" s="49"/>
      <c r="N173" s="210"/>
      <c r="O173" s="212"/>
      <c r="P173" s="49"/>
      <c r="Q173" s="210"/>
      <c r="R173" s="202"/>
      <c r="S173" s="24"/>
      <c r="T173" s="24"/>
    </row>
    <row r="174" spans="1:20" hidden="1" x14ac:dyDescent="0.25">
      <c r="A174" s="22">
        <f t="shared" si="1"/>
        <v>238</v>
      </c>
      <c r="B174" s="201">
        <f t="shared" si="2"/>
        <v>34</v>
      </c>
      <c r="C174" s="56" t="e">
        <f>+HLOOKUP($E$6,BASEF,#REF!,0)</f>
        <v>#REF!</v>
      </c>
      <c r="D174" s="57" t="e">
        <f t="shared" si="3"/>
        <v>#REF!</v>
      </c>
      <c r="E174" s="56" t="e">
        <f>+HLOOKUP($E$6,BASEF,#REF!,0)</f>
        <v>#REF!</v>
      </c>
      <c r="F174" s="57" t="e">
        <f>+HLOOKUP($E$6,BASEF,#REF!,0)</f>
        <v>#REF!</v>
      </c>
      <c r="G174" s="57" t="e">
        <f>+HLOOKUP($E$6,BASEF,#REF!,0)</f>
        <v>#REF!</v>
      </c>
      <c r="H174" s="58"/>
      <c r="I174" s="56" t="e">
        <f>+HLOOKUP($E$6,BASEF,#REF!,0)</f>
        <v>#REF!</v>
      </c>
      <c r="J174" s="58" t="e">
        <f>+HLOOKUP($E$6,BASEF,#REF!,0)</f>
        <v>#REF!</v>
      </c>
      <c r="K174" s="48"/>
      <c r="L174" s="212"/>
      <c r="M174" s="49"/>
      <c r="N174" s="210"/>
      <c r="O174" s="212"/>
      <c r="P174" s="49"/>
      <c r="Q174" s="210"/>
      <c r="R174" s="202"/>
      <c r="S174" s="24"/>
      <c r="T174" s="24"/>
    </row>
    <row r="175" spans="1:20" hidden="1" x14ac:dyDescent="0.25">
      <c r="A175" s="22">
        <f t="shared" si="1"/>
        <v>245</v>
      </c>
      <c r="B175" s="201">
        <f t="shared" si="2"/>
        <v>35</v>
      </c>
      <c r="C175" s="56" t="e">
        <f>+HLOOKUP($E$6,BASEF,#REF!,0)</f>
        <v>#REF!</v>
      </c>
      <c r="D175" s="57" t="e">
        <f t="shared" si="3"/>
        <v>#REF!</v>
      </c>
      <c r="E175" s="56" t="e">
        <f>+HLOOKUP($E$6,BASEF,#REF!,0)</f>
        <v>#REF!</v>
      </c>
      <c r="F175" s="57" t="e">
        <f>+HLOOKUP($E$6,BASEF,#REF!,0)</f>
        <v>#REF!</v>
      </c>
      <c r="G175" s="57" t="e">
        <f>+HLOOKUP($E$6,BASEF,#REF!,0)</f>
        <v>#REF!</v>
      </c>
      <c r="H175" s="58"/>
      <c r="I175" s="56" t="e">
        <f>+HLOOKUP($E$6,BASEF,#REF!,0)</f>
        <v>#REF!</v>
      </c>
      <c r="J175" s="58" t="e">
        <f>+HLOOKUP($E$6,BASEF,#REF!,0)</f>
        <v>#REF!</v>
      </c>
      <c r="K175" s="48"/>
      <c r="L175" s="212"/>
      <c r="M175" s="49"/>
      <c r="N175" s="210"/>
      <c r="O175" s="212"/>
      <c r="P175" s="49"/>
      <c r="Q175" s="210"/>
      <c r="R175" s="202"/>
      <c r="S175" s="24"/>
      <c r="T175" s="24"/>
    </row>
    <row r="176" spans="1:20" hidden="1" x14ac:dyDescent="0.25">
      <c r="A176" s="22">
        <f t="shared" si="1"/>
        <v>252</v>
      </c>
      <c r="B176" s="201">
        <f t="shared" si="2"/>
        <v>36</v>
      </c>
      <c r="C176" s="56" t="e">
        <f>+HLOOKUP($E$6,BASEF,#REF!,0)</f>
        <v>#REF!</v>
      </c>
      <c r="D176" s="57" t="e">
        <f t="shared" si="3"/>
        <v>#REF!</v>
      </c>
      <c r="E176" s="56" t="e">
        <f>+HLOOKUP($E$6,BASEF,#REF!,0)</f>
        <v>#REF!</v>
      </c>
      <c r="F176" s="57" t="e">
        <f>+HLOOKUP($E$6,BASEF,#REF!,0)</f>
        <v>#REF!</v>
      </c>
      <c r="G176" s="57" t="e">
        <f>+HLOOKUP($E$6,BASEF,#REF!,0)</f>
        <v>#REF!</v>
      </c>
      <c r="H176" s="58"/>
      <c r="I176" s="56" t="e">
        <f>+HLOOKUP($E$6,BASEF,#REF!,0)</f>
        <v>#REF!</v>
      </c>
      <c r="J176" s="58" t="e">
        <f>+HLOOKUP($E$6,BASEF,#REF!,0)</f>
        <v>#REF!</v>
      </c>
      <c r="K176" s="48"/>
      <c r="L176" s="212"/>
      <c r="M176" s="49"/>
      <c r="N176" s="210"/>
      <c r="O176" s="212"/>
      <c r="P176" s="49"/>
      <c r="Q176" s="210"/>
      <c r="R176" s="202"/>
      <c r="S176" s="24"/>
      <c r="T176" s="24"/>
    </row>
    <row r="177" spans="1:27" hidden="1" x14ac:dyDescent="0.25">
      <c r="A177" s="22">
        <f t="shared" si="1"/>
        <v>259</v>
      </c>
      <c r="B177" s="201">
        <f t="shared" si="2"/>
        <v>37</v>
      </c>
      <c r="C177" s="56" t="e">
        <f>+HLOOKUP($E$6,BASEF,#REF!,0)</f>
        <v>#REF!</v>
      </c>
      <c r="D177" s="57" t="e">
        <f t="shared" si="3"/>
        <v>#REF!</v>
      </c>
      <c r="E177" s="56" t="e">
        <f>+HLOOKUP($E$6,BASEF,#REF!,0)</f>
        <v>#REF!</v>
      </c>
      <c r="F177" s="57" t="e">
        <f>+HLOOKUP($E$6,BASEF,#REF!,0)</f>
        <v>#REF!</v>
      </c>
      <c r="G177" s="57" t="e">
        <f>+HLOOKUP($E$6,BASEF,#REF!,0)</f>
        <v>#REF!</v>
      </c>
      <c r="H177" s="58"/>
      <c r="I177" s="56" t="e">
        <f>+HLOOKUP($E$6,BASEF,#REF!,0)</f>
        <v>#REF!</v>
      </c>
      <c r="J177" s="58" t="e">
        <f>+HLOOKUP($E$6,BASEF,#REF!,0)</f>
        <v>#REF!</v>
      </c>
      <c r="K177" s="48"/>
      <c r="L177" s="212"/>
      <c r="M177" s="49"/>
      <c r="N177" s="210"/>
      <c r="O177" s="212"/>
      <c r="P177" s="49"/>
      <c r="Q177" s="210"/>
      <c r="R177" s="202"/>
      <c r="S177" s="24"/>
      <c r="T177" s="24"/>
    </row>
    <row r="178" spans="1:27" hidden="1" x14ac:dyDescent="0.25">
      <c r="A178" s="22">
        <f t="shared" si="1"/>
        <v>266</v>
      </c>
      <c r="B178" s="201">
        <f t="shared" si="2"/>
        <v>38</v>
      </c>
      <c r="C178" s="56" t="e">
        <f>+HLOOKUP($E$6,BASEF,#REF!,0)</f>
        <v>#REF!</v>
      </c>
      <c r="D178" s="57" t="e">
        <f t="shared" si="3"/>
        <v>#REF!</v>
      </c>
      <c r="E178" s="56" t="e">
        <f>+HLOOKUP($E$6,BASEF,#REF!,0)</f>
        <v>#REF!</v>
      </c>
      <c r="F178" s="57" t="e">
        <f>+HLOOKUP($E$6,BASEF,#REF!,0)</f>
        <v>#REF!</v>
      </c>
      <c r="G178" s="57" t="e">
        <f>+HLOOKUP($E$6,BASEF,#REF!,0)</f>
        <v>#REF!</v>
      </c>
      <c r="H178" s="58"/>
      <c r="I178" s="56" t="e">
        <f>+HLOOKUP($E$6,BASEF,#REF!,0)</f>
        <v>#REF!</v>
      </c>
      <c r="J178" s="58" t="e">
        <f>+HLOOKUP($E$6,BASEF,#REF!,0)</f>
        <v>#REF!</v>
      </c>
      <c r="K178" s="48"/>
      <c r="L178" s="212"/>
      <c r="M178" s="49"/>
      <c r="N178" s="210"/>
      <c r="O178" s="212"/>
      <c r="P178" s="49"/>
      <c r="Q178" s="210"/>
      <c r="R178" s="202"/>
      <c r="S178" s="24"/>
      <c r="T178" s="24"/>
    </row>
    <row r="179" spans="1:27" ht="5.25" customHeight="1" thickBot="1" x14ac:dyDescent="0.3">
      <c r="A179" s="4"/>
      <c r="B179" s="59"/>
      <c r="C179" s="60"/>
      <c r="D179" s="60"/>
      <c r="E179" s="60"/>
      <c r="F179" s="61"/>
      <c r="G179" s="61"/>
      <c r="H179" s="62"/>
      <c r="I179" s="61"/>
      <c r="J179" s="62"/>
      <c r="K179" s="63"/>
      <c r="L179" s="64"/>
      <c r="M179" s="65"/>
      <c r="N179" s="65"/>
      <c r="O179" s="64"/>
      <c r="P179" s="65"/>
      <c r="Q179" s="65"/>
      <c r="R179" s="62"/>
      <c r="S179" s="7"/>
    </row>
    <row r="180" spans="1:27" ht="15.75" thickTop="1" x14ac:dyDescent="0.25">
      <c r="A180" s="4"/>
      <c r="B180" s="7"/>
      <c r="C180" s="7"/>
      <c r="D180" s="7"/>
      <c r="E180" s="7"/>
      <c r="F180" s="7"/>
      <c r="G180" s="7"/>
      <c r="H180" s="7"/>
      <c r="I180" s="7"/>
      <c r="J180" s="7"/>
      <c r="K180" s="9"/>
      <c r="L180" s="66"/>
      <c r="M180" s="67"/>
      <c r="N180" s="67"/>
      <c r="O180" s="66"/>
      <c r="P180" s="67"/>
      <c r="Q180" s="67"/>
      <c r="R180" s="7"/>
      <c r="S180" s="7"/>
      <c r="T180" s="7"/>
      <c r="U180" s="7"/>
      <c r="V180" s="7"/>
      <c r="W180" s="7"/>
      <c r="X180" s="7"/>
      <c r="Y180" s="7"/>
      <c r="Z180" s="7"/>
      <c r="AA180" s="7"/>
    </row>
    <row r="181" spans="1:27" x14ac:dyDescent="0.25">
      <c r="A181" s="4"/>
      <c r="B181" s="13" t="s">
        <v>411</v>
      </c>
      <c r="C181" s="7"/>
      <c r="D181" s="7"/>
      <c r="E181" s="7"/>
      <c r="F181" s="7"/>
      <c r="G181" s="7"/>
      <c r="H181" s="7"/>
      <c r="I181" s="7"/>
      <c r="J181" s="7"/>
      <c r="K181" s="9"/>
      <c r="L181" s="68"/>
      <c r="M181" s="9"/>
      <c r="N181" s="9"/>
      <c r="O181" s="68"/>
      <c r="P181" s="9"/>
      <c r="Q181" s="9"/>
      <c r="R181" s="7"/>
      <c r="S181" s="7"/>
      <c r="T181" s="7"/>
      <c r="U181" s="7"/>
      <c r="V181" s="7"/>
      <c r="W181" s="7"/>
      <c r="X181" s="7"/>
      <c r="Y181" s="7"/>
      <c r="Z181" s="7"/>
      <c r="AA181" s="7"/>
    </row>
    <row r="182" spans="1:27" x14ac:dyDescent="0.25">
      <c r="A182" s="4"/>
      <c r="B182" s="7" t="s">
        <v>412</v>
      </c>
      <c r="C182" s="7"/>
      <c r="D182" s="7"/>
      <c r="E182" s="7"/>
      <c r="F182" s="7"/>
      <c r="G182" s="7"/>
      <c r="H182" s="7"/>
      <c r="I182" s="7"/>
      <c r="J182" s="7"/>
      <c r="K182" s="9"/>
      <c r="L182" s="68"/>
      <c r="M182" s="9"/>
      <c r="N182" s="9"/>
      <c r="O182" s="68"/>
      <c r="P182" s="9"/>
      <c r="Q182" s="9"/>
      <c r="R182" s="7"/>
      <c r="S182" s="7"/>
      <c r="T182" s="7"/>
      <c r="U182" s="7"/>
      <c r="V182" s="7"/>
      <c r="W182" s="7"/>
      <c r="X182" s="7"/>
      <c r="Y182" s="7"/>
      <c r="Z182" s="7"/>
      <c r="AA182" s="7"/>
    </row>
    <row r="183" spans="1:27" x14ac:dyDescent="0.25">
      <c r="A183" s="4"/>
      <c r="B183" s="7" t="s">
        <v>413</v>
      </c>
      <c r="C183" s="7"/>
      <c r="D183" s="7"/>
      <c r="E183" s="7"/>
      <c r="F183" s="7"/>
      <c r="G183" s="7"/>
      <c r="H183" s="7"/>
      <c r="I183" s="7"/>
      <c r="J183" s="7"/>
      <c r="K183" s="9"/>
      <c r="L183" s="68"/>
      <c r="M183" s="9"/>
      <c r="N183" s="9"/>
      <c r="O183" s="68"/>
      <c r="P183" s="9"/>
      <c r="Q183" s="9"/>
      <c r="R183" s="7"/>
      <c r="S183" s="7"/>
      <c r="T183" s="7"/>
      <c r="U183" s="7"/>
      <c r="V183" s="7"/>
      <c r="W183" s="7"/>
      <c r="X183" s="7"/>
      <c r="Y183" s="7"/>
      <c r="Z183" s="7"/>
      <c r="AA183" s="7"/>
    </row>
    <row r="184" spans="1:27" x14ac:dyDescent="0.25">
      <c r="A184" s="4"/>
      <c r="B184" s="7" t="s">
        <v>414</v>
      </c>
      <c r="C184" s="7"/>
      <c r="D184" s="7"/>
      <c r="E184" s="7"/>
      <c r="F184" s="7"/>
      <c r="G184" s="7"/>
      <c r="H184" s="7"/>
      <c r="I184" s="7"/>
      <c r="J184" s="7"/>
      <c r="K184" s="9"/>
      <c r="L184" s="68"/>
      <c r="M184" s="9"/>
      <c r="N184" s="9"/>
      <c r="O184" s="68"/>
      <c r="P184" s="9"/>
      <c r="Q184" s="9"/>
      <c r="R184" s="7"/>
      <c r="S184" s="7"/>
      <c r="T184" s="7"/>
      <c r="U184" s="7"/>
      <c r="V184" s="7"/>
      <c r="W184" s="7"/>
      <c r="X184" s="7"/>
      <c r="Y184" s="7"/>
      <c r="Z184" s="7"/>
      <c r="AA184" s="7"/>
    </row>
    <row r="185" spans="1:27" x14ac:dyDescent="0.25">
      <c r="A185" s="4"/>
      <c r="B185" s="7"/>
      <c r="E185" s="7"/>
      <c r="F185" s="7"/>
      <c r="G185" s="7"/>
      <c r="H185" s="7"/>
      <c r="I185" s="7"/>
      <c r="J185" s="7"/>
      <c r="K185" s="9"/>
      <c r="L185" s="68"/>
      <c r="M185" s="9"/>
      <c r="N185" s="9"/>
      <c r="O185" s="68"/>
      <c r="P185" s="9"/>
      <c r="Q185" s="9"/>
      <c r="R185" s="7"/>
      <c r="S185" s="7"/>
      <c r="T185" s="7"/>
      <c r="U185" s="7"/>
      <c r="V185" s="7"/>
      <c r="W185" s="7"/>
      <c r="X185" s="7"/>
      <c r="Y185" s="7"/>
      <c r="Z185" s="7"/>
      <c r="AA185" s="7"/>
    </row>
    <row r="193" ht="6.75" customHeight="1" x14ac:dyDescent="0.25"/>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2">
    <dataValidation type="list" allowBlank="1" showInputMessage="1" showErrorMessage="1" sqref="E7:F7" xr:uid="{00000000-0002-0000-2000-000000000000}">
      <formula1>#REF!</formula1>
    </dataValidation>
    <dataValidation type="list" allowBlank="1" showInputMessage="1" showErrorMessage="1" sqref="F6 F8" xr:uid="{00000000-0002-0000-2000-000001000000}">
      <formula1>#REF!</formula1>
    </dataValidation>
  </dataValidations>
  <pageMargins left="0.51" right="0.19685039370078741" top="0.59055118110236227" bottom="0.35433070866141736" header="0.31496062992125984" footer="0.43307086614173229"/>
  <pageSetup paperSize="9" scale="37" orientation="landscape" horizontalDpi="1200" verticalDpi="1200" r:id="rId1"/>
  <rowBreaks count="2" manualBreakCount="2">
    <brk id="23" max="17" man="1"/>
    <brk id="99" max="17"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4696-1418-49AE-8EC6-A0EF662087DF}">
  <sheetPr codeName="Hoja29">
    <tabColor rgb="FF2E6EBC"/>
  </sheetPr>
  <dimension ref="A2:R138"/>
  <sheetViews>
    <sheetView zoomScale="70" zoomScaleNormal="70" workbookViewId="0">
      <selection activeCell="I45" sqref="I45"/>
    </sheetView>
  </sheetViews>
  <sheetFormatPr baseColWidth="10" defaultColWidth="9" defaultRowHeight="15" x14ac:dyDescent="0.25"/>
  <cols>
    <col min="1" max="2" width="9" style="661"/>
    <col min="3" max="3" width="16.7109375" style="661" hidden="1" customWidth="1"/>
    <col min="4" max="4" width="10.5703125" style="661" customWidth="1"/>
    <col min="5" max="5" width="75.140625" style="661" customWidth="1"/>
    <col min="6" max="6" width="22" style="661" customWidth="1"/>
    <col min="7" max="7" width="14.85546875" style="661" bestFit="1" customWidth="1"/>
    <col min="8" max="8" width="25" style="661" customWidth="1"/>
    <col min="9" max="10" width="15" style="663" customWidth="1"/>
    <col min="11" max="11" width="20" style="661" customWidth="1"/>
    <col min="12" max="14" width="15" style="664" customWidth="1"/>
    <col min="15" max="17" width="15" style="665" customWidth="1"/>
    <col min="18" max="18" width="50" style="666" customWidth="1"/>
    <col min="19" max="16384" width="9" style="666"/>
  </cols>
  <sheetData>
    <row r="2" spans="2:18" ht="21" x14ac:dyDescent="0.25">
      <c r="D2" s="662" t="s">
        <v>6600</v>
      </c>
    </row>
    <row r="3" spans="2:18" ht="18.75" x14ac:dyDescent="0.25">
      <c r="D3" s="1003">
        <v>2023</v>
      </c>
    </row>
    <row r="4" spans="2:18" x14ac:dyDescent="0.25">
      <c r="L4" s="704"/>
      <c r="M4" s="704"/>
      <c r="N4" s="704"/>
    </row>
    <row r="5" spans="2:18" x14ac:dyDescent="0.25">
      <c r="B5" s="1235" t="s">
        <v>393</v>
      </c>
      <c r="C5" s="1235"/>
      <c r="D5" s="1235"/>
      <c r="E5" s="1235"/>
      <c r="F5" s="1235"/>
      <c r="G5" s="1235"/>
      <c r="H5" s="1235"/>
      <c r="I5" s="1236" t="s">
        <v>394</v>
      </c>
      <c r="J5" s="1236"/>
      <c r="K5" s="1235" t="s">
        <v>407</v>
      </c>
      <c r="L5" s="1237" t="s">
        <v>395</v>
      </c>
      <c r="M5" s="1237"/>
      <c r="N5" s="1237"/>
      <c r="O5" s="1238" t="s">
        <v>396</v>
      </c>
      <c r="P5" s="1238"/>
      <c r="Q5" s="1238"/>
      <c r="R5" s="1234" t="s">
        <v>4051</v>
      </c>
    </row>
    <row r="6" spans="2:18" ht="30" x14ac:dyDescent="0.25">
      <c r="B6" s="693" t="s">
        <v>4002</v>
      </c>
      <c r="C6" s="693" t="s">
        <v>4052</v>
      </c>
      <c r="D6" s="693" t="s">
        <v>4003</v>
      </c>
      <c r="E6" s="693" t="s">
        <v>401</v>
      </c>
      <c r="F6" s="693" t="s">
        <v>402</v>
      </c>
      <c r="G6" s="693" t="s">
        <v>403</v>
      </c>
      <c r="H6" s="693" t="s">
        <v>404</v>
      </c>
      <c r="I6" s="694" t="s">
        <v>405</v>
      </c>
      <c r="J6" s="694" t="s">
        <v>406</v>
      </c>
      <c r="K6" s="1235"/>
      <c r="L6" s="667" t="s">
        <v>408</v>
      </c>
      <c r="M6" s="667" t="s">
        <v>409</v>
      </c>
      <c r="N6" s="667" t="s">
        <v>410</v>
      </c>
      <c r="O6" s="695" t="s">
        <v>408</v>
      </c>
      <c r="P6" s="695" t="s">
        <v>409</v>
      </c>
      <c r="Q6" s="695" t="s">
        <v>410</v>
      </c>
      <c r="R6" s="1234"/>
    </row>
    <row r="7" spans="2:18" x14ac:dyDescent="0.25">
      <c r="B7" s="668">
        <v>1</v>
      </c>
      <c r="C7" s="668"/>
      <c r="D7" s="668" t="s">
        <v>5894</v>
      </c>
      <c r="E7" s="668" t="s">
        <v>1241</v>
      </c>
      <c r="F7" s="668" t="s">
        <v>416</v>
      </c>
      <c r="G7" s="668" t="s">
        <v>558</v>
      </c>
      <c r="H7" s="668" t="s">
        <v>370</v>
      </c>
      <c r="I7" s="669">
        <v>44927</v>
      </c>
      <c r="J7" s="669">
        <v>45657</v>
      </c>
      <c r="K7" s="668" t="s">
        <v>2962</v>
      </c>
      <c r="L7" s="670"/>
      <c r="M7" s="670"/>
      <c r="N7" s="670"/>
      <c r="O7" s="671"/>
      <c r="P7" s="671"/>
      <c r="Q7" s="671"/>
      <c r="R7" s="672" t="s">
        <v>7505</v>
      </c>
    </row>
    <row r="8" spans="2:18" x14ac:dyDescent="0.25">
      <c r="B8" s="668">
        <v>2</v>
      </c>
      <c r="C8" s="668"/>
      <c r="D8" s="668" t="s">
        <v>5894</v>
      </c>
      <c r="E8" s="668" t="s">
        <v>1241</v>
      </c>
      <c r="F8" s="668" t="s">
        <v>416</v>
      </c>
      <c r="G8" s="668" t="s">
        <v>558</v>
      </c>
      <c r="H8" s="668" t="s">
        <v>370</v>
      </c>
      <c r="I8" s="669">
        <v>44927</v>
      </c>
      <c r="J8" s="669">
        <v>45657</v>
      </c>
      <c r="K8" s="668" t="s">
        <v>2962</v>
      </c>
      <c r="L8" s="670"/>
      <c r="M8" s="670"/>
      <c r="N8" s="670"/>
      <c r="O8" s="671"/>
      <c r="P8" s="671"/>
      <c r="Q8" s="671"/>
      <c r="R8" s="672" t="s">
        <v>7505</v>
      </c>
    </row>
    <row r="9" spans="2:18" x14ac:dyDescent="0.25">
      <c r="B9" s="668">
        <v>3</v>
      </c>
      <c r="C9" s="668"/>
      <c r="D9" s="668" t="s">
        <v>5894</v>
      </c>
      <c r="E9" s="668" t="s">
        <v>1241</v>
      </c>
      <c r="F9" s="668" t="s">
        <v>416</v>
      </c>
      <c r="G9" s="668" t="s">
        <v>558</v>
      </c>
      <c r="H9" s="668" t="s">
        <v>370</v>
      </c>
      <c r="I9" s="669">
        <v>44927</v>
      </c>
      <c r="J9" s="669">
        <v>45657</v>
      </c>
      <c r="K9" s="668" t="s">
        <v>2962</v>
      </c>
      <c r="L9" s="670"/>
      <c r="M9" s="670"/>
      <c r="N9" s="670"/>
      <c r="O9" s="671"/>
      <c r="P9" s="671"/>
      <c r="Q9" s="671"/>
      <c r="R9" s="672" t="s">
        <v>7505</v>
      </c>
    </row>
    <row r="10" spans="2:18" x14ac:dyDescent="0.25">
      <c r="B10" s="668">
        <v>4</v>
      </c>
      <c r="C10" s="668"/>
      <c r="D10" s="668" t="s">
        <v>5894</v>
      </c>
      <c r="E10" s="668" t="s">
        <v>1415</v>
      </c>
      <c r="F10" s="668" t="s">
        <v>416</v>
      </c>
      <c r="G10" s="668" t="s">
        <v>558</v>
      </c>
      <c r="H10" s="668" t="s">
        <v>767</v>
      </c>
      <c r="I10" s="669">
        <v>44927</v>
      </c>
      <c r="J10" s="669">
        <v>45657</v>
      </c>
      <c r="K10" s="668" t="s">
        <v>3566</v>
      </c>
      <c r="L10" s="670"/>
      <c r="M10" s="670"/>
      <c r="N10" s="670"/>
      <c r="O10" s="671"/>
      <c r="P10" s="671"/>
      <c r="Q10" s="671"/>
      <c r="R10" s="672" t="s">
        <v>7505</v>
      </c>
    </row>
    <row r="11" spans="2:18" x14ac:dyDescent="0.25">
      <c r="B11" s="668">
        <v>5</v>
      </c>
      <c r="C11" s="668"/>
      <c r="D11" s="668" t="s">
        <v>5894</v>
      </c>
      <c r="E11" s="668" t="s">
        <v>1491</v>
      </c>
      <c r="F11" s="668" t="s">
        <v>416</v>
      </c>
      <c r="G11" s="668" t="s">
        <v>558</v>
      </c>
      <c r="H11" s="668" t="s">
        <v>767</v>
      </c>
      <c r="I11" s="669">
        <v>44927</v>
      </c>
      <c r="J11" s="669">
        <v>45657</v>
      </c>
      <c r="K11" s="668" t="s">
        <v>3562</v>
      </c>
      <c r="L11" s="670"/>
      <c r="M11" s="670"/>
      <c r="N11" s="670"/>
      <c r="O11" s="671"/>
      <c r="P11" s="671"/>
      <c r="Q11" s="671"/>
      <c r="R11" s="672" t="s">
        <v>7505</v>
      </c>
    </row>
    <row r="12" spans="2:18" x14ac:dyDescent="0.25">
      <c r="B12" s="668">
        <v>6</v>
      </c>
      <c r="C12" s="668"/>
      <c r="D12" s="668" t="s">
        <v>5894</v>
      </c>
      <c r="E12" s="668" t="s">
        <v>1670</v>
      </c>
      <c r="F12" s="668" t="s">
        <v>416</v>
      </c>
      <c r="G12" s="668" t="s">
        <v>558</v>
      </c>
      <c r="H12" s="668" t="s">
        <v>1148</v>
      </c>
      <c r="I12" s="669">
        <v>44927</v>
      </c>
      <c r="J12" s="669">
        <v>45657</v>
      </c>
      <c r="K12" s="668" t="s">
        <v>3571</v>
      </c>
      <c r="L12" s="670"/>
      <c r="M12" s="670"/>
      <c r="N12" s="670"/>
      <c r="O12" s="671"/>
      <c r="P12" s="671"/>
      <c r="Q12" s="671"/>
      <c r="R12" s="672" t="s">
        <v>7505</v>
      </c>
    </row>
    <row r="13" spans="2:18" x14ac:dyDescent="0.25">
      <c r="B13" s="668">
        <v>7</v>
      </c>
      <c r="C13" s="668"/>
      <c r="D13" s="668" t="s">
        <v>5894</v>
      </c>
      <c r="E13" s="668" t="s">
        <v>1723</v>
      </c>
      <c r="F13" s="668" t="s">
        <v>416</v>
      </c>
      <c r="G13" s="668" t="s">
        <v>558</v>
      </c>
      <c r="H13" s="668" t="s">
        <v>767</v>
      </c>
      <c r="I13" s="669">
        <v>44927</v>
      </c>
      <c r="J13" s="669">
        <v>45657</v>
      </c>
      <c r="K13" s="668" t="s">
        <v>3564</v>
      </c>
      <c r="L13" s="670"/>
      <c r="M13" s="670"/>
      <c r="N13" s="670"/>
      <c r="O13" s="671"/>
      <c r="P13" s="671"/>
      <c r="Q13" s="671"/>
      <c r="R13" s="672" t="s">
        <v>7505</v>
      </c>
    </row>
    <row r="14" spans="2:18" x14ac:dyDescent="0.25">
      <c r="B14" s="668">
        <v>8</v>
      </c>
      <c r="C14" s="668"/>
      <c r="D14" s="668" t="s">
        <v>5894</v>
      </c>
      <c r="E14" s="668" t="s">
        <v>1723</v>
      </c>
      <c r="F14" s="668" t="s">
        <v>416</v>
      </c>
      <c r="G14" s="668" t="s">
        <v>558</v>
      </c>
      <c r="H14" s="668" t="s">
        <v>767</v>
      </c>
      <c r="I14" s="669">
        <v>44927</v>
      </c>
      <c r="J14" s="669">
        <v>45657</v>
      </c>
      <c r="K14" s="668" t="s">
        <v>3564</v>
      </c>
      <c r="L14" s="670"/>
      <c r="M14" s="670"/>
      <c r="N14" s="670"/>
      <c r="O14" s="671"/>
      <c r="P14" s="671"/>
      <c r="Q14" s="671"/>
      <c r="R14" s="672" t="s">
        <v>7505</v>
      </c>
    </row>
    <row r="15" spans="2:18" x14ac:dyDescent="0.25">
      <c r="B15" s="668">
        <v>9</v>
      </c>
      <c r="C15" s="668"/>
      <c r="D15" s="668" t="s">
        <v>5894</v>
      </c>
      <c r="E15" s="668" t="s">
        <v>1723</v>
      </c>
      <c r="F15" s="668" t="s">
        <v>416</v>
      </c>
      <c r="G15" s="668" t="s">
        <v>558</v>
      </c>
      <c r="H15" s="668" t="s">
        <v>767</v>
      </c>
      <c r="I15" s="669">
        <v>44927</v>
      </c>
      <c r="J15" s="669">
        <v>45657</v>
      </c>
      <c r="K15" s="668" t="s">
        <v>3564</v>
      </c>
      <c r="L15" s="670"/>
      <c r="M15" s="670"/>
      <c r="N15" s="670"/>
      <c r="O15" s="671"/>
      <c r="P15" s="671"/>
      <c r="Q15" s="671"/>
      <c r="R15" s="672" t="s">
        <v>7505</v>
      </c>
    </row>
    <row r="16" spans="2:18" x14ac:dyDescent="0.25">
      <c r="B16" s="668">
        <v>10</v>
      </c>
      <c r="C16" s="668"/>
      <c r="D16" s="668" t="s">
        <v>5894</v>
      </c>
      <c r="E16" s="668" t="s">
        <v>1723</v>
      </c>
      <c r="F16" s="668" t="s">
        <v>416</v>
      </c>
      <c r="G16" s="668" t="s">
        <v>558</v>
      </c>
      <c r="H16" s="668" t="s">
        <v>767</v>
      </c>
      <c r="I16" s="669">
        <v>44927</v>
      </c>
      <c r="J16" s="669">
        <v>45657</v>
      </c>
      <c r="K16" s="668" t="s">
        <v>3562</v>
      </c>
      <c r="L16" s="670"/>
      <c r="M16" s="670"/>
      <c r="N16" s="670"/>
      <c r="O16" s="671"/>
      <c r="P16" s="671"/>
      <c r="Q16" s="671"/>
      <c r="R16" s="672" t="s">
        <v>7505</v>
      </c>
    </row>
    <row r="17" spans="2:18" x14ac:dyDescent="0.25">
      <c r="B17" s="668">
        <v>11</v>
      </c>
      <c r="C17" s="668"/>
      <c r="D17" s="668" t="s">
        <v>5894</v>
      </c>
      <c r="E17" s="668" t="s">
        <v>309</v>
      </c>
      <c r="F17" s="668" t="s">
        <v>416</v>
      </c>
      <c r="G17" s="668" t="s">
        <v>558</v>
      </c>
      <c r="H17" s="668" t="s">
        <v>634</v>
      </c>
      <c r="I17" s="669">
        <v>44927</v>
      </c>
      <c r="J17" s="669">
        <v>45657</v>
      </c>
      <c r="K17" s="668" t="s">
        <v>3573</v>
      </c>
      <c r="L17" s="670"/>
      <c r="M17" s="670"/>
      <c r="N17" s="670"/>
      <c r="O17" s="671"/>
      <c r="P17" s="671"/>
      <c r="Q17" s="671"/>
      <c r="R17" s="672" t="s">
        <v>7505</v>
      </c>
    </row>
    <row r="18" spans="2:18" x14ac:dyDescent="0.25">
      <c r="B18" s="668">
        <v>12</v>
      </c>
      <c r="C18" s="668"/>
      <c r="D18" s="668" t="s">
        <v>5894</v>
      </c>
      <c r="E18" s="668" t="s">
        <v>1800</v>
      </c>
      <c r="F18" s="668" t="s">
        <v>416</v>
      </c>
      <c r="G18" s="668" t="s">
        <v>558</v>
      </c>
      <c r="H18" s="668" t="s">
        <v>370</v>
      </c>
      <c r="I18" s="669">
        <v>44927</v>
      </c>
      <c r="J18" s="669">
        <v>45657</v>
      </c>
      <c r="K18" s="668" t="s">
        <v>3567</v>
      </c>
      <c r="L18" s="670"/>
      <c r="M18" s="670"/>
      <c r="N18" s="670"/>
      <c r="O18" s="671"/>
      <c r="P18" s="671"/>
      <c r="Q18" s="671"/>
      <c r="R18" s="672" t="s">
        <v>7505</v>
      </c>
    </row>
    <row r="19" spans="2:18" x14ac:dyDescent="0.25">
      <c r="B19" s="668">
        <v>13</v>
      </c>
      <c r="C19" s="668"/>
      <c r="D19" s="668" t="s">
        <v>5894</v>
      </c>
      <c r="E19" s="668" t="s">
        <v>4676</v>
      </c>
      <c r="F19" s="668" t="s">
        <v>416</v>
      </c>
      <c r="G19" s="668" t="s">
        <v>558</v>
      </c>
      <c r="H19" s="668" t="s">
        <v>767</v>
      </c>
      <c r="I19" s="669">
        <v>44927</v>
      </c>
      <c r="J19" s="669">
        <v>45657</v>
      </c>
      <c r="K19" s="668" t="s">
        <v>3562</v>
      </c>
      <c r="L19" s="670"/>
      <c r="M19" s="670"/>
      <c r="N19" s="670"/>
      <c r="O19" s="671"/>
      <c r="P19" s="671"/>
      <c r="Q19" s="671"/>
      <c r="R19" s="672" t="s">
        <v>7505</v>
      </c>
    </row>
    <row r="20" spans="2:18" x14ac:dyDescent="0.25">
      <c r="B20" s="668">
        <v>14</v>
      </c>
      <c r="C20" s="668"/>
      <c r="D20" s="668" t="s">
        <v>5894</v>
      </c>
      <c r="E20" s="668" t="s">
        <v>382</v>
      </c>
      <c r="F20" s="668" t="s">
        <v>416</v>
      </c>
      <c r="G20" s="668" t="s">
        <v>558</v>
      </c>
      <c r="H20" s="668" t="s">
        <v>1175</v>
      </c>
      <c r="I20" s="669">
        <v>44927</v>
      </c>
      <c r="J20" s="669">
        <v>45657</v>
      </c>
      <c r="K20" s="668" t="s">
        <v>3563</v>
      </c>
      <c r="L20" s="670"/>
      <c r="M20" s="670"/>
      <c r="N20" s="670"/>
      <c r="O20" s="671"/>
      <c r="P20" s="671"/>
      <c r="Q20" s="671"/>
      <c r="R20" s="672" t="s">
        <v>7505</v>
      </c>
    </row>
    <row r="21" spans="2:18" x14ac:dyDescent="0.25">
      <c r="B21" s="668">
        <v>15</v>
      </c>
      <c r="C21" s="668"/>
      <c r="D21" s="668" t="s">
        <v>5894</v>
      </c>
      <c r="E21" s="668" t="s">
        <v>382</v>
      </c>
      <c r="F21" s="668" t="s">
        <v>416</v>
      </c>
      <c r="G21" s="668" t="s">
        <v>558</v>
      </c>
      <c r="H21" s="668" t="s">
        <v>1175</v>
      </c>
      <c r="I21" s="669">
        <v>44927</v>
      </c>
      <c r="J21" s="669">
        <v>45657</v>
      </c>
      <c r="K21" s="668" t="s">
        <v>3563</v>
      </c>
      <c r="L21" s="670"/>
      <c r="M21" s="670"/>
      <c r="N21" s="670"/>
      <c r="O21" s="671"/>
      <c r="P21" s="671"/>
      <c r="Q21" s="671"/>
      <c r="R21" s="672" t="s">
        <v>7505</v>
      </c>
    </row>
    <row r="22" spans="2:18" x14ac:dyDescent="0.25">
      <c r="B22" s="668">
        <v>16</v>
      </c>
      <c r="C22" s="668"/>
      <c r="D22" s="668" t="s">
        <v>5894</v>
      </c>
      <c r="E22" s="668" t="s">
        <v>2075</v>
      </c>
      <c r="F22" s="668" t="s">
        <v>416</v>
      </c>
      <c r="G22" s="668" t="s">
        <v>558</v>
      </c>
      <c r="H22" s="668" t="s">
        <v>634</v>
      </c>
      <c r="I22" s="669">
        <v>44927</v>
      </c>
      <c r="J22" s="669">
        <v>45657</v>
      </c>
      <c r="K22" s="668" t="s">
        <v>3573</v>
      </c>
      <c r="L22" s="670"/>
      <c r="M22" s="670"/>
      <c r="N22" s="670"/>
      <c r="O22" s="671"/>
      <c r="P22" s="671"/>
      <c r="Q22" s="671"/>
      <c r="R22" s="672" t="s">
        <v>7505</v>
      </c>
    </row>
    <row r="23" spans="2:18" x14ac:dyDescent="0.25">
      <c r="B23" s="668">
        <v>17</v>
      </c>
      <c r="C23" s="668"/>
      <c r="D23" s="668" t="s">
        <v>5894</v>
      </c>
      <c r="E23" s="668" t="s">
        <v>5895</v>
      </c>
      <c r="F23" s="668" t="s">
        <v>416</v>
      </c>
      <c r="G23" s="668" t="s">
        <v>558</v>
      </c>
      <c r="H23" s="668" t="s">
        <v>370</v>
      </c>
      <c r="I23" s="669">
        <v>44927</v>
      </c>
      <c r="J23" s="669">
        <v>45657</v>
      </c>
      <c r="K23" s="668" t="s">
        <v>5896</v>
      </c>
      <c r="L23" s="670"/>
      <c r="M23" s="670"/>
      <c r="N23" s="670"/>
      <c r="O23" s="671"/>
      <c r="P23" s="671"/>
      <c r="Q23" s="671"/>
      <c r="R23" s="672" t="s">
        <v>7505</v>
      </c>
    </row>
    <row r="24" spans="2:18" x14ac:dyDescent="0.25">
      <c r="B24" s="668">
        <v>18</v>
      </c>
      <c r="C24" s="668"/>
      <c r="D24" s="668" t="s">
        <v>5894</v>
      </c>
      <c r="E24" s="668" t="s">
        <v>3031</v>
      </c>
      <c r="F24" s="668" t="s">
        <v>416</v>
      </c>
      <c r="G24" s="668" t="s">
        <v>558</v>
      </c>
      <c r="H24" s="668" t="s">
        <v>767</v>
      </c>
      <c r="I24" s="669">
        <v>44927</v>
      </c>
      <c r="J24" s="669">
        <v>45657</v>
      </c>
      <c r="K24" s="668" t="s">
        <v>3564</v>
      </c>
      <c r="L24" s="670"/>
      <c r="M24" s="670"/>
      <c r="N24" s="670"/>
      <c r="O24" s="671"/>
      <c r="P24" s="671"/>
      <c r="Q24" s="671"/>
      <c r="R24" s="672" t="s">
        <v>7505</v>
      </c>
    </row>
    <row r="25" spans="2:18" x14ac:dyDescent="0.25">
      <c r="B25" s="668">
        <v>19</v>
      </c>
      <c r="C25" s="668"/>
      <c r="D25" s="668" t="s">
        <v>5894</v>
      </c>
      <c r="E25" s="668" t="s">
        <v>3032</v>
      </c>
      <c r="F25" s="668" t="s">
        <v>416</v>
      </c>
      <c r="G25" s="668" t="s">
        <v>558</v>
      </c>
      <c r="H25" s="668" t="s">
        <v>767</v>
      </c>
      <c r="I25" s="669">
        <v>44927</v>
      </c>
      <c r="J25" s="669">
        <v>45657</v>
      </c>
      <c r="K25" s="668" t="s">
        <v>3576</v>
      </c>
      <c r="L25" s="670"/>
      <c r="M25" s="670"/>
      <c r="N25" s="670"/>
      <c r="O25" s="671"/>
      <c r="P25" s="671"/>
      <c r="Q25" s="671"/>
      <c r="R25" s="672" t="s">
        <v>7505</v>
      </c>
    </row>
    <row r="26" spans="2:18" x14ac:dyDescent="0.25">
      <c r="B26" s="668">
        <v>20</v>
      </c>
      <c r="C26" s="668"/>
      <c r="D26" s="668" t="s">
        <v>5894</v>
      </c>
      <c r="E26" s="668" t="s">
        <v>4677</v>
      </c>
      <c r="F26" s="668" t="s">
        <v>416</v>
      </c>
      <c r="G26" s="668" t="s">
        <v>558</v>
      </c>
      <c r="H26" s="668" t="s">
        <v>767</v>
      </c>
      <c r="I26" s="669">
        <v>44927</v>
      </c>
      <c r="J26" s="669">
        <v>45657</v>
      </c>
      <c r="K26" s="668" t="s">
        <v>3577</v>
      </c>
      <c r="L26" s="670"/>
      <c r="M26" s="670"/>
      <c r="N26" s="670"/>
      <c r="O26" s="671"/>
      <c r="P26" s="671"/>
      <c r="Q26" s="671"/>
      <c r="R26" s="672" t="s">
        <v>7505</v>
      </c>
    </row>
    <row r="27" spans="2:18" x14ac:dyDescent="0.25">
      <c r="B27" s="668">
        <v>21</v>
      </c>
      <c r="C27" s="668"/>
      <c r="D27" s="668" t="s">
        <v>5894</v>
      </c>
      <c r="E27" s="668" t="s">
        <v>4677</v>
      </c>
      <c r="F27" s="668" t="s">
        <v>416</v>
      </c>
      <c r="G27" s="668" t="s">
        <v>558</v>
      </c>
      <c r="H27" s="668" t="s">
        <v>767</v>
      </c>
      <c r="I27" s="669">
        <v>44927</v>
      </c>
      <c r="J27" s="669">
        <v>45657</v>
      </c>
      <c r="K27" s="668" t="s">
        <v>3570</v>
      </c>
      <c r="L27" s="670"/>
      <c r="M27" s="670"/>
      <c r="N27" s="670"/>
      <c r="O27" s="671"/>
      <c r="P27" s="671"/>
      <c r="Q27" s="671"/>
      <c r="R27" s="672" t="s">
        <v>7505</v>
      </c>
    </row>
    <row r="28" spans="2:18" x14ac:dyDescent="0.25">
      <c r="B28" s="668">
        <v>22</v>
      </c>
      <c r="C28" s="668"/>
      <c r="D28" s="668" t="s">
        <v>5894</v>
      </c>
      <c r="E28" s="668" t="s">
        <v>3033</v>
      </c>
      <c r="F28" s="668" t="s">
        <v>416</v>
      </c>
      <c r="G28" s="668" t="s">
        <v>558</v>
      </c>
      <c r="H28" s="668" t="s">
        <v>767</v>
      </c>
      <c r="I28" s="669">
        <v>44927</v>
      </c>
      <c r="J28" s="669">
        <v>45657</v>
      </c>
      <c r="K28" s="668" t="s">
        <v>3570</v>
      </c>
      <c r="L28" s="670"/>
      <c r="M28" s="670"/>
      <c r="N28" s="670"/>
      <c r="O28" s="671"/>
      <c r="P28" s="671"/>
      <c r="Q28" s="671"/>
      <c r="R28" s="672" t="s">
        <v>7505</v>
      </c>
    </row>
    <row r="29" spans="2:18" x14ac:dyDescent="0.25">
      <c r="B29" s="668">
        <v>23</v>
      </c>
      <c r="C29" s="668"/>
      <c r="D29" s="668" t="s">
        <v>5894</v>
      </c>
      <c r="E29" s="668" t="s">
        <v>3034</v>
      </c>
      <c r="F29" s="668" t="s">
        <v>416</v>
      </c>
      <c r="G29" s="668" t="s">
        <v>558</v>
      </c>
      <c r="H29" s="668" t="s">
        <v>767</v>
      </c>
      <c r="I29" s="669">
        <v>44927</v>
      </c>
      <c r="J29" s="669">
        <v>45657</v>
      </c>
      <c r="K29" s="668" t="s">
        <v>3575</v>
      </c>
      <c r="L29" s="670"/>
      <c r="M29" s="670"/>
      <c r="N29" s="670"/>
      <c r="O29" s="671"/>
      <c r="P29" s="671"/>
      <c r="Q29" s="671"/>
      <c r="R29" s="672" t="s">
        <v>7505</v>
      </c>
    </row>
    <row r="30" spans="2:18" x14ac:dyDescent="0.25">
      <c r="B30" s="668">
        <v>24</v>
      </c>
      <c r="C30" s="668"/>
      <c r="D30" s="668" t="s">
        <v>5894</v>
      </c>
      <c r="E30" s="668" t="s">
        <v>4678</v>
      </c>
      <c r="F30" s="668" t="s">
        <v>416</v>
      </c>
      <c r="G30" s="668" t="s">
        <v>558</v>
      </c>
      <c r="H30" s="668" t="s">
        <v>370</v>
      </c>
      <c r="I30" s="669">
        <v>44927</v>
      </c>
      <c r="J30" s="669">
        <v>45657</v>
      </c>
      <c r="K30" s="668" t="s">
        <v>3568</v>
      </c>
      <c r="L30" s="670"/>
      <c r="M30" s="670"/>
      <c r="N30" s="670"/>
      <c r="O30" s="671"/>
      <c r="P30" s="671"/>
      <c r="Q30" s="671"/>
      <c r="R30" s="672" t="s">
        <v>7505</v>
      </c>
    </row>
    <row r="31" spans="2:18" x14ac:dyDescent="0.25">
      <c r="B31" s="668">
        <v>25</v>
      </c>
      <c r="C31" s="668"/>
      <c r="D31" s="668" t="s">
        <v>5894</v>
      </c>
      <c r="E31" s="668" t="s">
        <v>4679</v>
      </c>
      <c r="F31" s="668" t="s">
        <v>416</v>
      </c>
      <c r="G31" s="668" t="s">
        <v>558</v>
      </c>
      <c r="H31" s="668" t="s">
        <v>634</v>
      </c>
      <c r="I31" s="669">
        <v>44927</v>
      </c>
      <c r="J31" s="669">
        <v>45657</v>
      </c>
      <c r="K31" s="668" t="s">
        <v>3570</v>
      </c>
      <c r="L31" s="670"/>
      <c r="M31" s="670"/>
      <c r="N31" s="670"/>
      <c r="O31" s="671"/>
      <c r="P31" s="671"/>
      <c r="Q31" s="671"/>
      <c r="R31" s="672" t="s">
        <v>7505</v>
      </c>
    </row>
    <row r="32" spans="2:18" x14ac:dyDescent="0.25">
      <c r="B32" s="668">
        <v>26</v>
      </c>
      <c r="C32" s="668"/>
      <c r="D32" s="668" t="s">
        <v>5894</v>
      </c>
      <c r="E32" s="668" t="s">
        <v>4680</v>
      </c>
      <c r="F32" s="668" t="s">
        <v>416</v>
      </c>
      <c r="G32" s="668" t="s">
        <v>558</v>
      </c>
      <c r="H32" s="668" t="s">
        <v>634</v>
      </c>
      <c r="I32" s="669">
        <v>44927</v>
      </c>
      <c r="J32" s="669">
        <v>45657</v>
      </c>
      <c r="K32" s="668" t="s">
        <v>3573</v>
      </c>
      <c r="L32" s="670"/>
      <c r="M32" s="670"/>
      <c r="N32" s="670"/>
      <c r="O32" s="671"/>
      <c r="P32" s="671"/>
      <c r="Q32" s="671"/>
      <c r="R32" s="672" t="s">
        <v>7505</v>
      </c>
    </row>
    <row r="33" spans="2:18" x14ac:dyDescent="0.25">
      <c r="B33" s="668">
        <v>27</v>
      </c>
      <c r="C33" s="668"/>
      <c r="D33" s="668" t="s">
        <v>5894</v>
      </c>
      <c r="E33" s="668" t="s">
        <v>382</v>
      </c>
      <c r="F33" s="668" t="s">
        <v>416</v>
      </c>
      <c r="G33" s="668" t="s">
        <v>558</v>
      </c>
      <c r="H33" s="668" t="s">
        <v>1175</v>
      </c>
      <c r="I33" s="669">
        <v>44927</v>
      </c>
      <c r="J33" s="669">
        <v>45657</v>
      </c>
      <c r="K33" s="668" t="s">
        <v>3563</v>
      </c>
      <c r="L33" s="670"/>
      <c r="M33" s="670"/>
      <c r="N33" s="670"/>
      <c r="O33" s="671"/>
      <c r="P33" s="671"/>
      <c r="Q33" s="671"/>
      <c r="R33" s="672" t="s">
        <v>7505</v>
      </c>
    </row>
    <row r="34" spans="2:18" x14ac:dyDescent="0.25">
      <c r="B34" s="668">
        <v>28</v>
      </c>
      <c r="C34" s="668"/>
      <c r="D34" s="668" t="s">
        <v>5894</v>
      </c>
      <c r="E34" s="668" t="s">
        <v>3035</v>
      </c>
      <c r="F34" s="668" t="s">
        <v>416</v>
      </c>
      <c r="G34" s="668" t="s">
        <v>558</v>
      </c>
      <c r="H34" s="668" t="s">
        <v>634</v>
      </c>
      <c r="I34" s="669">
        <v>44927</v>
      </c>
      <c r="J34" s="669">
        <v>45657</v>
      </c>
      <c r="K34" s="668" t="s">
        <v>3578</v>
      </c>
      <c r="L34" s="670"/>
      <c r="M34" s="670"/>
      <c r="N34" s="670"/>
      <c r="O34" s="671"/>
      <c r="P34" s="671"/>
      <c r="Q34" s="671"/>
      <c r="R34" s="672" t="s">
        <v>7505</v>
      </c>
    </row>
    <row r="35" spans="2:18" x14ac:dyDescent="0.25">
      <c r="B35" s="668">
        <v>29</v>
      </c>
      <c r="C35" s="668"/>
      <c r="D35" s="668" t="s">
        <v>5894</v>
      </c>
      <c r="E35" s="668" t="s">
        <v>3036</v>
      </c>
      <c r="F35" s="668" t="s">
        <v>416</v>
      </c>
      <c r="G35" s="668" t="s">
        <v>558</v>
      </c>
      <c r="H35" s="668" t="s">
        <v>634</v>
      </c>
      <c r="I35" s="669">
        <v>44927</v>
      </c>
      <c r="J35" s="669">
        <v>45657</v>
      </c>
      <c r="K35" s="668" t="s">
        <v>3569</v>
      </c>
      <c r="L35" s="670"/>
      <c r="M35" s="670"/>
      <c r="N35" s="670"/>
      <c r="O35" s="671"/>
      <c r="P35" s="671"/>
      <c r="Q35" s="671"/>
      <c r="R35" s="672" t="s">
        <v>7505</v>
      </c>
    </row>
    <row r="36" spans="2:18" x14ac:dyDescent="0.25">
      <c r="B36" s="668">
        <v>30</v>
      </c>
      <c r="C36" s="668"/>
      <c r="D36" s="668" t="s">
        <v>5894</v>
      </c>
      <c r="E36" s="668" t="s">
        <v>4681</v>
      </c>
      <c r="F36" s="668" t="s">
        <v>416</v>
      </c>
      <c r="G36" s="668" t="s">
        <v>558</v>
      </c>
      <c r="H36" s="668" t="s">
        <v>634</v>
      </c>
      <c r="I36" s="669">
        <v>44927</v>
      </c>
      <c r="J36" s="669">
        <v>45657</v>
      </c>
      <c r="K36" s="668" t="s">
        <v>3573</v>
      </c>
      <c r="L36" s="670"/>
      <c r="M36" s="670"/>
      <c r="N36" s="670"/>
      <c r="O36" s="671"/>
      <c r="P36" s="671"/>
      <c r="Q36" s="671"/>
      <c r="R36" s="672" t="s">
        <v>7505</v>
      </c>
    </row>
    <row r="37" spans="2:18" x14ac:dyDescent="0.25">
      <c r="B37" s="668">
        <v>31</v>
      </c>
      <c r="C37" s="668"/>
      <c r="D37" s="668" t="s">
        <v>5894</v>
      </c>
      <c r="E37" s="668" t="s">
        <v>4681</v>
      </c>
      <c r="F37" s="668" t="s">
        <v>416</v>
      </c>
      <c r="G37" s="668" t="s">
        <v>558</v>
      </c>
      <c r="H37" s="668" t="s">
        <v>767</v>
      </c>
      <c r="I37" s="669">
        <v>44927</v>
      </c>
      <c r="J37" s="669">
        <v>45657</v>
      </c>
      <c r="K37" s="668" t="s">
        <v>3575</v>
      </c>
      <c r="L37" s="670"/>
      <c r="M37" s="670"/>
      <c r="N37" s="670"/>
      <c r="O37" s="671"/>
      <c r="P37" s="671"/>
      <c r="Q37" s="671"/>
      <c r="R37" s="672" t="s">
        <v>7505</v>
      </c>
    </row>
    <row r="38" spans="2:18" x14ac:dyDescent="0.25">
      <c r="B38" s="668">
        <v>32</v>
      </c>
      <c r="C38" s="668"/>
      <c r="D38" s="668" t="s">
        <v>5894</v>
      </c>
      <c r="E38" s="668" t="s">
        <v>4682</v>
      </c>
      <c r="F38" s="668" t="s">
        <v>416</v>
      </c>
      <c r="G38" s="668" t="s">
        <v>558</v>
      </c>
      <c r="H38" s="668" t="s">
        <v>370</v>
      </c>
      <c r="I38" s="669">
        <v>44927</v>
      </c>
      <c r="J38" s="669">
        <v>45657</v>
      </c>
      <c r="K38" s="668" t="s">
        <v>3567</v>
      </c>
      <c r="L38" s="670"/>
      <c r="M38" s="670"/>
      <c r="N38" s="670"/>
      <c r="O38" s="671"/>
      <c r="P38" s="671"/>
      <c r="Q38" s="671"/>
      <c r="R38" s="672" t="s">
        <v>7505</v>
      </c>
    </row>
    <row r="39" spans="2:18" x14ac:dyDescent="0.25">
      <c r="B39" s="668">
        <v>33</v>
      </c>
      <c r="C39" s="668"/>
      <c r="D39" s="668" t="s">
        <v>5894</v>
      </c>
      <c r="E39" s="668" t="s">
        <v>4683</v>
      </c>
      <c r="F39" s="668" t="s">
        <v>416</v>
      </c>
      <c r="G39" s="668" t="s">
        <v>558</v>
      </c>
      <c r="H39" s="668" t="s">
        <v>767</v>
      </c>
      <c r="I39" s="669">
        <v>44927</v>
      </c>
      <c r="J39" s="669">
        <v>45657</v>
      </c>
      <c r="K39" s="668" t="s">
        <v>3576</v>
      </c>
      <c r="L39" s="670"/>
      <c r="M39" s="670"/>
      <c r="N39" s="670"/>
      <c r="O39" s="671"/>
      <c r="P39" s="671"/>
      <c r="Q39" s="671"/>
      <c r="R39" s="672" t="s">
        <v>7505</v>
      </c>
    </row>
    <row r="40" spans="2:18" x14ac:dyDescent="0.25">
      <c r="B40" s="668">
        <v>34</v>
      </c>
      <c r="C40" s="668"/>
      <c r="D40" s="668" t="s">
        <v>5894</v>
      </c>
      <c r="E40" s="668" t="s">
        <v>4683</v>
      </c>
      <c r="F40" s="668" t="s">
        <v>416</v>
      </c>
      <c r="G40" s="668" t="s">
        <v>558</v>
      </c>
      <c r="H40" s="668" t="s">
        <v>767</v>
      </c>
      <c r="I40" s="669">
        <v>44927</v>
      </c>
      <c r="J40" s="669">
        <v>45657</v>
      </c>
      <c r="K40" s="668" t="s">
        <v>3577</v>
      </c>
      <c r="L40" s="670"/>
      <c r="M40" s="670"/>
      <c r="N40" s="670"/>
      <c r="O40" s="671"/>
      <c r="P40" s="671"/>
      <c r="Q40" s="671"/>
      <c r="R40" s="672" t="s">
        <v>7505</v>
      </c>
    </row>
    <row r="41" spans="2:18" x14ac:dyDescent="0.25">
      <c r="B41" s="668">
        <v>35</v>
      </c>
      <c r="C41" s="668"/>
      <c r="D41" s="668" t="s">
        <v>5894</v>
      </c>
      <c r="E41" s="668" t="s">
        <v>3074</v>
      </c>
      <c r="F41" s="668" t="s">
        <v>416</v>
      </c>
      <c r="G41" s="668" t="s">
        <v>558</v>
      </c>
      <c r="H41" s="668" t="s">
        <v>634</v>
      </c>
      <c r="I41" s="669">
        <v>44927</v>
      </c>
      <c r="J41" s="669">
        <v>45657</v>
      </c>
      <c r="K41" s="668" t="s">
        <v>3561</v>
      </c>
      <c r="L41" s="670"/>
      <c r="M41" s="670"/>
      <c r="N41" s="670"/>
      <c r="O41" s="671"/>
      <c r="P41" s="671"/>
      <c r="Q41" s="671"/>
      <c r="R41" s="672" t="s">
        <v>7505</v>
      </c>
    </row>
    <row r="42" spans="2:18" x14ac:dyDescent="0.25">
      <c r="B42" s="668">
        <v>36</v>
      </c>
      <c r="C42" s="668"/>
      <c r="D42" s="668" t="s">
        <v>5894</v>
      </c>
      <c r="E42" s="668" t="s">
        <v>3075</v>
      </c>
      <c r="F42" s="668" t="s">
        <v>416</v>
      </c>
      <c r="G42" s="668" t="s">
        <v>558</v>
      </c>
      <c r="H42" s="668" t="s">
        <v>634</v>
      </c>
      <c r="I42" s="669">
        <v>44927</v>
      </c>
      <c r="J42" s="669">
        <v>45657</v>
      </c>
      <c r="K42" s="668" t="s">
        <v>3561</v>
      </c>
      <c r="L42" s="670"/>
      <c r="M42" s="670"/>
      <c r="N42" s="670"/>
      <c r="O42" s="671"/>
      <c r="P42" s="671"/>
      <c r="Q42" s="671"/>
      <c r="R42" s="672" t="s">
        <v>7505</v>
      </c>
    </row>
    <row r="43" spans="2:18" x14ac:dyDescent="0.25">
      <c r="B43" s="668">
        <v>38</v>
      </c>
      <c r="C43" s="668"/>
      <c r="D43" s="668" t="s">
        <v>5894</v>
      </c>
      <c r="E43" s="668" t="s">
        <v>4684</v>
      </c>
      <c r="F43" s="668" t="s">
        <v>416</v>
      </c>
      <c r="G43" s="668" t="s">
        <v>558</v>
      </c>
      <c r="H43" s="668" t="s">
        <v>634</v>
      </c>
      <c r="I43" s="669">
        <v>44927</v>
      </c>
      <c r="J43" s="669">
        <v>45657</v>
      </c>
      <c r="K43" s="668" t="s">
        <v>3561</v>
      </c>
      <c r="L43" s="670"/>
      <c r="M43" s="670"/>
      <c r="N43" s="670"/>
      <c r="O43" s="671"/>
      <c r="P43" s="671"/>
      <c r="Q43" s="671"/>
      <c r="R43" s="672" t="s">
        <v>7505</v>
      </c>
    </row>
    <row r="44" spans="2:18" x14ac:dyDescent="0.25">
      <c r="B44" s="668">
        <v>39</v>
      </c>
      <c r="C44" s="668"/>
      <c r="D44" s="668" t="s">
        <v>5894</v>
      </c>
      <c r="E44" s="668" t="s">
        <v>3262</v>
      </c>
      <c r="F44" s="668" t="s">
        <v>416</v>
      </c>
      <c r="G44" s="668" t="s">
        <v>558</v>
      </c>
      <c r="H44" s="668" t="s">
        <v>370</v>
      </c>
      <c r="I44" s="669">
        <v>44927</v>
      </c>
      <c r="J44" s="669">
        <v>45657</v>
      </c>
      <c r="K44" s="668" t="s">
        <v>3579</v>
      </c>
      <c r="L44" s="670"/>
      <c r="M44" s="670"/>
      <c r="N44" s="670"/>
      <c r="O44" s="671"/>
      <c r="P44" s="671"/>
      <c r="Q44" s="671"/>
      <c r="R44" s="672" t="s">
        <v>7505</v>
      </c>
    </row>
    <row r="45" spans="2:18" x14ac:dyDescent="0.25">
      <c r="B45" s="668">
        <v>40</v>
      </c>
      <c r="C45" s="668"/>
      <c r="D45" s="668" t="s">
        <v>5894</v>
      </c>
      <c r="E45" s="668" t="s">
        <v>3293</v>
      </c>
      <c r="F45" s="668" t="s">
        <v>416</v>
      </c>
      <c r="G45" s="668" t="s">
        <v>558</v>
      </c>
      <c r="H45" s="668" t="s">
        <v>1175</v>
      </c>
      <c r="I45" s="669">
        <v>44927</v>
      </c>
      <c r="J45" s="669">
        <v>45657</v>
      </c>
      <c r="K45" s="668" t="s">
        <v>3581</v>
      </c>
      <c r="L45" s="670"/>
      <c r="M45" s="670"/>
      <c r="N45" s="670"/>
      <c r="O45" s="671"/>
      <c r="P45" s="671"/>
      <c r="Q45" s="671"/>
      <c r="R45" s="672" t="s">
        <v>7505</v>
      </c>
    </row>
    <row r="46" spans="2:18" x14ac:dyDescent="0.25">
      <c r="B46" s="668">
        <v>41</v>
      </c>
      <c r="C46" s="668"/>
      <c r="D46" s="668" t="s">
        <v>5894</v>
      </c>
      <c r="E46" s="668" t="s">
        <v>3293</v>
      </c>
      <c r="F46" s="668" t="s">
        <v>416</v>
      </c>
      <c r="G46" s="668" t="s">
        <v>558</v>
      </c>
      <c r="H46" s="668" t="s">
        <v>719</v>
      </c>
      <c r="I46" s="669">
        <v>44927</v>
      </c>
      <c r="J46" s="669">
        <v>45657</v>
      </c>
      <c r="K46" s="668" t="s">
        <v>3574</v>
      </c>
      <c r="L46" s="670"/>
      <c r="M46" s="670"/>
      <c r="N46" s="670"/>
      <c r="O46" s="671"/>
      <c r="P46" s="671"/>
      <c r="Q46" s="671"/>
      <c r="R46" s="672" t="s">
        <v>7505</v>
      </c>
    </row>
    <row r="47" spans="2:18" x14ac:dyDescent="0.25">
      <c r="B47" s="668">
        <v>42</v>
      </c>
      <c r="C47" s="668"/>
      <c r="D47" s="668" t="s">
        <v>5894</v>
      </c>
      <c r="E47" s="668" t="s">
        <v>3294</v>
      </c>
      <c r="F47" s="668" t="s">
        <v>416</v>
      </c>
      <c r="G47" s="668" t="s">
        <v>558</v>
      </c>
      <c r="H47" s="668" t="s">
        <v>767</v>
      </c>
      <c r="I47" s="669">
        <v>44927</v>
      </c>
      <c r="J47" s="669">
        <v>45657</v>
      </c>
      <c r="K47" s="668" t="s">
        <v>3565</v>
      </c>
      <c r="L47" s="670"/>
      <c r="M47" s="670"/>
      <c r="N47" s="670"/>
      <c r="O47" s="671"/>
      <c r="P47" s="671"/>
      <c r="Q47" s="671"/>
      <c r="R47" s="672" t="s">
        <v>7505</v>
      </c>
    </row>
    <row r="48" spans="2:18" x14ac:dyDescent="0.25">
      <c r="B48" s="668">
        <v>43</v>
      </c>
      <c r="C48" s="668"/>
      <c r="D48" s="668" t="s">
        <v>5894</v>
      </c>
      <c r="E48" s="668" t="s">
        <v>4685</v>
      </c>
      <c r="F48" s="668" t="s">
        <v>416</v>
      </c>
      <c r="G48" s="668" t="s">
        <v>558</v>
      </c>
      <c r="H48" s="668" t="s">
        <v>719</v>
      </c>
      <c r="I48" s="669">
        <v>44927</v>
      </c>
      <c r="J48" s="669">
        <v>45657</v>
      </c>
      <c r="K48" s="668" t="s">
        <v>4686</v>
      </c>
      <c r="L48" s="670"/>
      <c r="M48" s="670"/>
      <c r="N48" s="670"/>
      <c r="O48" s="671"/>
      <c r="P48" s="671"/>
      <c r="Q48" s="671"/>
      <c r="R48" s="672" t="s">
        <v>7505</v>
      </c>
    </row>
    <row r="49" spans="2:18" x14ac:dyDescent="0.25">
      <c r="B49" s="668">
        <v>44</v>
      </c>
      <c r="C49" s="668"/>
      <c r="D49" s="668" t="s">
        <v>5894</v>
      </c>
      <c r="E49" s="668" t="s">
        <v>3302</v>
      </c>
      <c r="F49" s="668" t="s">
        <v>416</v>
      </c>
      <c r="G49" s="668" t="s">
        <v>558</v>
      </c>
      <c r="H49" s="668" t="s">
        <v>767</v>
      </c>
      <c r="I49" s="669">
        <v>44927</v>
      </c>
      <c r="J49" s="669">
        <v>45657</v>
      </c>
      <c r="K49" s="668" t="s">
        <v>3566</v>
      </c>
      <c r="L49" s="670"/>
      <c r="M49" s="670"/>
      <c r="N49" s="670"/>
      <c r="O49" s="671"/>
      <c r="P49" s="671"/>
      <c r="Q49" s="671"/>
      <c r="R49" s="672" t="s">
        <v>7505</v>
      </c>
    </row>
    <row r="50" spans="2:18" x14ac:dyDescent="0.25">
      <c r="B50" s="668">
        <v>45</v>
      </c>
      <c r="C50" s="668"/>
      <c r="D50" s="668" t="s">
        <v>5894</v>
      </c>
      <c r="E50" s="668" t="s">
        <v>3302</v>
      </c>
      <c r="F50" s="668" t="s">
        <v>416</v>
      </c>
      <c r="G50" s="668" t="s">
        <v>558</v>
      </c>
      <c r="H50" s="668" t="s">
        <v>767</v>
      </c>
      <c r="I50" s="669">
        <v>44927</v>
      </c>
      <c r="J50" s="669">
        <v>45657</v>
      </c>
      <c r="K50" s="668" t="s">
        <v>3577</v>
      </c>
      <c r="L50" s="670"/>
      <c r="M50" s="670"/>
      <c r="N50" s="670"/>
      <c r="O50" s="671"/>
      <c r="P50" s="671"/>
      <c r="Q50" s="671"/>
      <c r="R50" s="672" t="s">
        <v>7505</v>
      </c>
    </row>
    <row r="51" spans="2:18" x14ac:dyDescent="0.25">
      <c r="B51" s="668">
        <v>46</v>
      </c>
      <c r="C51" s="668"/>
      <c r="D51" s="668" t="s">
        <v>5894</v>
      </c>
      <c r="E51" s="668" t="s">
        <v>3302</v>
      </c>
      <c r="F51" s="668" t="s">
        <v>416</v>
      </c>
      <c r="G51" s="668" t="s">
        <v>558</v>
      </c>
      <c r="H51" s="668" t="s">
        <v>767</v>
      </c>
      <c r="I51" s="669">
        <v>44927</v>
      </c>
      <c r="J51" s="669">
        <v>45657</v>
      </c>
      <c r="K51" s="668" t="s">
        <v>3576</v>
      </c>
      <c r="L51" s="670"/>
      <c r="M51" s="670"/>
      <c r="N51" s="670"/>
      <c r="O51" s="671"/>
      <c r="P51" s="671"/>
      <c r="Q51" s="671"/>
      <c r="R51" s="672" t="s">
        <v>7505</v>
      </c>
    </row>
    <row r="52" spans="2:18" x14ac:dyDescent="0.25">
      <c r="B52" s="668">
        <v>47</v>
      </c>
      <c r="C52" s="668"/>
      <c r="D52" s="668" t="s">
        <v>5894</v>
      </c>
      <c r="E52" s="668" t="s">
        <v>4687</v>
      </c>
      <c r="F52" s="668" t="s">
        <v>416</v>
      </c>
      <c r="G52" s="668" t="s">
        <v>558</v>
      </c>
      <c r="H52" s="668" t="s">
        <v>1175</v>
      </c>
      <c r="I52" s="669">
        <v>44927</v>
      </c>
      <c r="J52" s="669">
        <v>45657</v>
      </c>
      <c r="K52" s="668" t="s">
        <v>3581</v>
      </c>
      <c r="L52" s="670"/>
      <c r="M52" s="670"/>
      <c r="N52" s="670"/>
      <c r="O52" s="671"/>
      <c r="P52" s="671"/>
      <c r="Q52" s="671"/>
      <c r="R52" s="672" t="s">
        <v>7505</v>
      </c>
    </row>
    <row r="53" spans="2:18" x14ac:dyDescent="0.25">
      <c r="B53" s="668">
        <v>48</v>
      </c>
      <c r="C53" s="668"/>
      <c r="D53" s="668" t="s">
        <v>5894</v>
      </c>
      <c r="E53" s="668" t="s">
        <v>4688</v>
      </c>
      <c r="F53" s="668" t="s">
        <v>416</v>
      </c>
      <c r="G53" s="668" t="s">
        <v>558</v>
      </c>
      <c r="H53" s="668" t="s">
        <v>767</v>
      </c>
      <c r="I53" s="669">
        <v>44927</v>
      </c>
      <c r="J53" s="669">
        <v>45657</v>
      </c>
      <c r="K53" s="668" t="s">
        <v>3570</v>
      </c>
      <c r="L53" s="670"/>
      <c r="M53" s="670"/>
      <c r="N53" s="670"/>
      <c r="O53" s="671"/>
      <c r="P53" s="671"/>
      <c r="Q53" s="671"/>
      <c r="R53" s="672" t="s">
        <v>7505</v>
      </c>
    </row>
    <row r="54" spans="2:18" x14ac:dyDescent="0.25">
      <c r="B54" s="668">
        <v>49</v>
      </c>
      <c r="C54" s="668"/>
      <c r="D54" s="668" t="s">
        <v>5894</v>
      </c>
      <c r="E54" s="668" t="s">
        <v>4689</v>
      </c>
      <c r="F54" s="668" t="s">
        <v>416</v>
      </c>
      <c r="G54" s="668" t="s">
        <v>558</v>
      </c>
      <c r="H54" s="668" t="s">
        <v>634</v>
      </c>
      <c r="I54" s="669">
        <v>44927</v>
      </c>
      <c r="J54" s="669">
        <v>45657</v>
      </c>
      <c r="K54" s="668" t="s">
        <v>3572</v>
      </c>
      <c r="L54" s="670"/>
      <c r="M54" s="670"/>
      <c r="N54" s="670"/>
      <c r="O54" s="671"/>
      <c r="P54" s="671"/>
      <c r="Q54" s="671"/>
      <c r="R54" s="672" t="s">
        <v>7505</v>
      </c>
    </row>
    <row r="55" spans="2:18" x14ac:dyDescent="0.25">
      <c r="B55" s="668">
        <v>50</v>
      </c>
      <c r="C55" s="668"/>
      <c r="D55" s="668" t="s">
        <v>5894</v>
      </c>
      <c r="E55" s="668" t="s">
        <v>4689</v>
      </c>
      <c r="F55" s="668" t="s">
        <v>416</v>
      </c>
      <c r="G55" s="668" t="s">
        <v>558</v>
      </c>
      <c r="H55" s="668" t="s">
        <v>767</v>
      </c>
      <c r="I55" s="669">
        <v>44927</v>
      </c>
      <c r="J55" s="669">
        <v>45657</v>
      </c>
      <c r="K55" s="668" t="s">
        <v>3577</v>
      </c>
      <c r="L55" s="670"/>
      <c r="M55" s="670"/>
      <c r="N55" s="670"/>
      <c r="O55" s="671"/>
      <c r="P55" s="671"/>
      <c r="Q55" s="671"/>
      <c r="R55" s="672" t="s">
        <v>7505</v>
      </c>
    </row>
    <row r="56" spans="2:18" x14ac:dyDescent="0.25">
      <c r="B56" s="668">
        <v>51</v>
      </c>
      <c r="C56" s="668"/>
      <c r="D56" s="668" t="s">
        <v>5894</v>
      </c>
      <c r="E56" s="668" t="s">
        <v>4689</v>
      </c>
      <c r="F56" s="668" t="s">
        <v>416</v>
      </c>
      <c r="G56" s="668" t="s">
        <v>558</v>
      </c>
      <c r="H56" s="668" t="s">
        <v>634</v>
      </c>
      <c r="I56" s="669">
        <v>44927</v>
      </c>
      <c r="J56" s="669">
        <v>45657</v>
      </c>
      <c r="K56" s="668" t="s">
        <v>3573</v>
      </c>
      <c r="L56" s="670"/>
      <c r="M56" s="670"/>
      <c r="N56" s="670"/>
      <c r="O56" s="671"/>
      <c r="P56" s="671"/>
      <c r="Q56" s="671"/>
      <c r="R56" s="672" t="s">
        <v>7505</v>
      </c>
    </row>
    <row r="57" spans="2:18" x14ac:dyDescent="0.25">
      <c r="B57" s="668">
        <v>52</v>
      </c>
      <c r="C57" s="668"/>
      <c r="D57" s="668" t="s">
        <v>5894</v>
      </c>
      <c r="E57" s="668" t="s">
        <v>4690</v>
      </c>
      <c r="F57" s="668" t="s">
        <v>416</v>
      </c>
      <c r="G57" s="668" t="s">
        <v>558</v>
      </c>
      <c r="H57" s="668" t="s">
        <v>3362</v>
      </c>
      <c r="I57" s="669">
        <v>44927</v>
      </c>
      <c r="J57" s="669">
        <v>45657</v>
      </c>
      <c r="K57" s="668" t="s">
        <v>4691</v>
      </c>
      <c r="L57" s="670"/>
      <c r="M57" s="670"/>
      <c r="N57" s="670"/>
      <c r="O57" s="671"/>
      <c r="P57" s="671"/>
      <c r="Q57" s="671"/>
      <c r="R57" s="672" t="s">
        <v>7505</v>
      </c>
    </row>
    <row r="58" spans="2:18" x14ac:dyDescent="0.25">
      <c r="B58" s="668">
        <v>53</v>
      </c>
      <c r="C58" s="668"/>
      <c r="D58" s="668" t="s">
        <v>5894</v>
      </c>
      <c r="E58" s="668" t="s">
        <v>4692</v>
      </c>
      <c r="F58" s="668" t="s">
        <v>416</v>
      </c>
      <c r="G58" s="668" t="s">
        <v>558</v>
      </c>
      <c r="H58" s="668" t="s">
        <v>634</v>
      </c>
      <c r="I58" s="669">
        <v>44927</v>
      </c>
      <c r="J58" s="669">
        <v>45657</v>
      </c>
      <c r="K58" s="668" t="s">
        <v>3580</v>
      </c>
      <c r="L58" s="670"/>
      <c r="M58" s="670"/>
      <c r="N58" s="670"/>
      <c r="O58" s="671"/>
      <c r="P58" s="671"/>
      <c r="Q58" s="671"/>
      <c r="R58" s="672" t="s">
        <v>7505</v>
      </c>
    </row>
    <row r="59" spans="2:18" x14ac:dyDescent="0.25">
      <c r="B59" s="668">
        <v>54</v>
      </c>
      <c r="C59" s="668"/>
      <c r="D59" s="668" t="s">
        <v>5894</v>
      </c>
      <c r="E59" s="668" t="s">
        <v>4693</v>
      </c>
      <c r="F59" s="668" t="s">
        <v>416</v>
      </c>
      <c r="G59" s="668" t="s">
        <v>558</v>
      </c>
      <c r="H59" s="668" t="s">
        <v>370</v>
      </c>
      <c r="I59" s="669">
        <v>44927</v>
      </c>
      <c r="J59" s="669">
        <v>45657</v>
      </c>
      <c r="K59" s="668" t="s">
        <v>3567</v>
      </c>
      <c r="L59" s="670"/>
      <c r="M59" s="670"/>
      <c r="N59" s="670"/>
      <c r="O59" s="671"/>
      <c r="P59" s="671"/>
      <c r="Q59" s="671"/>
      <c r="R59" s="672" t="s">
        <v>7505</v>
      </c>
    </row>
    <row r="60" spans="2:18" x14ac:dyDescent="0.25">
      <c r="B60" s="668">
        <v>57</v>
      </c>
      <c r="C60" s="668"/>
      <c r="D60" s="668" t="s">
        <v>5894</v>
      </c>
      <c r="E60" s="668" t="s">
        <v>4694</v>
      </c>
      <c r="F60" s="668" t="s">
        <v>416</v>
      </c>
      <c r="G60" s="668" t="s">
        <v>558</v>
      </c>
      <c r="H60" s="668" t="s">
        <v>634</v>
      </c>
      <c r="I60" s="669">
        <v>44927</v>
      </c>
      <c r="J60" s="669">
        <v>45657</v>
      </c>
      <c r="K60" s="668" t="s">
        <v>3561</v>
      </c>
      <c r="L60" s="670"/>
      <c r="M60" s="670"/>
      <c r="N60" s="670"/>
      <c r="O60" s="671"/>
      <c r="P60" s="671"/>
      <c r="Q60" s="671"/>
      <c r="R60" s="672" t="s">
        <v>7505</v>
      </c>
    </row>
    <row r="61" spans="2:18" x14ac:dyDescent="0.25">
      <c r="B61" s="668">
        <v>58</v>
      </c>
      <c r="C61" s="668"/>
      <c r="D61" s="668" t="s">
        <v>5894</v>
      </c>
      <c r="E61" s="668" t="s">
        <v>3493</v>
      </c>
      <c r="F61" s="668" t="s">
        <v>416</v>
      </c>
      <c r="G61" s="668" t="s">
        <v>558</v>
      </c>
      <c r="H61" s="668" t="s">
        <v>634</v>
      </c>
      <c r="I61" s="669">
        <v>44927</v>
      </c>
      <c r="J61" s="669">
        <v>45657</v>
      </c>
      <c r="K61" s="668" t="s">
        <v>3561</v>
      </c>
      <c r="L61" s="670"/>
      <c r="M61" s="670"/>
      <c r="N61" s="670"/>
      <c r="O61" s="671"/>
      <c r="P61" s="671"/>
      <c r="Q61" s="671"/>
      <c r="R61" s="672" t="s">
        <v>7505</v>
      </c>
    </row>
    <row r="62" spans="2:18" x14ac:dyDescent="0.25">
      <c r="B62" s="668">
        <v>59</v>
      </c>
      <c r="C62" s="668"/>
      <c r="D62" s="668" t="s">
        <v>5894</v>
      </c>
      <c r="E62" s="668" t="s">
        <v>4735</v>
      </c>
      <c r="F62" s="668" t="s">
        <v>416</v>
      </c>
      <c r="G62" s="668" t="s">
        <v>558</v>
      </c>
      <c r="H62" s="668" t="s">
        <v>370</v>
      </c>
      <c r="I62" s="669">
        <v>44927</v>
      </c>
      <c r="J62" s="669">
        <v>45657</v>
      </c>
      <c r="K62" s="668" t="s">
        <v>370</v>
      </c>
      <c r="L62" s="670"/>
      <c r="M62" s="670"/>
      <c r="N62" s="670"/>
      <c r="O62" s="671"/>
      <c r="P62" s="671"/>
      <c r="Q62" s="671"/>
      <c r="R62" s="672" t="s">
        <v>7505</v>
      </c>
    </row>
    <row r="63" spans="2:18" x14ac:dyDescent="0.25">
      <c r="B63" s="668">
        <v>60</v>
      </c>
      <c r="C63" s="668"/>
      <c r="D63" s="668" t="s">
        <v>5894</v>
      </c>
      <c r="E63" s="668" t="s">
        <v>4735</v>
      </c>
      <c r="F63" s="668" t="s">
        <v>416</v>
      </c>
      <c r="G63" s="668" t="s">
        <v>558</v>
      </c>
      <c r="H63" s="668" t="s">
        <v>1175</v>
      </c>
      <c r="I63" s="669">
        <v>44927</v>
      </c>
      <c r="J63" s="669">
        <v>45657</v>
      </c>
      <c r="K63" s="668" t="s">
        <v>1175</v>
      </c>
      <c r="L63" s="670"/>
      <c r="M63" s="670"/>
      <c r="N63" s="670"/>
      <c r="O63" s="671"/>
      <c r="P63" s="671"/>
      <c r="Q63" s="671"/>
      <c r="R63" s="672" t="s">
        <v>7505</v>
      </c>
    </row>
    <row r="64" spans="2:18" x14ac:dyDescent="0.25">
      <c r="B64" s="668">
        <v>61</v>
      </c>
      <c r="C64" s="668"/>
      <c r="D64" s="668" t="s">
        <v>5894</v>
      </c>
      <c r="E64" s="668" t="s">
        <v>4735</v>
      </c>
      <c r="F64" s="668" t="s">
        <v>416</v>
      </c>
      <c r="G64" s="668" t="s">
        <v>558</v>
      </c>
      <c r="H64" s="668" t="s">
        <v>767</v>
      </c>
      <c r="I64" s="669">
        <v>44927</v>
      </c>
      <c r="J64" s="669">
        <v>45657</v>
      </c>
      <c r="K64" s="668" t="s">
        <v>767</v>
      </c>
      <c r="L64" s="670"/>
      <c r="M64" s="670"/>
      <c r="N64" s="670"/>
      <c r="O64" s="671"/>
      <c r="P64" s="671"/>
      <c r="Q64" s="671"/>
      <c r="R64" s="672" t="s">
        <v>7505</v>
      </c>
    </row>
    <row r="65" spans="2:18" x14ac:dyDescent="0.25">
      <c r="B65" s="668">
        <v>62</v>
      </c>
      <c r="C65" s="668"/>
      <c r="D65" s="668" t="s">
        <v>5894</v>
      </c>
      <c r="E65" s="668" t="s">
        <v>4735</v>
      </c>
      <c r="F65" s="668" t="s">
        <v>416</v>
      </c>
      <c r="G65" s="668" t="s">
        <v>558</v>
      </c>
      <c r="H65" s="668" t="s">
        <v>3362</v>
      </c>
      <c r="I65" s="669">
        <v>44927</v>
      </c>
      <c r="J65" s="669">
        <v>45657</v>
      </c>
      <c r="K65" s="668" t="s">
        <v>3362</v>
      </c>
      <c r="L65" s="670"/>
      <c r="M65" s="670"/>
      <c r="N65" s="670"/>
      <c r="O65" s="671"/>
      <c r="P65" s="671"/>
      <c r="Q65" s="671"/>
      <c r="R65" s="672" t="s">
        <v>7505</v>
      </c>
    </row>
    <row r="66" spans="2:18" x14ac:dyDescent="0.25">
      <c r="B66" s="668">
        <v>63</v>
      </c>
      <c r="C66" s="668"/>
      <c r="D66" s="668" t="s">
        <v>5894</v>
      </c>
      <c r="E66" s="668" t="s">
        <v>4735</v>
      </c>
      <c r="F66" s="668" t="s">
        <v>416</v>
      </c>
      <c r="G66" s="668" t="s">
        <v>558</v>
      </c>
      <c r="H66" s="668" t="s">
        <v>730</v>
      </c>
      <c r="I66" s="669">
        <v>44927</v>
      </c>
      <c r="J66" s="669">
        <v>45657</v>
      </c>
      <c r="K66" s="668" t="s">
        <v>730</v>
      </c>
      <c r="L66" s="670"/>
      <c r="M66" s="670"/>
      <c r="N66" s="670"/>
      <c r="O66" s="671"/>
      <c r="P66" s="671"/>
      <c r="Q66" s="671"/>
      <c r="R66" s="672" t="s">
        <v>7505</v>
      </c>
    </row>
    <row r="67" spans="2:18" x14ac:dyDescent="0.25">
      <c r="B67" s="668">
        <v>64</v>
      </c>
      <c r="C67" s="668"/>
      <c r="D67" s="668" t="s">
        <v>5894</v>
      </c>
      <c r="E67" s="668" t="s">
        <v>4735</v>
      </c>
      <c r="F67" s="668" t="s">
        <v>416</v>
      </c>
      <c r="G67" s="668" t="s">
        <v>558</v>
      </c>
      <c r="H67" s="668" t="s">
        <v>634</v>
      </c>
      <c r="I67" s="669">
        <v>44927</v>
      </c>
      <c r="J67" s="669">
        <v>45657</v>
      </c>
      <c r="K67" s="668" t="s">
        <v>634</v>
      </c>
      <c r="L67" s="670"/>
      <c r="M67" s="670"/>
      <c r="N67" s="670"/>
      <c r="O67" s="671"/>
      <c r="P67" s="671"/>
      <c r="Q67" s="671"/>
      <c r="R67" s="672" t="s">
        <v>7505</v>
      </c>
    </row>
    <row r="68" spans="2:18" x14ac:dyDescent="0.25">
      <c r="B68" s="668">
        <v>65</v>
      </c>
      <c r="C68" s="668"/>
      <c r="D68" s="668" t="s">
        <v>5894</v>
      </c>
      <c r="E68" s="668" t="s">
        <v>4735</v>
      </c>
      <c r="F68" s="668" t="s">
        <v>416</v>
      </c>
      <c r="G68" s="668" t="s">
        <v>558</v>
      </c>
      <c r="H68" s="668" t="s">
        <v>531</v>
      </c>
      <c r="I68" s="669">
        <v>44927</v>
      </c>
      <c r="J68" s="669">
        <v>45657</v>
      </c>
      <c r="K68" s="668" t="s">
        <v>531</v>
      </c>
      <c r="L68" s="670"/>
      <c r="M68" s="670"/>
      <c r="N68" s="670"/>
      <c r="O68" s="671"/>
      <c r="P68" s="671"/>
      <c r="Q68" s="671"/>
      <c r="R68" s="672" t="s">
        <v>7505</v>
      </c>
    </row>
    <row r="69" spans="2:18" x14ac:dyDescent="0.25">
      <c r="B69" s="668">
        <v>66</v>
      </c>
      <c r="C69" s="668"/>
      <c r="D69" s="668" t="s">
        <v>5894</v>
      </c>
      <c r="E69" s="668" t="s">
        <v>4735</v>
      </c>
      <c r="F69" s="668" t="s">
        <v>416</v>
      </c>
      <c r="G69" s="668" t="s">
        <v>558</v>
      </c>
      <c r="H69" s="668" t="s">
        <v>517</v>
      </c>
      <c r="I69" s="669">
        <v>44927</v>
      </c>
      <c r="J69" s="669">
        <v>45657</v>
      </c>
      <c r="K69" s="668" t="s">
        <v>517</v>
      </c>
      <c r="L69" s="670"/>
      <c r="M69" s="670"/>
      <c r="N69" s="670"/>
      <c r="O69" s="671"/>
      <c r="P69" s="671"/>
      <c r="Q69" s="671"/>
      <c r="R69" s="672" t="s">
        <v>7505</v>
      </c>
    </row>
    <row r="70" spans="2:18" x14ac:dyDescent="0.25">
      <c r="B70" s="668">
        <v>67</v>
      </c>
      <c r="C70" s="668"/>
      <c r="D70" s="668" t="s">
        <v>5894</v>
      </c>
      <c r="E70" s="668" t="s">
        <v>4735</v>
      </c>
      <c r="F70" s="668" t="s">
        <v>416</v>
      </c>
      <c r="G70" s="668" t="s">
        <v>558</v>
      </c>
      <c r="H70" s="668" t="s">
        <v>3364</v>
      </c>
      <c r="I70" s="669">
        <v>44927</v>
      </c>
      <c r="J70" s="669">
        <v>45657</v>
      </c>
      <c r="K70" s="668" t="s">
        <v>3364</v>
      </c>
      <c r="L70" s="670"/>
      <c r="M70" s="670"/>
      <c r="N70" s="670"/>
      <c r="O70" s="671"/>
      <c r="P70" s="671"/>
      <c r="Q70" s="671"/>
      <c r="R70" s="672" t="s">
        <v>7505</v>
      </c>
    </row>
    <row r="71" spans="2:18" x14ac:dyDescent="0.25">
      <c r="B71" s="668">
        <v>68</v>
      </c>
      <c r="C71" s="668"/>
      <c r="D71" s="668" t="s">
        <v>5894</v>
      </c>
      <c r="E71" s="668" t="s">
        <v>4735</v>
      </c>
      <c r="F71" s="668" t="s">
        <v>416</v>
      </c>
      <c r="G71" s="668" t="s">
        <v>558</v>
      </c>
      <c r="H71" s="668" t="s">
        <v>484</v>
      </c>
      <c r="I71" s="669">
        <v>44927</v>
      </c>
      <c r="J71" s="669">
        <v>45657</v>
      </c>
      <c r="K71" s="668" t="s">
        <v>484</v>
      </c>
      <c r="L71" s="670"/>
      <c r="M71" s="670"/>
      <c r="N71" s="670"/>
      <c r="O71" s="671"/>
      <c r="P71" s="671"/>
      <c r="Q71" s="671"/>
      <c r="R71" s="672" t="s">
        <v>7505</v>
      </c>
    </row>
    <row r="72" spans="2:18" ht="16.5" customHeight="1" x14ac:dyDescent="0.25">
      <c r="B72" s="668">
        <v>69</v>
      </c>
      <c r="C72" s="668"/>
      <c r="D72" s="668" t="s">
        <v>5894</v>
      </c>
      <c r="E72" s="668" t="s">
        <v>4735</v>
      </c>
      <c r="F72" s="668" t="s">
        <v>416</v>
      </c>
      <c r="G72" s="668" t="s">
        <v>558</v>
      </c>
      <c r="H72" s="668" t="s">
        <v>507</v>
      </c>
      <c r="I72" s="669">
        <v>44927</v>
      </c>
      <c r="J72" s="669">
        <v>45657</v>
      </c>
      <c r="K72" s="668" t="s">
        <v>507</v>
      </c>
      <c r="L72" s="670"/>
      <c r="M72" s="670"/>
      <c r="N72" s="670"/>
      <c r="O72" s="671"/>
      <c r="P72" s="671"/>
      <c r="Q72" s="671"/>
      <c r="R72" s="672" t="s">
        <v>7505</v>
      </c>
    </row>
    <row r="73" spans="2:18" ht="12" customHeight="1" x14ac:dyDescent="0.25">
      <c r="B73" s="668">
        <v>70</v>
      </c>
      <c r="C73" s="668"/>
      <c r="D73" s="668" t="s">
        <v>5894</v>
      </c>
      <c r="E73" s="668" t="s">
        <v>4735</v>
      </c>
      <c r="F73" s="668" t="s">
        <v>416</v>
      </c>
      <c r="G73" s="668" t="s">
        <v>558</v>
      </c>
      <c r="H73" s="668" t="s">
        <v>1148</v>
      </c>
      <c r="I73" s="669">
        <v>44927</v>
      </c>
      <c r="J73" s="669">
        <v>45657</v>
      </c>
      <c r="K73" s="668" t="s">
        <v>1148</v>
      </c>
      <c r="L73" s="670"/>
      <c r="M73" s="670"/>
      <c r="N73" s="670"/>
      <c r="O73" s="671"/>
      <c r="P73" s="671"/>
      <c r="Q73" s="671"/>
      <c r="R73" s="672" t="s">
        <v>7505</v>
      </c>
    </row>
    <row r="74" spans="2:18" x14ac:dyDescent="0.25">
      <c r="B74" s="668">
        <v>71</v>
      </c>
      <c r="C74" s="668"/>
      <c r="D74" s="668" t="s">
        <v>5894</v>
      </c>
      <c r="E74" s="668" t="s">
        <v>4735</v>
      </c>
      <c r="F74" s="668" t="s">
        <v>416</v>
      </c>
      <c r="G74" s="668" t="s">
        <v>558</v>
      </c>
      <c r="H74" s="668" t="s">
        <v>719</v>
      </c>
      <c r="I74" s="669">
        <v>44927</v>
      </c>
      <c r="J74" s="669">
        <v>45657</v>
      </c>
      <c r="K74" s="668" t="s">
        <v>719</v>
      </c>
      <c r="L74" s="670"/>
      <c r="M74" s="670"/>
      <c r="N74" s="670"/>
      <c r="O74" s="671"/>
      <c r="P74" s="671"/>
      <c r="Q74" s="671"/>
      <c r="R74" s="672" t="s">
        <v>7505</v>
      </c>
    </row>
    <row r="75" spans="2:18" x14ac:dyDescent="0.25">
      <c r="B75" s="668">
        <v>72</v>
      </c>
      <c r="C75" s="668"/>
      <c r="D75" s="668" t="s">
        <v>5894</v>
      </c>
      <c r="E75" s="668" t="s">
        <v>4735</v>
      </c>
      <c r="F75" s="668" t="s">
        <v>416</v>
      </c>
      <c r="G75" s="668" t="s">
        <v>558</v>
      </c>
      <c r="H75" s="668" t="s">
        <v>422</v>
      </c>
      <c r="I75" s="669">
        <v>44927</v>
      </c>
      <c r="J75" s="669">
        <v>45657</v>
      </c>
      <c r="K75" s="668" t="s">
        <v>422</v>
      </c>
      <c r="L75" s="670"/>
      <c r="M75" s="670"/>
      <c r="N75" s="670"/>
      <c r="O75" s="671"/>
      <c r="P75" s="671"/>
      <c r="Q75" s="671"/>
      <c r="R75" s="672" t="s">
        <v>7505</v>
      </c>
    </row>
    <row r="76" spans="2:18" x14ac:dyDescent="0.25">
      <c r="B76" s="668">
        <v>73</v>
      </c>
      <c r="C76" s="668"/>
      <c r="D76" s="668" t="s">
        <v>5894</v>
      </c>
      <c r="E76" s="668" t="s">
        <v>4735</v>
      </c>
      <c r="F76" s="668" t="s">
        <v>416</v>
      </c>
      <c r="G76" s="668" t="s">
        <v>558</v>
      </c>
      <c r="H76" s="668" t="s">
        <v>470</v>
      </c>
      <c r="I76" s="669">
        <v>44927</v>
      </c>
      <c r="J76" s="669">
        <v>45657</v>
      </c>
      <c r="K76" s="668" t="s">
        <v>470</v>
      </c>
      <c r="L76" s="670"/>
      <c r="M76" s="670"/>
      <c r="N76" s="670"/>
      <c r="O76" s="671"/>
      <c r="P76" s="671"/>
      <c r="Q76" s="671"/>
      <c r="R76" s="672" t="s">
        <v>7505</v>
      </c>
    </row>
    <row r="77" spans="2:18" x14ac:dyDescent="0.25">
      <c r="B77" s="668">
        <v>74</v>
      </c>
      <c r="C77" s="668"/>
      <c r="D77" s="668" t="s">
        <v>5894</v>
      </c>
      <c r="E77" s="668" t="s">
        <v>5897</v>
      </c>
      <c r="F77" s="668" t="s">
        <v>416</v>
      </c>
      <c r="G77" s="668" t="s">
        <v>558</v>
      </c>
      <c r="H77" s="668" t="s">
        <v>370</v>
      </c>
      <c r="I77" s="669">
        <v>44927</v>
      </c>
      <c r="J77" s="669">
        <v>45657</v>
      </c>
      <c r="K77" s="668" t="s">
        <v>5898</v>
      </c>
      <c r="L77" s="670"/>
      <c r="M77" s="670"/>
      <c r="N77" s="670"/>
      <c r="O77" s="671"/>
      <c r="P77" s="671"/>
      <c r="Q77" s="671"/>
      <c r="R77" s="672" t="s">
        <v>7505</v>
      </c>
    </row>
    <row r="78" spans="2:18" x14ac:dyDescent="0.25">
      <c r="B78" s="668">
        <v>75</v>
      </c>
      <c r="C78" s="668"/>
      <c r="D78" s="668" t="s">
        <v>5894</v>
      </c>
      <c r="E78" s="668" t="s">
        <v>4695</v>
      </c>
      <c r="F78" s="668" t="s">
        <v>416</v>
      </c>
      <c r="G78" s="668" t="s">
        <v>558</v>
      </c>
      <c r="H78" s="668" t="s">
        <v>3364</v>
      </c>
      <c r="I78" s="669">
        <v>44927</v>
      </c>
      <c r="J78" s="669">
        <v>45657</v>
      </c>
      <c r="K78" s="668" t="s">
        <v>3582</v>
      </c>
      <c r="L78" s="670"/>
      <c r="M78" s="670"/>
      <c r="N78" s="670"/>
      <c r="O78" s="671"/>
      <c r="P78" s="671"/>
      <c r="Q78" s="671"/>
      <c r="R78" s="672" t="s">
        <v>7505</v>
      </c>
    </row>
    <row r="79" spans="2:18" x14ac:dyDescent="0.25">
      <c r="B79" s="668">
        <v>76</v>
      </c>
      <c r="C79" s="668"/>
      <c r="D79" s="668" t="s">
        <v>5894</v>
      </c>
      <c r="E79" s="668" t="s">
        <v>4696</v>
      </c>
      <c r="F79" s="668" t="s">
        <v>416</v>
      </c>
      <c r="G79" s="668" t="s">
        <v>558</v>
      </c>
      <c r="H79" s="668" t="s">
        <v>1175</v>
      </c>
      <c r="I79" s="669">
        <v>44927</v>
      </c>
      <c r="J79" s="669">
        <v>45657</v>
      </c>
      <c r="K79" s="668" t="s">
        <v>3581</v>
      </c>
      <c r="L79" s="670"/>
      <c r="M79" s="670"/>
      <c r="N79" s="670"/>
      <c r="O79" s="671"/>
      <c r="P79" s="671"/>
      <c r="Q79" s="671"/>
      <c r="R79" s="672" t="s">
        <v>7505</v>
      </c>
    </row>
    <row r="80" spans="2:18" x14ac:dyDescent="0.25">
      <c r="B80" s="668">
        <v>77</v>
      </c>
      <c r="C80" s="668"/>
      <c r="D80" s="668" t="s">
        <v>5894</v>
      </c>
      <c r="E80" s="668" t="s">
        <v>3715</v>
      </c>
      <c r="F80" s="668" t="s">
        <v>416</v>
      </c>
      <c r="G80" s="668" t="s">
        <v>558</v>
      </c>
      <c r="H80" s="668" t="s">
        <v>767</v>
      </c>
      <c r="I80" s="669">
        <v>44927</v>
      </c>
      <c r="J80" s="669">
        <v>45657</v>
      </c>
      <c r="K80" s="668" t="s">
        <v>3565</v>
      </c>
      <c r="L80" s="670"/>
      <c r="M80" s="670"/>
      <c r="N80" s="670"/>
      <c r="O80" s="671"/>
      <c r="P80" s="671"/>
      <c r="Q80" s="671"/>
      <c r="R80" s="672" t="s">
        <v>7505</v>
      </c>
    </row>
    <row r="81" spans="2:18" x14ac:dyDescent="0.25">
      <c r="B81" s="668">
        <v>78</v>
      </c>
      <c r="C81" s="668"/>
      <c r="D81" s="668" t="s">
        <v>5894</v>
      </c>
      <c r="E81" s="668" t="s">
        <v>5899</v>
      </c>
      <c r="F81" s="668" t="s">
        <v>416</v>
      </c>
      <c r="G81" s="668" t="s">
        <v>558</v>
      </c>
      <c r="H81" s="668" t="s">
        <v>634</v>
      </c>
      <c r="I81" s="669">
        <v>44927</v>
      </c>
      <c r="J81" s="669">
        <v>45657</v>
      </c>
      <c r="K81" s="668" t="s">
        <v>3561</v>
      </c>
      <c r="L81" s="670"/>
      <c r="M81" s="670"/>
      <c r="N81" s="670"/>
      <c r="O81" s="671"/>
      <c r="P81" s="671"/>
      <c r="Q81" s="671"/>
      <c r="R81" s="672" t="s">
        <v>7505</v>
      </c>
    </row>
    <row r="82" spans="2:18" x14ac:dyDescent="0.25">
      <c r="B82" s="668">
        <v>79</v>
      </c>
      <c r="C82" s="668"/>
      <c r="D82" s="668" t="s">
        <v>5894</v>
      </c>
      <c r="E82" s="668" t="s">
        <v>3764</v>
      </c>
      <c r="F82" s="668" t="s">
        <v>416</v>
      </c>
      <c r="G82" s="668" t="s">
        <v>558</v>
      </c>
      <c r="H82" s="668" t="s">
        <v>370</v>
      </c>
      <c r="I82" s="669">
        <v>44927</v>
      </c>
      <c r="J82" s="669">
        <v>45657</v>
      </c>
      <c r="K82" s="668" t="s">
        <v>3765</v>
      </c>
      <c r="L82" s="670"/>
      <c r="M82" s="670"/>
      <c r="N82" s="670"/>
      <c r="O82" s="671"/>
      <c r="P82" s="671"/>
      <c r="Q82" s="671"/>
      <c r="R82" s="672" t="s">
        <v>7505</v>
      </c>
    </row>
    <row r="83" spans="2:18" x14ac:dyDescent="0.25">
      <c r="B83" s="668">
        <v>80</v>
      </c>
      <c r="C83" s="668"/>
      <c r="D83" s="668" t="s">
        <v>5894</v>
      </c>
      <c r="E83" s="668" t="s">
        <v>4697</v>
      </c>
      <c r="F83" s="668" t="s">
        <v>416</v>
      </c>
      <c r="G83" s="668" t="s">
        <v>558</v>
      </c>
      <c r="H83" s="668" t="s">
        <v>767</v>
      </c>
      <c r="I83" s="669">
        <v>44927</v>
      </c>
      <c r="J83" s="669">
        <v>45657</v>
      </c>
      <c r="K83" s="668" t="s">
        <v>3564</v>
      </c>
      <c r="L83" s="670"/>
      <c r="M83" s="670"/>
      <c r="N83" s="670"/>
      <c r="O83" s="671"/>
      <c r="P83" s="671"/>
      <c r="Q83" s="671"/>
      <c r="R83" s="672" t="s">
        <v>7505</v>
      </c>
    </row>
    <row r="84" spans="2:18" x14ac:dyDescent="0.25">
      <c r="B84" s="668">
        <v>81</v>
      </c>
      <c r="C84" s="668"/>
      <c r="D84" s="668" t="s">
        <v>5894</v>
      </c>
      <c r="E84" s="668" t="s">
        <v>4697</v>
      </c>
      <c r="F84" s="668" t="s">
        <v>416</v>
      </c>
      <c r="G84" s="668" t="s">
        <v>558</v>
      </c>
      <c r="H84" s="668" t="s">
        <v>767</v>
      </c>
      <c r="I84" s="669">
        <v>44927</v>
      </c>
      <c r="J84" s="669">
        <v>45657</v>
      </c>
      <c r="K84" s="668" t="s">
        <v>3565</v>
      </c>
      <c r="L84" s="670"/>
      <c r="M84" s="670"/>
      <c r="N84" s="670"/>
      <c r="O84" s="671"/>
      <c r="P84" s="671"/>
      <c r="Q84" s="671"/>
      <c r="R84" s="672" t="s">
        <v>7505</v>
      </c>
    </row>
    <row r="85" spans="2:18" x14ac:dyDescent="0.25">
      <c r="B85" s="668">
        <v>82</v>
      </c>
      <c r="C85" s="668"/>
      <c r="D85" s="668" t="s">
        <v>5894</v>
      </c>
      <c r="E85" s="668" t="s">
        <v>4698</v>
      </c>
      <c r="F85" s="668" t="s">
        <v>416</v>
      </c>
      <c r="G85" s="668" t="s">
        <v>558</v>
      </c>
      <c r="H85" s="668" t="s">
        <v>767</v>
      </c>
      <c r="I85" s="669">
        <v>44927</v>
      </c>
      <c r="J85" s="669">
        <v>45657</v>
      </c>
      <c r="K85" s="668" t="s">
        <v>3564</v>
      </c>
      <c r="L85" s="670"/>
      <c r="M85" s="670"/>
      <c r="N85" s="670"/>
      <c r="O85" s="671"/>
      <c r="P85" s="671"/>
      <c r="Q85" s="671"/>
      <c r="R85" s="672" t="s">
        <v>7505</v>
      </c>
    </row>
    <row r="86" spans="2:18" x14ac:dyDescent="0.25">
      <c r="B86" s="668">
        <v>84</v>
      </c>
      <c r="C86" s="668"/>
      <c r="D86" s="668" t="s">
        <v>5894</v>
      </c>
      <c r="E86" s="668" t="s">
        <v>4677</v>
      </c>
      <c r="F86" s="668" t="s">
        <v>416</v>
      </c>
      <c r="G86" s="668" t="s">
        <v>558</v>
      </c>
      <c r="H86" s="668" t="s">
        <v>370</v>
      </c>
      <c r="I86" s="669">
        <v>44927</v>
      </c>
      <c r="J86" s="669">
        <v>45657</v>
      </c>
      <c r="K86" s="668" t="s">
        <v>4026</v>
      </c>
      <c r="L86" s="670"/>
      <c r="M86" s="670"/>
      <c r="N86" s="670"/>
      <c r="O86" s="671"/>
      <c r="P86" s="671"/>
      <c r="Q86" s="671"/>
      <c r="R86" s="672" t="s">
        <v>7505</v>
      </c>
    </row>
    <row r="87" spans="2:18" x14ac:dyDescent="0.25">
      <c r="B87" s="668">
        <v>85</v>
      </c>
      <c r="C87" s="668"/>
      <c r="D87" s="668" t="s">
        <v>5894</v>
      </c>
      <c r="E87" s="668" t="s">
        <v>382</v>
      </c>
      <c r="F87" s="668" t="s">
        <v>416</v>
      </c>
      <c r="G87" s="668" t="s">
        <v>558</v>
      </c>
      <c r="H87" s="668" t="s">
        <v>767</v>
      </c>
      <c r="I87" s="669">
        <v>44927</v>
      </c>
      <c r="J87" s="669">
        <v>45657</v>
      </c>
      <c r="K87" s="668" t="s">
        <v>3564</v>
      </c>
      <c r="L87" s="670"/>
      <c r="M87" s="670"/>
      <c r="N87" s="670"/>
      <c r="O87" s="671"/>
      <c r="P87" s="671"/>
      <c r="Q87" s="671"/>
      <c r="R87" s="672" t="s">
        <v>7505</v>
      </c>
    </row>
    <row r="88" spans="2:18" x14ac:dyDescent="0.25">
      <c r="B88" s="668">
        <v>86</v>
      </c>
      <c r="C88" s="668"/>
      <c r="D88" s="668" t="s">
        <v>5894</v>
      </c>
      <c r="E88" s="668" t="s">
        <v>382</v>
      </c>
      <c r="F88" s="668" t="s">
        <v>416</v>
      </c>
      <c r="G88" s="668" t="s">
        <v>558</v>
      </c>
      <c r="H88" s="668" t="s">
        <v>767</v>
      </c>
      <c r="I88" s="669">
        <v>44927</v>
      </c>
      <c r="J88" s="669">
        <v>45657</v>
      </c>
      <c r="K88" s="668" t="s">
        <v>3564</v>
      </c>
      <c r="L88" s="670"/>
      <c r="M88" s="670"/>
      <c r="N88" s="670"/>
      <c r="O88" s="671"/>
      <c r="P88" s="671"/>
      <c r="Q88" s="671"/>
      <c r="R88" s="672" t="s">
        <v>7505</v>
      </c>
    </row>
    <row r="89" spans="2:18" x14ac:dyDescent="0.25">
      <c r="B89" s="668">
        <v>87</v>
      </c>
      <c r="C89" s="668"/>
      <c r="D89" s="668" t="s">
        <v>5894</v>
      </c>
      <c r="E89" s="668" t="s">
        <v>382</v>
      </c>
      <c r="F89" s="668" t="s">
        <v>416</v>
      </c>
      <c r="G89" s="668" t="s">
        <v>558</v>
      </c>
      <c r="H89" s="668" t="s">
        <v>634</v>
      </c>
      <c r="I89" s="669">
        <v>44927</v>
      </c>
      <c r="J89" s="669">
        <v>45657</v>
      </c>
      <c r="K89" s="668" t="s">
        <v>3561</v>
      </c>
      <c r="L89" s="670"/>
      <c r="M89" s="670"/>
      <c r="N89" s="670"/>
      <c r="O89" s="671"/>
      <c r="P89" s="671"/>
      <c r="Q89" s="671"/>
      <c r="R89" s="672" t="s">
        <v>7505</v>
      </c>
    </row>
    <row r="90" spans="2:18" x14ac:dyDescent="0.25">
      <c r="B90" s="668">
        <v>88</v>
      </c>
      <c r="C90" s="668"/>
      <c r="D90" s="668" t="s">
        <v>5894</v>
      </c>
      <c r="E90" s="668" t="s">
        <v>382</v>
      </c>
      <c r="F90" s="668" t="s">
        <v>416</v>
      </c>
      <c r="G90" s="668" t="s">
        <v>558</v>
      </c>
      <c r="H90" s="668" t="s">
        <v>1175</v>
      </c>
      <c r="I90" s="669">
        <v>44927</v>
      </c>
      <c r="J90" s="669">
        <v>45657</v>
      </c>
      <c r="K90" s="668" t="s">
        <v>3563</v>
      </c>
      <c r="L90" s="670"/>
      <c r="M90" s="670"/>
      <c r="N90" s="670"/>
      <c r="O90" s="671"/>
      <c r="P90" s="671"/>
      <c r="Q90" s="671"/>
      <c r="R90" s="672" t="s">
        <v>7505</v>
      </c>
    </row>
    <row r="91" spans="2:18" x14ac:dyDescent="0.25">
      <c r="B91" s="668">
        <v>89</v>
      </c>
      <c r="C91" s="668"/>
      <c r="D91" s="668" t="s">
        <v>5894</v>
      </c>
      <c r="E91" s="668" t="s">
        <v>382</v>
      </c>
      <c r="F91" s="668" t="s">
        <v>416</v>
      </c>
      <c r="G91" s="668" t="s">
        <v>558</v>
      </c>
      <c r="H91" s="668" t="s">
        <v>1175</v>
      </c>
      <c r="I91" s="669">
        <v>44927</v>
      </c>
      <c r="J91" s="669">
        <v>45657</v>
      </c>
      <c r="K91" s="668" t="s">
        <v>3563</v>
      </c>
      <c r="L91" s="670"/>
      <c r="M91" s="670"/>
      <c r="N91" s="670"/>
      <c r="O91" s="671"/>
      <c r="P91" s="671"/>
      <c r="Q91" s="671"/>
      <c r="R91" s="672" t="s">
        <v>7505</v>
      </c>
    </row>
    <row r="92" spans="2:18" x14ac:dyDescent="0.25">
      <c r="B92" s="668">
        <v>90</v>
      </c>
      <c r="C92" s="668"/>
      <c r="D92" s="668" t="s">
        <v>5894</v>
      </c>
      <c r="E92" s="668" t="s">
        <v>382</v>
      </c>
      <c r="F92" s="668" t="s">
        <v>416</v>
      </c>
      <c r="G92" s="668" t="s">
        <v>558</v>
      </c>
      <c r="H92" s="668" t="s">
        <v>1175</v>
      </c>
      <c r="I92" s="669">
        <v>44927</v>
      </c>
      <c r="J92" s="669">
        <v>45657</v>
      </c>
      <c r="K92" s="668" t="s">
        <v>3563</v>
      </c>
      <c r="L92" s="670"/>
      <c r="M92" s="670"/>
      <c r="N92" s="670"/>
      <c r="O92" s="671"/>
      <c r="P92" s="671"/>
      <c r="Q92" s="671"/>
      <c r="R92" s="672" t="s">
        <v>7505</v>
      </c>
    </row>
    <row r="93" spans="2:18" x14ac:dyDescent="0.25">
      <c r="B93" s="668">
        <v>91</v>
      </c>
      <c r="C93" s="668"/>
      <c r="D93" s="668" t="s">
        <v>5894</v>
      </c>
      <c r="E93" s="668" t="s">
        <v>4699</v>
      </c>
      <c r="F93" s="668" t="s">
        <v>416</v>
      </c>
      <c r="G93" s="668" t="s">
        <v>558</v>
      </c>
      <c r="H93" s="668" t="s">
        <v>1175</v>
      </c>
      <c r="I93" s="669">
        <v>44927</v>
      </c>
      <c r="J93" s="669">
        <v>45657</v>
      </c>
      <c r="K93" s="668" t="s">
        <v>3563</v>
      </c>
      <c r="L93" s="670"/>
      <c r="M93" s="670"/>
      <c r="N93" s="670"/>
      <c r="O93" s="671"/>
      <c r="P93" s="671"/>
      <c r="Q93" s="671"/>
      <c r="R93" s="672" t="s">
        <v>7505</v>
      </c>
    </row>
    <row r="94" spans="2:18" x14ac:dyDescent="0.25">
      <c r="B94" s="668">
        <v>92</v>
      </c>
      <c r="C94" s="668"/>
      <c r="D94" s="668" t="s">
        <v>5894</v>
      </c>
      <c r="E94" s="668" t="s">
        <v>4207</v>
      </c>
      <c r="F94" s="668" t="s">
        <v>416</v>
      </c>
      <c r="G94" s="668" t="s">
        <v>558</v>
      </c>
      <c r="H94" s="668" t="s">
        <v>1175</v>
      </c>
      <c r="I94" s="669">
        <v>44927</v>
      </c>
      <c r="J94" s="669">
        <v>45657</v>
      </c>
      <c r="K94" s="668" t="s">
        <v>3563</v>
      </c>
      <c r="L94" s="670"/>
      <c r="M94" s="670"/>
      <c r="N94" s="670"/>
      <c r="O94" s="671"/>
      <c r="P94" s="671"/>
      <c r="Q94" s="671"/>
      <c r="R94" s="672" t="s">
        <v>7505</v>
      </c>
    </row>
    <row r="95" spans="2:18" x14ac:dyDescent="0.25">
      <c r="B95" s="668">
        <v>93</v>
      </c>
      <c r="C95" s="668"/>
      <c r="D95" s="668" t="s">
        <v>5894</v>
      </c>
      <c r="E95" s="668" t="s">
        <v>382</v>
      </c>
      <c r="F95" s="668" t="s">
        <v>416</v>
      </c>
      <c r="G95" s="668" t="s">
        <v>558</v>
      </c>
      <c r="H95" s="668" t="s">
        <v>608</v>
      </c>
      <c r="I95" s="669">
        <v>44927</v>
      </c>
      <c r="J95" s="669">
        <v>45657</v>
      </c>
      <c r="K95" s="668" t="s">
        <v>4700</v>
      </c>
      <c r="L95" s="670"/>
      <c r="M95" s="670"/>
      <c r="N95" s="670"/>
      <c r="O95" s="671"/>
      <c r="P95" s="671"/>
      <c r="Q95" s="671"/>
      <c r="R95" s="672" t="s">
        <v>7505</v>
      </c>
    </row>
    <row r="96" spans="2:18" x14ac:dyDescent="0.25">
      <c r="B96" s="668">
        <v>94</v>
      </c>
      <c r="C96" s="668"/>
      <c r="D96" s="668" t="s">
        <v>5894</v>
      </c>
      <c r="E96" s="668" t="s">
        <v>4701</v>
      </c>
      <c r="F96" s="668" t="s">
        <v>416</v>
      </c>
      <c r="G96" s="668" t="s">
        <v>558</v>
      </c>
      <c r="H96" s="668" t="s">
        <v>1175</v>
      </c>
      <c r="I96" s="669">
        <v>44927</v>
      </c>
      <c r="J96" s="669">
        <v>45657</v>
      </c>
      <c r="K96" s="668" t="s">
        <v>3563</v>
      </c>
      <c r="L96" s="670"/>
      <c r="M96" s="670"/>
      <c r="N96" s="670"/>
      <c r="O96" s="671"/>
      <c r="P96" s="671"/>
      <c r="Q96" s="671"/>
      <c r="R96" s="672" t="s">
        <v>7505</v>
      </c>
    </row>
    <row r="97" spans="2:18" x14ac:dyDescent="0.25">
      <c r="B97" s="668">
        <v>95</v>
      </c>
      <c r="C97" s="668"/>
      <c r="D97" s="668" t="s">
        <v>5894</v>
      </c>
      <c r="E97" s="668" t="s">
        <v>4138</v>
      </c>
      <c r="F97" s="668" t="s">
        <v>416</v>
      </c>
      <c r="G97" s="668" t="s">
        <v>558</v>
      </c>
      <c r="H97" s="668" t="s">
        <v>719</v>
      </c>
      <c r="I97" s="669">
        <v>44927</v>
      </c>
      <c r="J97" s="669">
        <v>45657</v>
      </c>
      <c r="K97" s="668" t="s">
        <v>3574</v>
      </c>
      <c r="L97" s="670"/>
      <c r="M97" s="670"/>
      <c r="N97" s="670"/>
      <c r="O97" s="671"/>
      <c r="P97" s="671"/>
      <c r="Q97" s="671"/>
      <c r="R97" s="672" t="s">
        <v>7505</v>
      </c>
    </row>
    <row r="98" spans="2:18" x14ac:dyDescent="0.25">
      <c r="B98" s="668">
        <v>96</v>
      </c>
      <c r="C98" s="668"/>
      <c r="D98" s="668" t="s">
        <v>5894</v>
      </c>
      <c r="E98" s="668" t="s">
        <v>4138</v>
      </c>
      <c r="F98" s="668" t="s">
        <v>416</v>
      </c>
      <c r="G98" s="668" t="s">
        <v>558</v>
      </c>
      <c r="H98" s="668" t="s">
        <v>370</v>
      </c>
      <c r="I98" s="669">
        <v>44927</v>
      </c>
      <c r="J98" s="669">
        <v>45657</v>
      </c>
      <c r="K98" s="668" t="s">
        <v>4702</v>
      </c>
      <c r="L98" s="670"/>
      <c r="M98" s="670"/>
      <c r="N98" s="670"/>
      <c r="O98" s="671"/>
      <c r="P98" s="671"/>
      <c r="Q98" s="671"/>
      <c r="R98" s="672" t="s">
        <v>7505</v>
      </c>
    </row>
    <row r="99" spans="2:18" x14ac:dyDescent="0.25">
      <c r="B99" s="668">
        <v>97</v>
      </c>
      <c r="C99" s="668"/>
      <c r="D99" s="668" t="s">
        <v>5894</v>
      </c>
      <c r="E99" s="668" t="s">
        <v>3293</v>
      </c>
      <c r="F99" s="668" t="s">
        <v>416</v>
      </c>
      <c r="G99" s="668" t="s">
        <v>558</v>
      </c>
      <c r="H99" s="668" t="s">
        <v>719</v>
      </c>
      <c r="I99" s="669">
        <v>44927</v>
      </c>
      <c r="J99" s="669">
        <v>45657</v>
      </c>
      <c r="K99" s="668" t="s">
        <v>3574</v>
      </c>
      <c r="L99" s="670"/>
      <c r="M99" s="670"/>
      <c r="N99" s="670"/>
      <c r="O99" s="671"/>
      <c r="P99" s="671"/>
      <c r="Q99" s="671"/>
      <c r="R99" s="672" t="s">
        <v>7505</v>
      </c>
    </row>
    <row r="100" spans="2:18" x14ac:dyDescent="0.25">
      <c r="B100" s="668">
        <v>98</v>
      </c>
      <c r="C100" s="668"/>
      <c r="D100" s="668" t="s">
        <v>5894</v>
      </c>
      <c r="E100" s="668" t="s">
        <v>4478</v>
      </c>
      <c r="F100" s="668" t="s">
        <v>416</v>
      </c>
      <c r="G100" s="668" t="s">
        <v>558</v>
      </c>
      <c r="H100" s="668" t="s">
        <v>3362</v>
      </c>
      <c r="I100" s="669">
        <v>44927</v>
      </c>
      <c r="J100" s="669">
        <v>45657</v>
      </c>
      <c r="K100" s="668" t="s">
        <v>4691</v>
      </c>
      <c r="L100" s="670"/>
      <c r="M100" s="670"/>
      <c r="N100" s="670"/>
      <c r="O100" s="671"/>
      <c r="P100" s="671"/>
      <c r="Q100" s="671"/>
      <c r="R100" s="672" t="s">
        <v>7505</v>
      </c>
    </row>
    <row r="101" spans="2:18" x14ac:dyDescent="0.25">
      <c r="B101" s="668">
        <v>100</v>
      </c>
      <c r="C101" s="668"/>
      <c r="D101" s="668" t="s">
        <v>5894</v>
      </c>
      <c r="E101" s="668" t="s">
        <v>4704</v>
      </c>
      <c r="F101" s="668" t="s">
        <v>416</v>
      </c>
      <c r="G101" s="668" t="s">
        <v>558</v>
      </c>
      <c r="H101" s="668" t="s">
        <v>1880</v>
      </c>
      <c r="I101" s="669">
        <v>44927</v>
      </c>
      <c r="J101" s="669">
        <v>45657</v>
      </c>
      <c r="K101" s="668" t="s">
        <v>4026</v>
      </c>
      <c r="L101" s="670"/>
      <c r="M101" s="670"/>
      <c r="N101" s="670"/>
      <c r="O101" s="671"/>
      <c r="P101" s="671"/>
      <c r="Q101" s="671"/>
      <c r="R101" s="672" t="s">
        <v>7505</v>
      </c>
    </row>
    <row r="102" spans="2:18" x14ac:dyDescent="0.25">
      <c r="B102" s="668">
        <v>101</v>
      </c>
      <c r="C102" s="668"/>
      <c r="D102" s="668" t="s">
        <v>5894</v>
      </c>
      <c r="E102" s="668" t="s">
        <v>4705</v>
      </c>
      <c r="F102" s="668" t="s">
        <v>416</v>
      </c>
      <c r="G102" s="668" t="s">
        <v>558</v>
      </c>
      <c r="H102" s="668" t="s">
        <v>634</v>
      </c>
      <c r="I102" s="669">
        <v>44927</v>
      </c>
      <c r="J102" s="669">
        <v>45657</v>
      </c>
      <c r="K102" s="668" t="s">
        <v>3573</v>
      </c>
      <c r="L102" s="670"/>
      <c r="M102" s="670"/>
      <c r="N102" s="670"/>
      <c r="O102" s="671"/>
      <c r="P102" s="671"/>
      <c r="Q102" s="671"/>
      <c r="R102" s="672" t="s">
        <v>7505</v>
      </c>
    </row>
    <row r="103" spans="2:18" x14ac:dyDescent="0.25">
      <c r="B103" s="668">
        <v>102</v>
      </c>
      <c r="C103" s="668"/>
      <c r="D103" s="668" t="s">
        <v>5894</v>
      </c>
      <c r="E103" s="668" t="s">
        <v>4696</v>
      </c>
      <c r="F103" s="668" t="s">
        <v>416</v>
      </c>
      <c r="G103" s="668" t="s">
        <v>558</v>
      </c>
      <c r="H103" s="668" t="s">
        <v>370</v>
      </c>
      <c r="I103" s="669">
        <v>44927</v>
      </c>
      <c r="J103" s="669">
        <v>45657</v>
      </c>
      <c r="K103" s="668" t="s">
        <v>3568</v>
      </c>
      <c r="L103" s="670"/>
      <c r="M103" s="670"/>
      <c r="N103" s="670"/>
      <c r="O103" s="671"/>
      <c r="P103" s="671"/>
      <c r="Q103" s="671"/>
      <c r="R103" s="672" t="s">
        <v>7505</v>
      </c>
    </row>
    <row r="104" spans="2:18" x14ac:dyDescent="0.25">
      <c r="B104" s="668">
        <v>103</v>
      </c>
      <c r="C104" s="668"/>
      <c r="D104" s="668" t="s">
        <v>5894</v>
      </c>
      <c r="E104" s="668" t="s">
        <v>4696</v>
      </c>
      <c r="F104" s="668" t="s">
        <v>416</v>
      </c>
      <c r="G104" s="668" t="s">
        <v>558</v>
      </c>
      <c r="H104" s="668" t="s">
        <v>370</v>
      </c>
      <c r="I104" s="669">
        <v>44927</v>
      </c>
      <c r="J104" s="669">
        <v>45657</v>
      </c>
      <c r="K104" s="668" t="s">
        <v>3568</v>
      </c>
      <c r="L104" s="670"/>
      <c r="M104" s="670"/>
      <c r="N104" s="670"/>
      <c r="O104" s="671"/>
      <c r="P104" s="671"/>
      <c r="Q104" s="671"/>
      <c r="R104" s="672" t="s">
        <v>7505</v>
      </c>
    </row>
    <row r="105" spans="2:18" x14ac:dyDescent="0.25">
      <c r="B105" s="668">
        <v>104</v>
      </c>
      <c r="C105" s="668"/>
      <c r="D105" s="668" t="s">
        <v>5894</v>
      </c>
      <c r="E105" s="668" t="s">
        <v>5021</v>
      </c>
      <c r="F105" s="668" t="s">
        <v>416</v>
      </c>
      <c r="G105" s="668" t="s">
        <v>558</v>
      </c>
      <c r="H105" s="668" t="s">
        <v>370</v>
      </c>
      <c r="I105" s="669">
        <v>44927</v>
      </c>
      <c r="J105" s="669">
        <v>45657</v>
      </c>
      <c r="K105" s="668" t="s">
        <v>5022</v>
      </c>
      <c r="L105" s="670"/>
      <c r="M105" s="670"/>
      <c r="N105" s="670"/>
      <c r="O105" s="671"/>
      <c r="P105" s="671"/>
      <c r="Q105" s="671"/>
      <c r="R105" s="672" t="s">
        <v>7505</v>
      </c>
    </row>
    <row r="106" spans="2:18" x14ac:dyDescent="0.25">
      <c r="B106" s="668">
        <v>105</v>
      </c>
      <c r="C106" s="668"/>
      <c r="D106" s="668" t="s">
        <v>5894</v>
      </c>
      <c r="E106" s="668" t="s">
        <v>5021</v>
      </c>
      <c r="F106" s="668" t="s">
        <v>416</v>
      </c>
      <c r="G106" s="668" t="s">
        <v>558</v>
      </c>
      <c r="H106" s="668" t="s">
        <v>370</v>
      </c>
      <c r="I106" s="669">
        <v>44927</v>
      </c>
      <c r="J106" s="669">
        <v>45657</v>
      </c>
      <c r="K106" s="668" t="s">
        <v>4702</v>
      </c>
      <c r="L106" s="670"/>
      <c r="M106" s="670"/>
      <c r="N106" s="670"/>
      <c r="O106" s="671"/>
      <c r="P106" s="671"/>
      <c r="Q106" s="671"/>
      <c r="R106" s="672" t="s">
        <v>7505</v>
      </c>
    </row>
    <row r="107" spans="2:18" x14ac:dyDescent="0.25">
      <c r="B107" s="668">
        <v>106</v>
      </c>
      <c r="C107" s="668"/>
      <c r="D107" s="668" t="s">
        <v>5894</v>
      </c>
      <c r="E107" s="668" t="s">
        <v>6287</v>
      </c>
      <c r="F107" s="668" t="s">
        <v>416</v>
      </c>
      <c r="G107" s="668" t="s">
        <v>558</v>
      </c>
      <c r="H107" s="668" t="s">
        <v>634</v>
      </c>
      <c r="I107" s="669">
        <v>44927</v>
      </c>
      <c r="J107" s="669">
        <v>45657</v>
      </c>
      <c r="K107" s="668" t="s">
        <v>6288</v>
      </c>
      <c r="L107" s="670"/>
      <c r="M107" s="670"/>
      <c r="N107" s="670"/>
      <c r="O107" s="671"/>
      <c r="P107" s="671"/>
      <c r="Q107" s="671"/>
      <c r="R107" s="672" t="s">
        <v>7505</v>
      </c>
    </row>
    <row r="108" spans="2:18" x14ac:dyDescent="0.25">
      <c r="B108" s="668">
        <v>107</v>
      </c>
      <c r="C108" s="668"/>
      <c r="D108" s="668" t="s">
        <v>5894</v>
      </c>
      <c r="E108" s="668" t="s">
        <v>6370</v>
      </c>
      <c r="F108" s="668" t="s">
        <v>416</v>
      </c>
      <c r="G108" s="668" t="s">
        <v>558</v>
      </c>
      <c r="H108" s="668" t="s">
        <v>3364</v>
      </c>
      <c r="I108" s="669">
        <v>44927</v>
      </c>
      <c r="J108" s="669">
        <v>45657</v>
      </c>
      <c r="K108" s="668" t="s">
        <v>5857</v>
      </c>
      <c r="L108" s="670"/>
      <c r="M108" s="670"/>
      <c r="N108" s="670"/>
      <c r="O108" s="671"/>
      <c r="P108" s="671"/>
      <c r="Q108" s="671"/>
      <c r="R108" s="672" t="s">
        <v>7505</v>
      </c>
    </row>
    <row r="109" spans="2:18" x14ac:dyDescent="0.25">
      <c r="B109" s="668">
        <v>108</v>
      </c>
      <c r="C109" s="668"/>
      <c r="D109" s="668" t="s">
        <v>5894</v>
      </c>
      <c r="E109" s="668" t="s">
        <v>6478</v>
      </c>
      <c r="F109" s="668" t="s">
        <v>416</v>
      </c>
      <c r="G109" s="668" t="s">
        <v>558</v>
      </c>
      <c r="H109" s="668" t="s">
        <v>3362</v>
      </c>
      <c r="I109" s="669">
        <v>44927</v>
      </c>
      <c r="J109" s="669">
        <v>45657</v>
      </c>
      <c r="K109" s="668" t="s">
        <v>6479</v>
      </c>
      <c r="L109" s="670"/>
      <c r="M109" s="670"/>
      <c r="N109" s="670"/>
      <c r="O109" s="671"/>
      <c r="P109" s="671"/>
      <c r="Q109" s="671"/>
      <c r="R109" s="672" t="s">
        <v>7505</v>
      </c>
    </row>
    <row r="110" spans="2:18" x14ac:dyDescent="0.25">
      <c r="B110" s="668">
        <v>109</v>
      </c>
      <c r="C110" s="668"/>
      <c r="D110" s="668" t="s">
        <v>5894</v>
      </c>
      <c r="E110" s="668" t="s">
        <v>6480</v>
      </c>
      <c r="F110" s="668" t="s">
        <v>416</v>
      </c>
      <c r="G110" s="668" t="s">
        <v>558</v>
      </c>
      <c r="H110" s="668" t="s">
        <v>422</v>
      </c>
      <c r="I110" s="669">
        <v>44927</v>
      </c>
      <c r="J110" s="669">
        <v>45657</v>
      </c>
      <c r="K110" s="668" t="s">
        <v>5020</v>
      </c>
      <c r="L110" s="670"/>
      <c r="M110" s="670"/>
      <c r="N110" s="670"/>
      <c r="O110" s="671"/>
      <c r="P110" s="671"/>
      <c r="Q110" s="671"/>
      <c r="R110" s="672" t="s">
        <v>7505</v>
      </c>
    </row>
    <row r="111" spans="2:18" x14ac:dyDescent="0.25">
      <c r="B111" s="668">
        <v>110</v>
      </c>
      <c r="C111" s="668"/>
      <c r="D111" s="668" t="s">
        <v>5894</v>
      </c>
      <c r="E111" s="668" t="s">
        <v>1241</v>
      </c>
      <c r="F111" s="668" t="s">
        <v>416</v>
      </c>
      <c r="G111" s="668" t="s">
        <v>558</v>
      </c>
      <c r="H111" s="668" t="s">
        <v>531</v>
      </c>
      <c r="I111" s="669">
        <v>44927</v>
      </c>
      <c r="J111" s="669">
        <v>45657</v>
      </c>
      <c r="K111" s="668" t="s">
        <v>7111</v>
      </c>
      <c r="L111" s="670"/>
      <c r="M111" s="670"/>
      <c r="N111" s="670"/>
      <c r="O111" s="671"/>
      <c r="P111" s="671"/>
      <c r="Q111" s="671"/>
      <c r="R111" s="672" t="s">
        <v>7505</v>
      </c>
    </row>
    <row r="112" spans="2:18" ht="25.5" x14ac:dyDescent="0.25">
      <c r="B112" s="668">
        <v>111</v>
      </c>
      <c r="C112" s="668"/>
      <c r="D112" s="668" t="s">
        <v>5894</v>
      </c>
      <c r="E112" s="668" t="s">
        <v>1241</v>
      </c>
      <c r="F112" s="668" t="s">
        <v>416</v>
      </c>
      <c r="G112" s="668" t="s">
        <v>558</v>
      </c>
      <c r="H112" s="668" t="s">
        <v>531</v>
      </c>
      <c r="I112" s="669">
        <v>44927</v>
      </c>
      <c r="J112" s="669">
        <v>45657</v>
      </c>
      <c r="K112" s="668" t="s">
        <v>7113</v>
      </c>
      <c r="L112" s="670"/>
      <c r="M112" s="670"/>
      <c r="N112" s="670"/>
      <c r="O112" s="671"/>
      <c r="P112" s="671"/>
      <c r="Q112" s="671"/>
      <c r="R112" s="672" t="s">
        <v>7505</v>
      </c>
    </row>
    <row r="113" spans="2:18" x14ac:dyDescent="0.25">
      <c r="B113" s="668"/>
      <c r="C113" s="668"/>
      <c r="D113" s="668"/>
      <c r="E113" s="668"/>
      <c r="F113" s="668"/>
      <c r="G113" s="668"/>
      <c r="H113" s="668"/>
      <c r="I113" s="669"/>
      <c r="J113" s="669"/>
      <c r="K113" s="668"/>
      <c r="L113" s="670"/>
      <c r="M113" s="670"/>
      <c r="N113" s="670"/>
      <c r="O113" s="671"/>
      <c r="P113" s="671"/>
      <c r="Q113" s="671"/>
      <c r="R113" s="672"/>
    </row>
    <row r="114" spans="2:18" x14ac:dyDescent="0.25">
      <c r="B114" s="668"/>
      <c r="C114" s="668"/>
      <c r="D114" s="668"/>
      <c r="E114" s="668"/>
      <c r="F114" s="668"/>
      <c r="G114" s="668"/>
      <c r="H114" s="668"/>
      <c r="I114" s="669"/>
      <c r="J114" s="669"/>
      <c r="K114" s="668"/>
      <c r="L114" s="670"/>
      <c r="M114" s="670"/>
      <c r="N114" s="670"/>
      <c r="O114" s="671"/>
      <c r="P114" s="671"/>
      <c r="Q114" s="671"/>
      <c r="R114" s="672"/>
    </row>
    <row r="115" spans="2:18" x14ac:dyDescent="0.25">
      <c r="B115" s="668"/>
      <c r="C115" s="668"/>
      <c r="D115" s="668"/>
      <c r="E115" s="668"/>
      <c r="F115" s="668"/>
      <c r="G115" s="668"/>
      <c r="H115" s="668"/>
      <c r="I115" s="669"/>
      <c r="J115" s="669"/>
      <c r="K115" s="668"/>
      <c r="L115" s="670"/>
      <c r="M115" s="670"/>
      <c r="N115" s="670"/>
      <c r="O115" s="671"/>
      <c r="P115" s="671"/>
      <c r="Q115" s="671"/>
      <c r="R115" s="672"/>
    </row>
    <row r="116" spans="2:18" x14ac:dyDescent="0.25">
      <c r="B116" s="668"/>
      <c r="C116" s="668"/>
      <c r="D116" s="668"/>
      <c r="E116" s="668"/>
      <c r="F116" s="668"/>
      <c r="G116" s="668"/>
      <c r="H116" s="668"/>
      <c r="I116" s="669"/>
      <c r="J116" s="669"/>
      <c r="K116" s="668"/>
      <c r="L116" s="670"/>
      <c r="M116" s="670"/>
      <c r="N116" s="670"/>
      <c r="O116" s="671"/>
      <c r="P116" s="671"/>
      <c r="Q116" s="671"/>
      <c r="R116" s="672"/>
    </row>
    <row r="117" spans="2:18" x14ac:dyDescent="0.25">
      <c r="B117" s="668"/>
      <c r="C117" s="668"/>
      <c r="D117" s="668"/>
      <c r="E117" s="668"/>
      <c r="F117" s="668"/>
      <c r="G117" s="668"/>
      <c r="H117" s="668"/>
      <c r="I117" s="669"/>
      <c r="J117" s="669"/>
      <c r="K117" s="668"/>
      <c r="L117" s="670"/>
      <c r="M117" s="670"/>
      <c r="N117" s="670"/>
      <c r="O117" s="671"/>
      <c r="P117" s="671"/>
      <c r="Q117" s="671"/>
      <c r="R117" s="672"/>
    </row>
    <row r="118" spans="2:18" x14ac:dyDescent="0.25">
      <c r="B118" s="668"/>
      <c r="C118" s="668"/>
      <c r="D118" s="668"/>
      <c r="E118" s="668"/>
      <c r="F118" s="668"/>
      <c r="G118" s="668"/>
      <c r="H118" s="668"/>
      <c r="I118" s="669"/>
      <c r="J118" s="669"/>
      <c r="K118" s="668"/>
      <c r="L118" s="670"/>
      <c r="M118" s="670"/>
      <c r="N118" s="670"/>
      <c r="O118" s="671"/>
      <c r="P118" s="671"/>
      <c r="Q118" s="671"/>
      <c r="R118" s="672"/>
    </row>
    <row r="119" spans="2:18" x14ac:dyDescent="0.25">
      <c r="B119" s="668"/>
      <c r="C119" s="668"/>
      <c r="D119" s="668"/>
      <c r="E119" s="668"/>
      <c r="F119" s="668"/>
      <c r="G119" s="668"/>
      <c r="H119" s="668"/>
      <c r="I119" s="669"/>
      <c r="J119" s="669"/>
      <c r="K119" s="668"/>
      <c r="L119" s="670"/>
      <c r="M119" s="670"/>
      <c r="N119" s="670"/>
      <c r="O119" s="671"/>
      <c r="P119" s="671"/>
      <c r="Q119" s="671"/>
      <c r="R119" s="672"/>
    </row>
    <row r="120" spans="2:18" x14ac:dyDescent="0.25">
      <c r="B120" s="668"/>
      <c r="C120" s="668"/>
      <c r="D120" s="668"/>
      <c r="E120" s="668"/>
      <c r="F120" s="668"/>
      <c r="G120" s="668"/>
      <c r="H120" s="668"/>
      <c r="I120" s="669"/>
      <c r="J120" s="669"/>
      <c r="K120" s="668"/>
      <c r="L120" s="670"/>
      <c r="M120" s="670"/>
      <c r="N120" s="670"/>
      <c r="O120" s="671"/>
      <c r="P120" s="671"/>
      <c r="Q120" s="671"/>
      <c r="R120" s="672"/>
    </row>
    <row r="121" spans="2:18" x14ac:dyDescent="0.25">
      <c r="B121" s="668"/>
      <c r="C121" s="668"/>
      <c r="D121" s="668"/>
      <c r="E121" s="668"/>
      <c r="F121" s="668"/>
      <c r="G121" s="668"/>
      <c r="H121" s="668"/>
      <c r="I121" s="669"/>
      <c r="J121" s="669"/>
      <c r="K121" s="668"/>
      <c r="L121" s="670"/>
      <c r="M121" s="670"/>
      <c r="N121" s="670"/>
      <c r="O121" s="671"/>
      <c r="P121" s="671"/>
      <c r="Q121" s="671"/>
      <c r="R121" s="672"/>
    </row>
    <row r="122" spans="2:18" x14ac:dyDescent="0.25">
      <c r="B122" s="668"/>
      <c r="C122" s="668"/>
      <c r="D122" s="668"/>
      <c r="E122" s="668"/>
      <c r="F122" s="668"/>
      <c r="G122" s="668"/>
      <c r="H122" s="668"/>
      <c r="I122" s="669"/>
      <c r="J122" s="669"/>
      <c r="K122" s="668"/>
      <c r="L122" s="670"/>
      <c r="M122" s="670"/>
      <c r="N122" s="670"/>
      <c r="O122" s="671"/>
      <c r="P122" s="671"/>
      <c r="Q122" s="671"/>
      <c r="R122" s="672"/>
    </row>
    <row r="123" spans="2:18" x14ac:dyDescent="0.25">
      <c r="B123" s="668"/>
      <c r="C123" s="668"/>
      <c r="D123" s="668"/>
      <c r="E123" s="668"/>
      <c r="F123" s="668"/>
      <c r="G123" s="668"/>
      <c r="H123" s="668"/>
      <c r="I123" s="669"/>
      <c r="J123" s="669"/>
      <c r="K123" s="668"/>
      <c r="L123" s="670"/>
      <c r="M123" s="670"/>
      <c r="N123" s="670"/>
      <c r="O123" s="671"/>
      <c r="P123" s="671"/>
      <c r="Q123" s="671"/>
      <c r="R123" s="672"/>
    </row>
    <row r="124" spans="2:18" x14ac:dyDescent="0.25">
      <c r="B124" s="668"/>
      <c r="C124" s="668"/>
      <c r="D124" s="668"/>
      <c r="E124" s="668"/>
      <c r="F124" s="668"/>
      <c r="G124" s="668"/>
      <c r="H124" s="668"/>
      <c r="I124" s="669"/>
      <c r="J124" s="669"/>
      <c r="K124" s="668"/>
      <c r="L124" s="670"/>
      <c r="M124" s="670"/>
      <c r="N124" s="670"/>
      <c r="O124" s="671"/>
      <c r="P124" s="671"/>
      <c r="Q124" s="671"/>
      <c r="R124" s="672"/>
    </row>
    <row r="125" spans="2:18" x14ac:dyDescent="0.25">
      <c r="B125" s="668"/>
      <c r="C125" s="668"/>
      <c r="D125" s="668"/>
      <c r="E125" s="668"/>
      <c r="F125" s="668"/>
      <c r="G125" s="668"/>
      <c r="H125" s="668"/>
      <c r="I125" s="669"/>
      <c r="J125" s="669"/>
      <c r="K125" s="668"/>
      <c r="L125" s="670"/>
      <c r="M125" s="670"/>
      <c r="N125" s="670"/>
      <c r="O125" s="671"/>
      <c r="P125" s="671"/>
      <c r="Q125" s="671"/>
      <c r="R125" s="672"/>
    </row>
    <row r="126" spans="2:18" x14ac:dyDescent="0.25">
      <c r="B126" s="668"/>
      <c r="C126" s="668"/>
      <c r="D126" s="668"/>
      <c r="E126" s="668"/>
      <c r="F126" s="668"/>
      <c r="G126" s="668"/>
      <c r="H126" s="668"/>
      <c r="I126" s="669"/>
      <c r="J126" s="669"/>
      <c r="K126" s="668"/>
      <c r="L126" s="670"/>
      <c r="M126" s="670"/>
      <c r="N126" s="670"/>
      <c r="O126" s="671"/>
      <c r="P126" s="671"/>
      <c r="Q126" s="671"/>
      <c r="R126" s="672"/>
    </row>
    <row r="127" spans="2:18" x14ac:dyDescent="0.25">
      <c r="B127" s="668"/>
      <c r="C127" s="668"/>
      <c r="D127" s="668"/>
      <c r="E127" s="668"/>
      <c r="F127" s="668"/>
      <c r="G127" s="668"/>
      <c r="H127" s="668"/>
      <c r="I127" s="669"/>
      <c r="J127" s="669"/>
      <c r="K127" s="668"/>
      <c r="L127" s="670"/>
      <c r="M127" s="670"/>
      <c r="N127" s="670"/>
      <c r="O127" s="671"/>
      <c r="P127" s="671"/>
      <c r="Q127" s="671"/>
      <c r="R127" s="672"/>
    </row>
    <row r="128" spans="2:18" x14ac:dyDescent="0.25">
      <c r="B128" s="668"/>
      <c r="C128" s="668"/>
      <c r="D128" s="668"/>
      <c r="E128" s="668"/>
      <c r="F128" s="668"/>
      <c r="G128" s="668"/>
      <c r="H128" s="668"/>
      <c r="I128" s="669"/>
      <c r="J128" s="669"/>
      <c r="K128" s="668"/>
      <c r="L128" s="670"/>
      <c r="M128" s="670"/>
      <c r="N128" s="670"/>
      <c r="O128" s="671"/>
      <c r="P128" s="671"/>
      <c r="Q128" s="671"/>
      <c r="R128" s="672"/>
    </row>
    <row r="129" spans="2:18" x14ac:dyDescent="0.25">
      <c r="B129" s="668"/>
      <c r="C129" s="668"/>
      <c r="D129" s="668"/>
      <c r="E129" s="668"/>
      <c r="F129" s="668"/>
      <c r="G129" s="668"/>
      <c r="H129" s="668"/>
      <c r="I129" s="669"/>
      <c r="J129" s="669"/>
      <c r="K129" s="668"/>
      <c r="L129" s="670"/>
      <c r="M129" s="670"/>
      <c r="N129" s="670"/>
      <c r="O129" s="671"/>
      <c r="P129" s="671"/>
      <c r="Q129" s="671"/>
      <c r="R129" s="672"/>
    </row>
    <row r="130" spans="2:18" x14ac:dyDescent="0.25">
      <c r="B130" s="668"/>
      <c r="C130" s="668"/>
      <c r="D130" s="668"/>
      <c r="E130" s="668"/>
      <c r="F130" s="668"/>
      <c r="G130" s="668"/>
      <c r="H130" s="668"/>
      <c r="I130" s="669"/>
      <c r="J130" s="669"/>
      <c r="K130" s="668"/>
      <c r="L130" s="670"/>
      <c r="M130" s="670"/>
      <c r="N130" s="670"/>
      <c r="O130" s="671"/>
      <c r="P130" s="671"/>
      <c r="Q130" s="671"/>
      <c r="R130" s="672"/>
    </row>
    <row r="131" spans="2:18" x14ac:dyDescent="0.25">
      <c r="B131" s="668"/>
      <c r="C131" s="668"/>
      <c r="D131" s="668"/>
      <c r="E131" s="668"/>
      <c r="F131" s="668"/>
      <c r="G131" s="668"/>
      <c r="H131" s="668"/>
      <c r="I131" s="669"/>
      <c r="J131" s="669"/>
      <c r="K131" s="668"/>
      <c r="L131" s="670"/>
      <c r="M131" s="670"/>
      <c r="N131" s="670"/>
      <c r="O131" s="671"/>
      <c r="P131" s="671"/>
      <c r="Q131" s="671"/>
      <c r="R131" s="672"/>
    </row>
    <row r="132" spans="2:18" x14ac:dyDescent="0.25">
      <c r="B132" s="668"/>
      <c r="C132" s="668"/>
      <c r="D132" s="668"/>
      <c r="E132" s="668"/>
      <c r="F132" s="668"/>
      <c r="G132" s="668"/>
      <c r="H132" s="668"/>
      <c r="I132" s="669"/>
      <c r="J132" s="669"/>
      <c r="K132" s="668"/>
      <c r="L132" s="670"/>
      <c r="M132" s="670"/>
      <c r="N132" s="670"/>
      <c r="O132" s="671"/>
      <c r="P132" s="671"/>
      <c r="Q132" s="671"/>
      <c r="R132" s="672"/>
    </row>
    <row r="133" spans="2:18" x14ac:dyDescent="0.25">
      <c r="B133" s="668"/>
      <c r="C133" s="668"/>
      <c r="D133" s="668"/>
      <c r="E133" s="668"/>
      <c r="F133" s="668"/>
      <c r="G133" s="668"/>
      <c r="H133" s="668"/>
      <c r="I133" s="669"/>
      <c r="J133" s="669"/>
      <c r="K133" s="668"/>
      <c r="L133" s="670"/>
      <c r="M133" s="670"/>
      <c r="N133" s="670"/>
      <c r="O133" s="671"/>
      <c r="P133" s="671"/>
      <c r="Q133" s="671"/>
      <c r="R133" s="672"/>
    </row>
    <row r="134" spans="2:18" x14ac:dyDescent="0.25">
      <c r="B134" s="668"/>
      <c r="C134" s="668"/>
      <c r="D134" s="668"/>
      <c r="E134" s="668"/>
      <c r="F134" s="668"/>
      <c r="G134" s="668"/>
      <c r="H134" s="668"/>
      <c r="I134" s="669"/>
      <c r="J134" s="669"/>
      <c r="K134" s="668"/>
      <c r="L134" s="670"/>
      <c r="M134" s="670"/>
      <c r="N134" s="670"/>
      <c r="O134" s="671"/>
      <c r="P134" s="671"/>
      <c r="Q134" s="671"/>
      <c r="R134" s="672"/>
    </row>
    <row r="135" spans="2:18" x14ac:dyDescent="0.25">
      <c r="B135" s="668"/>
      <c r="C135" s="668"/>
      <c r="D135" s="668"/>
      <c r="E135" s="668"/>
      <c r="F135" s="668"/>
      <c r="G135" s="668"/>
      <c r="H135" s="668"/>
      <c r="I135" s="669"/>
      <c r="J135" s="669"/>
      <c r="K135" s="668"/>
      <c r="L135" s="670"/>
      <c r="M135" s="670"/>
      <c r="N135" s="670"/>
      <c r="O135" s="671"/>
      <c r="P135" s="671"/>
      <c r="Q135" s="671"/>
      <c r="R135" s="672"/>
    </row>
    <row r="136" spans="2:18" x14ac:dyDescent="0.25">
      <c r="B136" s="668"/>
      <c r="C136" s="668"/>
      <c r="D136" s="668"/>
      <c r="E136" s="668"/>
      <c r="F136" s="668"/>
      <c r="G136" s="668"/>
      <c r="H136" s="668"/>
      <c r="I136" s="669"/>
      <c r="J136" s="669"/>
      <c r="K136" s="668"/>
      <c r="L136" s="670"/>
      <c r="M136" s="670"/>
      <c r="N136" s="670"/>
      <c r="O136" s="671"/>
      <c r="P136" s="671"/>
      <c r="Q136" s="671"/>
      <c r="R136" s="672"/>
    </row>
    <row r="137" spans="2:18" x14ac:dyDescent="0.25">
      <c r="B137" s="668"/>
      <c r="C137" s="668"/>
      <c r="D137" s="668"/>
      <c r="E137" s="668"/>
      <c r="F137" s="668"/>
      <c r="G137" s="668"/>
      <c r="H137" s="668"/>
      <c r="I137" s="669"/>
      <c r="J137" s="669"/>
      <c r="K137" s="668"/>
      <c r="L137" s="670"/>
      <c r="M137" s="670"/>
      <c r="N137" s="670"/>
      <c r="O137" s="671"/>
      <c r="P137" s="671"/>
      <c r="Q137" s="671"/>
      <c r="R137" s="672"/>
    </row>
    <row r="138" spans="2:18" x14ac:dyDescent="0.25">
      <c r="B138" s="668"/>
      <c r="C138" s="668"/>
      <c r="D138" s="668"/>
      <c r="E138" s="668"/>
      <c r="F138" s="668"/>
      <c r="G138" s="668"/>
      <c r="H138" s="668"/>
      <c r="I138" s="669"/>
      <c r="J138" s="669"/>
      <c r="K138" s="668"/>
      <c r="L138" s="673"/>
      <c r="M138" s="673"/>
      <c r="N138" s="673"/>
      <c r="O138" s="674"/>
      <c r="P138" s="674"/>
      <c r="Q138" s="674"/>
      <c r="R138" s="672"/>
    </row>
  </sheetData>
  <mergeCells count="6">
    <mergeCell ref="R5:R6"/>
    <mergeCell ref="B5:H5"/>
    <mergeCell ref="I5:J5"/>
    <mergeCell ref="K5:K6"/>
    <mergeCell ref="L5:N5"/>
    <mergeCell ref="O5:Q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5CC40-F236-431A-979A-DF3B47111A37}">
  <sheetPr codeName="Hoja30">
    <tabColor rgb="FF2E6EBC"/>
  </sheetPr>
  <dimension ref="B1:R928"/>
  <sheetViews>
    <sheetView showGridLines="0" zoomScale="55" zoomScaleNormal="55" workbookViewId="0">
      <pane xSplit="3" ySplit="1" topLeftCell="D2" activePane="bottomRight" state="frozen"/>
      <selection activeCell="R40" sqref="R40"/>
      <selection pane="topRight" activeCell="R40" sqref="R40"/>
      <selection pane="bottomLeft" activeCell="R40" sqref="R40"/>
      <selection pane="bottomRight" activeCell="J18" sqref="J18"/>
    </sheetView>
  </sheetViews>
  <sheetFormatPr baseColWidth="10" defaultColWidth="9.140625" defaultRowHeight="15" x14ac:dyDescent="0.25"/>
  <cols>
    <col min="1" max="2" width="9.140625" style="521"/>
    <col min="3" max="3" width="14.5703125" style="521" customWidth="1"/>
    <col min="4" max="4" width="27.140625" style="521" customWidth="1"/>
    <col min="5" max="5" width="53" style="521" customWidth="1"/>
    <col min="6" max="7" width="15" style="521" customWidth="1"/>
    <col min="8" max="8" width="32.5703125" style="521" customWidth="1"/>
    <col min="9" max="9" width="12" style="522" customWidth="1"/>
    <col min="10" max="10" width="15.42578125" style="522" customWidth="1"/>
    <col min="11" max="11" width="36.5703125" style="521" customWidth="1"/>
    <col min="12" max="17" width="15" style="523" customWidth="1"/>
    <col min="18" max="18" width="64.7109375" style="521" customWidth="1"/>
    <col min="19" max="16384" width="9.140625" style="521"/>
  </cols>
  <sheetData>
    <row r="1" spans="2:18" x14ac:dyDescent="0.25">
      <c r="L1" s="523">
        <v>185</v>
      </c>
      <c r="M1" s="523">
        <v>185</v>
      </c>
      <c r="N1" s="523">
        <v>185</v>
      </c>
    </row>
    <row r="2" spans="2:18" ht="21" x14ac:dyDescent="0.25">
      <c r="D2" s="524" t="s">
        <v>7506</v>
      </c>
      <c r="K2" s="525"/>
      <c r="L2" s="523">
        <v>2127.7252400000011</v>
      </c>
      <c r="M2" s="523">
        <v>2127.7252400000011</v>
      </c>
      <c r="N2" s="523">
        <v>2069.8462400000008</v>
      </c>
    </row>
    <row r="3" spans="2:18" x14ac:dyDescent="0.25">
      <c r="K3" s="525"/>
      <c r="Q3" s="526"/>
    </row>
    <row r="5" spans="2:18" x14ac:dyDescent="0.25">
      <c r="B5" s="1239" t="s">
        <v>393</v>
      </c>
      <c r="C5" s="1239"/>
      <c r="D5" s="1239"/>
      <c r="E5" s="1239"/>
      <c r="F5" s="1239"/>
      <c r="G5" s="1239"/>
      <c r="H5" s="1239"/>
      <c r="I5" s="1240" t="s">
        <v>394</v>
      </c>
      <c r="J5" s="1240"/>
      <c r="K5" s="1241" t="s">
        <v>407</v>
      </c>
      <c r="L5" s="1242" t="s">
        <v>395</v>
      </c>
      <c r="M5" s="1242"/>
      <c r="N5" s="1242"/>
      <c r="O5" s="1242" t="s">
        <v>396</v>
      </c>
      <c r="P5" s="1242"/>
      <c r="Q5" s="1242"/>
      <c r="R5" s="1239" t="s">
        <v>397</v>
      </c>
    </row>
    <row r="6" spans="2:18" ht="30" x14ac:dyDescent="0.25">
      <c r="B6" s="696" t="s">
        <v>4002</v>
      </c>
      <c r="C6" s="696" t="s">
        <v>399</v>
      </c>
      <c r="D6" s="696" t="s">
        <v>4003</v>
      </c>
      <c r="E6" s="696" t="s">
        <v>401</v>
      </c>
      <c r="F6" s="696" t="s">
        <v>402</v>
      </c>
      <c r="G6" s="696" t="s">
        <v>403</v>
      </c>
      <c r="H6" s="696" t="s">
        <v>404</v>
      </c>
      <c r="I6" s="697" t="s">
        <v>405</v>
      </c>
      <c r="J6" s="697" t="s">
        <v>406</v>
      </c>
      <c r="K6" s="1241"/>
      <c r="L6" s="698" t="s">
        <v>408</v>
      </c>
      <c r="M6" s="698" t="s">
        <v>409</v>
      </c>
      <c r="N6" s="698" t="s">
        <v>410</v>
      </c>
      <c r="O6" s="698" t="s">
        <v>408</v>
      </c>
      <c r="P6" s="698" t="s">
        <v>409</v>
      </c>
      <c r="Q6" s="698" t="s">
        <v>410</v>
      </c>
      <c r="R6" s="1239"/>
    </row>
    <row r="7" spans="2:18" x14ac:dyDescent="0.25">
      <c r="B7" s="527">
        <v>3216</v>
      </c>
      <c r="C7" s="527" t="s">
        <v>3080</v>
      </c>
      <c r="D7" s="527" t="s">
        <v>4080</v>
      </c>
      <c r="E7" s="527" t="s">
        <v>81</v>
      </c>
      <c r="F7" s="527" t="s">
        <v>435</v>
      </c>
      <c r="G7" s="527" t="s">
        <v>417</v>
      </c>
      <c r="H7" s="527" t="s">
        <v>436</v>
      </c>
      <c r="I7" s="528">
        <v>42979</v>
      </c>
      <c r="J7" s="528">
        <v>48062</v>
      </c>
      <c r="K7" s="529" t="s">
        <v>92</v>
      </c>
      <c r="L7" s="1102">
        <v>62.39669</v>
      </c>
      <c r="M7" s="1102">
        <v>62.39669</v>
      </c>
      <c r="N7" s="1102">
        <v>62.39669</v>
      </c>
      <c r="O7" s="1102">
        <v>0</v>
      </c>
      <c r="P7" s="1102">
        <v>0</v>
      </c>
      <c r="Q7" s="1102">
        <v>0</v>
      </c>
      <c r="R7" s="530" t="s">
        <v>61</v>
      </c>
    </row>
    <row r="8" spans="2:18" x14ac:dyDescent="0.25">
      <c r="B8" s="527">
        <v>3217</v>
      </c>
      <c r="C8" s="527" t="s">
        <v>3081</v>
      </c>
      <c r="D8" s="527" t="s">
        <v>4080</v>
      </c>
      <c r="E8" s="527" t="s">
        <v>81</v>
      </c>
      <c r="F8" s="527" t="s">
        <v>435</v>
      </c>
      <c r="G8" s="527" t="s">
        <v>417</v>
      </c>
      <c r="H8" s="527" t="s">
        <v>439</v>
      </c>
      <c r="I8" s="528">
        <v>42979</v>
      </c>
      <c r="J8" s="528">
        <v>48062</v>
      </c>
      <c r="K8" s="529" t="s">
        <v>4530</v>
      </c>
      <c r="L8" s="1103"/>
      <c r="M8" s="1103"/>
      <c r="N8" s="1103"/>
      <c r="O8" s="1103"/>
      <c r="P8" s="1103"/>
      <c r="Q8" s="1103"/>
      <c r="R8" s="530" t="s">
        <v>61</v>
      </c>
    </row>
    <row r="9" spans="2:18" x14ac:dyDescent="0.25">
      <c r="B9" s="527">
        <v>3218</v>
      </c>
      <c r="C9" s="527" t="s">
        <v>3082</v>
      </c>
      <c r="D9" s="527" t="s">
        <v>4080</v>
      </c>
      <c r="E9" s="527" t="s">
        <v>81</v>
      </c>
      <c r="F9" s="527" t="s">
        <v>435</v>
      </c>
      <c r="G9" s="527" t="s">
        <v>417</v>
      </c>
      <c r="H9" s="527" t="s">
        <v>441</v>
      </c>
      <c r="I9" s="528">
        <v>42979</v>
      </c>
      <c r="J9" s="528">
        <v>48062</v>
      </c>
      <c r="K9" s="529" t="s">
        <v>83</v>
      </c>
      <c r="L9" s="1103"/>
      <c r="M9" s="1103"/>
      <c r="N9" s="1103"/>
      <c r="O9" s="1103"/>
      <c r="P9" s="1103"/>
      <c r="Q9" s="1103"/>
      <c r="R9" s="530" t="s">
        <v>61</v>
      </c>
    </row>
    <row r="10" spans="2:18" x14ac:dyDescent="0.25">
      <c r="B10" s="527">
        <v>3219</v>
      </c>
      <c r="C10" s="527" t="s">
        <v>3083</v>
      </c>
      <c r="D10" s="527" t="s">
        <v>4080</v>
      </c>
      <c r="E10" s="527" t="s">
        <v>81</v>
      </c>
      <c r="F10" s="527" t="s">
        <v>435</v>
      </c>
      <c r="G10" s="527" t="s">
        <v>417</v>
      </c>
      <c r="H10" s="527" t="s">
        <v>443</v>
      </c>
      <c r="I10" s="528">
        <v>42979</v>
      </c>
      <c r="J10" s="528">
        <v>48062</v>
      </c>
      <c r="K10" s="529" t="s">
        <v>86</v>
      </c>
      <c r="L10" s="1103"/>
      <c r="M10" s="1103"/>
      <c r="N10" s="1103"/>
      <c r="O10" s="1103"/>
      <c r="P10" s="1103"/>
      <c r="Q10" s="1103"/>
      <c r="R10" s="530" t="s">
        <v>61</v>
      </c>
    </row>
    <row r="11" spans="2:18" x14ac:dyDescent="0.25">
      <c r="B11" s="527">
        <v>3220</v>
      </c>
      <c r="C11" s="527" t="s">
        <v>3084</v>
      </c>
      <c r="D11" s="527" t="s">
        <v>4080</v>
      </c>
      <c r="E11" s="527" t="s">
        <v>81</v>
      </c>
      <c r="F11" s="527" t="s">
        <v>435</v>
      </c>
      <c r="G11" s="527" t="s">
        <v>417</v>
      </c>
      <c r="H11" s="527" t="s">
        <v>445</v>
      </c>
      <c r="I11" s="528">
        <v>42979</v>
      </c>
      <c r="J11" s="528">
        <v>48062</v>
      </c>
      <c r="K11" s="529" t="s">
        <v>446</v>
      </c>
      <c r="L11" s="1103"/>
      <c r="M11" s="1103"/>
      <c r="N11" s="1103"/>
      <c r="O11" s="1103"/>
      <c r="P11" s="1103"/>
      <c r="Q11" s="1103"/>
      <c r="R11" s="530" t="s">
        <v>61</v>
      </c>
    </row>
    <row r="12" spans="2:18" x14ac:dyDescent="0.25">
      <c r="B12" s="527">
        <v>3221</v>
      </c>
      <c r="C12" s="527" t="s">
        <v>3085</v>
      </c>
      <c r="D12" s="527" t="s">
        <v>4080</v>
      </c>
      <c r="E12" s="527" t="s">
        <v>81</v>
      </c>
      <c r="F12" s="527" t="s">
        <v>435</v>
      </c>
      <c r="G12" s="527" t="s">
        <v>417</v>
      </c>
      <c r="H12" s="527" t="s">
        <v>448</v>
      </c>
      <c r="I12" s="528">
        <v>42979</v>
      </c>
      <c r="J12" s="528">
        <v>48062</v>
      </c>
      <c r="K12" s="529" t="s">
        <v>449</v>
      </c>
      <c r="L12" s="1103"/>
      <c r="M12" s="1103"/>
      <c r="N12" s="1103"/>
      <c r="O12" s="1103"/>
      <c r="P12" s="1103"/>
      <c r="Q12" s="1103"/>
      <c r="R12" s="530" t="s">
        <v>61</v>
      </c>
    </row>
    <row r="13" spans="2:18" x14ac:dyDescent="0.25">
      <c r="B13" s="527">
        <v>3222</v>
      </c>
      <c r="C13" s="527" t="s">
        <v>3086</v>
      </c>
      <c r="D13" s="527" t="s">
        <v>4080</v>
      </c>
      <c r="E13" s="527" t="s">
        <v>81</v>
      </c>
      <c r="F13" s="527" t="s">
        <v>435</v>
      </c>
      <c r="G13" s="527" t="s">
        <v>417</v>
      </c>
      <c r="H13" s="527" t="s">
        <v>451</v>
      </c>
      <c r="I13" s="528">
        <v>42979</v>
      </c>
      <c r="J13" s="528">
        <v>48062</v>
      </c>
      <c r="K13" s="529" t="s">
        <v>452</v>
      </c>
      <c r="L13" s="1103"/>
      <c r="M13" s="1103"/>
      <c r="N13" s="1103"/>
      <c r="O13" s="1103"/>
      <c r="P13" s="1103"/>
      <c r="Q13" s="1103"/>
      <c r="R13" s="530" t="s">
        <v>61</v>
      </c>
    </row>
    <row r="14" spans="2:18" x14ac:dyDescent="0.25">
      <c r="B14" s="527">
        <v>3223</v>
      </c>
      <c r="C14" s="527" t="s">
        <v>3087</v>
      </c>
      <c r="D14" s="527" t="s">
        <v>4080</v>
      </c>
      <c r="E14" s="527" t="s">
        <v>81</v>
      </c>
      <c r="F14" s="527" t="s">
        <v>435</v>
      </c>
      <c r="G14" s="527" t="s">
        <v>417</v>
      </c>
      <c r="H14" s="527" t="s">
        <v>454</v>
      </c>
      <c r="I14" s="528">
        <v>42979</v>
      </c>
      <c r="J14" s="528">
        <v>48062</v>
      </c>
      <c r="K14" s="529" t="s">
        <v>82</v>
      </c>
      <c r="L14" s="1103"/>
      <c r="M14" s="1103"/>
      <c r="N14" s="1103"/>
      <c r="O14" s="1103"/>
      <c r="P14" s="1103"/>
      <c r="Q14" s="1103"/>
      <c r="R14" s="530" t="s">
        <v>61</v>
      </c>
    </row>
    <row r="15" spans="2:18" x14ac:dyDescent="0.25">
      <c r="B15" s="527">
        <v>3224</v>
      </c>
      <c r="C15" s="527" t="s">
        <v>3088</v>
      </c>
      <c r="D15" s="527" t="s">
        <v>4080</v>
      </c>
      <c r="E15" s="527" t="s">
        <v>81</v>
      </c>
      <c r="F15" s="527" t="s">
        <v>435</v>
      </c>
      <c r="G15" s="527" t="s">
        <v>417</v>
      </c>
      <c r="H15" s="527" t="s">
        <v>456</v>
      </c>
      <c r="I15" s="528">
        <v>42979</v>
      </c>
      <c r="J15" s="528">
        <v>48062</v>
      </c>
      <c r="K15" s="529" t="s">
        <v>89</v>
      </c>
      <c r="L15" s="1103"/>
      <c r="M15" s="1103"/>
      <c r="N15" s="1103"/>
      <c r="O15" s="1103"/>
      <c r="P15" s="1103"/>
      <c r="Q15" s="1103"/>
      <c r="R15" s="530" t="s">
        <v>61</v>
      </c>
    </row>
    <row r="16" spans="2:18" x14ac:dyDescent="0.25">
      <c r="B16" s="527">
        <v>3225</v>
      </c>
      <c r="C16" s="527" t="s">
        <v>3089</v>
      </c>
      <c r="D16" s="527" t="s">
        <v>4080</v>
      </c>
      <c r="E16" s="527" t="s">
        <v>81</v>
      </c>
      <c r="F16" s="527" t="s">
        <v>435</v>
      </c>
      <c r="G16" s="527" t="s">
        <v>417</v>
      </c>
      <c r="H16" s="527" t="s">
        <v>458</v>
      </c>
      <c r="I16" s="528">
        <v>42979</v>
      </c>
      <c r="J16" s="528">
        <v>48062</v>
      </c>
      <c r="K16" s="529" t="s">
        <v>85</v>
      </c>
      <c r="L16" s="1103"/>
      <c r="M16" s="1103"/>
      <c r="N16" s="1103"/>
      <c r="O16" s="1103"/>
      <c r="P16" s="1103"/>
      <c r="Q16" s="1103"/>
      <c r="R16" s="530" t="s">
        <v>61</v>
      </c>
    </row>
    <row r="17" spans="2:18" x14ac:dyDescent="0.25">
      <c r="B17" s="527">
        <v>3226</v>
      </c>
      <c r="C17" s="527" t="s">
        <v>3090</v>
      </c>
      <c r="D17" s="527" t="s">
        <v>4080</v>
      </c>
      <c r="E17" s="527" t="s">
        <v>81</v>
      </c>
      <c r="F17" s="527" t="s">
        <v>435</v>
      </c>
      <c r="G17" s="527" t="s">
        <v>417</v>
      </c>
      <c r="H17" s="527" t="s">
        <v>460</v>
      </c>
      <c r="I17" s="528">
        <v>42979</v>
      </c>
      <c r="J17" s="528">
        <v>48062</v>
      </c>
      <c r="K17" s="529" t="s">
        <v>90</v>
      </c>
      <c r="L17" s="1103"/>
      <c r="M17" s="1103"/>
      <c r="N17" s="1103"/>
      <c r="O17" s="1103"/>
      <c r="P17" s="1103"/>
      <c r="Q17" s="1103"/>
      <c r="R17" s="530" t="s">
        <v>61</v>
      </c>
    </row>
    <row r="18" spans="2:18" x14ac:dyDescent="0.25">
      <c r="B18" s="527">
        <v>3227</v>
      </c>
      <c r="C18" s="527" t="s">
        <v>3091</v>
      </c>
      <c r="D18" s="527" t="s">
        <v>4080</v>
      </c>
      <c r="E18" s="527" t="s">
        <v>81</v>
      </c>
      <c r="F18" s="527" t="s">
        <v>435</v>
      </c>
      <c r="G18" s="527" t="s">
        <v>417</v>
      </c>
      <c r="H18" s="527" t="s">
        <v>462</v>
      </c>
      <c r="I18" s="528">
        <v>42979</v>
      </c>
      <c r="J18" s="528">
        <v>48062</v>
      </c>
      <c r="K18" s="529" t="s">
        <v>91</v>
      </c>
      <c r="L18" s="1103"/>
      <c r="M18" s="1103"/>
      <c r="N18" s="1103"/>
      <c r="O18" s="1103"/>
      <c r="P18" s="1103"/>
      <c r="Q18" s="1103"/>
      <c r="R18" s="530" t="s">
        <v>61</v>
      </c>
    </row>
    <row r="19" spans="2:18" x14ac:dyDescent="0.25">
      <c r="B19" s="527">
        <v>3228</v>
      </c>
      <c r="C19" s="527" t="s">
        <v>3092</v>
      </c>
      <c r="D19" s="527" t="s">
        <v>4080</v>
      </c>
      <c r="E19" s="527" t="s">
        <v>81</v>
      </c>
      <c r="F19" s="527" t="s">
        <v>435</v>
      </c>
      <c r="G19" s="527" t="s">
        <v>417</v>
      </c>
      <c r="H19" s="527" t="s">
        <v>464</v>
      </c>
      <c r="I19" s="528">
        <v>42979</v>
      </c>
      <c r="J19" s="528">
        <v>48062</v>
      </c>
      <c r="K19" s="529" t="s">
        <v>93</v>
      </c>
      <c r="L19" s="1103"/>
      <c r="M19" s="1103"/>
      <c r="N19" s="1103"/>
      <c r="O19" s="1103"/>
      <c r="P19" s="1103"/>
      <c r="Q19" s="1103"/>
      <c r="R19" s="530" t="s">
        <v>61</v>
      </c>
    </row>
    <row r="20" spans="2:18" x14ac:dyDescent="0.25">
      <c r="B20" s="527">
        <v>3229</v>
      </c>
      <c r="C20" s="527" t="s">
        <v>3093</v>
      </c>
      <c r="D20" s="527" t="s">
        <v>4080</v>
      </c>
      <c r="E20" s="527" t="s">
        <v>81</v>
      </c>
      <c r="F20" s="527" t="s">
        <v>435</v>
      </c>
      <c r="G20" s="527" t="s">
        <v>417</v>
      </c>
      <c r="H20" s="527" t="s">
        <v>466</v>
      </c>
      <c r="I20" s="528">
        <v>42979</v>
      </c>
      <c r="J20" s="528">
        <v>48062</v>
      </c>
      <c r="K20" s="529" t="s">
        <v>84</v>
      </c>
      <c r="L20" s="1103"/>
      <c r="M20" s="1103"/>
      <c r="N20" s="1103"/>
      <c r="O20" s="1103"/>
      <c r="P20" s="1103"/>
      <c r="Q20" s="1103"/>
      <c r="R20" s="530" t="s">
        <v>61</v>
      </c>
    </row>
    <row r="21" spans="2:18" x14ac:dyDescent="0.25">
      <c r="B21" s="527">
        <v>3563</v>
      </c>
      <c r="C21" s="527" t="s">
        <v>3367</v>
      </c>
      <c r="D21" s="527" t="s">
        <v>4080</v>
      </c>
      <c r="E21" s="527" t="s">
        <v>81</v>
      </c>
      <c r="F21" s="527" t="s">
        <v>435</v>
      </c>
      <c r="G21" s="527" t="s">
        <v>417</v>
      </c>
      <c r="H21" s="527" t="s">
        <v>4005</v>
      </c>
      <c r="I21" s="528">
        <v>43101</v>
      </c>
      <c r="J21" s="528">
        <v>48062</v>
      </c>
      <c r="K21" s="529" t="s">
        <v>3368</v>
      </c>
      <c r="L21" s="1104"/>
      <c r="M21" s="1104"/>
      <c r="N21" s="1104"/>
      <c r="O21" s="1104"/>
      <c r="P21" s="1104"/>
      <c r="Q21" s="1104"/>
      <c r="R21" s="530" t="s">
        <v>61</v>
      </c>
    </row>
    <row r="22" spans="2:18" x14ac:dyDescent="0.25">
      <c r="B22" s="527">
        <v>3230</v>
      </c>
      <c r="C22" s="527" t="s">
        <v>3094</v>
      </c>
      <c r="D22" s="527" t="s">
        <v>4080</v>
      </c>
      <c r="E22" s="527" t="s">
        <v>59</v>
      </c>
      <c r="F22" s="527" t="s">
        <v>435</v>
      </c>
      <c r="G22" s="527" t="s">
        <v>417</v>
      </c>
      <c r="H22" s="527" t="s">
        <v>468</v>
      </c>
      <c r="I22" s="528">
        <v>42979</v>
      </c>
      <c r="J22" s="528">
        <v>48062</v>
      </c>
      <c r="K22" s="529" t="s">
        <v>63</v>
      </c>
      <c r="L22" s="1102">
        <v>11.157019999999999</v>
      </c>
      <c r="M22" s="1102">
        <v>11.157019999999999</v>
      </c>
      <c r="N22" s="1102">
        <v>11.157019999999999</v>
      </c>
      <c r="O22" s="1102">
        <v>0</v>
      </c>
      <c r="P22" s="1102">
        <v>0</v>
      </c>
      <c r="Q22" s="1102">
        <v>0</v>
      </c>
      <c r="R22" s="530" t="s">
        <v>61</v>
      </c>
    </row>
    <row r="23" spans="2:18" x14ac:dyDescent="0.25">
      <c r="B23" s="527">
        <v>3231</v>
      </c>
      <c r="C23" s="527" t="s">
        <v>3095</v>
      </c>
      <c r="D23" s="527" t="s">
        <v>4080</v>
      </c>
      <c r="E23" s="527" t="s">
        <v>59</v>
      </c>
      <c r="F23" s="527" t="s">
        <v>435</v>
      </c>
      <c r="G23" s="527" t="s">
        <v>417</v>
      </c>
      <c r="H23" s="527" t="s">
        <v>470</v>
      </c>
      <c r="I23" s="528">
        <v>42979</v>
      </c>
      <c r="J23" s="528">
        <v>48062</v>
      </c>
      <c r="K23" s="529" t="s">
        <v>471</v>
      </c>
      <c r="L23" s="1103"/>
      <c r="M23" s="1103"/>
      <c r="N23" s="1103"/>
      <c r="O23" s="1103"/>
      <c r="P23" s="1103"/>
      <c r="Q23" s="1103"/>
      <c r="R23" s="530" t="s">
        <v>61</v>
      </c>
    </row>
    <row r="24" spans="2:18" x14ac:dyDescent="0.25">
      <c r="B24" s="527">
        <v>3232</v>
      </c>
      <c r="C24" s="527" t="s">
        <v>3096</v>
      </c>
      <c r="D24" s="527" t="s">
        <v>4080</v>
      </c>
      <c r="E24" s="527" t="s">
        <v>59</v>
      </c>
      <c r="F24" s="527" t="s">
        <v>435</v>
      </c>
      <c r="G24" s="527" t="s">
        <v>417</v>
      </c>
      <c r="H24" s="527" t="s">
        <v>473</v>
      </c>
      <c r="I24" s="528">
        <v>42979</v>
      </c>
      <c r="J24" s="528">
        <v>48062</v>
      </c>
      <c r="K24" s="529" t="s">
        <v>64</v>
      </c>
      <c r="L24" s="1103"/>
      <c r="M24" s="1103"/>
      <c r="N24" s="1103"/>
      <c r="O24" s="1103"/>
      <c r="P24" s="1103"/>
      <c r="Q24" s="1103"/>
      <c r="R24" s="530" t="s">
        <v>61</v>
      </c>
    </row>
    <row r="25" spans="2:18" x14ac:dyDescent="0.25">
      <c r="B25" s="527">
        <v>3233</v>
      </c>
      <c r="C25" s="527" t="s">
        <v>3097</v>
      </c>
      <c r="D25" s="527" t="s">
        <v>4080</v>
      </c>
      <c r="E25" s="527" t="s">
        <v>59</v>
      </c>
      <c r="F25" s="527" t="s">
        <v>435</v>
      </c>
      <c r="G25" s="527" t="s">
        <v>417</v>
      </c>
      <c r="H25" s="527" t="s">
        <v>475</v>
      </c>
      <c r="I25" s="528">
        <v>42979</v>
      </c>
      <c r="J25" s="528">
        <v>48062</v>
      </c>
      <c r="K25" s="529" t="s">
        <v>476</v>
      </c>
      <c r="L25" s="1104"/>
      <c r="M25" s="1104"/>
      <c r="N25" s="1104"/>
      <c r="O25" s="1104"/>
      <c r="P25" s="1104"/>
      <c r="Q25" s="1104"/>
      <c r="R25" s="530" t="s">
        <v>61</v>
      </c>
    </row>
    <row r="26" spans="2:18" x14ac:dyDescent="0.25">
      <c r="B26" s="527">
        <v>3274</v>
      </c>
      <c r="C26" s="527" t="s">
        <v>3098</v>
      </c>
      <c r="D26" s="527" t="s">
        <v>4080</v>
      </c>
      <c r="E26" s="527" t="s">
        <v>107</v>
      </c>
      <c r="F26" s="527" t="s">
        <v>435</v>
      </c>
      <c r="G26" s="527" t="s">
        <v>417</v>
      </c>
      <c r="H26" s="527" t="s">
        <v>478</v>
      </c>
      <c r="I26" s="528">
        <v>42979</v>
      </c>
      <c r="J26" s="528">
        <v>48062</v>
      </c>
      <c r="K26" s="529" t="s">
        <v>110</v>
      </c>
      <c r="L26" s="1102">
        <v>2.0661200000000002</v>
      </c>
      <c r="M26" s="1102">
        <v>2.0661200000000002</v>
      </c>
      <c r="N26" s="1102">
        <v>2.0661200000000002</v>
      </c>
      <c r="O26" s="1102">
        <v>0</v>
      </c>
      <c r="P26" s="1102">
        <v>0</v>
      </c>
      <c r="Q26" s="1102">
        <v>0</v>
      </c>
      <c r="R26" s="530" t="s">
        <v>61</v>
      </c>
    </row>
    <row r="27" spans="2:18" x14ac:dyDescent="0.25">
      <c r="B27" s="527">
        <v>3275</v>
      </c>
      <c r="C27" s="527" t="s">
        <v>3099</v>
      </c>
      <c r="D27" s="527" t="s">
        <v>4080</v>
      </c>
      <c r="E27" s="527" t="s">
        <v>107</v>
      </c>
      <c r="F27" s="527" t="s">
        <v>435</v>
      </c>
      <c r="G27" s="527" t="s">
        <v>417</v>
      </c>
      <c r="H27" s="527" t="s">
        <v>482</v>
      </c>
      <c r="I27" s="528">
        <v>42979</v>
      </c>
      <c r="J27" s="528">
        <v>48062</v>
      </c>
      <c r="K27" s="529" t="s">
        <v>109</v>
      </c>
      <c r="L27" s="1103"/>
      <c r="M27" s="1103"/>
      <c r="N27" s="1103"/>
      <c r="O27" s="1103"/>
      <c r="P27" s="1103"/>
      <c r="Q27" s="1103"/>
      <c r="R27" s="530" t="s">
        <v>61</v>
      </c>
    </row>
    <row r="28" spans="2:18" x14ac:dyDescent="0.25">
      <c r="B28" s="527">
        <v>3276</v>
      </c>
      <c r="C28" s="527" t="s">
        <v>3100</v>
      </c>
      <c r="D28" s="527" t="s">
        <v>4080</v>
      </c>
      <c r="E28" s="527" t="s">
        <v>107</v>
      </c>
      <c r="F28" s="527" t="s">
        <v>435</v>
      </c>
      <c r="G28" s="527" t="s">
        <v>417</v>
      </c>
      <c r="H28" s="527" t="s">
        <v>484</v>
      </c>
      <c r="I28" s="528">
        <v>42979</v>
      </c>
      <c r="J28" s="528">
        <v>48062</v>
      </c>
      <c r="K28" s="529" t="s">
        <v>108</v>
      </c>
      <c r="L28" s="1104"/>
      <c r="M28" s="1104"/>
      <c r="N28" s="1104"/>
      <c r="O28" s="1104"/>
      <c r="P28" s="1104"/>
      <c r="Q28" s="1104"/>
      <c r="R28" s="530" t="s">
        <v>61</v>
      </c>
    </row>
    <row r="29" spans="2:18" x14ac:dyDescent="0.25">
      <c r="B29" s="527">
        <v>3234</v>
      </c>
      <c r="C29" s="527" t="s">
        <v>3101</v>
      </c>
      <c r="D29" s="527" t="s">
        <v>4080</v>
      </c>
      <c r="E29" s="527" t="s">
        <v>102</v>
      </c>
      <c r="F29" s="527" t="s">
        <v>435</v>
      </c>
      <c r="G29" s="527" t="s">
        <v>417</v>
      </c>
      <c r="H29" s="527" t="s">
        <v>486</v>
      </c>
      <c r="I29" s="528">
        <v>42979</v>
      </c>
      <c r="J29" s="528">
        <v>48062</v>
      </c>
      <c r="K29" s="529" t="s">
        <v>487</v>
      </c>
      <c r="L29" s="1102">
        <v>6.1983499999999996</v>
      </c>
      <c r="M29" s="1102">
        <v>6.1983499999999996</v>
      </c>
      <c r="N29" s="1102">
        <v>6.1983499999999996</v>
      </c>
      <c r="O29" s="1102">
        <v>0</v>
      </c>
      <c r="P29" s="1102">
        <v>0</v>
      </c>
      <c r="Q29" s="1102">
        <v>0</v>
      </c>
      <c r="R29" s="530" t="s">
        <v>61</v>
      </c>
    </row>
    <row r="30" spans="2:18" x14ac:dyDescent="0.25">
      <c r="B30" s="527">
        <v>3235</v>
      </c>
      <c r="C30" s="527" t="s">
        <v>3102</v>
      </c>
      <c r="D30" s="527" t="s">
        <v>4080</v>
      </c>
      <c r="E30" s="527" t="s">
        <v>102</v>
      </c>
      <c r="F30" s="527" t="s">
        <v>435</v>
      </c>
      <c r="G30" s="527" t="s">
        <v>417</v>
      </c>
      <c r="H30" s="527" t="s">
        <v>489</v>
      </c>
      <c r="I30" s="528">
        <v>42979</v>
      </c>
      <c r="J30" s="528">
        <v>48062</v>
      </c>
      <c r="K30" s="529" t="s">
        <v>490</v>
      </c>
      <c r="L30" s="1103"/>
      <c r="M30" s="1103"/>
      <c r="N30" s="1103"/>
      <c r="O30" s="1103"/>
      <c r="P30" s="1103"/>
      <c r="Q30" s="1103"/>
      <c r="R30" s="530" t="s">
        <v>61</v>
      </c>
    </row>
    <row r="31" spans="2:18" x14ac:dyDescent="0.25">
      <c r="B31" s="527">
        <v>3236</v>
      </c>
      <c r="C31" s="527" t="s">
        <v>3103</v>
      </c>
      <c r="D31" s="527" t="s">
        <v>4080</v>
      </c>
      <c r="E31" s="527" t="s">
        <v>102</v>
      </c>
      <c r="F31" s="527" t="s">
        <v>435</v>
      </c>
      <c r="G31" s="527" t="s">
        <v>417</v>
      </c>
      <c r="H31" s="527" t="s">
        <v>492</v>
      </c>
      <c r="I31" s="528">
        <v>42979</v>
      </c>
      <c r="J31" s="528">
        <v>48062</v>
      </c>
      <c r="K31" s="529" t="s">
        <v>493</v>
      </c>
      <c r="L31" s="1103"/>
      <c r="M31" s="1103"/>
      <c r="N31" s="1103"/>
      <c r="O31" s="1103"/>
      <c r="P31" s="1103"/>
      <c r="Q31" s="1103"/>
      <c r="R31" s="530" t="s">
        <v>61</v>
      </c>
    </row>
    <row r="32" spans="2:18" x14ac:dyDescent="0.25">
      <c r="B32" s="527">
        <v>3237</v>
      </c>
      <c r="C32" s="527" t="s">
        <v>3104</v>
      </c>
      <c r="D32" s="527" t="s">
        <v>4080</v>
      </c>
      <c r="E32" s="527" t="s">
        <v>102</v>
      </c>
      <c r="F32" s="527" t="s">
        <v>435</v>
      </c>
      <c r="G32" s="527" t="s">
        <v>417</v>
      </c>
      <c r="H32" s="527" t="s">
        <v>495</v>
      </c>
      <c r="I32" s="528">
        <v>42979</v>
      </c>
      <c r="J32" s="528">
        <v>48062</v>
      </c>
      <c r="K32" s="529" t="s">
        <v>496</v>
      </c>
      <c r="L32" s="1103"/>
      <c r="M32" s="1103"/>
      <c r="N32" s="1103"/>
      <c r="O32" s="1103"/>
      <c r="P32" s="1103"/>
      <c r="Q32" s="1103"/>
      <c r="R32" s="530" t="s">
        <v>61</v>
      </c>
    </row>
    <row r="33" spans="2:18" x14ac:dyDescent="0.25">
      <c r="B33" s="527">
        <v>3238</v>
      </c>
      <c r="C33" s="527" t="s">
        <v>3105</v>
      </c>
      <c r="D33" s="527" t="s">
        <v>4080</v>
      </c>
      <c r="E33" s="527" t="s">
        <v>102</v>
      </c>
      <c r="F33" s="527" t="s">
        <v>435</v>
      </c>
      <c r="G33" s="527" t="s">
        <v>417</v>
      </c>
      <c r="H33" s="527" t="s">
        <v>498</v>
      </c>
      <c r="I33" s="528">
        <v>42979</v>
      </c>
      <c r="J33" s="528">
        <v>48062</v>
      </c>
      <c r="K33" s="529" t="s">
        <v>2984</v>
      </c>
      <c r="L33" s="1104"/>
      <c r="M33" s="1104"/>
      <c r="N33" s="1104"/>
      <c r="O33" s="1104"/>
      <c r="P33" s="1104"/>
      <c r="Q33" s="1104"/>
      <c r="R33" s="530" t="s">
        <v>61</v>
      </c>
    </row>
    <row r="34" spans="2:18" x14ac:dyDescent="0.25">
      <c r="B34" s="527">
        <v>3098</v>
      </c>
      <c r="C34" s="527" t="s">
        <v>3106</v>
      </c>
      <c r="D34" s="527" t="s">
        <v>4080</v>
      </c>
      <c r="E34" s="527" t="s">
        <v>104</v>
      </c>
      <c r="F34" s="527" t="s">
        <v>416</v>
      </c>
      <c r="G34" s="527" t="s">
        <v>417</v>
      </c>
      <c r="H34" s="527" t="s">
        <v>500</v>
      </c>
      <c r="I34" s="528">
        <v>42979</v>
      </c>
      <c r="J34" s="528">
        <v>48062</v>
      </c>
      <c r="K34" s="529" t="s">
        <v>105</v>
      </c>
      <c r="L34" s="1102">
        <v>24.793389999999999</v>
      </c>
      <c r="M34" s="1102">
        <v>24.793389999999999</v>
      </c>
      <c r="N34" s="1102">
        <v>24.793389999999999</v>
      </c>
      <c r="O34" s="1102">
        <v>0</v>
      </c>
      <c r="P34" s="1102">
        <v>0</v>
      </c>
      <c r="Q34" s="1102">
        <v>0</v>
      </c>
      <c r="R34" s="530" t="s">
        <v>61</v>
      </c>
    </row>
    <row r="35" spans="2:18" x14ac:dyDescent="0.25">
      <c r="B35" s="527">
        <v>5071</v>
      </c>
      <c r="C35" s="527" t="s">
        <v>3750</v>
      </c>
      <c r="D35" s="527" t="s">
        <v>4080</v>
      </c>
      <c r="E35" s="527" t="s">
        <v>104</v>
      </c>
      <c r="F35" s="527" t="s">
        <v>435</v>
      </c>
      <c r="G35" s="527" t="s">
        <v>417</v>
      </c>
      <c r="H35" s="527" t="s">
        <v>3460</v>
      </c>
      <c r="I35" s="528">
        <v>43678</v>
      </c>
      <c r="J35" s="528">
        <v>48062</v>
      </c>
      <c r="K35" s="529" t="s">
        <v>3751</v>
      </c>
      <c r="L35" s="1103"/>
      <c r="M35" s="1103"/>
      <c r="N35" s="1103"/>
      <c r="O35" s="1103"/>
      <c r="P35" s="1103"/>
      <c r="Q35" s="1103"/>
      <c r="R35" s="530" t="s">
        <v>61</v>
      </c>
    </row>
    <row r="36" spans="2:18" x14ac:dyDescent="0.25">
      <c r="B36" s="527">
        <v>5072</v>
      </c>
      <c r="C36" s="527" t="s">
        <v>3752</v>
      </c>
      <c r="D36" s="527" t="s">
        <v>4080</v>
      </c>
      <c r="E36" s="527" t="s">
        <v>104</v>
      </c>
      <c r="F36" s="527" t="s">
        <v>435</v>
      </c>
      <c r="G36" s="527" t="s">
        <v>417</v>
      </c>
      <c r="H36" s="527" t="s">
        <v>3723</v>
      </c>
      <c r="I36" s="528">
        <v>43678</v>
      </c>
      <c r="J36" s="528">
        <v>48062</v>
      </c>
      <c r="K36" s="529" t="s">
        <v>3753</v>
      </c>
      <c r="L36" s="1104"/>
      <c r="M36" s="1104"/>
      <c r="N36" s="1104"/>
      <c r="O36" s="1104"/>
      <c r="P36" s="1104"/>
      <c r="Q36" s="1104"/>
      <c r="R36" s="530" t="s">
        <v>61</v>
      </c>
    </row>
    <row r="37" spans="2:18" x14ac:dyDescent="0.25">
      <c r="B37" s="527">
        <v>3241</v>
      </c>
      <c r="C37" s="527" t="s">
        <v>3107</v>
      </c>
      <c r="D37" s="527" t="s">
        <v>4080</v>
      </c>
      <c r="E37" s="527" t="s">
        <v>68</v>
      </c>
      <c r="F37" s="527" t="s">
        <v>435</v>
      </c>
      <c r="G37" s="527" t="s">
        <v>417</v>
      </c>
      <c r="H37" s="527" t="s">
        <v>478</v>
      </c>
      <c r="I37" s="528">
        <v>42979</v>
      </c>
      <c r="J37" s="528">
        <v>48062</v>
      </c>
      <c r="K37" s="529" t="s">
        <v>502</v>
      </c>
      <c r="L37" s="1102">
        <v>59.504130000000004</v>
      </c>
      <c r="M37" s="1102">
        <v>59.504130000000004</v>
      </c>
      <c r="N37" s="1102">
        <v>59.504130000000004</v>
      </c>
      <c r="O37" s="1102">
        <v>0</v>
      </c>
      <c r="P37" s="1102">
        <v>0</v>
      </c>
      <c r="Q37" s="1102">
        <v>0</v>
      </c>
      <c r="R37" s="530" t="s">
        <v>61</v>
      </c>
    </row>
    <row r="38" spans="2:18" x14ac:dyDescent="0.25">
      <c r="B38" s="527">
        <v>3242</v>
      </c>
      <c r="C38" s="527" t="s">
        <v>3108</v>
      </c>
      <c r="D38" s="527" t="s">
        <v>4080</v>
      </c>
      <c r="E38" s="527" t="s">
        <v>68</v>
      </c>
      <c r="F38" s="527" t="s">
        <v>435</v>
      </c>
      <c r="G38" s="527" t="s">
        <v>417</v>
      </c>
      <c r="H38" s="527" t="s">
        <v>504</v>
      </c>
      <c r="I38" s="528">
        <v>42979</v>
      </c>
      <c r="J38" s="528">
        <v>48062</v>
      </c>
      <c r="K38" s="529" t="s">
        <v>505</v>
      </c>
      <c r="L38" s="1103"/>
      <c r="M38" s="1103"/>
      <c r="N38" s="1103"/>
      <c r="O38" s="1103"/>
      <c r="P38" s="1103"/>
      <c r="Q38" s="1103"/>
      <c r="R38" s="530" t="s">
        <v>61</v>
      </c>
    </row>
    <row r="39" spans="2:18" x14ac:dyDescent="0.25">
      <c r="B39" s="527">
        <v>3243</v>
      </c>
      <c r="C39" s="527" t="s">
        <v>3109</v>
      </c>
      <c r="D39" s="527" t="s">
        <v>4080</v>
      </c>
      <c r="E39" s="527" t="s">
        <v>68</v>
      </c>
      <c r="F39" s="527" t="s">
        <v>435</v>
      </c>
      <c r="G39" s="527" t="s">
        <v>417</v>
      </c>
      <c r="H39" s="527" t="s">
        <v>507</v>
      </c>
      <c r="I39" s="528">
        <v>42979</v>
      </c>
      <c r="J39" s="528">
        <v>48062</v>
      </c>
      <c r="K39" s="529" t="s">
        <v>74</v>
      </c>
      <c r="L39" s="1103"/>
      <c r="M39" s="1103"/>
      <c r="N39" s="1103"/>
      <c r="O39" s="1103"/>
      <c r="P39" s="1103"/>
      <c r="Q39" s="1103"/>
      <c r="R39" s="530" t="s">
        <v>61</v>
      </c>
    </row>
    <row r="40" spans="2:18" x14ac:dyDescent="0.25">
      <c r="B40" s="527">
        <v>3244</v>
      </c>
      <c r="C40" s="527" t="s">
        <v>3110</v>
      </c>
      <c r="D40" s="527" t="s">
        <v>4080</v>
      </c>
      <c r="E40" s="527" t="s">
        <v>68</v>
      </c>
      <c r="F40" s="527" t="s">
        <v>435</v>
      </c>
      <c r="G40" s="527" t="s">
        <v>417</v>
      </c>
      <c r="H40" s="527" t="s">
        <v>509</v>
      </c>
      <c r="I40" s="528">
        <v>42979</v>
      </c>
      <c r="J40" s="528">
        <v>48062</v>
      </c>
      <c r="K40" s="529" t="s">
        <v>70</v>
      </c>
      <c r="L40" s="1103"/>
      <c r="M40" s="1103"/>
      <c r="N40" s="1103"/>
      <c r="O40" s="1103"/>
      <c r="P40" s="1103"/>
      <c r="Q40" s="1103"/>
      <c r="R40" s="530" t="s">
        <v>61</v>
      </c>
    </row>
    <row r="41" spans="2:18" x14ac:dyDescent="0.25">
      <c r="B41" s="527">
        <v>3245</v>
      </c>
      <c r="C41" s="527" t="s">
        <v>3111</v>
      </c>
      <c r="D41" s="527" t="s">
        <v>4080</v>
      </c>
      <c r="E41" s="527" t="s">
        <v>68</v>
      </c>
      <c r="F41" s="527" t="s">
        <v>435</v>
      </c>
      <c r="G41" s="527" t="s">
        <v>417</v>
      </c>
      <c r="H41" s="527" t="s">
        <v>511</v>
      </c>
      <c r="I41" s="528">
        <v>42979</v>
      </c>
      <c r="J41" s="528">
        <v>48062</v>
      </c>
      <c r="K41" s="529" t="s">
        <v>69</v>
      </c>
      <c r="L41" s="1103"/>
      <c r="M41" s="1103"/>
      <c r="N41" s="1103"/>
      <c r="O41" s="1103"/>
      <c r="P41" s="1103"/>
      <c r="Q41" s="1103"/>
      <c r="R41" s="530" t="s">
        <v>61</v>
      </c>
    </row>
    <row r="42" spans="2:18" x14ac:dyDescent="0.25">
      <c r="B42" s="527">
        <v>3246</v>
      </c>
      <c r="C42" s="527" t="s">
        <v>3112</v>
      </c>
      <c r="D42" s="527" t="s">
        <v>4080</v>
      </c>
      <c r="E42" s="527" t="s">
        <v>68</v>
      </c>
      <c r="F42" s="527" t="s">
        <v>435</v>
      </c>
      <c r="G42" s="527" t="s">
        <v>417</v>
      </c>
      <c r="H42" s="527" t="s">
        <v>513</v>
      </c>
      <c r="I42" s="528">
        <v>42979</v>
      </c>
      <c r="J42" s="528">
        <v>48062</v>
      </c>
      <c r="K42" s="529" t="s">
        <v>514</v>
      </c>
      <c r="L42" s="1103"/>
      <c r="M42" s="1103"/>
      <c r="N42" s="1103"/>
      <c r="O42" s="1103"/>
      <c r="P42" s="1103"/>
      <c r="Q42" s="1103"/>
      <c r="R42" s="530" t="s">
        <v>61</v>
      </c>
    </row>
    <row r="43" spans="2:18" x14ac:dyDescent="0.25">
      <c r="B43" s="527">
        <v>3247</v>
      </c>
      <c r="C43" s="527" t="s">
        <v>3113</v>
      </c>
      <c r="D43" s="527" t="s">
        <v>4080</v>
      </c>
      <c r="E43" s="527" t="s">
        <v>68</v>
      </c>
      <c r="F43" s="527" t="s">
        <v>435</v>
      </c>
      <c r="G43" s="527" t="s">
        <v>417</v>
      </c>
      <c r="H43" s="527" t="s">
        <v>428</v>
      </c>
      <c r="I43" s="528">
        <v>42979</v>
      </c>
      <c r="J43" s="528">
        <v>48062</v>
      </c>
      <c r="K43" s="529" t="s">
        <v>78</v>
      </c>
      <c r="L43" s="1103"/>
      <c r="M43" s="1103"/>
      <c r="N43" s="1103"/>
      <c r="O43" s="1103"/>
      <c r="P43" s="1103"/>
      <c r="Q43" s="1103"/>
      <c r="R43" s="530" t="s">
        <v>61</v>
      </c>
    </row>
    <row r="44" spans="2:18" x14ac:dyDescent="0.25">
      <c r="B44" s="527">
        <v>3248</v>
      </c>
      <c r="C44" s="527" t="s">
        <v>3114</v>
      </c>
      <c r="D44" s="527" t="s">
        <v>4080</v>
      </c>
      <c r="E44" s="527" t="s">
        <v>68</v>
      </c>
      <c r="F44" s="527" t="s">
        <v>435</v>
      </c>
      <c r="G44" s="527" t="s">
        <v>417</v>
      </c>
      <c r="H44" s="527" t="s">
        <v>517</v>
      </c>
      <c r="I44" s="528">
        <v>42979</v>
      </c>
      <c r="J44" s="528">
        <v>48062</v>
      </c>
      <c r="K44" s="529" t="s">
        <v>518</v>
      </c>
      <c r="L44" s="1104"/>
      <c r="M44" s="1104"/>
      <c r="N44" s="1104"/>
      <c r="O44" s="1104"/>
      <c r="P44" s="1104"/>
      <c r="Q44" s="1104"/>
      <c r="R44" s="530" t="s">
        <v>61</v>
      </c>
    </row>
    <row r="45" spans="2:18" x14ac:dyDescent="0.25">
      <c r="B45" s="527">
        <v>3250</v>
      </c>
      <c r="C45" s="527" t="s">
        <v>3115</v>
      </c>
      <c r="D45" s="527" t="s">
        <v>4080</v>
      </c>
      <c r="E45" s="527" t="s">
        <v>4012</v>
      </c>
      <c r="F45" s="527" t="s">
        <v>435</v>
      </c>
      <c r="G45" s="527" t="s">
        <v>417</v>
      </c>
      <c r="H45" s="527" t="s">
        <v>520</v>
      </c>
      <c r="I45" s="528">
        <v>42979</v>
      </c>
      <c r="J45" s="528">
        <v>48062</v>
      </c>
      <c r="K45" s="529" t="s">
        <v>98</v>
      </c>
      <c r="L45" s="1102">
        <v>15.289260000000001</v>
      </c>
      <c r="M45" s="1102">
        <v>15.289260000000001</v>
      </c>
      <c r="N45" s="1102">
        <v>15.289260000000001</v>
      </c>
      <c r="O45" s="1102">
        <v>0</v>
      </c>
      <c r="P45" s="1102">
        <v>0</v>
      </c>
      <c r="Q45" s="1102">
        <v>0</v>
      </c>
      <c r="R45" s="530" t="s">
        <v>61</v>
      </c>
    </row>
    <row r="46" spans="2:18" x14ac:dyDescent="0.25">
      <c r="B46" s="527">
        <v>3251</v>
      </c>
      <c r="C46" s="527" t="s">
        <v>3116</v>
      </c>
      <c r="D46" s="527" t="s">
        <v>4080</v>
      </c>
      <c r="E46" s="527" t="s">
        <v>4012</v>
      </c>
      <c r="F46" s="527" t="s">
        <v>435</v>
      </c>
      <c r="G46" s="527" t="s">
        <v>417</v>
      </c>
      <c r="H46" s="527" t="s">
        <v>522</v>
      </c>
      <c r="I46" s="528">
        <v>42979</v>
      </c>
      <c r="J46" s="528">
        <v>48062</v>
      </c>
      <c r="K46" s="529" t="s">
        <v>101</v>
      </c>
      <c r="L46" s="1103"/>
      <c r="M46" s="1103"/>
      <c r="N46" s="1103"/>
      <c r="O46" s="1103"/>
      <c r="P46" s="1103"/>
      <c r="Q46" s="1103"/>
      <c r="R46" s="530" t="s">
        <v>61</v>
      </c>
    </row>
    <row r="47" spans="2:18" x14ac:dyDescent="0.25">
      <c r="B47" s="527">
        <v>3252</v>
      </c>
      <c r="C47" s="527" t="s">
        <v>3117</v>
      </c>
      <c r="D47" s="527" t="s">
        <v>4080</v>
      </c>
      <c r="E47" s="527" t="s">
        <v>4012</v>
      </c>
      <c r="F47" s="527" t="s">
        <v>435</v>
      </c>
      <c r="G47" s="527" t="s">
        <v>417</v>
      </c>
      <c r="H47" s="527" t="s">
        <v>524</v>
      </c>
      <c r="I47" s="528">
        <v>42979</v>
      </c>
      <c r="J47" s="528">
        <v>48062</v>
      </c>
      <c r="K47" s="529" t="s">
        <v>99</v>
      </c>
      <c r="L47" s="1103"/>
      <c r="M47" s="1103"/>
      <c r="N47" s="1103"/>
      <c r="O47" s="1103"/>
      <c r="P47" s="1103"/>
      <c r="Q47" s="1103"/>
      <c r="R47" s="530" t="s">
        <v>61</v>
      </c>
    </row>
    <row r="48" spans="2:18" x14ac:dyDescent="0.25">
      <c r="B48" s="527">
        <v>3253</v>
      </c>
      <c r="C48" s="527" t="s">
        <v>3118</v>
      </c>
      <c r="D48" s="527" t="s">
        <v>4080</v>
      </c>
      <c r="E48" s="527" t="s">
        <v>4012</v>
      </c>
      <c r="F48" s="527" t="s">
        <v>435</v>
      </c>
      <c r="G48" s="527" t="s">
        <v>417</v>
      </c>
      <c r="H48" s="527" t="s">
        <v>526</v>
      </c>
      <c r="I48" s="528">
        <v>42979</v>
      </c>
      <c r="J48" s="528">
        <v>48062</v>
      </c>
      <c r="K48" s="529" t="s">
        <v>100</v>
      </c>
      <c r="L48" s="1103"/>
      <c r="M48" s="1103"/>
      <c r="N48" s="1103"/>
      <c r="O48" s="1103"/>
      <c r="P48" s="1103"/>
      <c r="Q48" s="1103"/>
      <c r="R48" s="530" t="s">
        <v>61</v>
      </c>
    </row>
    <row r="49" spans="2:18" x14ac:dyDescent="0.25">
      <c r="B49" s="527">
        <v>3254</v>
      </c>
      <c r="C49" s="527" t="s">
        <v>3119</v>
      </c>
      <c r="D49" s="527" t="s">
        <v>4080</v>
      </c>
      <c r="E49" s="527" t="s">
        <v>4012</v>
      </c>
      <c r="F49" s="527" t="s">
        <v>435</v>
      </c>
      <c r="G49" s="527" t="s">
        <v>417</v>
      </c>
      <c r="H49" s="527" t="s">
        <v>528</v>
      </c>
      <c r="I49" s="528">
        <v>42979</v>
      </c>
      <c r="J49" s="528">
        <v>48062</v>
      </c>
      <c r="K49" s="529" t="s">
        <v>529</v>
      </c>
      <c r="L49" s="1103"/>
      <c r="M49" s="1103"/>
      <c r="N49" s="1103"/>
      <c r="O49" s="1103"/>
      <c r="P49" s="1103"/>
      <c r="Q49" s="1103"/>
      <c r="R49" s="530" t="s">
        <v>61</v>
      </c>
    </row>
    <row r="50" spans="2:18" x14ac:dyDescent="0.25">
      <c r="B50" s="527">
        <v>3255</v>
      </c>
      <c r="C50" s="527" t="s">
        <v>3120</v>
      </c>
      <c r="D50" s="527" t="s">
        <v>4080</v>
      </c>
      <c r="E50" s="527" t="s">
        <v>4012</v>
      </c>
      <c r="F50" s="527" t="s">
        <v>435</v>
      </c>
      <c r="G50" s="527" t="s">
        <v>417</v>
      </c>
      <c r="H50" s="527" t="s">
        <v>531</v>
      </c>
      <c r="I50" s="528">
        <v>42979</v>
      </c>
      <c r="J50" s="528">
        <v>48062</v>
      </c>
      <c r="K50" s="529" t="s">
        <v>532</v>
      </c>
      <c r="L50" s="1103"/>
      <c r="M50" s="1103"/>
      <c r="N50" s="1103"/>
      <c r="O50" s="1103"/>
      <c r="P50" s="1103"/>
      <c r="Q50" s="1103"/>
      <c r="R50" s="530" t="s">
        <v>61</v>
      </c>
    </row>
    <row r="51" spans="2:18" x14ac:dyDescent="0.25">
      <c r="B51" s="527">
        <v>3249</v>
      </c>
      <c r="C51" s="527" t="s">
        <v>3121</v>
      </c>
      <c r="D51" s="527" t="s">
        <v>4080</v>
      </c>
      <c r="E51" s="527" t="s">
        <v>4012</v>
      </c>
      <c r="F51" s="527" t="s">
        <v>435</v>
      </c>
      <c r="G51" s="527" t="s">
        <v>417</v>
      </c>
      <c r="H51" s="527" t="s">
        <v>534</v>
      </c>
      <c r="I51" s="528">
        <v>42979</v>
      </c>
      <c r="J51" s="528">
        <v>48062</v>
      </c>
      <c r="K51" s="529" t="s">
        <v>2985</v>
      </c>
      <c r="L51" s="1104"/>
      <c r="M51" s="1104"/>
      <c r="N51" s="1104"/>
      <c r="O51" s="1104"/>
      <c r="P51" s="1104"/>
      <c r="Q51" s="1104"/>
      <c r="R51" s="530" t="s">
        <v>61</v>
      </c>
    </row>
    <row r="52" spans="2:18" x14ac:dyDescent="0.25">
      <c r="B52" s="527">
        <v>3239</v>
      </c>
      <c r="C52" s="527" t="s">
        <v>3122</v>
      </c>
      <c r="D52" s="527" t="s">
        <v>4080</v>
      </c>
      <c r="E52" s="527" t="s">
        <v>94</v>
      </c>
      <c r="F52" s="527" t="s">
        <v>435</v>
      </c>
      <c r="G52" s="527" t="s">
        <v>417</v>
      </c>
      <c r="H52" s="527" t="s">
        <v>536</v>
      </c>
      <c r="I52" s="528">
        <v>42979</v>
      </c>
      <c r="J52" s="528">
        <v>48062</v>
      </c>
      <c r="K52" s="529" t="s">
        <v>95</v>
      </c>
      <c r="L52" s="1102">
        <v>4.1322299999999998</v>
      </c>
      <c r="M52" s="1102">
        <v>4.1322299999999998</v>
      </c>
      <c r="N52" s="1102">
        <v>4.1322299999999998</v>
      </c>
      <c r="O52" s="1102">
        <v>0</v>
      </c>
      <c r="P52" s="1102">
        <v>0</v>
      </c>
      <c r="Q52" s="1102">
        <v>0</v>
      </c>
      <c r="R52" s="530" t="s">
        <v>61</v>
      </c>
    </row>
    <row r="53" spans="2:18" x14ac:dyDescent="0.25">
      <c r="B53" s="527">
        <v>3240</v>
      </c>
      <c r="C53" s="527" t="s">
        <v>3123</v>
      </c>
      <c r="D53" s="527" t="s">
        <v>4080</v>
      </c>
      <c r="E53" s="527" t="s">
        <v>94</v>
      </c>
      <c r="F53" s="527" t="s">
        <v>435</v>
      </c>
      <c r="G53" s="527" t="s">
        <v>417</v>
      </c>
      <c r="H53" s="527" t="s">
        <v>538</v>
      </c>
      <c r="I53" s="528">
        <v>42979</v>
      </c>
      <c r="J53" s="528">
        <v>48062</v>
      </c>
      <c r="K53" s="529" t="s">
        <v>96</v>
      </c>
      <c r="L53" s="1104"/>
      <c r="M53" s="1104"/>
      <c r="N53" s="1104"/>
      <c r="O53" s="1104"/>
      <c r="P53" s="1104"/>
      <c r="Q53" s="1104"/>
      <c r="R53" s="530" t="s">
        <v>61</v>
      </c>
    </row>
    <row r="54" spans="2:18" x14ac:dyDescent="0.25">
      <c r="B54" s="527">
        <v>3265</v>
      </c>
      <c r="C54" s="527" t="s">
        <v>3124</v>
      </c>
      <c r="D54" s="527" t="s">
        <v>4080</v>
      </c>
      <c r="E54" s="527" t="s">
        <v>111</v>
      </c>
      <c r="F54" s="527" t="s">
        <v>435</v>
      </c>
      <c r="G54" s="527" t="s">
        <v>417</v>
      </c>
      <c r="H54" s="527" t="s">
        <v>540</v>
      </c>
      <c r="I54" s="528">
        <v>42979</v>
      </c>
      <c r="J54" s="528">
        <v>48062</v>
      </c>
      <c r="K54" s="529" t="s">
        <v>541</v>
      </c>
      <c r="L54" s="1102">
        <v>14.04959</v>
      </c>
      <c r="M54" s="1102">
        <v>14.04959</v>
      </c>
      <c r="N54" s="1102">
        <v>14.04959</v>
      </c>
      <c r="O54" s="1102">
        <v>0</v>
      </c>
      <c r="P54" s="1102">
        <v>0</v>
      </c>
      <c r="Q54" s="1102">
        <v>0</v>
      </c>
      <c r="R54" s="530" t="s">
        <v>61</v>
      </c>
    </row>
    <row r="55" spans="2:18" x14ac:dyDescent="0.25">
      <c r="B55" s="527">
        <v>3266</v>
      </c>
      <c r="C55" s="527" t="s">
        <v>3125</v>
      </c>
      <c r="D55" s="527" t="s">
        <v>4080</v>
      </c>
      <c r="E55" s="527" t="s">
        <v>111</v>
      </c>
      <c r="F55" s="527" t="s">
        <v>435</v>
      </c>
      <c r="G55" s="527" t="s">
        <v>417</v>
      </c>
      <c r="H55" s="527" t="s">
        <v>543</v>
      </c>
      <c r="I55" s="528">
        <v>42979</v>
      </c>
      <c r="J55" s="528">
        <v>48062</v>
      </c>
      <c r="K55" s="529" t="s">
        <v>544</v>
      </c>
      <c r="L55" s="1103"/>
      <c r="M55" s="1103"/>
      <c r="N55" s="1103"/>
      <c r="O55" s="1103"/>
      <c r="P55" s="1103"/>
      <c r="Q55" s="1103"/>
      <c r="R55" s="530" t="s">
        <v>61</v>
      </c>
    </row>
    <row r="56" spans="2:18" x14ac:dyDescent="0.25">
      <c r="B56" s="527">
        <v>3267</v>
      </c>
      <c r="C56" s="527" t="s">
        <v>3126</v>
      </c>
      <c r="D56" s="527" t="s">
        <v>4080</v>
      </c>
      <c r="E56" s="527" t="s">
        <v>111</v>
      </c>
      <c r="F56" s="527" t="s">
        <v>435</v>
      </c>
      <c r="G56" s="527" t="s">
        <v>417</v>
      </c>
      <c r="H56" s="527" t="s">
        <v>546</v>
      </c>
      <c r="I56" s="528">
        <v>42979</v>
      </c>
      <c r="J56" s="528">
        <v>48062</v>
      </c>
      <c r="K56" s="529" t="s">
        <v>547</v>
      </c>
      <c r="L56" s="1103"/>
      <c r="M56" s="1103"/>
      <c r="N56" s="1103"/>
      <c r="O56" s="1103"/>
      <c r="P56" s="1103"/>
      <c r="Q56" s="1103"/>
      <c r="R56" s="530" t="s">
        <v>61</v>
      </c>
    </row>
    <row r="57" spans="2:18" x14ac:dyDescent="0.25">
      <c r="B57" s="527">
        <v>3268</v>
      </c>
      <c r="C57" s="527" t="s">
        <v>3127</v>
      </c>
      <c r="D57" s="527" t="s">
        <v>4080</v>
      </c>
      <c r="E57" s="527" t="s">
        <v>111</v>
      </c>
      <c r="F57" s="527" t="s">
        <v>435</v>
      </c>
      <c r="G57" s="527" t="s">
        <v>417</v>
      </c>
      <c r="H57" s="527" t="s">
        <v>549</v>
      </c>
      <c r="I57" s="528">
        <v>42979</v>
      </c>
      <c r="J57" s="528">
        <v>48062</v>
      </c>
      <c r="K57" s="529" t="s">
        <v>550</v>
      </c>
      <c r="L57" s="1103"/>
      <c r="M57" s="1103"/>
      <c r="N57" s="1103"/>
      <c r="O57" s="1103"/>
      <c r="P57" s="1103"/>
      <c r="Q57" s="1103"/>
      <c r="R57" s="530" t="s">
        <v>61</v>
      </c>
    </row>
    <row r="58" spans="2:18" x14ac:dyDescent="0.25">
      <c r="B58" s="527">
        <v>3269</v>
      </c>
      <c r="C58" s="527" t="s">
        <v>3128</v>
      </c>
      <c r="D58" s="527" t="s">
        <v>4080</v>
      </c>
      <c r="E58" s="527" t="s">
        <v>111</v>
      </c>
      <c r="F58" s="527" t="s">
        <v>435</v>
      </c>
      <c r="G58" s="527" t="s">
        <v>417</v>
      </c>
      <c r="H58" s="527" t="s">
        <v>552</v>
      </c>
      <c r="I58" s="528">
        <v>42979</v>
      </c>
      <c r="J58" s="528">
        <v>48062</v>
      </c>
      <c r="K58" s="529" t="s">
        <v>553</v>
      </c>
      <c r="L58" s="1103"/>
      <c r="M58" s="1103"/>
      <c r="N58" s="1103"/>
      <c r="O58" s="1103"/>
      <c r="P58" s="1103"/>
      <c r="Q58" s="1103"/>
      <c r="R58" s="530" t="s">
        <v>61</v>
      </c>
    </row>
    <row r="59" spans="2:18" x14ac:dyDescent="0.25">
      <c r="B59" s="527">
        <v>3271</v>
      </c>
      <c r="C59" s="527" t="s">
        <v>3129</v>
      </c>
      <c r="D59" s="527" t="s">
        <v>4080</v>
      </c>
      <c r="E59" s="527" t="s">
        <v>111</v>
      </c>
      <c r="F59" s="527" t="s">
        <v>435</v>
      </c>
      <c r="G59" s="527" t="s">
        <v>417</v>
      </c>
      <c r="H59" s="527" t="s">
        <v>498</v>
      </c>
      <c r="I59" s="528">
        <v>42979</v>
      </c>
      <c r="J59" s="528">
        <v>48062</v>
      </c>
      <c r="K59" s="529" t="s">
        <v>112</v>
      </c>
      <c r="L59" s="1103"/>
      <c r="M59" s="1103"/>
      <c r="N59" s="1103"/>
      <c r="O59" s="1103"/>
      <c r="P59" s="1103"/>
      <c r="Q59" s="1103"/>
      <c r="R59" s="530" t="s">
        <v>61</v>
      </c>
    </row>
    <row r="60" spans="2:18" x14ac:dyDescent="0.25">
      <c r="B60" s="527">
        <v>3272</v>
      </c>
      <c r="C60" s="527" t="s">
        <v>3130</v>
      </c>
      <c r="D60" s="527" t="s">
        <v>4080</v>
      </c>
      <c r="E60" s="527" t="s">
        <v>111</v>
      </c>
      <c r="F60" s="527" t="s">
        <v>435</v>
      </c>
      <c r="G60" s="527" t="s">
        <v>417</v>
      </c>
      <c r="H60" s="527" t="s">
        <v>556</v>
      </c>
      <c r="I60" s="528">
        <v>42979</v>
      </c>
      <c r="J60" s="528">
        <v>48062</v>
      </c>
      <c r="K60" s="529" t="s">
        <v>113</v>
      </c>
      <c r="L60" s="1104"/>
      <c r="M60" s="1104"/>
      <c r="N60" s="1104"/>
      <c r="O60" s="1104"/>
      <c r="P60" s="1104"/>
      <c r="Q60" s="1104"/>
      <c r="R60" s="530" t="s">
        <v>61</v>
      </c>
    </row>
    <row r="61" spans="2:18" x14ac:dyDescent="0.25">
      <c r="B61" s="527">
        <v>4875</v>
      </c>
      <c r="C61" s="527" t="s">
        <v>4085</v>
      </c>
      <c r="D61" s="527" t="s">
        <v>4080</v>
      </c>
      <c r="E61" s="527" t="s">
        <v>36</v>
      </c>
      <c r="F61" s="527" t="s">
        <v>416</v>
      </c>
      <c r="G61" s="527" t="s">
        <v>558</v>
      </c>
      <c r="H61" s="527" t="s">
        <v>4011</v>
      </c>
      <c r="I61" s="528">
        <v>43617</v>
      </c>
      <c r="J61" s="528">
        <v>48062</v>
      </c>
      <c r="K61" s="529" t="s">
        <v>4011</v>
      </c>
      <c r="L61" s="531">
        <v>0.41321999999999998</v>
      </c>
      <c r="M61" s="531">
        <v>0.41321999999999998</v>
      </c>
      <c r="N61" s="531">
        <v>0.41321999999999998</v>
      </c>
      <c r="O61" s="531">
        <v>0</v>
      </c>
      <c r="P61" s="531">
        <v>0</v>
      </c>
      <c r="Q61" s="531">
        <v>0</v>
      </c>
      <c r="R61" s="530" t="s">
        <v>3924</v>
      </c>
    </row>
    <row r="62" spans="2:18" x14ac:dyDescent="0.25">
      <c r="B62" s="527">
        <v>3292</v>
      </c>
      <c r="C62" s="527" t="s">
        <v>3131</v>
      </c>
      <c r="D62" s="527" t="s">
        <v>4080</v>
      </c>
      <c r="E62" s="527" t="s">
        <v>4040</v>
      </c>
      <c r="F62" s="527" t="s">
        <v>435</v>
      </c>
      <c r="G62" s="527" t="s">
        <v>417</v>
      </c>
      <c r="H62" s="527" t="s">
        <v>418</v>
      </c>
      <c r="I62" s="528">
        <v>42979</v>
      </c>
      <c r="J62" s="528">
        <v>48213</v>
      </c>
      <c r="K62" s="529" t="s">
        <v>122</v>
      </c>
      <c r="L62" s="1102">
        <v>151.917</v>
      </c>
      <c r="M62" s="1102">
        <v>151.917</v>
      </c>
      <c r="N62" s="1102">
        <v>151.917</v>
      </c>
      <c r="O62" s="1102">
        <v>30.382000000000001</v>
      </c>
      <c r="P62" s="1102">
        <v>30.382000000000001</v>
      </c>
      <c r="Q62" s="1102">
        <v>30.382000000000001</v>
      </c>
      <c r="R62" s="1243"/>
    </row>
    <row r="63" spans="2:18" x14ac:dyDescent="0.25">
      <c r="B63" s="527">
        <v>3293</v>
      </c>
      <c r="C63" s="527" t="s">
        <v>3132</v>
      </c>
      <c r="D63" s="527" t="s">
        <v>4080</v>
      </c>
      <c r="E63" s="527" t="s">
        <v>4040</v>
      </c>
      <c r="F63" s="527" t="s">
        <v>435</v>
      </c>
      <c r="G63" s="527" t="s">
        <v>417</v>
      </c>
      <c r="H63" s="527" t="s">
        <v>422</v>
      </c>
      <c r="I63" s="528">
        <v>42979</v>
      </c>
      <c r="J63" s="528">
        <v>48213</v>
      </c>
      <c r="K63" s="529" t="s">
        <v>267</v>
      </c>
      <c r="L63" s="1103"/>
      <c r="M63" s="1103"/>
      <c r="N63" s="1103"/>
      <c r="O63" s="1103"/>
      <c r="P63" s="1103"/>
      <c r="Q63" s="1103"/>
      <c r="R63" s="1244"/>
    </row>
    <row r="64" spans="2:18" x14ac:dyDescent="0.25">
      <c r="B64" s="527">
        <v>3294</v>
      </c>
      <c r="C64" s="527" t="s">
        <v>3133</v>
      </c>
      <c r="D64" s="527" t="s">
        <v>4080</v>
      </c>
      <c r="E64" s="527" t="s">
        <v>4040</v>
      </c>
      <c r="F64" s="527" t="s">
        <v>435</v>
      </c>
      <c r="G64" s="527" t="s">
        <v>417</v>
      </c>
      <c r="H64" s="527" t="s">
        <v>424</v>
      </c>
      <c r="I64" s="528">
        <v>42979</v>
      </c>
      <c r="J64" s="528">
        <v>48213</v>
      </c>
      <c r="K64" s="529" t="s">
        <v>120</v>
      </c>
      <c r="L64" s="1103"/>
      <c r="M64" s="1103"/>
      <c r="N64" s="1103"/>
      <c r="O64" s="1103"/>
      <c r="P64" s="1103"/>
      <c r="Q64" s="1103"/>
      <c r="R64" s="1244"/>
    </row>
    <row r="65" spans="2:18" x14ac:dyDescent="0.25">
      <c r="B65" s="527">
        <v>3296</v>
      </c>
      <c r="C65" s="527" t="s">
        <v>3134</v>
      </c>
      <c r="D65" s="527" t="s">
        <v>4080</v>
      </c>
      <c r="E65" s="527" t="s">
        <v>4040</v>
      </c>
      <c r="F65" s="527" t="s">
        <v>435</v>
      </c>
      <c r="G65" s="527" t="s">
        <v>417</v>
      </c>
      <c r="H65" s="527" t="s">
        <v>428</v>
      </c>
      <c r="I65" s="528">
        <v>42979</v>
      </c>
      <c r="J65" s="528">
        <v>48213</v>
      </c>
      <c r="K65" s="529" t="s">
        <v>78</v>
      </c>
      <c r="L65" s="1103"/>
      <c r="M65" s="1103"/>
      <c r="N65" s="1103"/>
      <c r="O65" s="1103"/>
      <c r="P65" s="1103"/>
      <c r="Q65" s="1103"/>
      <c r="R65" s="1244"/>
    </row>
    <row r="66" spans="2:18" x14ac:dyDescent="0.25">
      <c r="B66" s="527">
        <v>3297</v>
      </c>
      <c r="C66" s="527" t="s">
        <v>3135</v>
      </c>
      <c r="D66" s="527" t="s">
        <v>4080</v>
      </c>
      <c r="E66" s="527" t="s">
        <v>4040</v>
      </c>
      <c r="F66" s="527" t="s">
        <v>435</v>
      </c>
      <c r="G66" s="527" t="s">
        <v>417</v>
      </c>
      <c r="H66" s="527" t="s">
        <v>370</v>
      </c>
      <c r="I66" s="528">
        <v>42979</v>
      </c>
      <c r="J66" s="528">
        <v>48213</v>
      </c>
      <c r="K66" s="529" t="s">
        <v>800</v>
      </c>
      <c r="L66" s="1103"/>
      <c r="M66" s="1103"/>
      <c r="N66" s="1103"/>
      <c r="O66" s="1103"/>
      <c r="P66" s="1103"/>
      <c r="Q66" s="1103"/>
      <c r="R66" s="1244"/>
    </row>
    <row r="67" spans="2:18" x14ac:dyDescent="0.25">
      <c r="B67" s="527">
        <v>3298</v>
      </c>
      <c r="C67" s="527" t="s">
        <v>3136</v>
      </c>
      <c r="D67" s="527" t="s">
        <v>4080</v>
      </c>
      <c r="E67" s="527" t="s">
        <v>4040</v>
      </c>
      <c r="F67" s="527" t="s">
        <v>435</v>
      </c>
      <c r="G67" s="527" t="s">
        <v>417</v>
      </c>
      <c r="H67" s="527" t="s">
        <v>431</v>
      </c>
      <c r="I67" s="528">
        <v>42979</v>
      </c>
      <c r="J67" s="528">
        <v>48213</v>
      </c>
      <c r="K67" s="529" t="s">
        <v>268</v>
      </c>
      <c r="L67" s="1103"/>
      <c r="M67" s="1103"/>
      <c r="N67" s="1103"/>
      <c r="O67" s="1103"/>
      <c r="P67" s="1103"/>
      <c r="Q67" s="1103"/>
      <c r="R67" s="1244"/>
    </row>
    <row r="68" spans="2:18" x14ac:dyDescent="0.25">
      <c r="B68" s="527">
        <v>3299</v>
      </c>
      <c r="C68" s="527" t="s">
        <v>3137</v>
      </c>
      <c r="D68" s="527" t="s">
        <v>4080</v>
      </c>
      <c r="E68" s="527" t="s">
        <v>4040</v>
      </c>
      <c r="F68" s="527" t="s">
        <v>435</v>
      </c>
      <c r="G68" s="527" t="s">
        <v>417</v>
      </c>
      <c r="H68" s="527" t="s">
        <v>433</v>
      </c>
      <c r="I68" s="528">
        <v>42979</v>
      </c>
      <c r="J68" s="528">
        <v>48213</v>
      </c>
      <c r="K68" s="529" t="s">
        <v>121</v>
      </c>
      <c r="L68" s="1103"/>
      <c r="M68" s="1103"/>
      <c r="N68" s="1103"/>
      <c r="O68" s="1103"/>
      <c r="P68" s="1103"/>
      <c r="Q68" s="1103"/>
      <c r="R68" s="1244"/>
    </row>
    <row r="69" spans="2:18" x14ac:dyDescent="0.25">
      <c r="B69" s="527">
        <v>0</v>
      </c>
      <c r="C69" s="527" t="s">
        <v>4432</v>
      </c>
      <c r="D69" s="527" t="s">
        <v>4080</v>
      </c>
      <c r="E69" s="527" t="s">
        <v>4040</v>
      </c>
      <c r="F69" s="527" t="s">
        <v>435</v>
      </c>
      <c r="G69" s="527" t="s">
        <v>417</v>
      </c>
      <c r="H69" s="527" t="s">
        <v>4388</v>
      </c>
      <c r="I69" s="528">
        <v>44166</v>
      </c>
      <c r="J69" s="528">
        <v>48213</v>
      </c>
      <c r="K69" s="529" t="s">
        <v>4389</v>
      </c>
      <c r="L69" s="1103"/>
      <c r="M69" s="1103"/>
      <c r="N69" s="1103"/>
      <c r="O69" s="1103"/>
      <c r="P69" s="1103"/>
      <c r="Q69" s="1103"/>
      <c r="R69" s="1244"/>
    </row>
    <row r="70" spans="2:18" x14ac:dyDescent="0.25">
      <c r="B70" s="527">
        <v>3295</v>
      </c>
      <c r="C70" s="527" t="s">
        <v>3138</v>
      </c>
      <c r="D70" s="527" t="s">
        <v>4080</v>
      </c>
      <c r="E70" s="527" t="s">
        <v>4040</v>
      </c>
      <c r="F70" s="527" t="s">
        <v>435</v>
      </c>
      <c r="G70" s="527" t="s">
        <v>417</v>
      </c>
      <c r="H70" s="527" t="s">
        <v>426</v>
      </c>
      <c r="I70" s="528">
        <v>42979</v>
      </c>
      <c r="J70" s="528">
        <v>48213</v>
      </c>
      <c r="K70" s="529" t="s">
        <v>123</v>
      </c>
      <c r="L70" s="1104"/>
      <c r="M70" s="1104"/>
      <c r="N70" s="1104"/>
      <c r="O70" s="1104"/>
      <c r="P70" s="1104"/>
      <c r="Q70" s="1104"/>
      <c r="R70" s="1245"/>
    </row>
    <row r="71" spans="2:18" x14ac:dyDescent="0.25">
      <c r="B71" s="527">
        <v>3277</v>
      </c>
      <c r="C71" s="527" t="s">
        <v>3139</v>
      </c>
      <c r="D71" s="527" t="s">
        <v>4080</v>
      </c>
      <c r="E71" s="527" t="s">
        <v>146</v>
      </c>
      <c r="F71" s="527" t="s">
        <v>435</v>
      </c>
      <c r="G71" s="527" t="s">
        <v>417</v>
      </c>
      <c r="H71" s="527" t="s">
        <v>805</v>
      </c>
      <c r="I71" s="528">
        <v>42979</v>
      </c>
      <c r="J71" s="528">
        <v>45291</v>
      </c>
      <c r="K71" s="529" t="s">
        <v>807</v>
      </c>
      <c r="L71" s="1102">
        <v>8.2539999999999996</v>
      </c>
      <c r="M71" s="1102">
        <v>8.2539999999999996</v>
      </c>
      <c r="N71" s="1102">
        <v>8.2539999999999996</v>
      </c>
      <c r="O71" s="1102">
        <v>1.651</v>
      </c>
      <c r="P71" s="1102">
        <v>1.651</v>
      </c>
      <c r="Q71" s="1102">
        <v>1.651</v>
      </c>
      <c r="R71" s="1105" t="s">
        <v>649</v>
      </c>
    </row>
    <row r="72" spans="2:18" x14ac:dyDescent="0.25">
      <c r="B72" s="527">
        <v>3278</v>
      </c>
      <c r="C72" s="527" t="s">
        <v>3140</v>
      </c>
      <c r="D72" s="527" t="s">
        <v>4080</v>
      </c>
      <c r="E72" s="527" t="s">
        <v>146</v>
      </c>
      <c r="F72" s="527" t="s">
        <v>435</v>
      </c>
      <c r="G72" s="527" t="s">
        <v>417</v>
      </c>
      <c r="H72" s="527" t="s">
        <v>809</v>
      </c>
      <c r="I72" s="528">
        <v>42979</v>
      </c>
      <c r="J72" s="528">
        <v>45291</v>
      </c>
      <c r="K72" s="529" t="s">
        <v>237</v>
      </c>
      <c r="L72" s="1103"/>
      <c r="M72" s="1103"/>
      <c r="N72" s="1103"/>
      <c r="O72" s="1103"/>
      <c r="P72" s="1103"/>
      <c r="Q72" s="1103"/>
      <c r="R72" s="1106"/>
    </row>
    <row r="73" spans="2:18" x14ac:dyDescent="0.25">
      <c r="B73" s="527">
        <v>3279</v>
      </c>
      <c r="C73" s="527" t="s">
        <v>3141</v>
      </c>
      <c r="D73" s="527" t="s">
        <v>4080</v>
      </c>
      <c r="E73" s="527" t="s">
        <v>146</v>
      </c>
      <c r="F73" s="527" t="s">
        <v>435</v>
      </c>
      <c r="G73" s="527" t="s">
        <v>417</v>
      </c>
      <c r="H73" s="527" t="s">
        <v>811</v>
      </c>
      <c r="I73" s="528">
        <v>42979</v>
      </c>
      <c r="J73" s="528">
        <v>45291</v>
      </c>
      <c r="K73" s="529" t="s">
        <v>812</v>
      </c>
      <c r="L73" s="1103"/>
      <c r="M73" s="1103"/>
      <c r="N73" s="1103"/>
      <c r="O73" s="1103"/>
      <c r="P73" s="1103"/>
      <c r="Q73" s="1103"/>
      <c r="R73" s="1106"/>
    </row>
    <row r="74" spans="2:18" x14ac:dyDescent="0.25">
      <c r="B74" s="527">
        <v>3280</v>
      </c>
      <c r="C74" s="527" t="s">
        <v>3142</v>
      </c>
      <c r="D74" s="527" t="s">
        <v>4080</v>
      </c>
      <c r="E74" s="527" t="s">
        <v>146</v>
      </c>
      <c r="F74" s="527" t="s">
        <v>435</v>
      </c>
      <c r="G74" s="527" t="s">
        <v>417</v>
      </c>
      <c r="H74" s="527" t="s">
        <v>814</v>
      </c>
      <c r="I74" s="528">
        <v>42979</v>
      </c>
      <c r="J74" s="528">
        <v>45291</v>
      </c>
      <c r="K74" s="529" t="s">
        <v>248</v>
      </c>
      <c r="L74" s="1103"/>
      <c r="M74" s="1103"/>
      <c r="N74" s="1103"/>
      <c r="O74" s="1103"/>
      <c r="P74" s="1103"/>
      <c r="Q74" s="1103"/>
      <c r="R74" s="1106"/>
    </row>
    <row r="75" spans="2:18" x14ac:dyDescent="0.25">
      <c r="B75" s="527">
        <v>3281</v>
      </c>
      <c r="C75" s="527" t="s">
        <v>3143</v>
      </c>
      <c r="D75" s="527" t="s">
        <v>4080</v>
      </c>
      <c r="E75" s="527" t="s">
        <v>146</v>
      </c>
      <c r="F75" s="527" t="s">
        <v>435</v>
      </c>
      <c r="G75" s="527" t="s">
        <v>417</v>
      </c>
      <c r="H75" s="527" t="s">
        <v>531</v>
      </c>
      <c r="I75" s="528">
        <v>42979</v>
      </c>
      <c r="J75" s="528">
        <v>45291</v>
      </c>
      <c r="K75" s="529" t="s">
        <v>247</v>
      </c>
      <c r="L75" s="1103"/>
      <c r="M75" s="1103"/>
      <c r="N75" s="1103"/>
      <c r="O75" s="1103"/>
      <c r="P75" s="1103"/>
      <c r="Q75" s="1103"/>
      <c r="R75" s="1106"/>
    </row>
    <row r="76" spans="2:18" x14ac:dyDescent="0.25">
      <c r="B76" s="527">
        <v>3282</v>
      </c>
      <c r="C76" s="527" t="s">
        <v>3144</v>
      </c>
      <c r="D76" s="527" t="s">
        <v>4080</v>
      </c>
      <c r="E76" s="527" t="s">
        <v>146</v>
      </c>
      <c r="F76" s="527" t="s">
        <v>435</v>
      </c>
      <c r="G76" s="527" t="s">
        <v>417</v>
      </c>
      <c r="H76" s="527" t="s">
        <v>817</v>
      </c>
      <c r="I76" s="528">
        <v>42979</v>
      </c>
      <c r="J76" s="528">
        <v>45291</v>
      </c>
      <c r="K76" s="529" t="s">
        <v>304</v>
      </c>
      <c r="L76" s="1104"/>
      <c r="M76" s="1104"/>
      <c r="N76" s="1104"/>
      <c r="O76" s="1104"/>
      <c r="P76" s="1104"/>
      <c r="Q76" s="1104"/>
      <c r="R76" s="1107"/>
    </row>
    <row r="77" spans="2:18" x14ac:dyDescent="0.25">
      <c r="B77" s="527">
        <v>3285</v>
      </c>
      <c r="C77" s="527" t="s">
        <v>3145</v>
      </c>
      <c r="D77" s="527" t="s">
        <v>4080</v>
      </c>
      <c r="E77" s="527" t="s">
        <v>111</v>
      </c>
      <c r="F77" s="527" t="s">
        <v>435</v>
      </c>
      <c r="G77" s="527" t="s">
        <v>417</v>
      </c>
      <c r="H77" s="527" t="s">
        <v>543</v>
      </c>
      <c r="I77" s="528">
        <v>42979</v>
      </c>
      <c r="J77" s="528">
        <v>45291</v>
      </c>
      <c r="K77" s="529" t="s">
        <v>544</v>
      </c>
      <c r="L77" s="1102">
        <v>11.349</v>
      </c>
      <c r="M77" s="1102">
        <v>11.349</v>
      </c>
      <c r="N77" s="1102">
        <v>11.349</v>
      </c>
      <c r="O77" s="1102">
        <v>2.27</v>
      </c>
      <c r="P77" s="1102">
        <v>2.27</v>
      </c>
      <c r="Q77" s="1102">
        <v>2.27</v>
      </c>
      <c r="R77" s="1105" t="s">
        <v>649</v>
      </c>
    </row>
    <row r="78" spans="2:18" x14ac:dyDescent="0.25">
      <c r="B78" s="527">
        <v>3286</v>
      </c>
      <c r="C78" s="527" t="s">
        <v>3146</v>
      </c>
      <c r="D78" s="527" t="s">
        <v>4080</v>
      </c>
      <c r="E78" s="527" t="s">
        <v>111</v>
      </c>
      <c r="F78" s="527" t="s">
        <v>435</v>
      </c>
      <c r="G78" s="527" t="s">
        <v>417</v>
      </c>
      <c r="H78" s="527" t="s">
        <v>546</v>
      </c>
      <c r="I78" s="528">
        <v>42979</v>
      </c>
      <c r="J78" s="528">
        <v>45291</v>
      </c>
      <c r="K78" s="529" t="s">
        <v>547</v>
      </c>
      <c r="L78" s="1103"/>
      <c r="M78" s="1103"/>
      <c r="N78" s="1103"/>
      <c r="O78" s="1103"/>
      <c r="P78" s="1103"/>
      <c r="Q78" s="1103"/>
      <c r="R78" s="1106"/>
    </row>
    <row r="79" spans="2:18" x14ac:dyDescent="0.25">
      <c r="B79" s="527">
        <v>3288</v>
      </c>
      <c r="C79" s="527" t="s">
        <v>3147</v>
      </c>
      <c r="D79" s="527" t="s">
        <v>4080</v>
      </c>
      <c r="E79" s="527" t="s">
        <v>111</v>
      </c>
      <c r="F79" s="527" t="s">
        <v>435</v>
      </c>
      <c r="G79" s="527" t="s">
        <v>417</v>
      </c>
      <c r="H79" s="527" t="s">
        <v>549</v>
      </c>
      <c r="I79" s="528">
        <v>42979</v>
      </c>
      <c r="J79" s="528">
        <v>45291</v>
      </c>
      <c r="K79" s="529" t="s">
        <v>550</v>
      </c>
      <c r="L79" s="1103"/>
      <c r="M79" s="1103"/>
      <c r="N79" s="1103"/>
      <c r="O79" s="1103"/>
      <c r="P79" s="1103"/>
      <c r="Q79" s="1103"/>
      <c r="R79" s="1106"/>
    </row>
    <row r="80" spans="2:18" x14ac:dyDescent="0.25">
      <c r="B80" s="527">
        <v>3289</v>
      </c>
      <c r="C80" s="527" t="s">
        <v>3148</v>
      </c>
      <c r="D80" s="527" t="s">
        <v>4080</v>
      </c>
      <c r="E80" s="527" t="s">
        <v>111</v>
      </c>
      <c r="F80" s="527" t="s">
        <v>435</v>
      </c>
      <c r="G80" s="527" t="s">
        <v>417</v>
      </c>
      <c r="H80" s="527" t="s">
        <v>552</v>
      </c>
      <c r="I80" s="528">
        <v>42979</v>
      </c>
      <c r="J80" s="528">
        <v>45291</v>
      </c>
      <c r="K80" s="529" t="s">
        <v>553</v>
      </c>
      <c r="L80" s="1103"/>
      <c r="M80" s="1103"/>
      <c r="N80" s="1103"/>
      <c r="O80" s="1103"/>
      <c r="P80" s="1103"/>
      <c r="Q80" s="1103"/>
      <c r="R80" s="1106"/>
    </row>
    <row r="81" spans="2:18" x14ac:dyDescent="0.25">
      <c r="B81" s="527">
        <v>3290</v>
      </c>
      <c r="C81" s="527" t="s">
        <v>3149</v>
      </c>
      <c r="D81" s="527" t="s">
        <v>4080</v>
      </c>
      <c r="E81" s="527" t="s">
        <v>111</v>
      </c>
      <c r="F81" s="527" t="s">
        <v>435</v>
      </c>
      <c r="G81" s="527" t="s">
        <v>417</v>
      </c>
      <c r="H81" s="527" t="s">
        <v>498</v>
      </c>
      <c r="I81" s="528">
        <v>42979</v>
      </c>
      <c r="J81" s="528">
        <v>45291</v>
      </c>
      <c r="K81" s="529" t="s">
        <v>112</v>
      </c>
      <c r="L81" s="1103"/>
      <c r="M81" s="1103"/>
      <c r="N81" s="1103"/>
      <c r="O81" s="1103"/>
      <c r="P81" s="1103"/>
      <c r="Q81" s="1103"/>
      <c r="R81" s="1106"/>
    </row>
    <row r="82" spans="2:18" x14ac:dyDescent="0.25">
      <c r="B82" s="527">
        <v>3291</v>
      </c>
      <c r="C82" s="527" t="s">
        <v>3150</v>
      </c>
      <c r="D82" s="527" t="s">
        <v>4080</v>
      </c>
      <c r="E82" s="527" t="s">
        <v>111</v>
      </c>
      <c r="F82" s="527" t="s">
        <v>435</v>
      </c>
      <c r="G82" s="527" t="s">
        <v>417</v>
      </c>
      <c r="H82" s="527" t="s">
        <v>556</v>
      </c>
      <c r="I82" s="528">
        <v>42979</v>
      </c>
      <c r="J82" s="528">
        <v>45291</v>
      </c>
      <c r="K82" s="529" t="s">
        <v>113</v>
      </c>
      <c r="L82" s="1103"/>
      <c r="M82" s="1103"/>
      <c r="N82" s="1103"/>
      <c r="O82" s="1103"/>
      <c r="P82" s="1103"/>
      <c r="Q82" s="1103"/>
      <c r="R82" s="1106"/>
    </row>
    <row r="83" spans="2:18" x14ac:dyDescent="0.25">
      <c r="B83" s="527">
        <v>3284</v>
      </c>
      <c r="C83" s="527" t="s">
        <v>3151</v>
      </c>
      <c r="D83" s="527" t="s">
        <v>4080</v>
      </c>
      <c r="E83" s="527" t="s">
        <v>111</v>
      </c>
      <c r="F83" s="527" t="s">
        <v>435</v>
      </c>
      <c r="G83" s="527" t="s">
        <v>417</v>
      </c>
      <c r="H83" s="527" t="s">
        <v>540</v>
      </c>
      <c r="I83" s="528">
        <v>42979</v>
      </c>
      <c r="J83" s="528">
        <v>45291</v>
      </c>
      <c r="K83" s="529" t="s">
        <v>541</v>
      </c>
      <c r="L83" s="1104"/>
      <c r="M83" s="1104"/>
      <c r="N83" s="1104"/>
      <c r="O83" s="1104"/>
      <c r="P83" s="1104"/>
      <c r="Q83" s="1104"/>
      <c r="R83" s="1107"/>
    </row>
    <row r="84" spans="2:18" x14ac:dyDescent="0.25">
      <c r="B84" s="527">
        <v>3302</v>
      </c>
      <c r="C84" s="527" t="s">
        <v>3152</v>
      </c>
      <c r="D84" s="527" t="s">
        <v>4080</v>
      </c>
      <c r="E84" s="527" t="s">
        <v>68</v>
      </c>
      <c r="F84" s="527" t="s">
        <v>435</v>
      </c>
      <c r="G84" s="527" t="s">
        <v>417</v>
      </c>
      <c r="H84" s="527" t="s">
        <v>507</v>
      </c>
      <c r="I84" s="528">
        <v>42979</v>
      </c>
      <c r="J84" s="528">
        <v>48579</v>
      </c>
      <c r="K84" s="529" t="s">
        <v>74</v>
      </c>
      <c r="L84" s="1102">
        <v>19.719000000000001</v>
      </c>
      <c r="M84" s="1102">
        <v>19.719000000000001</v>
      </c>
      <c r="N84" s="1102">
        <v>19.719000000000001</v>
      </c>
      <c r="O84" s="1102">
        <v>2.7320000000000002</v>
      </c>
      <c r="P84" s="1102">
        <v>2.7320000000000002</v>
      </c>
      <c r="Q84" s="1102">
        <v>2.7320000000000002</v>
      </c>
      <c r="R84" s="1105" t="s">
        <v>649</v>
      </c>
    </row>
    <row r="85" spans="2:18" x14ac:dyDescent="0.25">
      <c r="B85" s="527">
        <v>3300</v>
      </c>
      <c r="C85" s="527" t="s">
        <v>3153</v>
      </c>
      <c r="D85" s="527" t="s">
        <v>4080</v>
      </c>
      <c r="E85" s="527" t="s">
        <v>68</v>
      </c>
      <c r="F85" s="527" t="s">
        <v>435</v>
      </c>
      <c r="G85" s="527" t="s">
        <v>417</v>
      </c>
      <c r="H85" s="527" t="s">
        <v>478</v>
      </c>
      <c r="I85" s="528">
        <v>42979</v>
      </c>
      <c r="J85" s="528">
        <v>48579</v>
      </c>
      <c r="K85" s="529" t="s">
        <v>829</v>
      </c>
      <c r="L85" s="1103"/>
      <c r="M85" s="1103"/>
      <c r="N85" s="1103"/>
      <c r="O85" s="1103"/>
      <c r="P85" s="1103"/>
      <c r="Q85" s="1103"/>
      <c r="R85" s="1106"/>
    </row>
    <row r="86" spans="2:18" x14ac:dyDescent="0.25">
      <c r="B86" s="527">
        <v>3301</v>
      </c>
      <c r="C86" s="527" t="s">
        <v>3154</v>
      </c>
      <c r="D86" s="527" t="s">
        <v>4080</v>
      </c>
      <c r="E86" s="527" t="s">
        <v>68</v>
      </c>
      <c r="F86" s="527" t="s">
        <v>435</v>
      </c>
      <c r="G86" s="527" t="s">
        <v>417</v>
      </c>
      <c r="H86" s="527" t="s">
        <v>504</v>
      </c>
      <c r="I86" s="528">
        <v>42979</v>
      </c>
      <c r="J86" s="528">
        <v>48579</v>
      </c>
      <c r="K86" s="529" t="s">
        <v>505</v>
      </c>
      <c r="L86" s="1103"/>
      <c r="M86" s="1103"/>
      <c r="N86" s="1103"/>
      <c r="O86" s="1103"/>
      <c r="P86" s="1103"/>
      <c r="Q86" s="1103"/>
      <c r="R86" s="1106"/>
    </row>
    <row r="87" spans="2:18" x14ac:dyDescent="0.25">
      <c r="B87" s="527">
        <v>3303</v>
      </c>
      <c r="C87" s="527" t="s">
        <v>3155</v>
      </c>
      <c r="D87" s="527" t="s">
        <v>4080</v>
      </c>
      <c r="E87" s="527" t="s">
        <v>68</v>
      </c>
      <c r="F87" s="527" t="s">
        <v>435</v>
      </c>
      <c r="G87" s="527" t="s">
        <v>417</v>
      </c>
      <c r="H87" s="527" t="s">
        <v>509</v>
      </c>
      <c r="I87" s="528">
        <v>42979</v>
      </c>
      <c r="J87" s="528">
        <v>48579</v>
      </c>
      <c r="K87" s="529" t="s">
        <v>70</v>
      </c>
      <c r="L87" s="1103"/>
      <c r="M87" s="1103"/>
      <c r="N87" s="1103"/>
      <c r="O87" s="1103"/>
      <c r="P87" s="1103"/>
      <c r="Q87" s="1103"/>
      <c r="R87" s="1106"/>
    </row>
    <row r="88" spans="2:18" x14ac:dyDescent="0.25">
      <c r="B88" s="527">
        <v>3304</v>
      </c>
      <c r="C88" s="527" t="s">
        <v>3156</v>
      </c>
      <c r="D88" s="527" t="s">
        <v>4080</v>
      </c>
      <c r="E88" s="527" t="s">
        <v>68</v>
      </c>
      <c r="F88" s="527" t="s">
        <v>435</v>
      </c>
      <c r="G88" s="527" t="s">
        <v>417</v>
      </c>
      <c r="H88" s="527" t="s">
        <v>511</v>
      </c>
      <c r="I88" s="528">
        <v>42979</v>
      </c>
      <c r="J88" s="528">
        <v>48579</v>
      </c>
      <c r="K88" s="529" t="s">
        <v>69</v>
      </c>
      <c r="L88" s="1103"/>
      <c r="M88" s="1103"/>
      <c r="N88" s="1103"/>
      <c r="O88" s="1103"/>
      <c r="P88" s="1103"/>
      <c r="Q88" s="1103"/>
      <c r="R88" s="1106"/>
    </row>
    <row r="89" spans="2:18" x14ac:dyDescent="0.25">
      <c r="B89" s="527">
        <v>3305</v>
      </c>
      <c r="C89" s="527" t="s">
        <v>3157</v>
      </c>
      <c r="D89" s="527" t="s">
        <v>4080</v>
      </c>
      <c r="E89" s="527" t="s">
        <v>68</v>
      </c>
      <c r="F89" s="527" t="s">
        <v>435</v>
      </c>
      <c r="G89" s="527" t="s">
        <v>417</v>
      </c>
      <c r="H89" s="527" t="s">
        <v>513</v>
      </c>
      <c r="I89" s="528">
        <v>42979</v>
      </c>
      <c r="J89" s="528">
        <v>48579</v>
      </c>
      <c r="K89" s="529" t="s">
        <v>514</v>
      </c>
      <c r="L89" s="1103"/>
      <c r="M89" s="1103"/>
      <c r="N89" s="1103"/>
      <c r="O89" s="1103"/>
      <c r="P89" s="1103"/>
      <c r="Q89" s="1103"/>
      <c r="R89" s="1106"/>
    </row>
    <row r="90" spans="2:18" x14ac:dyDescent="0.25">
      <c r="B90" s="527">
        <v>3306</v>
      </c>
      <c r="C90" s="527" t="s">
        <v>3158</v>
      </c>
      <c r="D90" s="527" t="s">
        <v>4080</v>
      </c>
      <c r="E90" s="527" t="s">
        <v>68</v>
      </c>
      <c r="F90" s="527" t="s">
        <v>435</v>
      </c>
      <c r="G90" s="527" t="s">
        <v>417</v>
      </c>
      <c r="H90" s="527" t="s">
        <v>428</v>
      </c>
      <c r="I90" s="528">
        <v>42979</v>
      </c>
      <c r="J90" s="528">
        <v>48579</v>
      </c>
      <c r="K90" s="529" t="s">
        <v>78</v>
      </c>
      <c r="L90" s="1103"/>
      <c r="M90" s="1103"/>
      <c r="N90" s="1103"/>
      <c r="O90" s="1103"/>
      <c r="P90" s="1103"/>
      <c r="Q90" s="1103"/>
      <c r="R90" s="1106"/>
    </row>
    <row r="91" spans="2:18" x14ac:dyDescent="0.25">
      <c r="B91" s="527">
        <v>3307</v>
      </c>
      <c r="C91" s="527" t="s">
        <v>3159</v>
      </c>
      <c r="D91" s="527" t="s">
        <v>4080</v>
      </c>
      <c r="E91" s="527" t="s">
        <v>68</v>
      </c>
      <c r="F91" s="527" t="s">
        <v>435</v>
      </c>
      <c r="G91" s="527" t="s">
        <v>417</v>
      </c>
      <c r="H91" s="527" t="s">
        <v>517</v>
      </c>
      <c r="I91" s="528">
        <v>42979</v>
      </c>
      <c r="J91" s="528">
        <v>48579</v>
      </c>
      <c r="K91" s="529" t="s">
        <v>518</v>
      </c>
      <c r="L91" s="1104"/>
      <c r="M91" s="1104"/>
      <c r="N91" s="1104"/>
      <c r="O91" s="1104"/>
      <c r="P91" s="1104"/>
      <c r="Q91" s="1104"/>
      <c r="R91" s="1107"/>
    </row>
    <row r="92" spans="2:18" x14ac:dyDescent="0.25">
      <c r="B92" s="527">
        <v>3310</v>
      </c>
      <c r="C92" s="527" t="s">
        <v>3160</v>
      </c>
      <c r="D92" s="527" t="s">
        <v>4080</v>
      </c>
      <c r="E92" s="527" t="s">
        <v>34</v>
      </c>
      <c r="F92" s="527" t="s">
        <v>435</v>
      </c>
      <c r="G92" s="527" t="s">
        <v>417</v>
      </c>
      <c r="H92" s="527" t="s">
        <v>719</v>
      </c>
      <c r="I92" s="528">
        <v>42979</v>
      </c>
      <c r="J92" s="528">
        <v>48213</v>
      </c>
      <c r="K92" s="529" t="s">
        <v>263</v>
      </c>
      <c r="L92" s="1102">
        <v>75.319000000000003</v>
      </c>
      <c r="M92" s="1102">
        <v>75.319000000000003</v>
      </c>
      <c r="N92" s="1102">
        <v>75.319000000000003</v>
      </c>
      <c r="O92" s="1102">
        <v>15.065000000000001</v>
      </c>
      <c r="P92" s="1102">
        <v>15.065000000000001</v>
      </c>
      <c r="Q92" s="1102">
        <v>15.065000000000001</v>
      </c>
      <c r="R92" s="529" t="s">
        <v>6102</v>
      </c>
    </row>
    <row r="93" spans="2:18" x14ac:dyDescent="0.25">
      <c r="B93" s="527">
        <v>3311</v>
      </c>
      <c r="C93" s="527" t="s">
        <v>3161</v>
      </c>
      <c r="D93" s="527" t="s">
        <v>4080</v>
      </c>
      <c r="E93" s="527" t="s">
        <v>34</v>
      </c>
      <c r="F93" s="527" t="s">
        <v>435</v>
      </c>
      <c r="G93" s="527" t="s">
        <v>417</v>
      </c>
      <c r="H93" s="527" t="s">
        <v>767</v>
      </c>
      <c r="I93" s="528">
        <v>42979</v>
      </c>
      <c r="J93" s="528">
        <v>48213</v>
      </c>
      <c r="K93" s="529" t="s">
        <v>161</v>
      </c>
      <c r="L93" s="1103"/>
      <c r="M93" s="1103"/>
      <c r="N93" s="1103"/>
      <c r="O93" s="1103"/>
      <c r="P93" s="1103"/>
      <c r="Q93" s="1103"/>
      <c r="R93" s="529" t="s">
        <v>6102</v>
      </c>
    </row>
    <row r="94" spans="2:18" x14ac:dyDescent="0.25">
      <c r="B94" s="527">
        <v>3312</v>
      </c>
      <c r="C94" s="527" t="s">
        <v>3162</v>
      </c>
      <c r="D94" s="527" t="s">
        <v>4080</v>
      </c>
      <c r="E94" s="527" t="s">
        <v>34</v>
      </c>
      <c r="F94" s="527" t="s">
        <v>435</v>
      </c>
      <c r="G94" s="527" t="s">
        <v>417</v>
      </c>
      <c r="H94" s="527" t="s">
        <v>634</v>
      </c>
      <c r="I94" s="528">
        <v>42979</v>
      </c>
      <c r="J94" s="528">
        <v>48213</v>
      </c>
      <c r="K94" s="529" t="s">
        <v>262</v>
      </c>
      <c r="L94" s="1103"/>
      <c r="M94" s="1103"/>
      <c r="N94" s="1103"/>
      <c r="O94" s="1103"/>
      <c r="P94" s="1103"/>
      <c r="Q94" s="1103"/>
      <c r="R94" s="529" t="s">
        <v>6102</v>
      </c>
    </row>
    <row r="95" spans="2:18" x14ac:dyDescent="0.25">
      <c r="B95" s="527">
        <v>3313</v>
      </c>
      <c r="C95" s="527" t="s">
        <v>3163</v>
      </c>
      <c r="D95" s="527" t="s">
        <v>4080</v>
      </c>
      <c r="E95" s="527" t="s">
        <v>34</v>
      </c>
      <c r="F95" s="527" t="s">
        <v>435</v>
      </c>
      <c r="G95" s="527" t="s">
        <v>417</v>
      </c>
      <c r="H95" s="527" t="s">
        <v>370</v>
      </c>
      <c r="I95" s="528">
        <v>42979</v>
      </c>
      <c r="J95" s="528">
        <v>48213</v>
      </c>
      <c r="K95" s="529" t="s">
        <v>840</v>
      </c>
      <c r="L95" s="1103"/>
      <c r="M95" s="1103"/>
      <c r="N95" s="1103"/>
      <c r="O95" s="1103"/>
      <c r="P95" s="1103"/>
      <c r="Q95" s="1103"/>
      <c r="R95" s="529" t="s">
        <v>6102</v>
      </c>
    </row>
    <row r="96" spans="2:18" x14ac:dyDescent="0.25">
      <c r="B96" s="527">
        <v>3308</v>
      </c>
      <c r="C96" s="527" t="s">
        <v>3164</v>
      </c>
      <c r="D96" s="527" t="s">
        <v>4080</v>
      </c>
      <c r="E96" s="527" t="s">
        <v>34</v>
      </c>
      <c r="F96" s="527" t="s">
        <v>435</v>
      </c>
      <c r="G96" s="527" t="s">
        <v>417</v>
      </c>
      <c r="H96" s="527" t="s">
        <v>765</v>
      </c>
      <c r="I96" s="528">
        <v>42979</v>
      </c>
      <c r="J96" s="528">
        <v>48213</v>
      </c>
      <c r="K96" s="529" t="s">
        <v>128</v>
      </c>
      <c r="L96" s="1103"/>
      <c r="M96" s="1103"/>
      <c r="N96" s="1103"/>
      <c r="O96" s="1103"/>
      <c r="P96" s="1103"/>
      <c r="Q96" s="1103"/>
      <c r="R96" s="529" t="s">
        <v>6102</v>
      </c>
    </row>
    <row r="97" spans="2:18" x14ac:dyDescent="0.25">
      <c r="B97" s="527">
        <v>3545</v>
      </c>
      <c r="C97" s="527" t="s">
        <v>3369</v>
      </c>
      <c r="D97" s="527" t="s">
        <v>4080</v>
      </c>
      <c r="E97" s="527" t="s">
        <v>34</v>
      </c>
      <c r="F97" s="527" t="s">
        <v>435</v>
      </c>
      <c r="G97" s="527" t="s">
        <v>417</v>
      </c>
      <c r="H97" s="527" t="s">
        <v>1148</v>
      </c>
      <c r="I97" s="528">
        <v>43101</v>
      </c>
      <c r="J97" s="528">
        <v>48213</v>
      </c>
      <c r="K97" s="529" t="s">
        <v>3370</v>
      </c>
      <c r="L97" s="1103"/>
      <c r="M97" s="1103"/>
      <c r="N97" s="1103"/>
      <c r="O97" s="1103"/>
      <c r="P97" s="1103"/>
      <c r="Q97" s="1103"/>
      <c r="R97" s="529" t="s">
        <v>6102</v>
      </c>
    </row>
    <row r="98" spans="2:18" x14ac:dyDescent="0.25">
      <c r="B98" s="527">
        <v>4145</v>
      </c>
      <c r="C98" s="527" t="s">
        <v>3464</v>
      </c>
      <c r="D98" s="527" t="s">
        <v>4080</v>
      </c>
      <c r="E98" s="527" t="s">
        <v>34</v>
      </c>
      <c r="F98" s="527" t="s">
        <v>435</v>
      </c>
      <c r="G98" s="527" t="s">
        <v>417</v>
      </c>
      <c r="H98" s="527" t="s">
        <v>3483</v>
      </c>
      <c r="I98" s="528">
        <v>43221</v>
      </c>
      <c r="J98" s="528">
        <v>48213</v>
      </c>
      <c r="K98" s="529" t="s">
        <v>3465</v>
      </c>
      <c r="L98" s="1103"/>
      <c r="M98" s="1103"/>
      <c r="N98" s="1103"/>
      <c r="O98" s="1103"/>
      <c r="P98" s="1103"/>
      <c r="Q98" s="1103"/>
      <c r="R98" s="529" t="s">
        <v>6102</v>
      </c>
    </row>
    <row r="99" spans="2:18" x14ac:dyDescent="0.25">
      <c r="B99" s="527">
        <v>3546</v>
      </c>
      <c r="C99" s="527" t="s">
        <v>3371</v>
      </c>
      <c r="D99" s="527" t="s">
        <v>4080</v>
      </c>
      <c r="E99" s="527" t="s">
        <v>34</v>
      </c>
      <c r="F99" s="527" t="s">
        <v>435</v>
      </c>
      <c r="G99" s="527" t="s">
        <v>417</v>
      </c>
      <c r="H99" s="527" t="s">
        <v>1175</v>
      </c>
      <c r="I99" s="528">
        <v>43101</v>
      </c>
      <c r="J99" s="528">
        <v>48213</v>
      </c>
      <c r="K99" s="529" t="s">
        <v>3372</v>
      </c>
      <c r="L99" s="1103"/>
      <c r="M99" s="1103"/>
      <c r="N99" s="1103"/>
      <c r="O99" s="1103"/>
      <c r="P99" s="1103"/>
      <c r="Q99" s="1103"/>
      <c r="R99" s="529" t="s">
        <v>6102</v>
      </c>
    </row>
    <row r="100" spans="2:18" x14ac:dyDescent="0.25">
      <c r="B100" s="527">
        <v>4703</v>
      </c>
      <c r="C100" s="527" t="s">
        <v>3594</v>
      </c>
      <c r="D100" s="527" t="s">
        <v>4080</v>
      </c>
      <c r="E100" s="527" t="s">
        <v>34</v>
      </c>
      <c r="F100" s="527" t="s">
        <v>435</v>
      </c>
      <c r="G100" s="527" t="s">
        <v>417</v>
      </c>
      <c r="H100" s="527" t="s">
        <v>3364</v>
      </c>
      <c r="I100" s="528">
        <v>43466</v>
      </c>
      <c r="J100" s="528">
        <v>48213</v>
      </c>
      <c r="K100" s="529" t="s">
        <v>3585</v>
      </c>
      <c r="L100" s="1103"/>
      <c r="M100" s="1103"/>
      <c r="N100" s="1103"/>
      <c r="O100" s="1103"/>
      <c r="P100" s="1103"/>
      <c r="Q100" s="1103"/>
      <c r="R100" s="529" t="s">
        <v>6102</v>
      </c>
    </row>
    <row r="101" spans="2:18" x14ac:dyDescent="0.25">
      <c r="B101" s="527">
        <v>3309</v>
      </c>
      <c r="C101" s="527" t="s">
        <v>6103</v>
      </c>
      <c r="D101" s="527" t="s">
        <v>4080</v>
      </c>
      <c r="E101" s="527" t="s">
        <v>34</v>
      </c>
      <c r="F101" s="527" t="s">
        <v>435</v>
      </c>
      <c r="G101" s="527" t="s">
        <v>417</v>
      </c>
      <c r="H101" s="527" t="s">
        <v>730</v>
      </c>
      <c r="I101" s="528">
        <v>42979</v>
      </c>
      <c r="J101" s="528">
        <v>46752</v>
      </c>
      <c r="K101" s="529" t="s">
        <v>162</v>
      </c>
      <c r="L101" s="1104"/>
      <c r="M101" s="1104"/>
      <c r="N101" s="1104"/>
      <c r="O101" s="1104"/>
      <c r="P101" s="1104"/>
      <c r="Q101" s="1104"/>
      <c r="R101" s="529" t="s">
        <v>6102</v>
      </c>
    </row>
    <row r="102" spans="2:18" x14ac:dyDescent="0.25">
      <c r="B102" s="527">
        <v>3314</v>
      </c>
      <c r="C102" s="527" t="s">
        <v>3165</v>
      </c>
      <c r="D102" s="527" t="s">
        <v>4080</v>
      </c>
      <c r="E102" s="527" t="s">
        <v>4012</v>
      </c>
      <c r="F102" s="527" t="s">
        <v>435</v>
      </c>
      <c r="G102" s="527" t="s">
        <v>417</v>
      </c>
      <c r="H102" s="527" t="s">
        <v>534</v>
      </c>
      <c r="I102" s="528">
        <v>42979</v>
      </c>
      <c r="J102" s="528">
        <v>47118</v>
      </c>
      <c r="K102" s="529" t="s">
        <v>159</v>
      </c>
      <c r="L102" s="1102">
        <v>21.629000000000001</v>
      </c>
      <c r="M102" s="1102">
        <v>21.629000000000001</v>
      </c>
      <c r="N102" s="1102">
        <v>21.629000000000001</v>
      </c>
      <c r="O102" s="1102">
        <v>4.3259999999999996</v>
      </c>
      <c r="P102" s="1102">
        <v>4.3259999999999996</v>
      </c>
      <c r="Q102" s="1102">
        <v>4.3259999999999996</v>
      </c>
      <c r="R102" s="1105" t="s">
        <v>649</v>
      </c>
    </row>
    <row r="103" spans="2:18" x14ac:dyDescent="0.25">
      <c r="B103" s="527">
        <v>3315</v>
      </c>
      <c r="C103" s="527" t="s">
        <v>3166</v>
      </c>
      <c r="D103" s="527" t="s">
        <v>4080</v>
      </c>
      <c r="E103" s="527" t="s">
        <v>4012</v>
      </c>
      <c r="F103" s="527" t="s">
        <v>435</v>
      </c>
      <c r="G103" s="527" t="s">
        <v>417</v>
      </c>
      <c r="H103" s="527" t="s">
        <v>520</v>
      </c>
      <c r="I103" s="528">
        <v>42979</v>
      </c>
      <c r="J103" s="528">
        <v>47118</v>
      </c>
      <c r="K103" s="529" t="s">
        <v>305</v>
      </c>
      <c r="L103" s="1103"/>
      <c r="M103" s="1103"/>
      <c r="N103" s="1103"/>
      <c r="O103" s="1103"/>
      <c r="P103" s="1103"/>
      <c r="Q103" s="1103"/>
      <c r="R103" s="1106"/>
    </row>
    <row r="104" spans="2:18" x14ac:dyDescent="0.25">
      <c r="B104" s="527">
        <v>3316</v>
      </c>
      <c r="C104" s="527" t="s">
        <v>3167</v>
      </c>
      <c r="D104" s="527" t="s">
        <v>4080</v>
      </c>
      <c r="E104" s="527" t="s">
        <v>4012</v>
      </c>
      <c r="F104" s="527" t="s">
        <v>435</v>
      </c>
      <c r="G104" s="527" t="s">
        <v>417</v>
      </c>
      <c r="H104" s="527" t="s">
        <v>522</v>
      </c>
      <c r="I104" s="528">
        <v>42979</v>
      </c>
      <c r="J104" s="528">
        <v>47118</v>
      </c>
      <c r="K104" s="529" t="s">
        <v>101</v>
      </c>
      <c r="L104" s="1103"/>
      <c r="M104" s="1103"/>
      <c r="N104" s="1103"/>
      <c r="O104" s="1103"/>
      <c r="P104" s="1103"/>
      <c r="Q104" s="1103"/>
      <c r="R104" s="1106"/>
    </row>
    <row r="105" spans="2:18" x14ac:dyDescent="0.25">
      <c r="B105" s="527">
        <v>3317</v>
      </c>
      <c r="C105" s="527" t="s">
        <v>3168</v>
      </c>
      <c r="D105" s="527" t="s">
        <v>4080</v>
      </c>
      <c r="E105" s="527" t="s">
        <v>4012</v>
      </c>
      <c r="F105" s="527" t="s">
        <v>435</v>
      </c>
      <c r="G105" s="527" t="s">
        <v>417</v>
      </c>
      <c r="H105" s="527" t="s">
        <v>524</v>
      </c>
      <c r="I105" s="528">
        <v>42979</v>
      </c>
      <c r="J105" s="528">
        <v>47118</v>
      </c>
      <c r="K105" s="529" t="s">
        <v>99</v>
      </c>
      <c r="L105" s="1103"/>
      <c r="M105" s="1103"/>
      <c r="N105" s="1103"/>
      <c r="O105" s="1103"/>
      <c r="P105" s="1103"/>
      <c r="Q105" s="1103"/>
      <c r="R105" s="1106"/>
    </row>
    <row r="106" spans="2:18" x14ac:dyDescent="0.25">
      <c r="B106" s="527">
        <v>3318</v>
      </c>
      <c r="C106" s="527" t="s">
        <v>3169</v>
      </c>
      <c r="D106" s="527" t="s">
        <v>4080</v>
      </c>
      <c r="E106" s="527" t="s">
        <v>4012</v>
      </c>
      <c r="F106" s="527" t="s">
        <v>435</v>
      </c>
      <c r="G106" s="527" t="s">
        <v>417</v>
      </c>
      <c r="H106" s="527" t="s">
        <v>526</v>
      </c>
      <c r="I106" s="528">
        <v>42979</v>
      </c>
      <c r="J106" s="528">
        <v>47118</v>
      </c>
      <c r="K106" s="529" t="s">
        <v>100</v>
      </c>
      <c r="L106" s="1103"/>
      <c r="M106" s="1103"/>
      <c r="N106" s="1103"/>
      <c r="O106" s="1103"/>
      <c r="P106" s="1103"/>
      <c r="Q106" s="1103"/>
      <c r="R106" s="1106"/>
    </row>
    <row r="107" spans="2:18" x14ac:dyDescent="0.25">
      <c r="B107" s="527">
        <v>3319</v>
      </c>
      <c r="C107" s="527" t="s">
        <v>3170</v>
      </c>
      <c r="D107" s="527" t="s">
        <v>4080</v>
      </c>
      <c r="E107" s="527" t="s">
        <v>4012</v>
      </c>
      <c r="F107" s="527" t="s">
        <v>435</v>
      </c>
      <c r="G107" s="527" t="s">
        <v>417</v>
      </c>
      <c r="H107" s="527" t="s">
        <v>528</v>
      </c>
      <c r="I107" s="528">
        <v>42979</v>
      </c>
      <c r="J107" s="528">
        <v>47118</v>
      </c>
      <c r="K107" s="529" t="s">
        <v>275</v>
      </c>
      <c r="L107" s="1103"/>
      <c r="M107" s="1103"/>
      <c r="N107" s="1103"/>
      <c r="O107" s="1103"/>
      <c r="P107" s="1103"/>
      <c r="Q107" s="1103"/>
      <c r="R107" s="1106"/>
    </row>
    <row r="108" spans="2:18" x14ac:dyDescent="0.25">
      <c r="B108" s="527">
        <v>3320</v>
      </c>
      <c r="C108" s="527" t="s">
        <v>3171</v>
      </c>
      <c r="D108" s="527" t="s">
        <v>4080</v>
      </c>
      <c r="E108" s="527" t="s">
        <v>4012</v>
      </c>
      <c r="F108" s="527" t="s">
        <v>435</v>
      </c>
      <c r="G108" s="527" t="s">
        <v>417</v>
      </c>
      <c r="H108" s="527" t="s">
        <v>531</v>
      </c>
      <c r="I108" s="528">
        <v>42979</v>
      </c>
      <c r="J108" s="528">
        <v>47118</v>
      </c>
      <c r="K108" s="529" t="s">
        <v>532</v>
      </c>
      <c r="L108" s="1104"/>
      <c r="M108" s="1104"/>
      <c r="N108" s="1104"/>
      <c r="O108" s="1104"/>
      <c r="P108" s="1104"/>
      <c r="Q108" s="1104"/>
      <c r="R108" s="1107"/>
    </row>
    <row r="109" spans="2:18" x14ac:dyDescent="0.25">
      <c r="B109" s="527">
        <v>3547</v>
      </c>
      <c r="C109" s="527" t="s">
        <v>3373</v>
      </c>
      <c r="D109" s="527" t="s">
        <v>4080</v>
      </c>
      <c r="E109" s="527" t="s">
        <v>4040</v>
      </c>
      <c r="F109" s="527" t="s">
        <v>435</v>
      </c>
      <c r="G109" s="527" t="s">
        <v>417</v>
      </c>
      <c r="H109" s="527" t="s">
        <v>418</v>
      </c>
      <c r="I109" s="528">
        <v>43101</v>
      </c>
      <c r="J109" s="528">
        <v>47848</v>
      </c>
      <c r="K109" s="529" t="s">
        <v>122</v>
      </c>
      <c r="L109" s="1102">
        <v>25.161999999999999</v>
      </c>
      <c r="M109" s="1102">
        <v>25.161999999999999</v>
      </c>
      <c r="N109" s="1102">
        <v>25.161999999999999</v>
      </c>
      <c r="O109" s="1102">
        <v>5.032</v>
      </c>
      <c r="P109" s="1102">
        <v>5.032</v>
      </c>
      <c r="Q109" s="1102">
        <v>5.032</v>
      </c>
      <c r="R109" s="527" t="s">
        <v>3366</v>
      </c>
    </row>
    <row r="110" spans="2:18" x14ac:dyDescent="0.25">
      <c r="B110" s="527">
        <v>3548</v>
      </c>
      <c r="C110" s="527" t="s">
        <v>3374</v>
      </c>
      <c r="D110" s="527" t="s">
        <v>4080</v>
      </c>
      <c r="E110" s="527" t="s">
        <v>4040</v>
      </c>
      <c r="F110" s="527" t="s">
        <v>435</v>
      </c>
      <c r="G110" s="527" t="s">
        <v>417</v>
      </c>
      <c r="H110" s="527" t="s">
        <v>422</v>
      </c>
      <c r="I110" s="528">
        <v>43101</v>
      </c>
      <c r="J110" s="528">
        <v>47848</v>
      </c>
      <c r="K110" s="529" t="s">
        <v>267</v>
      </c>
      <c r="L110" s="1103"/>
      <c r="M110" s="1103"/>
      <c r="N110" s="1103"/>
      <c r="O110" s="1103"/>
      <c r="P110" s="1103"/>
      <c r="Q110" s="1103"/>
      <c r="R110" s="527" t="s">
        <v>3366</v>
      </c>
    </row>
    <row r="111" spans="2:18" x14ac:dyDescent="0.25">
      <c r="B111" s="527">
        <v>3549</v>
      </c>
      <c r="C111" s="527" t="s">
        <v>3375</v>
      </c>
      <c r="D111" s="527" t="s">
        <v>4080</v>
      </c>
      <c r="E111" s="527" t="s">
        <v>4040</v>
      </c>
      <c r="F111" s="527" t="s">
        <v>435</v>
      </c>
      <c r="G111" s="527" t="s">
        <v>417</v>
      </c>
      <c r="H111" s="527" t="s">
        <v>424</v>
      </c>
      <c r="I111" s="528">
        <v>43101</v>
      </c>
      <c r="J111" s="528">
        <v>47848</v>
      </c>
      <c r="K111" s="529" t="s">
        <v>120</v>
      </c>
      <c r="L111" s="1103"/>
      <c r="M111" s="1103"/>
      <c r="N111" s="1103"/>
      <c r="O111" s="1103"/>
      <c r="P111" s="1103"/>
      <c r="Q111" s="1103"/>
      <c r="R111" s="527" t="s">
        <v>3366</v>
      </c>
    </row>
    <row r="112" spans="2:18" x14ac:dyDescent="0.25">
      <c r="B112" s="527">
        <v>3550</v>
      </c>
      <c r="C112" s="527" t="s">
        <v>3376</v>
      </c>
      <c r="D112" s="527" t="s">
        <v>4080</v>
      </c>
      <c r="E112" s="527" t="s">
        <v>4040</v>
      </c>
      <c r="F112" s="527" t="s">
        <v>435</v>
      </c>
      <c r="G112" s="527" t="s">
        <v>417</v>
      </c>
      <c r="H112" s="527" t="s">
        <v>428</v>
      </c>
      <c r="I112" s="528">
        <v>43101</v>
      </c>
      <c r="J112" s="528">
        <v>47848</v>
      </c>
      <c r="K112" s="529" t="s">
        <v>78</v>
      </c>
      <c r="L112" s="1103"/>
      <c r="M112" s="1103"/>
      <c r="N112" s="1103"/>
      <c r="O112" s="1103"/>
      <c r="P112" s="1103"/>
      <c r="Q112" s="1103"/>
      <c r="R112" s="527" t="s">
        <v>3366</v>
      </c>
    </row>
    <row r="113" spans="2:18" x14ac:dyDescent="0.25">
      <c r="B113" s="527">
        <v>3551</v>
      </c>
      <c r="C113" s="527" t="s">
        <v>3377</v>
      </c>
      <c r="D113" s="527" t="s">
        <v>4080</v>
      </c>
      <c r="E113" s="527" t="s">
        <v>4040</v>
      </c>
      <c r="F113" s="527" t="s">
        <v>435</v>
      </c>
      <c r="G113" s="527" t="s">
        <v>417</v>
      </c>
      <c r="H113" s="527" t="s">
        <v>370</v>
      </c>
      <c r="I113" s="528">
        <v>43101</v>
      </c>
      <c r="J113" s="528">
        <v>47848</v>
      </c>
      <c r="K113" s="529" t="s">
        <v>800</v>
      </c>
      <c r="L113" s="1103"/>
      <c r="M113" s="1103"/>
      <c r="N113" s="1103"/>
      <c r="O113" s="1103"/>
      <c r="P113" s="1103"/>
      <c r="Q113" s="1103"/>
      <c r="R113" s="527" t="s">
        <v>3366</v>
      </c>
    </row>
    <row r="114" spans="2:18" x14ac:dyDescent="0.25">
      <c r="B114" s="527">
        <v>3552</v>
      </c>
      <c r="C114" s="527" t="s">
        <v>3378</v>
      </c>
      <c r="D114" s="527" t="s">
        <v>4080</v>
      </c>
      <c r="E114" s="527" t="s">
        <v>4040</v>
      </c>
      <c r="F114" s="527" t="s">
        <v>435</v>
      </c>
      <c r="G114" s="527" t="s">
        <v>417</v>
      </c>
      <c r="H114" s="527" t="s">
        <v>431</v>
      </c>
      <c r="I114" s="528">
        <v>43101</v>
      </c>
      <c r="J114" s="528">
        <v>47848</v>
      </c>
      <c r="K114" s="529" t="s">
        <v>268</v>
      </c>
      <c r="L114" s="1103"/>
      <c r="M114" s="1103"/>
      <c r="N114" s="1103"/>
      <c r="O114" s="1103"/>
      <c r="P114" s="1103"/>
      <c r="Q114" s="1103"/>
      <c r="R114" s="527" t="s">
        <v>3366</v>
      </c>
    </row>
    <row r="115" spans="2:18" x14ac:dyDescent="0.25">
      <c r="B115" s="527">
        <v>3553</v>
      </c>
      <c r="C115" s="527" t="s">
        <v>3379</v>
      </c>
      <c r="D115" s="527" t="s">
        <v>4080</v>
      </c>
      <c r="E115" s="527" t="s">
        <v>4040</v>
      </c>
      <c r="F115" s="527" t="s">
        <v>435</v>
      </c>
      <c r="G115" s="527" t="s">
        <v>417</v>
      </c>
      <c r="H115" s="527" t="s">
        <v>433</v>
      </c>
      <c r="I115" s="528">
        <v>43101</v>
      </c>
      <c r="J115" s="528">
        <v>47848</v>
      </c>
      <c r="K115" s="529" t="s">
        <v>121</v>
      </c>
      <c r="L115" s="1103"/>
      <c r="M115" s="1103"/>
      <c r="N115" s="1103"/>
      <c r="O115" s="1103"/>
      <c r="P115" s="1103"/>
      <c r="Q115" s="1103"/>
      <c r="R115" s="527" t="s">
        <v>3366</v>
      </c>
    </row>
    <row r="116" spans="2:18" x14ac:dyDescent="0.25">
      <c r="B116" s="527">
        <v>0</v>
      </c>
      <c r="C116" s="527" t="s">
        <v>4433</v>
      </c>
      <c r="D116" s="527" t="s">
        <v>4080</v>
      </c>
      <c r="E116" s="527" t="s">
        <v>4040</v>
      </c>
      <c r="F116" s="527" t="s">
        <v>435</v>
      </c>
      <c r="G116" s="527" t="s">
        <v>417</v>
      </c>
      <c r="H116" s="527" t="s">
        <v>4388</v>
      </c>
      <c r="I116" s="528">
        <v>44166</v>
      </c>
      <c r="J116" s="528">
        <v>47848</v>
      </c>
      <c r="K116" s="529" t="s">
        <v>4389</v>
      </c>
      <c r="L116" s="1103"/>
      <c r="M116" s="1103"/>
      <c r="N116" s="1103"/>
      <c r="O116" s="1103"/>
      <c r="P116" s="1103"/>
      <c r="Q116" s="1103"/>
      <c r="R116" s="527" t="s">
        <v>3366</v>
      </c>
    </row>
    <row r="117" spans="2:18" x14ac:dyDescent="0.25">
      <c r="B117" s="527">
        <v>3554</v>
      </c>
      <c r="C117" s="527" t="s">
        <v>3380</v>
      </c>
      <c r="D117" s="527" t="s">
        <v>4080</v>
      </c>
      <c r="E117" s="527" t="s">
        <v>4040</v>
      </c>
      <c r="F117" s="527" t="s">
        <v>435</v>
      </c>
      <c r="G117" s="527" t="s">
        <v>417</v>
      </c>
      <c r="H117" s="527" t="s">
        <v>426</v>
      </c>
      <c r="I117" s="528">
        <v>43101</v>
      </c>
      <c r="J117" s="528">
        <v>47848</v>
      </c>
      <c r="K117" s="529" t="s">
        <v>123</v>
      </c>
      <c r="L117" s="1104"/>
      <c r="M117" s="1104"/>
      <c r="N117" s="1104"/>
      <c r="O117" s="1104"/>
      <c r="P117" s="1104"/>
      <c r="Q117" s="1104"/>
      <c r="R117" s="527" t="s">
        <v>3366</v>
      </c>
    </row>
    <row r="118" spans="2:18" x14ac:dyDescent="0.25">
      <c r="B118" s="527">
        <v>3555</v>
      </c>
      <c r="C118" s="527" t="s">
        <v>3381</v>
      </c>
      <c r="D118" s="527" t="s">
        <v>4080</v>
      </c>
      <c r="E118" s="527" t="s">
        <v>34</v>
      </c>
      <c r="F118" s="527" t="s">
        <v>435</v>
      </c>
      <c r="G118" s="527" t="s">
        <v>417</v>
      </c>
      <c r="H118" s="527" t="s">
        <v>719</v>
      </c>
      <c r="I118" s="528">
        <v>43101</v>
      </c>
      <c r="J118" s="528">
        <v>47848</v>
      </c>
      <c r="K118" s="529" t="s">
        <v>263</v>
      </c>
      <c r="L118" s="1102">
        <v>143.172</v>
      </c>
      <c r="M118" s="1102">
        <v>143.172</v>
      </c>
      <c r="N118" s="1102">
        <v>143.172</v>
      </c>
      <c r="O118" s="1102">
        <v>28.634999999999998</v>
      </c>
      <c r="P118" s="1102">
        <v>28.634999999999998</v>
      </c>
      <c r="Q118" s="1102">
        <v>28.634999999999998</v>
      </c>
      <c r="R118" s="529" t="s">
        <v>6104</v>
      </c>
    </row>
    <row r="119" spans="2:18" x14ac:dyDescent="0.25">
      <c r="B119" s="527">
        <v>3556</v>
      </c>
      <c r="C119" s="527" t="s">
        <v>3382</v>
      </c>
      <c r="D119" s="527" t="s">
        <v>4080</v>
      </c>
      <c r="E119" s="527" t="s">
        <v>34</v>
      </c>
      <c r="F119" s="527" t="s">
        <v>435</v>
      </c>
      <c r="G119" s="527" t="s">
        <v>417</v>
      </c>
      <c r="H119" s="527" t="s">
        <v>767</v>
      </c>
      <c r="I119" s="528">
        <v>43101</v>
      </c>
      <c r="J119" s="528">
        <v>47848</v>
      </c>
      <c r="K119" s="529" t="s">
        <v>161</v>
      </c>
      <c r="L119" s="1103"/>
      <c r="M119" s="1103"/>
      <c r="N119" s="1103"/>
      <c r="O119" s="1103"/>
      <c r="P119" s="1103"/>
      <c r="Q119" s="1103"/>
      <c r="R119" s="529" t="s">
        <v>6104</v>
      </c>
    </row>
    <row r="120" spans="2:18" x14ac:dyDescent="0.25">
      <c r="B120" s="527">
        <v>3557</v>
      </c>
      <c r="C120" s="527" t="s">
        <v>3383</v>
      </c>
      <c r="D120" s="527" t="s">
        <v>4080</v>
      </c>
      <c r="E120" s="527" t="s">
        <v>34</v>
      </c>
      <c r="F120" s="527" t="s">
        <v>435</v>
      </c>
      <c r="G120" s="527" t="s">
        <v>417</v>
      </c>
      <c r="H120" s="527" t="s">
        <v>634</v>
      </c>
      <c r="I120" s="528">
        <v>43101</v>
      </c>
      <c r="J120" s="528">
        <v>47848</v>
      </c>
      <c r="K120" s="529" t="s">
        <v>262</v>
      </c>
      <c r="L120" s="1103"/>
      <c r="M120" s="1103"/>
      <c r="N120" s="1103"/>
      <c r="O120" s="1103"/>
      <c r="P120" s="1103"/>
      <c r="Q120" s="1103"/>
      <c r="R120" s="529" t="s">
        <v>6104</v>
      </c>
    </row>
    <row r="121" spans="2:18" x14ac:dyDescent="0.25">
      <c r="B121" s="527">
        <v>3558</v>
      </c>
      <c r="C121" s="527" t="s">
        <v>3384</v>
      </c>
      <c r="D121" s="527" t="s">
        <v>4080</v>
      </c>
      <c r="E121" s="527" t="s">
        <v>34</v>
      </c>
      <c r="F121" s="527" t="s">
        <v>435</v>
      </c>
      <c r="G121" s="527" t="s">
        <v>417</v>
      </c>
      <c r="H121" s="527" t="s">
        <v>370</v>
      </c>
      <c r="I121" s="528">
        <v>43101</v>
      </c>
      <c r="J121" s="528">
        <v>47848</v>
      </c>
      <c r="K121" s="529" t="s">
        <v>840</v>
      </c>
      <c r="L121" s="1103"/>
      <c r="M121" s="1103"/>
      <c r="N121" s="1103"/>
      <c r="O121" s="1103"/>
      <c r="P121" s="1103"/>
      <c r="Q121" s="1103"/>
      <c r="R121" s="529" t="s">
        <v>6104</v>
      </c>
    </row>
    <row r="122" spans="2:18" x14ac:dyDescent="0.25">
      <c r="B122" s="527">
        <v>3559</v>
      </c>
      <c r="C122" s="527" t="s">
        <v>3385</v>
      </c>
      <c r="D122" s="527" t="s">
        <v>4080</v>
      </c>
      <c r="E122" s="527" t="s">
        <v>34</v>
      </c>
      <c r="F122" s="527" t="s">
        <v>435</v>
      </c>
      <c r="G122" s="527" t="s">
        <v>417</v>
      </c>
      <c r="H122" s="527" t="s">
        <v>765</v>
      </c>
      <c r="I122" s="528">
        <v>43101</v>
      </c>
      <c r="J122" s="528">
        <v>47848</v>
      </c>
      <c r="K122" s="529" t="s">
        <v>128</v>
      </c>
      <c r="L122" s="1103"/>
      <c r="M122" s="1103"/>
      <c r="N122" s="1103"/>
      <c r="O122" s="1103"/>
      <c r="P122" s="1103"/>
      <c r="Q122" s="1103"/>
      <c r="R122" s="529" t="s">
        <v>6104</v>
      </c>
    </row>
    <row r="123" spans="2:18" x14ac:dyDescent="0.25">
      <c r="B123" s="527">
        <v>3560</v>
      </c>
      <c r="C123" s="527" t="s">
        <v>3386</v>
      </c>
      <c r="D123" s="527" t="s">
        <v>4080</v>
      </c>
      <c r="E123" s="527" t="s">
        <v>34</v>
      </c>
      <c r="F123" s="527" t="s">
        <v>435</v>
      </c>
      <c r="G123" s="527" t="s">
        <v>417</v>
      </c>
      <c r="H123" s="527" t="s">
        <v>1148</v>
      </c>
      <c r="I123" s="528">
        <v>43101</v>
      </c>
      <c r="J123" s="528">
        <v>47848</v>
      </c>
      <c r="K123" s="529" t="s">
        <v>3370</v>
      </c>
      <c r="L123" s="1103"/>
      <c r="M123" s="1103"/>
      <c r="N123" s="1103"/>
      <c r="O123" s="1103"/>
      <c r="P123" s="1103"/>
      <c r="Q123" s="1103"/>
      <c r="R123" s="529" t="s">
        <v>6104</v>
      </c>
    </row>
    <row r="124" spans="2:18" x14ac:dyDescent="0.25">
      <c r="B124" s="527">
        <v>4144</v>
      </c>
      <c r="C124" s="527" t="s">
        <v>3467</v>
      </c>
      <c r="D124" s="527" t="s">
        <v>4080</v>
      </c>
      <c r="E124" s="527" t="s">
        <v>34</v>
      </c>
      <c r="F124" s="527" t="s">
        <v>435</v>
      </c>
      <c r="G124" s="527" t="s">
        <v>417</v>
      </c>
      <c r="H124" s="527" t="s">
        <v>3483</v>
      </c>
      <c r="I124" s="528">
        <v>43221</v>
      </c>
      <c r="J124" s="528">
        <v>47848</v>
      </c>
      <c r="K124" s="529" t="s">
        <v>3463</v>
      </c>
      <c r="L124" s="1103"/>
      <c r="M124" s="1103"/>
      <c r="N124" s="1103"/>
      <c r="O124" s="1103"/>
      <c r="P124" s="1103"/>
      <c r="Q124" s="1103"/>
      <c r="R124" s="529" t="s">
        <v>6104</v>
      </c>
    </row>
    <row r="125" spans="2:18" x14ac:dyDescent="0.25">
      <c r="B125" s="527">
        <v>3561</v>
      </c>
      <c r="C125" s="527" t="s">
        <v>3387</v>
      </c>
      <c r="D125" s="527" t="s">
        <v>4080</v>
      </c>
      <c r="E125" s="527" t="s">
        <v>34</v>
      </c>
      <c r="F125" s="527" t="s">
        <v>435</v>
      </c>
      <c r="G125" s="527" t="s">
        <v>417</v>
      </c>
      <c r="H125" s="527" t="s">
        <v>1175</v>
      </c>
      <c r="I125" s="528">
        <v>43101</v>
      </c>
      <c r="J125" s="528">
        <v>47848</v>
      </c>
      <c r="K125" s="529" t="s">
        <v>3372</v>
      </c>
      <c r="L125" s="1103"/>
      <c r="M125" s="1103"/>
      <c r="N125" s="1103"/>
      <c r="O125" s="1103"/>
      <c r="P125" s="1103"/>
      <c r="Q125" s="1103"/>
      <c r="R125" s="529" t="s">
        <v>6104</v>
      </c>
    </row>
    <row r="126" spans="2:18" x14ac:dyDescent="0.25">
      <c r="B126" s="527">
        <v>4704</v>
      </c>
      <c r="C126" s="527" t="s">
        <v>3595</v>
      </c>
      <c r="D126" s="527" t="s">
        <v>4080</v>
      </c>
      <c r="E126" s="527" t="s">
        <v>34</v>
      </c>
      <c r="F126" s="527" t="s">
        <v>435</v>
      </c>
      <c r="G126" s="527" t="s">
        <v>417</v>
      </c>
      <c r="H126" s="527" t="s">
        <v>3364</v>
      </c>
      <c r="I126" s="528">
        <v>43466</v>
      </c>
      <c r="J126" s="528">
        <v>47848</v>
      </c>
      <c r="K126" s="529" t="s">
        <v>3585</v>
      </c>
      <c r="L126" s="1103"/>
      <c r="M126" s="1103"/>
      <c r="N126" s="1103"/>
      <c r="O126" s="1103"/>
      <c r="P126" s="1103"/>
      <c r="Q126" s="1103"/>
      <c r="R126" s="529" t="s">
        <v>6104</v>
      </c>
    </row>
    <row r="127" spans="2:18" x14ac:dyDescent="0.25">
      <c r="B127" s="527">
        <v>3562</v>
      </c>
      <c r="C127" s="527" t="s">
        <v>3388</v>
      </c>
      <c r="D127" s="527" t="s">
        <v>4080</v>
      </c>
      <c r="E127" s="527" t="s">
        <v>34</v>
      </c>
      <c r="F127" s="527" t="s">
        <v>435</v>
      </c>
      <c r="G127" s="527" t="s">
        <v>417</v>
      </c>
      <c r="H127" s="527" t="s">
        <v>730</v>
      </c>
      <c r="I127" s="528">
        <v>43101</v>
      </c>
      <c r="J127" s="528">
        <v>46752</v>
      </c>
      <c r="K127" s="529" t="s">
        <v>162</v>
      </c>
      <c r="L127" s="1104"/>
      <c r="M127" s="1104"/>
      <c r="N127" s="1104"/>
      <c r="O127" s="1104"/>
      <c r="P127" s="1104"/>
      <c r="Q127" s="1104"/>
      <c r="R127" s="529" t="s">
        <v>6104</v>
      </c>
    </row>
    <row r="128" spans="2:18" x14ac:dyDescent="0.25">
      <c r="B128" s="527">
        <v>0</v>
      </c>
      <c r="C128" s="527" t="s">
        <v>4485</v>
      </c>
      <c r="D128" s="527" t="s">
        <v>4080</v>
      </c>
      <c r="E128" s="527" t="s">
        <v>4040</v>
      </c>
      <c r="F128" s="527" t="s">
        <v>416</v>
      </c>
      <c r="G128" s="527" t="s">
        <v>558</v>
      </c>
      <c r="H128" s="527" t="s">
        <v>418</v>
      </c>
      <c r="I128" s="528">
        <v>44197</v>
      </c>
      <c r="J128" s="528">
        <v>45291</v>
      </c>
      <c r="K128" s="529" t="s">
        <v>122</v>
      </c>
      <c r="L128" s="1102">
        <v>30</v>
      </c>
      <c r="M128" s="1102">
        <v>30</v>
      </c>
      <c r="N128" s="1102">
        <v>30</v>
      </c>
      <c r="O128" s="1102">
        <v>70</v>
      </c>
      <c r="P128" s="1102">
        <v>70</v>
      </c>
      <c r="Q128" s="1102">
        <v>70</v>
      </c>
      <c r="R128" s="1105"/>
    </row>
    <row r="129" spans="2:18" x14ac:dyDescent="0.25">
      <c r="B129" s="527">
        <v>0</v>
      </c>
      <c r="C129" s="527" t="s">
        <v>4486</v>
      </c>
      <c r="D129" s="527" t="s">
        <v>4080</v>
      </c>
      <c r="E129" s="527" t="s">
        <v>4040</v>
      </c>
      <c r="F129" s="527" t="s">
        <v>416</v>
      </c>
      <c r="G129" s="527" t="s">
        <v>558</v>
      </c>
      <c r="H129" s="527" t="s">
        <v>422</v>
      </c>
      <c r="I129" s="528">
        <v>44197</v>
      </c>
      <c r="J129" s="528">
        <v>45291</v>
      </c>
      <c r="K129" s="529" t="s">
        <v>267</v>
      </c>
      <c r="L129" s="1103"/>
      <c r="M129" s="1103"/>
      <c r="N129" s="1103"/>
      <c r="O129" s="1103"/>
      <c r="P129" s="1103"/>
      <c r="Q129" s="1103"/>
      <c r="R129" s="1106"/>
    </row>
    <row r="130" spans="2:18" x14ac:dyDescent="0.25">
      <c r="B130" s="527">
        <v>0</v>
      </c>
      <c r="C130" s="527" t="s">
        <v>4487</v>
      </c>
      <c r="D130" s="527" t="s">
        <v>4080</v>
      </c>
      <c r="E130" s="527" t="s">
        <v>4040</v>
      </c>
      <c r="F130" s="527" t="s">
        <v>416</v>
      </c>
      <c r="G130" s="527" t="s">
        <v>558</v>
      </c>
      <c r="H130" s="527" t="s">
        <v>424</v>
      </c>
      <c r="I130" s="528">
        <v>44197</v>
      </c>
      <c r="J130" s="528">
        <v>45291</v>
      </c>
      <c r="K130" s="529" t="s">
        <v>120</v>
      </c>
      <c r="L130" s="1103"/>
      <c r="M130" s="1103"/>
      <c r="N130" s="1103"/>
      <c r="O130" s="1103"/>
      <c r="P130" s="1103"/>
      <c r="Q130" s="1103"/>
      <c r="R130" s="1106"/>
    </row>
    <row r="131" spans="2:18" x14ac:dyDescent="0.25">
      <c r="B131" s="527">
        <v>0</v>
      </c>
      <c r="C131" s="527" t="s">
        <v>4488</v>
      </c>
      <c r="D131" s="527" t="s">
        <v>4080</v>
      </c>
      <c r="E131" s="527" t="s">
        <v>4040</v>
      </c>
      <c r="F131" s="527" t="s">
        <v>416</v>
      </c>
      <c r="G131" s="527" t="s">
        <v>558</v>
      </c>
      <c r="H131" s="527" t="s">
        <v>426</v>
      </c>
      <c r="I131" s="528">
        <v>44197</v>
      </c>
      <c r="J131" s="528">
        <v>45291</v>
      </c>
      <c r="K131" s="529" t="s">
        <v>123</v>
      </c>
      <c r="L131" s="1103"/>
      <c r="M131" s="1103"/>
      <c r="N131" s="1103"/>
      <c r="O131" s="1103"/>
      <c r="P131" s="1103"/>
      <c r="Q131" s="1103"/>
      <c r="R131" s="1106"/>
    </row>
    <row r="132" spans="2:18" x14ac:dyDescent="0.25">
      <c r="B132" s="527">
        <v>0</v>
      </c>
      <c r="C132" s="527" t="s">
        <v>4489</v>
      </c>
      <c r="D132" s="527" t="s">
        <v>4080</v>
      </c>
      <c r="E132" s="527" t="s">
        <v>4040</v>
      </c>
      <c r="F132" s="527" t="s">
        <v>416</v>
      </c>
      <c r="G132" s="527" t="s">
        <v>558</v>
      </c>
      <c r="H132" s="527" t="s">
        <v>428</v>
      </c>
      <c r="I132" s="528">
        <v>44197</v>
      </c>
      <c r="J132" s="528">
        <v>45291</v>
      </c>
      <c r="K132" s="529" t="s">
        <v>78</v>
      </c>
      <c r="L132" s="1103"/>
      <c r="M132" s="1103"/>
      <c r="N132" s="1103"/>
      <c r="O132" s="1103"/>
      <c r="P132" s="1103"/>
      <c r="Q132" s="1103"/>
      <c r="R132" s="1106"/>
    </row>
    <row r="133" spans="2:18" x14ac:dyDescent="0.25">
      <c r="B133" s="527">
        <v>0</v>
      </c>
      <c r="C133" s="527" t="s">
        <v>4490</v>
      </c>
      <c r="D133" s="527" t="s">
        <v>4080</v>
      </c>
      <c r="E133" s="527" t="s">
        <v>4040</v>
      </c>
      <c r="F133" s="527" t="s">
        <v>416</v>
      </c>
      <c r="G133" s="527" t="s">
        <v>558</v>
      </c>
      <c r="H133" s="527" t="s">
        <v>370</v>
      </c>
      <c r="I133" s="528">
        <v>44197</v>
      </c>
      <c r="J133" s="528">
        <v>45291</v>
      </c>
      <c r="K133" s="529" t="s">
        <v>800</v>
      </c>
      <c r="L133" s="1103"/>
      <c r="M133" s="1103"/>
      <c r="N133" s="1103"/>
      <c r="O133" s="1103"/>
      <c r="P133" s="1103"/>
      <c r="Q133" s="1103"/>
      <c r="R133" s="1106"/>
    </row>
    <row r="134" spans="2:18" x14ac:dyDescent="0.25">
      <c r="B134" s="527">
        <v>0</v>
      </c>
      <c r="C134" s="527" t="s">
        <v>4491</v>
      </c>
      <c r="D134" s="527" t="s">
        <v>4080</v>
      </c>
      <c r="E134" s="527" t="s">
        <v>4040</v>
      </c>
      <c r="F134" s="527" t="s">
        <v>416</v>
      </c>
      <c r="G134" s="527" t="s">
        <v>558</v>
      </c>
      <c r="H134" s="527" t="s">
        <v>431</v>
      </c>
      <c r="I134" s="528">
        <v>44197</v>
      </c>
      <c r="J134" s="528">
        <v>45291</v>
      </c>
      <c r="K134" s="529" t="s">
        <v>268</v>
      </c>
      <c r="L134" s="1103"/>
      <c r="M134" s="1103"/>
      <c r="N134" s="1103"/>
      <c r="O134" s="1103"/>
      <c r="P134" s="1103"/>
      <c r="Q134" s="1103"/>
      <c r="R134" s="1106"/>
    </row>
    <row r="135" spans="2:18" x14ac:dyDescent="0.25">
      <c r="B135" s="527">
        <v>0</v>
      </c>
      <c r="C135" s="527" t="s">
        <v>4492</v>
      </c>
      <c r="D135" s="527" t="s">
        <v>4080</v>
      </c>
      <c r="E135" s="527" t="s">
        <v>4040</v>
      </c>
      <c r="F135" s="527" t="s">
        <v>416</v>
      </c>
      <c r="G135" s="527" t="s">
        <v>558</v>
      </c>
      <c r="H135" s="527" t="s">
        <v>433</v>
      </c>
      <c r="I135" s="528">
        <v>44197</v>
      </c>
      <c r="J135" s="528">
        <v>45291</v>
      </c>
      <c r="K135" s="529" t="s">
        <v>121</v>
      </c>
      <c r="L135" s="1103"/>
      <c r="M135" s="1103"/>
      <c r="N135" s="1103"/>
      <c r="O135" s="1103"/>
      <c r="P135" s="1103"/>
      <c r="Q135" s="1103"/>
      <c r="R135" s="1106"/>
    </row>
    <row r="136" spans="2:18" x14ac:dyDescent="0.25">
      <c r="B136" s="527">
        <v>0</v>
      </c>
      <c r="C136" s="527" t="s">
        <v>4493</v>
      </c>
      <c r="D136" s="527" t="s">
        <v>4080</v>
      </c>
      <c r="E136" s="527" t="s">
        <v>4040</v>
      </c>
      <c r="F136" s="527" t="s">
        <v>416</v>
      </c>
      <c r="G136" s="527" t="s">
        <v>558</v>
      </c>
      <c r="H136" s="527" t="s">
        <v>531</v>
      </c>
      <c r="I136" s="528">
        <v>44197</v>
      </c>
      <c r="J136" s="528">
        <v>45291</v>
      </c>
      <c r="K136" s="529" t="s">
        <v>956</v>
      </c>
      <c r="L136" s="1103"/>
      <c r="M136" s="1103"/>
      <c r="N136" s="1103"/>
      <c r="O136" s="1103"/>
      <c r="P136" s="1103"/>
      <c r="Q136" s="1103"/>
      <c r="R136" s="1106"/>
    </row>
    <row r="137" spans="2:18" x14ac:dyDescent="0.25">
      <c r="B137" s="527">
        <v>0</v>
      </c>
      <c r="C137" s="527" t="s">
        <v>4494</v>
      </c>
      <c r="D137" s="527" t="s">
        <v>4080</v>
      </c>
      <c r="E137" s="527" t="s">
        <v>4040</v>
      </c>
      <c r="F137" s="527" t="s">
        <v>416</v>
      </c>
      <c r="G137" s="527" t="s">
        <v>558</v>
      </c>
      <c r="H137" s="527" t="s">
        <v>730</v>
      </c>
      <c r="I137" s="528">
        <v>44197</v>
      </c>
      <c r="J137" s="528">
        <v>45291</v>
      </c>
      <c r="K137" s="529" t="s">
        <v>162</v>
      </c>
      <c r="L137" s="1103"/>
      <c r="M137" s="1103"/>
      <c r="N137" s="1103"/>
      <c r="O137" s="1103"/>
      <c r="P137" s="1103"/>
      <c r="Q137" s="1103"/>
      <c r="R137" s="1106"/>
    </row>
    <row r="138" spans="2:18" x14ac:dyDescent="0.25">
      <c r="B138" s="527">
        <v>0</v>
      </c>
      <c r="C138" s="527" t="s">
        <v>4495</v>
      </c>
      <c r="D138" s="527" t="s">
        <v>4080</v>
      </c>
      <c r="E138" s="527" t="s">
        <v>4040</v>
      </c>
      <c r="F138" s="527" t="s">
        <v>416</v>
      </c>
      <c r="G138" s="527" t="s">
        <v>558</v>
      </c>
      <c r="H138" s="527" t="s">
        <v>4388</v>
      </c>
      <c r="I138" s="528">
        <v>44197</v>
      </c>
      <c r="J138" s="528">
        <v>45291</v>
      </c>
      <c r="K138" s="529" t="s">
        <v>4389</v>
      </c>
      <c r="L138" s="1103"/>
      <c r="M138" s="1103"/>
      <c r="N138" s="1103"/>
      <c r="O138" s="1103"/>
      <c r="P138" s="1103"/>
      <c r="Q138" s="1103"/>
      <c r="R138" s="1106"/>
    </row>
    <row r="139" spans="2:18" x14ac:dyDescent="0.25">
      <c r="B139" s="527">
        <v>0</v>
      </c>
      <c r="C139" s="527" t="s">
        <v>4531</v>
      </c>
      <c r="D139" s="527" t="s">
        <v>4080</v>
      </c>
      <c r="E139" s="527" t="s">
        <v>4040</v>
      </c>
      <c r="F139" s="527" t="s">
        <v>416</v>
      </c>
      <c r="G139" s="527" t="s">
        <v>558</v>
      </c>
      <c r="H139" s="527" t="s">
        <v>608</v>
      </c>
      <c r="I139" s="528">
        <v>44256</v>
      </c>
      <c r="J139" s="528">
        <v>45291</v>
      </c>
      <c r="K139" s="529" t="s">
        <v>157</v>
      </c>
      <c r="L139" s="1103"/>
      <c r="M139" s="1103"/>
      <c r="N139" s="1103"/>
      <c r="O139" s="1103"/>
      <c r="P139" s="1103"/>
      <c r="Q139" s="1103"/>
      <c r="R139" s="1106"/>
    </row>
    <row r="140" spans="2:18" x14ac:dyDescent="0.25">
      <c r="B140" s="527">
        <v>0</v>
      </c>
      <c r="C140" s="527" t="s">
        <v>4532</v>
      </c>
      <c r="D140" s="527" t="s">
        <v>4080</v>
      </c>
      <c r="E140" s="527" t="s">
        <v>4040</v>
      </c>
      <c r="F140" s="527" t="s">
        <v>416</v>
      </c>
      <c r="G140" s="527" t="s">
        <v>558</v>
      </c>
      <c r="H140" s="527" t="s">
        <v>517</v>
      </c>
      <c r="I140" s="528">
        <v>44256</v>
      </c>
      <c r="J140" s="528">
        <v>45291</v>
      </c>
      <c r="K140" s="529" t="s">
        <v>170</v>
      </c>
      <c r="L140" s="1103"/>
      <c r="M140" s="1103"/>
      <c r="N140" s="1103"/>
      <c r="O140" s="1103"/>
      <c r="P140" s="1103"/>
      <c r="Q140" s="1103"/>
      <c r="R140" s="1106"/>
    </row>
    <row r="141" spans="2:18" x14ac:dyDescent="0.25">
      <c r="B141" s="527">
        <v>0</v>
      </c>
      <c r="C141" s="527" t="s">
        <v>4533</v>
      </c>
      <c r="D141" s="527" t="s">
        <v>4080</v>
      </c>
      <c r="E141" s="527" t="s">
        <v>4040</v>
      </c>
      <c r="F141" s="527" t="s">
        <v>416</v>
      </c>
      <c r="G141" s="527" t="s">
        <v>558</v>
      </c>
      <c r="H141" s="527" t="s">
        <v>719</v>
      </c>
      <c r="I141" s="528">
        <v>44256</v>
      </c>
      <c r="J141" s="528">
        <v>45291</v>
      </c>
      <c r="K141" s="529" t="s">
        <v>263</v>
      </c>
      <c r="L141" s="1103"/>
      <c r="M141" s="1103"/>
      <c r="N141" s="1103"/>
      <c r="O141" s="1103"/>
      <c r="P141" s="1103"/>
      <c r="Q141" s="1103"/>
      <c r="R141" s="1106"/>
    </row>
    <row r="142" spans="2:18" x14ac:dyDescent="0.25">
      <c r="B142" s="527">
        <v>0</v>
      </c>
      <c r="C142" s="527" t="s">
        <v>4742</v>
      </c>
      <c r="D142" s="527" t="s">
        <v>4080</v>
      </c>
      <c r="E142" s="527" t="s">
        <v>4040</v>
      </c>
      <c r="F142" s="527" t="s">
        <v>416</v>
      </c>
      <c r="G142" s="527" t="s">
        <v>558</v>
      </c>
      <c r="H142" s="527" t="s">
        <v>767</v>
      </c>
      <c r="I142" s="528">
        <v>44317</v>
      </c>
      <c r="J142" s="528">
        <v>45291</v>
      </c>
      <c r="K142" s="529" t="s">
        <v>161</v>
      </c>
      <c r="L142" s="1103"/>
      <c r="M142" s="1103"/>
      <c r="N142" s="1103"/>
      <c r="O142" s="1103"/>
      <c r="P142" s="1103"/>
      <c r="Q142" s="1103"/>
      <c r="R142" s="1106"/>
    </row>
    <row r="143" spans="2:18" x14ac:dyDescent="0.25">
      <c r="B143" s="527">
        <v>0</v>
      </c>
      <c r="C143" s="527" t="s">
        <v>4912</v>
      </c>
      <c r="D143" s="527" t="s">
        <v>4080</v>
      </c>
      <c r="E143" s="527" t="s">
        <v>4040</v>
      </c>
      <c r="F143" s="527" t="s">
        <v>416</v>
      </c>
      <c r="G143" s="527" t="s">
        <v>558</v>
      </c>
      <c r="H143" s="527" t="s">
        <v>1175</v>
      </c>
      <c r="I143" s="528">
        <v>44317</v>
      </c>
      <c r="J143" s="528">
        <v>45291</v>
      </c>
      <c r="K143" s="529" t="s">
        <v>3361</v>
      </c>
      <c r="L143" s="1103"/>
      <c r="M143" s="1103"/>
      <c r="N143" s="1103"/>
      <c r="O143" s="1103"/>
      <c r="P143" s="1103"/>
      <c r="Q143" s="1103"/>
      <c r="R143" s="1106"/>
    </row>
    <row r="144" spans="2:18" x14ac:dyDescent="0.25">
      <c r="B144" s="527">
        <v>0</v>
      </c>
      <c r="C144" s="527" t="s">
        <v>4913</v>
      </c>
      <c r="D144" s="527" t="s">
        <v>4080</v>
      </c>
      <c r="E144" s="527" t="s">
        <v>4040</v>
      </c>
      <c r="F144" s="527" t="s">
        <v>416</v>
      </c>
      <c r="G144" s="527" t="s">
        <v>558</v>
      </c>
      <c r="H144" s="527" t="s">
        <v>470</v>
      </c>
      <c r="I144" s="528">
        <v>44317</v>
      </c>
      <c r="J144" s="528">
        <v>45291</v>
      </c>
      <c r="K144" s="529" t="s">
        <v>174</v>
      </c>
      <c r="L144" s="1103"/>
      <c r="M144" s="1103"/>
      <c r="N144" s="1103"/>
      <c r="O144" s="1103"/>
      <c r="P144" s="1103"/>
      <c r="Q144" s="1103"/>
      <c r="R144" s="1106"/>
    </row>
    <row r="145" spans="2:18" x14ac:dyDescent="0.25">
      <c r="B145" s="527">
        <v>0</v>
      </c>
      <c r="C145" s="527" t="s">
        <v>5892</v>
      </c>
      <c r="D145" s="527" t="s">
        <v>4080</v>
      </c>
      <c r="E145" s="527" t="s">
        <v>4040</v>
      </c>
      <c r="F145" s="527" t="s">
        <v>416</v>
      </c>
      <c r="G145" s="527" t="s">
        <v>558</v>
      </c>
      <c r="H145" s="527" t="s">
        <v>809</v>
      </c>
      <c r="I145" s="528">
        <v>44317</v>
      </c>
      <c r="J145" s="528">
        <v>45291</v>
      </c>
      <c r="K145" s="529" t="s">
        <v>5893</v>
      </c>
      <c r="L145" s="1103"/>
      <c r="M145" s="1103"/>
      <c r="N145" s="1103"/>
      <c r="O145" s="1103"/>
      <c r="P145" s="1103"/>
      <c r="Q145" s="1103"/>
      <c r="R145" s="1106"/>
    </row>
    <row r="146" spans="2:18" x14ac:dyDescent="0.25">
      <c r="B146" s="527">
        <v>0</v>
      </c>
      <c r="C146" s="527" t="s">
        <v>4496</v>
      </c>
      <c r="D146" s="527" t="s">
        <v>4080</v>
      </c>
      <c r="E146" s="527" t="s">
        <v>4040</v>
      </c>
      <c r="F146" s="527" t="s">
        <v>416</v>
      </c>
      <c r="G146" s="527" t="s">
        <v>558</v>
      </c>
      <c r="H146" s="527" t="s">
        <v>634</v>
      </c>
      <c r="I146" s="528">
        <v>44197</v>
      </c>
      <c r="J146" s="528">
        <v>45291</v>
      </c>
      <c r="K146" s="529" t="s">
        <v>137</v>
      </c>
      <c r="L146" s="1104"/>
      <c r="M146" s="1104"/>
      <c r="N146" s="1104"/>
      <c r="O146" s="1104"/>
      <c r="P146" s="1104"/>
      <c r="Q146" s="1104"/>
      <c r="R146" s="1107"/>
    </row>
    <row r="147" spans="2:18" x14ac:dyDescent="0.25">
      <c r="B147" s="527">
        <v>0</v>
      </c>
      <c r="C147" s="527" t="s">
        <v>5141</v>
      </c>
      <c r="D147" s="527" t="s">
        <v>4080</v>
      </c>
      <c r="E147" s="527" t="s">
        <v>107</v>
      </c>
      <c r="F147" s="527" t="s">
        <v>416</v>
      </c>
      <c r="G147" s="527" t="s">
        <v>558</v>
      </c>
      <c r="H147" s="527" t="s">
        <v>484</v>
      </c>
      <c r="I147" s="528">
        <v>44440</v>
      </c>
      <c r="J147" s="528">
        <v>46022</v>
      </c>
      <c r="K147" s="529" t="s">
        <v>108</v>
      </c>
      <c r="L147" s="1102">
        <v>30</v>
      </c>
      <c r="M147" s="1102">
        <v>30</v>
      </c>
      <c r="N147" s="1102">
        <v>30</v>
      </c>
      <c r="O147" s="1102">
        <v>0</v>
      </c>
      <c r="P147" s="1102">
        <v>0</v>
      </c>
      <c r="Q147" s="1102">
        <v>0</v>
      </c>
      <c r="R147" s="527" t="s">
        <v>5142</v>
      </c>
    </row>
    <row r="148" spans="2:18" x14ac:dyDescent="0.25">
      <c r="B148" s="527">
        <v>0</v>
      </c>
      <c r="C148" s="527" t="s">
        <v>5143</v>
      </c>
      <c r="D148" s="527" t="s">
        <v>4080</v>
      </c>
      <c r="E148" s="527" t="s">
        <v>59</v>
      </c>
      <c r="F148" s="527" t="s">
        <v>416</v>
      </c>
      <c r="G148" s="527" t="s">
        <v>558</v>
      </c>
      <c r="H148" s="527" t="s">
        <v>470</v>
      </c>
      <c r="I148" s="528">
        <v>44440</v>
      </c>
      <c r="J148" s="528">
        <v>46022</v>
      </c>
      <c r="K148" s="529" t="s">
        <v>174</v>
      </c>
      <c r="L148" s="1103"/>
      <c r="M148" s="1103"/>
      <c r="N148" s="1103"/>
      <c r="O148" s="1103"/>
      <c r="P148" s="1103"/>
      <c r="Q148" s="1103"/>
      <c r="R148" s="527" t="s">
        <v>5142</v>
      </c>
    </row>
    <row r="149" spans="2:18" x14ac:dyDescent="0.25">
      <c r="B149" s="527">
        <v>0</v>
      </c>
      <c r="C149" s="527" t="s">
        <v>5144</v>
      </c>
      <c r="D149" s="527" t="s">
        <v>4080</v>
      </c>
      <c r="E149" s="527" t="s">
        <v>59</v>
      </c>
      <c r="F149" s="527" t="s">
        <v>416</v>
      </c>
      <c r="G149" s="527" t="s">
        <v>558</v>
      </c>
      <c r="H149" s="527" t="s">
        <v>475</v>
      </c>
      <c r="I149" s="528">
        <v>44440</v>
      </c>
      <c r="J149" s="528">
        <v>46022</v>
      </c>
      <c r="K149" s="529" t="s">
        <v>67</v>
      </c>
      <c r="L149" s="1103"/>
      <c r="M149" s="1103"/>
      <c r="N149" s="1103"/>
      <c r="O149" s="1103"/>
      <c r="P149" s="1103"/>
      <c r="Q149" s="1103"/>
      <c r="R149" s="527" t="s">
        <v>5142</v>
      </c>
    </row>
    <row r="150" spans="2:18" x14ac:dyDescent="0.25">
      <c r="B150" s="527">
        <v>0</v>
      </c>
      <c r="C150" s="527" t="s">
        <v>5493</v>
      </c>
      <c r="D150" s="527" t="s">
        <v>4080</v>
      </c>
      <c r="E150" s="527" t="s">
        <v>68</v>
      </c>
      <c r="F150" s="527" t="s">
        <v>416</v>
      </c>
      <c r="G150" s="527" t="s">
        <v>558</v>
      </c>
      <c r="H150" s="527" t="s">
        <v>507</v>
      </c>
      <c r="I150" s="528">
        <v>44501</v>
      </c>
      <c r="J150" s="528">
        <v>46022</v>
      </c>
      <c r="K150" s="529" t="s">
        <v>74</v>
      </c>
      <c r="L150" s="1103"/>
      <c r="M150" s="1103"/>
      <c r="N150" s="1103"/>
      <c r="O150" s="1103"/>
      <c r="P150" s="1103"/>
      <c r="Q150" s="1103"/>
      <c r="R150" s="527" t="s">
        <v>5142</v>
      </c>
    </row>
    <row r="151" spans="2:18" x14ac:dyDescent="0.25">
      <c r="B151" s="527">
        <v>0</v>
      </c>
      <c r="C151" s="527" t="s">
        <v>6105</v>
      </c>
      <c r="D151" s="527" t="s">
        <v>4080</v>
      </c>
      <c r="E151" s="527" t="s">
        <v>68</v>
      </c>
      <c r="F151" s="527" t="s">
        <v>416</v>
      </c>
      <c r="G151" s="527" t="s">
        <v>558</v>
      </c>
      <c r="H151" s="527" t="s">
        <v>517</v>
      </c>
      <c r="I151" s="528">
        <v>44562</v>
      </c>
      <c r="J151" s="528">
        <v>46022</v>
      </c>
      <c r="K151" s="529" t="s">
        <v>5494</v>
      </c>
      <c r="L151" s="1103"/>
      <c r="M151" s="1103"/>
      <c r="N151" s="1103"/>
      <c r="O151" s="1103"/>
      <c r="P151" s="1103"/>
      <c r="Q151" s="1103"/>
      <c r="R151" s="527" t="s">
        <v>5142</v>
      </c>
    </row>
    <row r="152" spans="2:18" x14ac:dyDescent="0.25">
      <c r="B152" s="527">
        <v>0</v>
      </c>
      <c r="C152" s="527" t="s">
        <v>6106</v>
      </c>
      <c r="D152" s="527" t="s">
        <v>4080</v>
      </c>
      <c r="E152" s="527" t="s">
        <v>68</v>
      </c>
      <c r="F152" s="527" t="s">
        <v>416</v>
      </c>
      <c r="G152" s="527" t="s">
        <v>558</v>
      </c>
      <c r="H152" s="527" t="s">
        <v>511</v>
      </c>
      <c r="I152" s="528">
        <v>44562</v>
      </c>
      <c r="J152" s="528">
        <v>46022</v>
      </c>
      <c r="K152" s="529" t="s">
        <v>5495</v>
      </c>
      <c r="L152" s="1103"/>
      <c r="M152" s="1103"/>
      <c r="N152" s="1103"/>
      <c r="O152" s="1103"/>
      <c r="P152" s="1103"/>
      <c r="Q152" s="1103"/>
      <c r="R152" s="527" t="s">
        <v>5142</v>
      </c>
    </row>
    <row r="153" spans="2:18" x14ac:dyDescent="0.25">
      <c r="B153" s="527">
        <v>0</v>
      </c>
      <c r="C153" s="527" t="s">
        <v>6107</v>
      </c>
      <c r="D153" s="527" t="s">
        <v>4080</v>
      </c>
      <c r="E153" s="527" t="s">
        <v>81</v>
      </c>
      <c r="F153" s="527" t="s">
        <v>416</v>
      </c>
      <c r="G153" s="527" t="s">
        <v>558</v>
      </c>
      <c r="H153" s="527" t="s">
        <v>466</v>
      </c>
      <c r="I153" s="528">
        <v>44562</v>
      </c>
      <c r="J153" s="528">
        <v>46022</v>
      </c>
      <c r="K153" s="529" t="s">
        <v>5654</v>
      </c>
      <c r="L153" s="1103"/>
      <c r="M153" s="1103"/>
      <c r="N153" s="1103"/>
      <c r="O153" s="1103"/>
      <c r="P153" s="1103"/>
      <c r="Q153" s="1103"/>
      <c r="R153" s="527" t="s">
        <v>5142</v>
      </c>
    </row>
    <row r="154" spans="2:18" x14ac:dyDescent="0.25">
      <c r="B154" s="527">
        <v>0</v>
      </c>
      <c r="C154" s="527" t="s">
        <v>6108</v>
      </c>
      <c r="D154" s="527" t="s">
        <v>4080</v>
      </c>
      <c r="E154" s="527" t="s">
        <v>81</v>
      </c>
      <c r="F154" s="527" t="s">
        <v>416</v>
      </c>
      <c r="G154" s="527" t="s">
        <v>558</v>
      </c>
      <c r="H154" s="527" t="s">
        <v>441</v>
      </c>
      <c r="I154" s="528">
        <v>44562</v>
      </c>
      <c r="J154" s="528">
        <v>46022</v>
      </c>
      <c r="K154" s="529" t="s">
        <v>83</v>
      </c>
      <c r="L154" s="1104"/>
      <c r="M154" s="1104"/>
      <c r="N154" s="1104"/>
      <c r="O154" s="1104"/>
      <c r="P154" s="1104"/>
      <c r="Q154" s="1104"/>
      <c r="R154" s="527" t="s">
        <v>5142</v>
      </c>
    </row>
    <row r="155" spans="2:18" x14ac:dyDescent="0.25">
      <c r="B155" s="527">
        <v>3120</v>
      </c>
      <c r="C155" s="527" t="s">
        <v>3191</v>
      </c>
      <c r="D155" s="527" t="s">
        <v>4080</v>
      </c>
      <c r="E155" s="527" t="s">
        <v>300</v>
      </c>
      <c r="F155" s="527" t="s">
        <v>416</v>
      </c>
      <c r="G155" s="527" t="s">
        <v>558</v>
      </c>
      <c r="H155" s="527" t="s">
        <v>370</v>
      </c>
      <c r="I155" s="528">
        <v>42979</v>
      </c>
      <c r="J155" s="528">
        <v>45657</v>
      </c>
      <c r="K155" s="529" t="s">
        <v>181</v>
      </c>
      <c r="L155" s="1102">
        <v>1.62</v>
      </c>
      <c r="M155" s="1102">
        <v>1.62</v>
      </c>
      <c r="N155" s="1102">
        <v>1.625</v>
      </c>
      <c r="O155" s="1102">
        <v>0</v>
      </c>
      <c r="P155" s="1102">
        <v>0</v>
      </c>
      <c r="Q155" s="1102">
        <v>0</v>
      </c>
      <c r="R155" s="1105" t="s">
        <v>649</v>
      </c>
    </row>
    <row r="156" spans="2:18" x14ac:dyDescent="0.25">
      <c r="B156" s="527">
        <v>3117</v>
      </c>
      <c r="C156" s="527" t="s">
        <v>3192</v>
      </c>
      <c r="D156" s="527" t="s">
        <v>4080</v>
      </c>
      <c r="E156" s="527" t="s">
        <v>300</v>
      </c>
      <c r="F156" s="527" t="s">
        <v>416</v>
      </c>
      <c r="G156" s="527" t="s">
        <v>558</v>
      </c>
      <c r="H156" s="527" t="s">
        <v>422</v>
      </c>
      <c r="I156" s="528">
        <v>42979</v>
      </c>
      <c r="J156" s="528">
        <v>45657</v>
      </c>
      <c r="K156" s="529" t="s">
        <v>267</v>
      </c>
      <c r="L156" s="1103"/>
      <c r="M156" s="1103"/>
      <c r="N156" s="1103"/>
      <c r="O156" s="1103"/>
      <c r="P156" s="1103"/>
      <c r="Q156" s="1103"/>
      <c r="R156" s="1106"/>
    </row>
    <row r="157" spans="2:18" x14ac:dyDescent="0.25">
      <c r="B157" s="527">
        <v>3118</v>
      </c>
      <c r="C157" s="527" t="s">
        <v>3193</v>
      </c>
      <c r="D157" s="527" t="s">
        <v>4080</v>
      </c>
      <c r="E157" s="527" t="s">
        <v>300</v>
      </c>
      <c r="F157" s="527" t="s">
        <v>416</v>
      </c>
      <c r="G157" s="527" t="s">
        <v>558</v>
      </c>
      <c r="H157" s="527" t="s">
        <v>484</v>
      </c>
      <c r="I157" s="528">
        <v>42979</v>
      </c>
      <c r="J157" s="528">
        <v>45657</v>
      </c>
      <c r="K157" s="529" t="s">
        <v>187</v>
      </c>
      <c r="L157" s="1103"/>
      <c r="M157" s="1103"/>
      <c r="N157" s="1103"/>
      <c r="O157" s="1103"/>
      <c r="P157" s="1103"/>
      <c r="Q157" s="1103"/>
      <c r="R157" s="1106"/>
    </row>
    <row r="158" spans="2:18" x14ac:dyDescent="0.25">
      <c r="B158" s="527">
        <v>3119</v>
      </c>
      <c r="C158" s="527" t="s">
        <v>3194</v>
      </c>
      <c r="D158" s="527" t="s">
        <v>4080</v>
      </c>
      <c r="E158" s="527" t="s">
        <v>300</v>
      </c>
      <c r="F158" s="527" t="s">
        <v>416</v>
      </c>
      <c r="G158" s="527" t="s">
        <v>558</v>
      </c>
      <c r="H158" s="527" t="s">
        <v>634</v>
      </c>
      <c r="I158" s="528">
        <v>42979</v>
      </c>
      <c r="J158" s="528">
        <v>45657</v>
      </c>
      <c r="K158" s="529" t="s">
        <v>137</v>
      </c>
      <c r="L158" s="1104"/>
      <c r="M158" s="1104"/>
      <c r="N158" s="1104"/>
      <c r="O158" s="1104"/>
      <c r="P158" s="1104"/>
      <c r="Q158" s="1104"/>
      <c r="R158" s="1107"/>
    </row>
    <row r="159" spans="2:18" x14ac:dyDescent="0.25">
      <c r="B159" s="527">
        <v>0</v>
      </c>
      <c r="C159" s="527" t="s">
        <v>4336</v>
      </c>
      <c r="D159" s="527" t="s">
        <v>4080</v>
      </c>
      <c r="E159" s="527" t="s">
        <v>4266</v>
      </c>
      <c r="F159" s="527" t="s">
        <v>416</v>
      </c>
      <c r="G159" s="527" t="s">
        <v>558</v>
      </c>
      <c r="H159" s="527" t="s">
        <v>634</v>
      </c>
      <c r="I159" s="528">
        <v>44075</v>
      </c>
      <c r="J159" s="528">
        <v>45657</v>
      </c>
      <c r="K159" s="529" t="s">
        <v>137</v>
      </c>
      <c r="L159" s="531">
        <v>0.60799999999999998</v>
      </c>
      <c r="M159" s="531">
        <v>0.60799999999999998</v>
      </c>
      <c r="N159" s="531">
        <v>0.71299999999999997</v>
      </c>
      <c r="O159" s="531">
        <v>0</v>
      </c>
      <c r="P159" s="531">
        <v>0</v>
      </c>
      <c r="Q159" s="531">
        <v>0</v>
      </c>
      <c r="R159" s="527" t="s">
        <v>649</v>
      </c>
    </row>
    <row r="160" spans="2:18" x14ac:dyDescent="0.25">
      <c r="B160" s="527">
        <v>3151</v>
      </c>
      <c r="C160" s="527" t="s">
        <v>3196</v>
      </c>
      <c r="D160" s="527" t="s">
        <v>4080</v>
      </c>
      <c r="E160" s="527" t="s">
        <v>3764</v>
      </c>
      <c r="F160" s="527" t="s">
        <v>416</v>
      </c>
      <c r="G160" s="527" t="s">
        <v>558</v>
      </c>
      <c r="H160" s="527" t="s">
        <v>478</v>
      </c>
      <c r="I160" s="528">
        <v>42979</v>
      </c>
      <c r="J160" s="528">
        <v>45657</v>
      </c>
      <c r="K160" s="529" t="s">
        <v>277</v>
      </c>
      <c r="L160" s="1102">
        <v>28.283000000000001</v>
      </c>
      <c r="M160" s="1102">
        <v>28.283000000000001</v>
      </c>
      <c r="N160" s="1102">
        <v>28.38</v>
      </c>
      <c r="O160" s="1102">
        <v>0</v>
      </c>
      <c r="P160" s="1102">
        <v>0</v>
      </c>
      <c r="Q160" s="1102">
        <v>0</v>
      </c>
      <c r="R160" s="1105"/>
    </row>
    <row r="161" spans="2:18" x14ac:dyDescent="0.25">
      <c r="B161" s="527">
        <v>3155</v>
      </c>
      <c r="C161" s="527" t="s">
        <v>3197</v>
      </c>
      <c r="D161" s="527" t="s">
        <v>4080</v>
      </c>
      <c r="E161" s="527" t="s">
        <v>3764</v>
      </c>
      <c r="F161" s="527" t="s">
        <v>416</v>
      </c>
      <c r="G161" s="527" t="s">
        <v>558</v>
      </c>
      <c r="H161" s="527" t="s">
        <v>448</v>
      </c>
      <c r="I161" s="528">
        <v>42979</v>
      </c>
      <c r="J161" s="528">
        <v>45657</v>
      </c>
      <c r="K161" s="529" t="s">
        <v>941</v>
      </c>
      <c r="L161" s="1103"/>
      <c r="M161" s="1103"/>
      <c r="N161" s="1103"/>
      <c r="O161" s="1103"/>
      <c r="P161" s="1103"/>
      <c r="Q161" s="1103"/>
      <c r="R161" s="1106"/>
    </row>
    <row r="162" spans="2:18" x14ac:dyDescent="0.25">
      <c r="B162" s="527">
        <v>3152</v>
      </c>
      <c r="C162" s="527" t="s">
        <v>3198</v>
      </c>
      <c r="D162" s="527" t="s">
        <v>4080</v>
      </c>
      <c r="E162" s="527" t="s">
        <v>3764</v>
      </c>
      <c r="F162" s="527" t="s">
        <v>416</v>
      </c>
      <c r="G162" s="527" t="s">
        <v>558</v>
      </c>
      <c r="H162" s="527" t="s">
        <v>422</v>
      </c>
      <c r="I162" s="528">
        <v>42979</v>
      </c>
      <c r="J162" s="528">
        <v>45657</v>
      </c>
      <c r="K162" s="529" t="s">
        <v>267</v>
      </c>
      <c r="L162" s="1103"/>
      <c r="M162" s="1103"/>
      <c r="N162" s="1103"/>
      <c r="O162" s="1103"/>
      <c r="P162" s="1103"/>
      <c r="Q162" s="1103"/>
      <c r="R162" s="1106"/>
    </row>
    <row r="163" spans="2:18" x14ac:dyDescent="0.25">
      <c r="B163" s="527">
        <v>3153</v>
      </c>
      <c r="C163" s="527" t="s">
        <v>3199</v>
      </c>
      <c r="D163" s="527" t="s">
        <v>4080</v>
      </c>
      <c r="E163" s="527" t="s">
        <v>3764</v>
      </c>
      <c r="F163" s="527" t="s">
        <v>416</v>
      </c>
      <c r="G163" s="527" t="s">
        <v>558</v>
      </c>
      <c r="H163" s="527" t="s">
        <v>484</v>
      </c>
      <c r="I163" s="528">
        <v>42979</v>
      </c>
      <c r="J163" s="528">
        <v>45657</v>
      </c>
      <c r="K163" s="529" t="s">
        <v>187</v>
      </c>
      <c r="L163" s="1103"/>
      <c r="M163" s="1103"/>
      <c r="N163" s="1103"/>
      <c r="O163" s="1103"/>
      <c r="P163" s="1103"/>
      <c r="Q163" s="1103"/>
      <c r="R163" s="1106"/>
    </row>
    <row r="164" spans="2:18" x14ac:dyDescent="0.25">
      <c r="B164" s="527">
        <v>3154</v>
      </c>
      <c r="C164" s="527" t="s">
        <v>3200</v>
      </c>
      <c r="D164" s="527" t="s">
        <v>4080</v>
      </c>
      <c r="E164" s="527" t="s">
        <v>3764</v>
      </c>
      <c r="F164" s="527" t="s">
        <v>416</v>
      </c>
      <c r="G164" s="527" t="s">
        <v>558</v>
      </c>
      <c r="H164" s="527" t="s">
        <v>546</v>
      </c>
      <c r="I164" s="528">
        <v>42979</v>
      </c>
      <c r="J164" s="528">
        <v>45657</v>
      </c>
      <c r="K164" s="529" t="s">
        <v>945</v>
      </c>
      <c r="L164" s="1103"/>
      <c r="M164" s="1103"/>
      <c r="N164" s="1103"/>
      <c r="O164" s="1103"/>
      <c r="P164" s="1103"/>
      <c r="Q164" s="1103"/>
      <c r="R164" s="1106"/>
    </row>
    <row r="165" spans="2:18" x14ac:dyDescent="0.25">
      <c r="B165" s="527">
        <v>3156</v>
      </c>
      <c r="C165" s="527" t="s">
        <v>3201</v>
      </c>
      <c r="D165" s="527" t="s">
        <v>4080</v>
      </c>
      <c r="E165" s="527" t="s">
        <v>3764</v>
      </c>
      <c r="F165" s="527" t="s">
        <v>416</v>
      </c>
      <c r="G165" s="527" t="s">
        <v>558</v>
      </c>
      <c r="H165" s="527" t="s">
        <v>451</v>
      </c>
      <c r="I165" s="528">
        <v>42979</v>
      </c>
      <c r="J165" s="528">
        <v>45657</v>
      </c>
      <c r="K165" s="529" t="s">
        <v>947</v>
      </c>
      <c r="L165" s="1103"/>
      <c r="M165" s="1103"/>
      <c r="N165" s="1103"/>
      <c r="O165" s="1103"/>
      <c r="P165" s="1103"/>
      <c r="Q165" s="1103"/>
      <c r="R165" s="1106"/>
    </row>
    <row r="166" spans="2:18" x14ac:dyDescent="0.25">
      <c r="B166" s="527">
        <v>3157</v>
      </c>
      <c r="C166" s="527" t="s">
        <v>3202</v>
      </c>
      <c r="D166" s="527" t="s">
        <v>4080</v>
      </c>
      <c r="E166" s="527" t="s">
        <v>3764</v>
      </c>
      <c r="F166" s="527" t="s">
        <v>416</v>
      </c>
      <c r="G166" s="527" t="s">
        <v>558</v>
      </c>
      <c r="H166" s="527" t="s">
        <v>492</v>
      </c>
      <c r="I166" s="528">
        <v>42979</v>
      </c>
      <c r="J166" s="528">
        <v>45657</v>
      </c>
      <c r="K166" s="529" t="s">
        <v>949</v>
      </c>
      <c r="L166" s="1103"/>
      <c r="M166" s="1103"/>
      <c r="N166" s="1103"/>
      <c r="O166" s="1103"/>
      <c r="P166" s="1103"/>
      <c r="Q166" s="1103"/>
      <c r="R166" s="1106"/>
    </row>
    <row r="167" spans="2:18" x14ac:dyDescent="0.25">
      <c r="B167" s="527">
        <v>3158</v>
      </c>
      <c r="C167" s="527" t="s">
        <v>3203</v>
      </c>
      <c r="D167" s="527" t="s">
        <v>4080</v>
      </c>
      <c r="E167" s="527" t="s">
        <v>3764</v>
      </c>
      <c r="F167" s="527" t="s">
        <v>416</v>
      </c>
      <c r="G167" s="527" t="s">
        <v>558</v>
      </c>
      <c r="H167" s="527" t="s">
        <v>470</v>
      </c>
      <c r="I167" s="528">
        <v>42979</v>
      </c>
      <c r="J167" s="528">
        <v>45657</v>
      </c>
      <c r="K167" s="529" t="s">
        <v>174</v>
      </c>
      <c r="L167" s="1103"/>
      <c r="M167" s="1103"/>
      <c r="N167" s="1103"/>
      <c r="O167" s="1103"/>
      <c r="P167" s="1103"/>
      <c r="Q167" s="1103"/>
      <c r="R167" s="1106"/>
    </row>
    <row r="168" spans="2:18" x14ac:dyDescent="0.25">
      <c r="B168" s="527">
        <v>3159</v>
      </c>
      <c r="C168" s="527" t="s">
        <v>3204</v>
      </c>
      <c r="D168" s="527" t="s">
        <v>4080</v>
      </c>
      <c r="E168" s="527" t="s">
        <v>3764</v>
      </c>
      <c r="F168" s="527" t="s">
        <v>416</v>
      </c>
      <c r="G168" s="527" t="s">
        <v>558</v>
      </c>
      <c r="H168" s="527" t="s">
        <v>538</v>
      </c>
      <c r="I168" s="528">
        <v>42979</v>
      </c>
      <c r="J168" s="528">
        <v>45657</v>
      </c>
      <c r="K168" s="529" t="s">
        <v>952</v>
      </c>
      <c r="L168" s="1103"/>
      <c r="M168" s="1103"/>
      <c r="N168" s="1103"/>
      <c r="O168" s="1103"/>
      <c r="P168" s="1103"/>
      <c r="Q168" s="1103"/>
      <c r="R168" s="1106"/>
    </row>
    <row r="169" spans="2:18" x14ac:dyDescent="0.25">
      <c r="B169" s="527">
        <v>3160</v>
      </c>
      <c r="C169" s="527" t="s">
        <v>3205</v>
      </c>
      <c r="D169" s="527" t="s">
        <v>4080</v>
      </c>
      <c r="E169" s="527" t="s">
        <v>3764</v>
      </c>
      <c r="F169" s="527" t="s">
        <v>416</v>
      </c>
      <c r="G169" s="527" t="s">
        <v>558</v>
      </c>
      <c r="H169" s="527" t="s">
        <v>634</v>
      </c>
      <c r="I169" s="528">
        <v>42979</v>
      </c>
      <c r="J169" s="528">
        <v>45657</v>
      </c>
      <c r="K169" s="529" t="s">
        <v>137</v>
      </c>
      <c r="L169" s="1103"/>
      <c r="M169" s="1103"/>
      <c r="N169" s="1103"/>
      <c r="O169" s="1103"/>
      <c r="P169" s="1103"/>
      <c r="Q169" s="1103"/>
      <c r="R169" s="1106"/>
    </row>
    <row r="170" spans="2:18" x14ac:dyDescent="0.25">
      <c r="B170" s="527">
        <v>3161</v>
      </c>
      <c r="C170" s="527" t="s">
        <v>3206</v>
      </c>
      <c r="D170" s="527" t="s">
        <v>4080</v>
      </c>
      <c r="E170" s="527" t="s">
        <v>3764</v>
      </c>
      <c r="F170" s="527" t="s">
        <v>416</v>
      </c>
      <c r="G170" s="527" t="s">
        <v>558</v>
      </c>
      <c r="H170" s="527" t="s">
        <v>370</v>
      </c>
      <c r="I170" s="528">
        <v>42979</v>
      </c>
      <c r="J170" s="528">
        <v>45657</v>
      </c>
      <c r="K170" s="529" t="s">
        <v>181</v>
      </c>
      <c r="L170" s="1103"/>
      <c r="M170" s="1103"/>
      <c r="N170" s="1103"/>
      <c r="O170" s="1103"/>
      <c r="P170" s="1103"/>
      <c r="Q170" s="1103"/>
      <c r="R170" s="1106"/>
    </row>
    <row r="171" spans="2:18" x14ac:dyDescent="0.25">
      <c r="B171" s="527">
        <v>3162</v>
      </c>
      <c r="C171" s="527" t="s">
        <v>3207</v>
      </c>
      <c r="D171" s="527" t="s">
        <v>4080</v>
      </c>
      <c r="E171" s="527" t="s">
        <v>3764</v>
      </c>
      <c r="F171" s="527" t="s">
        <v>416</v>
      </c>
      <c r="G171" s="527" t="s">
        <v>558</v>
      </c>
      <c r="H171" s="527" t="s">
        <v>531</v>
      </c>
      <c r="I171" s="528">
        <v>42979</v>
      </c>
      <c r="J171" s="528">
        <v>45657</v>
      </c>
      <c r="K171" s="529" t="s">
        <v>956</v>
      </c>
      <c r="L171" s="1103"/>
      <c r="M171" s="1103"/>
      <c r="N171" s="1103"/>
      <c r="O171" s="1103"/>
      <c r="P171" s="1103"/>
      <c r="Q171" s="1103"/>
      <c r="R171" s="1106"/>
    </row>
    <row r="172" spans="2:18" x14ac:dyDescent="0.25">
      <c r="B172" s="527">
        <v>3163</v>
      </c>
      <c r="C172" s="527" t="s">
        <v>3208</v>
      </c>
      <c r="D172" s="527" t="s">
        <v>4080</v>
      </c>
      <c r="E172" s="527" t="s">
        <v>3764</v>
      </c>
      <c r="F172" s="527" t="s">
        <v>416</v>
      </c>
      <c r="G172" s="527" t="s">
        <v>558</v>
      </c>
      <c r="H172" s="527" t="s">
        <v>517</v>
      </c>
      <c r="I172" s="528">
        <v>42979</v>
      </c>
      <c r="J172" s="528">
        <v>45657</v>
      </c>
      <c r="K172" s="529" t="s">
        <v>170</v>
      </c>
      <c r="L172" s="1103"/>
      <c r="M172" s="1103"/>
      <c r="N172" s="1103"/>
      <c r="O172" s="1103"/>
      <c r="P172" s="1103"/>
      <c r="Q172" s="1103"/>
      <c r="R172" s="1106"/>
    </row>
    <row r="173" spans="2:18" x14ac:dyDescent="0.25">
      <c r="B173" s="527">
        <v>5320</v>
      </c>
      <c r="C173" s="527" t="s">
        <v>3794</v>
      </c>
      <c r="D173" s="527" t="s">
        <v>4080</v>
      </c>
      <c r="E173" s="527" t="s">
        <v>3764</v>
      </c>
      <c r="F173" s="527" t="s">
        <v>416</v>
      </c>
      <c r="G173" s="527" t="s">
        <v>558</v>
      </c>
      <c r="H173" s="527" t="s">
        <v>504</v>
      </c>
      <c r="I173" s="528">
        <v>43739</v>
      </c>
      <c r="J173" s="528">
        <v>45657</v>
      </c>
      <c r="K173" s="529" t="s">
        <v>964</v>
      </c>
      <c r="L173" s="1104"/>
      <c r="M173" s="1104"/>
      <c r="N173" s="1104"/>
      <c r="O173" s="1104"/>
      <c r="P173" s="1104"/>
      <c r="Q173" s="1104"/>
      <c r="R173" s="1107"/>
    </row>
    <row r="174" spans="2:18" x14ac:dyDescent="0.25">
      <c r="B174" s="527">
        <v>3181</v>
      </c>
      <c r="C174" s="527" t="s">
        <v>3209</v>
      </c>
      <c r="D174" s="527" t="s">
        <v>4080</v>
      </c>
      <c r="E174" s="527" t="s">
        <v>3466</v>
      </c>
      <c r="F174" s="527" t="s">
        <v>416</v>
      </c>
      <c r="G174" s="527" t="s">
        <v>558</v>
      </c>
      <c r="H174" s="527" t="s">
        <v>478</v>
      </c>
      <c r="I174" s="528">
        <v>42979</v>
      </c>
      <c r="J174" s="528">
        <v>45657</v>
      </c>
      <c r="K174" s="529" t="s">
        <v>277</v>
      </c>
      <c r="L174" s="1102">
        <v>33.814</v>
      </c>
      <c r="M174" s="1102">
        <v>33.814</v>
      </c>
      <c r="N174" s="1102">
        <v>34.045999999999999</v>
      </c>
      <c r="O174" s="1102">
        <v>0</v>
      </c>
      <c r="P174" s="1102">
        <v>0</v>
      </c>
      <c r="Q174" s="1102">
        <v>0</v>
      </c>
      <c r="R174" s="1105" t="s">
        <v>649</v>
      </c>
    </row>
    <row r="175" spans="2:18" x14ac:dyDescent="0.25">
      <c r="B175" s="527">
        <v>3182</v>
      </c>
      <c r="C175" s="527" t="s">
        <v>3210</v>
      </c>
      <c r="D175" s="527" t="s">
        <v>4080</v>
      </c>
      <c r="E175" s="527" t="s">
        <v>3466</v>
      </c>
      <c r="F175" s="527" t="s">
        <v>416</v>
      </c>
      <c r="G175" s="527" t="s">
        <v>558</v>
      </c>
      <c r="H175" s="527" t="s">
        <v>422</v>
      </c>
      <c r="I175" s="528">
        <v>42979</v>
      </c>
      <c r="J175" s="528">
        <v>45657</v>
      </c>
      <c r="K175" s="529" t="s">
        <v>267</v>
      </c>
      <c r="L175" s="1103"/>
      <c r="M175" s="1103"/>
      <c r="N175" s="1103"/>
      <c r="O175" s="1103"/>
      <c r="P175" s="1103"/>
      <c r="Q175" s="1103"/>
      <c r="R175" s="1106"/>
    </row>
    <row r="176" spans="2:18" x14ac:dyDescent="0.25">
      <c r="B176" s="527">
        <v>3183</v>
      </c>
      <c r="C176" s="527" t="s">
        <v>3211</v>
      </c>
      <c r="D176" s="527" t="s">
        <v>4080</v>
      </c>
      <c r="E176" s="527" t="s">
        <v>3466</v>
      </c>
      <c r="F176" s="527" t="s">
        <v>416</v>
      </c>
      <c r="G176" s="527" t="s">
        <v>558</v>
      </c>
      <c r="H176" s="527" t="s">
        <v>484</v>
      </c>
      <c r="I176" s="528">
        <v>42979</v>
      </c>
      <c r="J176" s="528">
        <v>45657</v>
      </c>
      <c r="K176" s="529" t="s">
        <v>187</v>
      </c>
      <c r="L176" s="1103"/>
      <c r="M176" s="1103"/>
      <c r="N176" s="1103"/>
      <c r="O176" s="1103"/>
      <c r="P176" s="1103"/>
      <c r="Q176" s="1103"/>
      <c r="R176" s="1106"/>
    </row>
    <row r="177" spans="2:18" x14ac:dyDescent="0.25">
      <c r="B177" s="527">
        <v>3184</v>
      </c>
      <c r="C177" s="527" t="s">
        <v>3212</v>
      </c>
      <c r="D177" s="527" t="s">
        <v>4080</v>
      </c>
      <c r="E177" s="527" t="s">
        <v>3466</v>
      </c>
      <c r="F177" s="527" t="s">
        <v>416</v>
      </c>
      <c r="G177" s="527" t="s">
        <v>558</v>
      </c>
      <c r="H177" s="527" t="s">
        <v>719</v>
      </c>
      <c r="I177" s="528">
        <v>42979</v>
      </c>
      <c r="J177" s="528">
        <v>45657</v>
      </c>
      <c r="K177" s="529" t="s">
        <v>263</v>
      </c>
      <c r="L177" s="1103"/>
      <c r="M177" s="1103"/>
      <c r="N177" s="1103"/>
      <c r="O177" s="1103"/>
      <c r="P177" s="1103"/>
      <c r="Q177" s="1103"/>
      <c r="R177" s="1106"/>
    </row>
    <row r="178" spans="2:18" x14ac:dyDescent="0.25">
      <c r="B178" s="527">
        <v>3185</v>
      </c>
      <c r="C178" s="527" t="s">
        <v>3213</v>
      </c>
      <c r="D178" s="527" t="s">
        <v>4080</v>
      </c>
      <c r="E178" s="527" t="s">
        <v>3466</v>
      </c>
      <c r="F178" s="527" t="s">
        <v>416</v>
      </c>
      <c r="G178" s="527" t="s">
        <v>558</v>
      </c>
      <c r="H178" s="527" t="s">
        <v>504</v>
      </c>
      <c r="I178" s="528">
        <v>42979</v>
      </c>
      <c r="J178" s="528">
        <v>45657</v>
      </c>
      <c r="K178" s="529" t="s">
        <v>964</v>
      </c>
      <c r="L178" s="1103"/>
      <c r="M178" s="1103"/>
      <c r="N178" s="1103"/>
      <c r="O178" s="1103"/>
      <c r="P178" s="1103"/>
      <c r="Q178" s="1103"/>
      <c r="R178" s="1106"/>
    </row>
    <row r="179" spans="2:18" x14ac:dyDescent="0.25">
      <c r="B179" s="527">
        <v>3186</v>
      </c>
      <c r="C179" s="527" t="s">
        <v>3214</v>
      </c>
      <c r="D179" s="527" t="s">
        <v>4080</v>
      </c>
      <c r="E179" s="527" t="s">
        <v>3466</v>
      </c>
      <c r="F179" s="527" t="s">
        <v>416</v>
      </c>
      <c r="G179" s="527" t="s">
        <v>558</v>
      </c>
      <c r="H179" s="527" t="s">
        <v>546</v>
      </c>
      <c r="I179" s="528">
        <v>42979</v>
      </c>
      <c r="J179" s="528">
        <v>45657</v>
      </c>
      <c r="K179" s="529" t="s">
        <v>945</v>
      </c>
      <c r="L179" s="1103"/>
      <c r="M179" s="1103"/>
      <c r="N179" s="1103"/>
      <c r="O179" s="1103"/>
      <c r="P179" s="1103"/>
      <c r="Q179" s="1103"/>
      <c r="R179" s="1106"/>
    </row>
    <row r="180" spans="2:18" x14ac:dyDescent="0.25">
      <c r="B180" s="527">
        <v>3187</v>
      </c>
      <c r="C180" s="527" t="s">
        <v>3215</v>
      </c>
      <c r="D180" s="527" t="s">
        <v>4080</v>
      </c>
      <c r="E180" s="527" t="s">
        <v>3466</v>
      </c>
      <c r="F180" s="527" t="s">
        <v>416</v>
      </c>
      <c r="G180" s="527" t="s">
        <v>558</v>
      </c>
      <c r="H180" s="527" t="s">
        <v>424</v>
      </c>
      <c r="I180" s="528">
        <v>42979</v>
      </c>
      <c r="J180" s="528">
        <v>45657</v>
      </c>
      <c r="K180" s="529" t="s">
        <v>967</v>
      </c>
      <c r="L180" s="1103"/>
      <c r="M180" s="1103"/>
      <c r="N180" s="1103"/>
      <c r="O180" s="1103"/>
      <c r="P180" s="1103"/>
      <c r="Q180" s="1103"/>
      <c r="R180" s="1106"/>
    </row>
    <row r="181" spans="2:18" x14ac:dyDescent="0.25">
      <c r="B181" s="527">
        <v>3188</v>
      </c>
      <c r="C181" s="527" t="s">
        <v>3216</v>
      </c>
      <c r="D181" s="527" t="s">
        <v>4080</v>
      </c>
      <c r="E181" s="527" t="s">
        <v>3466</v>
      </c>
      <c r="F181" s="527" t="s">
        <v>416</v>
      </c>
      <c r="G181" s="527" t="s">
        <v>558</v>
      </c>
      <c r="H181" s="527" t="s">
        <v>451</v>
      </c>
      <c r="I181" s="528">
        <v>42979</v>
      </c>
      <c r="J181" s="528">
        <v>45657</v>
      </c>
      <c r="K181" s="529" t="s">
        <v>947</v>
      </c>
      <c r="L181" s="1103"/>
      <c r="M181" s="1103"/>
      <c r="N181" s="1103"/>
      <c r="O181" s="1103"/>
      <c r="P181" s="1103"/>
      <c r="Q181" s="1103"/>
      <c r="R181" s="1106"/>
    </row>
    <row r="182" spans="2:18" x14ac:dyDescent="0.25">
      <c r="B182" s="527">
        <v>3189</v>
      </c>
      <c r="C182" s="527" t="s">
        <v>3217</v>
      </c>
      <c r="D182" s="527" t="s">
        <v>4080</v>
      </c>
      <c r="E182" s="527" t="s">
        <v>3466</v>
      </c>
      <c r="F182" s="527" t="s">
        <v>416</v>
      </c>
      <c r="G182" s="527" t="s">
        <v>558</v>
      </c>
      <c r="H182" s="527" t="s">
        <v>562</v>
      </c>
      <c r="I182" s="528">
        <v>42979</v>
      </c>
      <c r="J182" s="528">
        <v>45657</v>
      </c>
      <c r="K182" s="529" t="s">
        <v>186</v>
      </c>
      <c r="L182" s="1103"/>
      <c r="M182" s="1103"/>
      <c r="N182" s="1103"/>
      <c r="O182" s="1103"/>
      <c r="P182" s="1103"/>
      <c r="Q182" s="1103"/>
      <c r="R182" s="1106"/>
    </row>
    <row r="183" spans="2:18" x14ac:dyDescent="0.25">
      <c r="B183" s="527">
        <v>3190</v>
      </c>
      <c r="C183" s="527" t="s">
        <v>3218</v>
      </c>
      <c r="D183" s="527" t="s">
        <v>4080</v>
      </c>
      <c r="E183" s="527" t="s">
        <v>3466</v>
      </c>
      <c r="F183" s="527" t="s">
        <v>416</v>
      </c>
      <c r="G183" s="527" t="s">
        <v>558</v>
      </c>
      <c r="H183" s="527" t="s">
        <v>608</v>
      </c>
      <c r="I183" s="528">
        <v>42979</v>
      </c>
      <c r="J183" s="528">
        <v>45657</v>
      </c>
      <c r="K183" s="529" t="s">
        <v>157</v>
      </c>
      <c r="L183" s="1103"/>
      <c r="M183" s="1103"/>
      <c r="N183" s="1103"/>
      <c r="O183" s="1103"/>
      <c r="P183" s="1103"/>
      <c r="Q183" s="1103"/>
      <c r="R183" s="1106"/>
    </row>
    <row r="184" spans="2:18" x14ac:dyDescent="0.25">
      <c r="B184" s="527">
        <v>3191</v>
      </c>
      <c r="C184" s="527" t="s">
        <v>3219</v>
      </c>
      <c r="D184" s="527" t="s">
        <v>4080</v>
      </c>
      <c r="E184" s="527" t="s">
        <v>3466</v>
      </c>
      <c r="F184" s="527" t="s">
        <v>416</v>
      </c>
      <c r="G184" s="527" t="s">
        <v>558</v>
      </c>
      <c r="H184" s="527" t="s">
        <v>767</v>
      </c>
      <c r="I184" s="528">
        <v>42979</v>
      </c>
      <c r="J184" s="528">
        <v>45657</v>
      </c>
      <c r="K184" s="529" t="s">
        <v>161</v>
      </c>
      <c r="L184" s="1103"/>
      <c r="M184" s="1103"/>
      <c r="N184" s="1103"/>
      <c r="O184" s="1103"/>
      <c r="P184" s="1103"/>
      <c r="Q184" s="1103"/>
      <c r="R184" s="1106"/>
    </row>
    <row r="185" spans="2:18" x14ac:dyDescent="0.25">
      <c r="B185" s="527">
        <v>3192</v>
      </c>
      <c r="C185" s="527" t="s">
        <v>3220</v>
      </c>
      <c r="D185" s="527" t="s">
        <v>4080</v>
      </c>
      <c r="E185" s="527" t="s">
        <v>3466</v>
      </c>
      <c r="F185" s="527" t="s">
        <v>416</v>
      </c>
      <c r="G185" s="527" t="s">
        <v>558</v>
      </c>
      <c r="H185" s="527" t="s">
        <v>492</v>
      </c>
      <c r="I185" s="528">
        <v>42979</v>
      </c>
      <c r="J185" s="528">
        <v>45657</v>
      </c>
      <c r="K185" s="529" t="s">
        <v>284</v>
      </c>
      <c r="L185" s="1103"/>
      <c r="M185" s="1103"/>
      <c r="N185" s="1103"/>
      <c r="O185" s="1103"/>
      <c r="P185" s="1103"/>
      <c r="Q185" s="1103"/>
      <c r="R185" s="1106"/>
    </row>
    <row r="186" spans="2:18" x14ac:dyDescent="0.25">
      <c r="B186" s="527">
        <v>3194</v>
      </c>
      <c r="C186" s="527" t="s">
        <v>3221</v>
      </c>
      <c r="D186" s="527" t="s">
        <v>4080</v>
      </c>
      <c r="E186" s="527" t="s">
        <v>3466</v>
      </c>
      <c r="F186" s="527" t="s">
        <v>416</v>
      </c>
      <c r="G186" s="527" t="s">
        <v>558</v>
      </c>
      <c r="H186" s="527" t="s">
        <v>470</v>
      </c>
      <c r="I186" s="528">
        <v>42979</v>
      </c>
      <c r="J186" s="528">
        <v>45657</v>
      </c>
      <c r="K186" s="529" t="s">
        <v>174</v>
      </c>
      <c r="L186" s="1103"/>
      <c r="M186" s="1103"/>
      <c r="N186" s="1103"/>
      <c r="O186" s="1103"/>
      <c r="P186" s="1103"/>
      <c r="Q186" s="1103"/>
      <c r="R186" s="1106"/>
    </row>
    <row r="187" spans="2:18" x14ac:dyDescent="0.25">
      <c r="B187" s="527">
        <v>3196</v>
      </c>
      <c r="C187" s="527" t="s">
        <v>3222</v>
      </c>
      <c r="D187" s="527" t="s">
        <v>4080</v>
      </c>
      <c r="E187" s="527" t="s">
        <v>3466</v>
      </c>
      <c r="F187" s="527" t="s">
        <v>416</v>
      </c>
      <c r="G187" s="527" t="s">
        <v>558</v>
      </c>
      <c r="H187" s="527" t="s">
        <v>495</v>
      </c>
      <c r="I187" s="528">
        <v>42979</v>
      </c>
      <c r="J187" s="528">
        <v>45657</v>
      </c>
      <c r="K187" s="529" t="s">
        <v>976</v>
      </c>
      <c r="L187" s="1103"/>
      <c r="M187" s="1103"/>
      <c r="N187" s="1103"/>
      <c r="O187" s="1103"/>
      <c r="P187" s="1103"/>
      <c r="Q187" s="1103"/>
      <c r="R187" s="1106"/>
    </row>
    <row r="188" spans="2:18" x14ac:dyDescent="0.25">
      <c r="B188" s="527">
        <v>3197</v>
      </c>
      <c r="C188" s="527" t="s">
        <v>3223</v>
      </c>
      <c r="D188" s="527" t="s">
        <v>4080</v>
      </c>
      <c r="E188" s="527" t="s">
        <v>3466</v>
      </c>
      <c r="F188" s="527" t="s">
        <v>416</v>
      </c>
      <c r="G188" s="527" t="s">
        <v>558</v>
      </c>
      <c r="H188" s="527" t="s">
        <v>634</v>
      </c>
      <c r="I188" s="528">
        <v>42979</v>
      </c>
      <c r="J188" s="528">
        <v>45657</v>
      </c>
      <c r="K188" s="529" t="s">
        <v>137</v>
      </c>
      <c r="L188" s="1103"/>
      <c r="M188" s="1103"/>
      <c r="N188" s="1103"/>
      <c r="O188" s="1103"/>
      <c r="P188" s="1103"/>
      <c r="Q188" s="1103"/>
      <c r="R188" s="1106"/>
    </row>
    <row r="189" spans="2:18" x14ac:dyDescent="0.25">
      <c r="B189" s="527">
        <v>3198</v>
      </c>
      <c r="C189" s="527" t="s">
        <v>3224</v>
      </c>
      <c r="D189" s="527" t="s">
        <v>4080</v>
      </c>
      <c r="E189" s="527" t="s">
        <v>3466</v>
      </c>
      <c r="F189" s="527" t="s">
        <v>416</v>
      </c>
      <c r="G189" s="527" t="s">
        <v>558</v>
      </c>
      <c r="H189" s="527" t="s">
        <v>370</v>
      </c>
      <c r="I189" s="528">
        <v>42979</v>
      </c>
      <c r="J189" s="528">
        <v>45657</v>
      </c>
      <c r="K189" s="529" t="s">
        <v>979</v>
      </c>
      <c r="L189" s="1103"/>
      <c r="M189" s="1103"/>
      <c r="N189" s="1103"/>
      <c r="O189" s="1103"/>
      <c r="P189" s="1103"/>
      <c r="Q189" s="1103"/>
      <c r="R189" s="1106"/>
    </row>
    <row r="190" spans="2:18" x14ac:dyDescent="0.25">
      <c r="B190" s="527">
        <v>3199</v>
      </c>
      <c r="C190" s="527" t="s">
        <v>3225</v>
      </c>
      <c r="D190" s="527" t="s">
        <v>4080</v>
      </c>
      <c r="E190" s="527" t="s">
        <v>3466</v>
      </c>
      <c r="F190" s="527" t="s">
        <v>416</v>
      </c>
      <c r="G190" s="527" t="s">
        <v>558</v>
      </c>
      <c r="H190" s="527" t="s">
        <v>531</v>
      </c>
      <c r="I190" s="528">
        <v>42979</v>
      </c>
      <c r="J190" s="528">
        <v>45657</v>
      </c>
      <c r="K190" s="529" t="s">
        <v>956</v>
      </c>
      <c r="L190" s="1103"/>
      <c r="M190" s="1103"/>
      <c r="N190" s="1103"/>
      <c r="O190" s="1103"/>
      <c r="P190" s="1103"/>
      <c r="Q190" s="1103"/>
      <c r="R190" s="1106"/>
    </row>
    <row r="191" spans="2:18" x14ac:dyDescent="0.25">
      <c r="B191" s="527">
        <v>5799</v>
      </c>
      <c r="C191" s="527" t="s">
        <v>3963</v>
      </c>
      <c r="D191" s="527" t="s">
        <v>4080</v>
      </c>
      <c r="E191" s="527" t="s">
        <v>3466</v>
      </c>
      <c r="F191" s="527" t="s">
        <v>416</v>
      </c>
      <c r="G191" s="527" t="s">
        <v>558</v>
      </c>
      <c r="H191" s="527" t="s">
        <v>520</v>
      </c>
      <c r="I191" s="528">
        <v>43862</v>
      </c>
      <c r="J191" s="528">
        <v>45657</v>
      </c>
      <c r="K191" s="529" t="s">
        <v>3964</v>
      </c>
      <c r="L191" s="1103"/>
      <c r="M191" s="1103"/>
      <c r="N191" s="1103"/>
      <c r="O191" s="1103"/>
      <c r="P191" s="1103"/>
      <c r="Q191" s="1103"/>
      <c r="R191" s="1106"/>
    </row>
    <row r="192" spans="2:18" x14ac:dyDescent="0.25">
      <c r="B192" s="527">
        <v>3200</v>
      </c>
      <c r="C192" s="527" t="s">
        <v>3226</v>
      </c>
      <c r="D192" s="527" t="s">
        <v>4080</v>
      </c>
      <c r="E192" s="527" t="s">
        <v>3466</v>
      </c>
      <c r="F192" s="527" t="s">
        <v>416</v>
      </c>
      <c r="G192" s="527" t="s">
        <v>558</v>
      </c>
      <c r="H192" s="527" t="s">
        <v>473</v>
      </c>
      <c r="I192" s="528">
        <v>42979</v>
      </c>
      <c r="J192" s="528">
        <v>45657</v>
      </c>
      <c r="K192" s="529" t="s">
        <v>142</v>
      </c>
      <c r="L192" s="1103"/>
      <c r="M192" s="1103"/>
      <c r="N192" s="1103"/>
      <c r="O192" s="1103"/>
      <c r="P192" s="1103"/>
      <c r="Q192" s="1103"/>
      <c r="R192" s="1106"/>
    </row>
    <row r="193" spans="2:18" x14ac:dyDescent="0.25">
      <c r="B193" s="527">
        <v>3201</v>
      </c>
      <c r="C193" s="527" t="s">
        <v>3227</v>
      </c>
      <c r="D193" s="527" t="s">
        <v>4080</v>
      </c>
      <c r="E193" s="527" t="s">
        <v>3466</v>
      </c>
      <c r="F193" s="527" t="s">
        <v>416</v>
      </c>
      <c r="G193" s="527" t="s">
        <v>558</v>
      </c>
      <c r="H193" s="527" t="s">
        <v>517</v>
      </c>
      <c r="I193" s="528">
        <v>42979</v>
      </c>
      <c r="J193" s="528">
        <v>45657</v>
      </c>
      <c r="K193" s="529" t="s">
        <v>170</v>
      </c>
      <c r="L193" s="1103"/>
      <c r="M193" s="1103"/>
      <c r="N193" s="1103"/>
      <c r="O193" s="1103"/>
      <c r="P193" s="1103"/>
      <c r="Q193" s="1103"/>
      <c r="R193" s="1106"/>
    </row>
    <row r="194" spans="2:18" x14ac:dyDescent="0.25">
      <c r="B194" s="527">
        <v>3202</v>
      </c>
      <c r="C194" s="527" t="s">
        <v>3228</v>
      </c>
      <c r="D194" s="527" t="s">
        <v>4080</v>
      </c>
      <c r="E194" s="527" t="s">
        <v>3466</v>
      </c>
      <c r="F194" s="527" t="s">
        <v>416</v>
      </c>
      <c r="G194" s="527" t="s">
        <v>558</v>
      </c>
      <c r="H194" s="527" t="s">
        <v>433</v>
      </c>
      <c r="I194" s="528">
        <v>42979</v>
      </c>
      <c r="J194" s="528">
        <v>45657</v>
      </c>
      <c r="K194" s="529" t="s">
        <v>121</v>
      </c>
      <c r="L194" s="1103"/>
      <c r="M194" s="1103"/>
      <c r="N194" s="1103"/>
      <c r="O194" s="1103"/>
      <c r="P194" s="1103"/>
      <c r="Q194" s="1103"/>
      <c r="R194" s="1106"/>
    </row>
    <row r="195" spans="2:18" x14ac:dyDescent="0.25">
      <c r="B195" s="527">
        <v>0</v>
      </c>
      <c r="C195" s="527" t="s">
        <v>6109</v>
      </c>
      <c r="D195" s="527" t="s">
        <v>4080</v>
      </c>
      <c r="E195" s="527" t="s">
        <v>3466</v>
      </c>
      <c r="F195" s="527" t="s">
        <v>416</v>
      </c>
      <c r="G195" s="527" t="s">
        <v>558</v>
      </c>
      <c r="H195" s="527" t="s">
        <v>1175</v>
      </c>
      <c r="I195" s="528">
        <v>44562</v>
      </c>
      <c r="J195" s="528">
        <v>45657</v>
      </c>
      <c r="K195" s="529" t="s">
        <v>3718</v>
      </c>
      <c r="L195" s="1103"/>
      <c r="M195" s="1103"/>
      <c r="N195" s="1103"/>
      <c r="O195" s="1103"/>
      <c r="P195" s="1103"/>
      <c r="Q195" s="1103"/>
      <c r="R195" s="1106"/>
    </row>
    <row r="196" spans="2:18" x14ac:dyDescent="0.25">
      <c r="B196" s="527">
        <v>0</v>
      </c>
      <c r="C196" s="527" t="s">
        <v>6110</v>
      </c>
      <c r="D196" s="527" t="s">
        <v>4080</v>
      </c>
      <c r="E196" s="527" t="s">
        <v>3466</v>
      </c>
      <c r="F196" s="527" t="s">
        <v>416</v>
      </c>
      <c r="G196" s="527" t="s">
        <v>558</v>
      </c>
      <c r="H196" s="527" t="s">
        <v>552</v>
      </c>
      <c r="I196" s="528">
        <v>44562</v>
      </c>
      <c r="J196" s="528">
        <v>45657</v>
      </c>
      <c r="K196" s="529" t="s">
        <v>3719</v>
      </c>
      <c r="L196" s="1103"/>
      <c r="M196" s="1103"/>
      <c r="N196" s="1103"/>
      <c r="O196" s="1103"/>
      <c r="P196" s="1103"/>
      <c r="Q196" s="1103"/>
      <c r="R196" s="1106"/>
    </row>
    <row r="197" spans="2:18" x14ac:dyDescent="0.25">
      <c r="B197" s="527">
        <v>0</v>
      </c>
      <c r="C197" s="527" t="s">
        <v>6111</v>
      </c>
      <c r="D197" s="527" t="s">
        <v>4080</v>
      </c>
      <c r="E197" s="527" t="s">
        <v>3466</v>
      </c>
      <c r="F197" s="527" t="s">
        <v>416</v>
      </c>
      <c r="G197" s="527" t="s">
        <v>558</v>
      </c>
      <c r="H197" s="527" t="s">
        <v>1148</v>
      </c>
      <c r="I197" s="528">
        <v>44562</v>
      </c>
      <c r="J197" s="528">
        <v>45657</v>
      </c>
      <c r="K197" s="529" t="s">
        <v>3550</v>
      </c>
      <c r="L197" s="1103"/>
      <c r="M197" s="1103"/>
      <c r="N197" s="1103"/>
      <c r="O197" s="1103"/>
      <c r="P197" s="1103"/>
      <c r="Q197" s="1103"/>
      <c r="R197" s="1106"/>
    </row>
    <row r="198" spans="2:18" x14ac:dyDescent="0.25">
      <c r="B198" s="527">
        <v>0</v>
      </c>
      <c r="C198" s="527" t="s">
        <v>6695</v>
      </c>
      <c r="D198" s="527" t="s">
        <v>4080</v>
      </c>
      <c r="E198" s="527" t="s">
        <v>3466</v>
      </c>
      <c r="F198" s="527" t="s">
        <v>416</v>
      </c>
      <c r="G198" s="527" t="s">
        <v>558</v>
      </c>
      <c r="H198" s="527" t="s">
        <v>3460</v>
      </c>
      <c r="I198" s="528">
        <v>44562</v>
      </c>
      <c r="J198" s="528">
        <v>45657</v>
      </c>
      <c r="K198" s="529" t="s">
        <v>6696</v>
      </c>
      <c r="L198" s="1103"/>
      <c r="M198" s="1103"/>
      <c r="N198" s="1103"/>
      <c r="O198" s="1103"/>
      <c r="P198" s="1103"/>
      <c r="Q198" s="1103"/>
      <c r="R198" s="1106"/>
    </row>
    <row r="199" spans="2:18" x14ac:dyDescent="0.25">
      <c r="B199" s="527">
        <v>3193</v>
      </c>
      <c r="C199" s="527" t="s">
        <v>3229</v>
      </c>
      <c r="D199" s="527" t="s">
        <v>4080</v>
      </c>
      <c r="E199" s="527" t="s">
        <v>3466</v>
      </c>
      <c r="F199" s="527" t="s">
        <v>416</v>
      </c>
      <c r="G199" s="527" t="s">
        <v>558</v>
      </c>
      <c r="H199" s="527" t="s">
        <v>811</v>
      </c>
      <c r="I199" s="528">
        <v>42979</v>
      </c>
      <c r="J199" s="528">
        <v>45657</v>
      </c>
      <c r="K199" s="529" t="s">
        <v>206</v>
      </c>
      <c r="L199" s="1104"/>
      <c r="M199" s="1104"/>
      <c r="N199" s="1104"/>
      <c r="O199" s="1104"/>
      <c r="P199" s="1104"/>
      <c r="Q199" s="1104"/>
      <c r="R199" s="1107"/>
    </row>
    <row r="200" spans="2:18" x14ac:dyDescent="0.25">
      <c r="B200" s="527">
        <v>3203</v>
      </c>
      <c r="C200" s="527" t="s">
        <v>3230</v>
      </c>
      <c r="D200" s="527" t="s">
        <v>4080</v>
      </c>
      <c r="E200" s="527" t="s">
        <v>986</v>
      </c>
      <c r="F200" s="527" t="s">
        <v>416</v>
      </c>
      <c r="G200" s="527" t="s">
        <v>558</v>
      </c>
      <c r="H200" s="527" t="s">
        <v>478</v>
      </c>
      <c r="I200" s="528">
        <v>42979</v>
      </c>
      <c r="J200" s="528">
        <v>45657</v>
      </c>
      <c r="K200" s="529" t="s">
        <v>277</v>
      </c>
      <c r="L200" s="1102">
        <v>4.78</v>
      </c>
      <c r="M200" s="1102">
        <v>4.78</v>
      </c>
      <c r="N200" s="1102">
        <v>4.9729999999999999</v>
      </c>
      <c r="O200" s="1102">
        <v>0</v>
      </c>
      <c r="P200" s="1102">
        <v>0</v>
      </c>
      <c r="Q200" s="1102">
        <v>0</v>
      </c>
      <c r="R200" s="1105" t="s">
        <v>649</v>
      </c>
    </row>
    <row r="201" spans="2:18" x14ac:dyDescent="0.25">
      <c r="B201" s="527">
        <v>3204</v>
      </c>
      <c r="C201" s="527" t="s">
        <v>3231</v>
      </c>
      <c r="D201" s="527" t="s">
        <v>4080</v>
      </c>
      <c r="E201" s="527" t="s">
        <v>986</v>
      </c>
      <c r="F201" s="527" t="s">
        <v>416</v>
      </c>
      <c r="G201" s="527" t="s">
        <v>558</v>
      </c>
      <c r="H201" s="527" t="s">
        <v>422</v>
      </c>
      <c r="I201" s="528">
        <v>42979</v>
      </c>
      <c r="J201" s="528">
        <v>45657</v>
      </c>
      <c r="K201" s="529" t="s">
        <v>267</v>
      </c>
      <c r="L201" s="1103"/>
      <c r="M201" s="1103"/>
      <c r="N201" s="1103"/>
      <c r="O201" s="1103"/>
      <c r="P201" s="1103"/>
      <c r="Q201" s="1103"/>
      <c r="R201" s="1106"/>
    </row>
    <row r="202" spans="2:18" x14ac:dyDescent="0.25">
      <c r="B202" s="527">
        <v>3205</v>
      </c>
      <c r="C202" s="527" t="s">
        <v>3232</v>
      </c>
      <c r="D202" s="527" t="s">
        <v>4080</v>
      </c>
      <c r="E202" s="527" t="s">
        <v>986</v>
      </c>
      <c r="F202" s="527" t="s">
        <v>416</v>
      </c>
      <c r="G202" s="527" t="s">
        <v>558</v>
      </c>
      <c r="H202" s="527" t="s">
        <v>546</v>
      </c>
      <c r="I202" s="528">
        <v>42979</v>
      </c>
      <c r="J202" s="528">
        <v>45657</v>
      </c>
      <c r="K202" s="529" t="s">
        <v>945</v>
      </c>
      <c r="L202" s="1103"/>
      <c r="M202" s="1103"/>
      <c r="N202" s="1103"/>
      <c r="O202" s="1103"/>
      <c r="P202" s="1103"/>
      <c r="Q202" s="1103"/>
      <c r="R202" s="1106"/>
    </row>
    <row r="203" spans="2:18" x14ac:dyDescent="0.25">
      <c r="B203" s="527">
        <v>3206</v>
      </c>
      <c r="C203" s="527" t="s">
        <v>3233</v>
      </c>
      <c r="D203" s="527" t="s">
        <v>4080</v>
      </c>
      <c r="E203" s="527" t="s">
        <v>986</v>
      </c>
      <c r="F203" s="527" t="s">
        <v>416</v>
      </c>
      <c r="G203" s="527" t="s">
        <v>558</v>
      </c>
      <c r="H203" s="527" t="s">
        <v>451</v>
      </c>
      <c r="I203" s="528">
        <v>42979</v>
      </c>
      <c r="J203" s="528">
        <v>45657</v>
      </c>
      <c r="K203" s="529" t="s">
        <v>947</v>
      </c>
      <c r="L203" s="1103"/>
      <c r="M203" s="1103"/>
      <c r="N203" s="1103"/>
      <c r="O203" s="1103"/>
      <c r="P203" s="1103"/>
      <c r="Q203" s="1103"/>
      <c r="R203" s="1106"/>
    </row>
    <row r="204" spans="2:18" x14ac:dyDescent="0.25">
      <c r="B204" s="527">
        <v>3207</v>
      </c>
      <c r="C204" s="527" t="s">
        <v>3234</v>
      </c>
      <c r="D204" s="527" t="s">
        <v>4080</v>
      </c>
      <c r="E204" s="527" t="s">
        <v>986</v>
      </c>
      <c r="F204" s="527" t="s">
        <v>416</v>
      </c>
      <c r="G204" s="527" t="s">
        <v>558</v>
      </c>
      <c r="H204" s="527" t="s">
        <v>562</v>
      </c>
      <c r="I204" s="528">
        <v>42979</v>
      </c>
      <c r="J204" s="528">
        <v>45657</v>
      </c>
      <c r="K204" s="529" t="s">
        <v>186</v>
      </c>
      <c r="L204" s="1103"/>
      <c r="M204" s="1103"/>
      <c r="N204" s="1103"/>
      <c r="O204" s="1103"/>
      <c r="P204" s="1103"/>
      <c r="Q204" s="1103"/>
      <c r="R204" s="1106"/>
    </row>
    <row r="205" spans="2:18" x14ac:dyDescent="0.25">
      <c r="B205" s="527">
        <v>3208</v>
      </c>
      <c r="C205" s="527" t="s">
        <v>3235</v>
      </c>
      <c r="D205" s="527" t="s">
        <v>4080</v>
      </c>
      <c r="E205" s="527" t="s">
        <v>986</v>
      </c>
      <c r="F205" s="527" t="s">
        <v>416</v>
      </c>
      <c r="G205" s="527" t="s">
        <v>558</v>
      </c>
      <c r="H205" s="527" t="s">
        <v>492</v>
      </c>
      <c r="I205" s="528">
        <v>42979</v>
      </c>
      <c r="J205" s="528">
        <v>45657</v>
      </c>
      <c r="K205" s="529" t="s">
        <v>284</v>
      </c>
      <c r="L205" s="1103"/>
      <c r="M205" s="1103"/>
      <c r="N205" s="1103"/>
      <c r="O205" s="1103"/>
      <c r="P205" s="1103"/>
      <c r="Q205" s="1103"/>
      <c r="R205" s="1106"/>
    </row>
    <row r="206" spans="2:18" x14ac:dyDescent="0.25">
      <c r="B206" s="527">
        <v>3209</v>
      </c>
      <c r="C206" s="527" t="s">
        <v>3236</v>
      </c>
      <c r="D206" s="527" t="s">
        <v>4080</v>
      </c>
      <c r="E206" s="527" t="s">
        <v>986</v>
      </c>
      <c r="F206" s="527" t="s">
        <v>416</v>
      </c>
      <c r="G206" s="527" t="s">
        <v>558</v>
      </c>
      <c r="H206" s="527" t="s">
        <v>538</v>
      </c>
      <c r="I206" s="528">
        <v>42979</v>
      </c>
      <c r="J206" s="528">
        <v>45657</v>
      </c>
      <c r="K206" s="529" t="s">
        <v>388</v>
      </c>
      <c r="L206" s="1103"/>
      <c r="M206" s="1103"/>
      <c r="N206" s="1103"/>
      <c r="O206" s="1103"/>
      <c r="P206" s="1103"/>
      <c r="Q206" s="1103"/>
      <c r="R206" s="1106"/>
    </row>
    <row r="207" spans="2:18" x14ac:dyDescent="0.25">
      <c r="B207" s="527">
        <v>3210</v>
      </c>
      <c r="C207" s="527" t="s">
        <v>3237</v>
      </c>
      <c r="D207" s="527" t="s">
        <v>4080</v>
      </c>
      <c r="E207" s="527" t="s">
        <v>986</v>
      </c>
      <c r="F207" s="527" t="s">
        <v>416</v>
      </c>
      <c r="G207" s="527" t="s">
        <v>558</v>
      </c>
      <c r="H207" s="527" t="s">
        <v>370</v>
      </c>
      <c r="I207" s="528">
        <v>42979</v>
      </c>
      <c r="J207" s="528">
        <v>45657</v>
      </c>
      <c r="K207" s="529" t="s">
        <v>181</v>
      </c>
      <c r="L207" s="1103"/>
      <c r="M207" s="1103"/>
      <c r="N207" s="1103"/>
      <c r="O207" s="1103"/>
      <c r="P207" s="1103"/>
      <c r="Q207" s="1103"/>
      <c r="R207" s="1106"/>
    </row>
    <row r="208" spans="2:18" x14ac:dyDescent="0.25">
      <c r="B208" s="527">
        <v>3211</v>
      </c>
      <c r="C208" s="527" t="s">
        <v>3238</v>
      </c>
      <c r="D208" s="527" t="s">
        <v>4080</v>
      </c>
      <c r="E208" s="527" t="s">
        <v>986</v>
      </c>
      <c r="F208" s="527" t="s">
        <v>416</v>
      </c>
      <c r="G208" s="527" t="s">
        <v>558</v>
      </c>
      <c r="H208" s="527" t="s">
        <v>531</v>
      </c>
      <c r="I208" s="528">
        <v>42979</v>
      </c>
      <c r="J208" s="528">
        <v>45657</v>
      </c>
      <c r="K208" s="529" t="s">
        <v>956</v>
      </c>
      <c r="L208" s="1103"/>
      <c r="M208" s="1103"/>
      <c r="N208" s="1103"/>
      <c r="O208" s="1103"/>
      <c r="P208" s="1103"/>
      <c r="Q208" s="1103"/>
      <c r="R208" s="1106"/>
    </row>
    <row r="209" spans="2:18" x14ac:dyDescent="0.25">
      <c r="B209" s="527">
        <v>0</v>
      </c>
      <c r="C209" s="527" t="s">
        <v>6112</v>
      </c>
      <c r="D209" s="527" t="s">
        <v>4080</v>
      </c>
      <c r="E209" s="527" t="s">
        <v>986</v>
      </c>
      <c r="F209" s="527" t="s">
        <v>416</v>
      </c>
      <c r="G209" s="527" t="s">
        <v>558</v>
      </c>
      <c r="H209" s="527" t="s">
        <v>634</v>
      </c>
      <c r="I209" s="528">
        <v>44562</v>
      </c>
      <c r="J209" s="528">
        <v>45657</v>
      </c>
      <c r="K209" s="529" t="s">
        <v>3549</v>
      </c>
      <c r="L209" s="1103"/>
      <c r="M209" s="1103"/>
      <c r="N209" s="1103"/>
      <c r="O209" s="1103"/>
      <c r="P209" s="1103"/>
      <c r="Q209" s="1103"/>
      <c r="R209" s="1106"/>
    </row>
    <row r="210" spans="2:18" x14ac:dyDescent="0.25">
      <c r="B210" s="527">
        <v>3212</v>
      </c>
      <c r="C210" s="527" t="s">
        <v>3239</v>
      </c>
      <c r="D210" s="527" t="s">
        <v>4080</v>
      </c>
      <c r="E210" s="527" t="s">
        <v>986</v>
      </c>
      <c r="F210" s="527" t="s">
        <v>416</v>
      </c>
      <c r="G210" s="527" t="s">
        <v>558</v>
      </c>
      <c r="H210" s="527" t="s">
        <v>517</v>
      </c>
      <c r="I210" s="528">
        <v>42979</v>
      </c>
      <c r="J210" s="528">
        <v>45657</v>
      </c>
      <c r="K210" s="529" t="s">
        <v>170</v>
      </c>
      <c r="L210" s="1104"/>
      <c r="M210" s="1104"/>
      <c r="N210" s="1104"/>
      <c r="O210" s="1104"/>
      <c r="P210" s="1104"/>
      <c r="Q210" s="1104"/>
      <c r="R210" s="1107"/>
    </row>
    <row r="211" spans="2:18" x14ac:dyDescent="0.25">
      <c r="B211" s="527">
        <v>3135</v>
      </c>
      <c r="C211" s="527" t="s">
        <v>3240</v>
      </c>
      <c r="D211" s="527" t="s">
        <v>4080</v>
      </c>
      <c r="E211" s="527" t="s">
        <v>301</v>
      </c>
      <c r="F211" s="527" t="s">
        <v>416</v>
      </c>
      <c r="G211" s="527" t="s">
        <v>558</v>
      </c>
      <c r="H211" s="527" t="s">
        <v>478</v>
      </c>
      <c r="I211" s="528">
        <v>42979</v>
      </c>
      <c r="J211" s="528">
        <v>45657</v>
      </c>
      <c r="K211" s="529" t="s">
        <v>277</v>
      </c>
      <c r="L211" s="1102">
        <v>2.645</v>
      </c>
      <c r="M211" s="1102">
        <v>2.645</v>
      </c>
      <c r="N211" s="1102">
        <v>2.722</v>
      </c>
      <c r="O211" s="1102">
        <v>0</v>
      </c>
      <c r="P211" s="1102">
        <v>0</v>
      </c>
      <c r="Q211" s="1102">
        <v>0</v>
      </c>
      <c r="R211" s="1105" t="s">
        <v>649</v>
      </c>
    </row>
    <row r="212" spans="2:18" x14ac:dyDescent="0.25">
      <c r="B212" s="527">
        <v>3136</v>
      </c>
      <c r="C212" s="527" t="s">
        <v>3241</v>
      </c>
      <c r="D212" s="527" t="s">
        <v>4080</v>
      </c>
      <c r="E212" s="527" t="s">
        <v>301</v>
      </c>
      <c r="F212" s="527" t="s">
        <v>416</v>
      </c>
      <c r="G212" s="527" t="s">
        <v>558</v>
      </c>
      <c r="H212" s="527" t="s">
        <v>422</v>
      </c>
      <c r="I212" s="528">
        <v>42979</v>
      </c>
      <c r="J212" s="528">
        <v>45657</v>
      </c>
      <c r="K212" s="529" t="s">
        <v>267</v>
      </c>
      <c r="L212" s="1103"/>
      <c r="M212" s="1103"/>
      <c r="N212" s="1103"/>
      <c r="O212" s="1103"/>
      <c r="P212" s="1103"/>
      <c r="Q212" s="1103"/>
      <c r="R212" s="1106"/>
    </row>
    <row r="213" spans="2:18" x14ac:dyDescent="0.25">
      <c r="B213" s="527">
        <v>3138</v>
      </c>
      <c r="C213" s="527" t="s">
        <v>3242</v>
      </c>
      <c r="D213" s="527" t="s">
        <v>4080</v>
      </c>
      <c r="E213" s="527" t="s">
        <v>301</v>
      </c>
      <c r="F213" s="527" t="s">
        <v>416</v>
      </c>
      <c r="G213" s="527" t="s">
        <v>558</v>
      </c>
      <c r="H213" s="527" t="s">
        <v>517</v>
      </c>
      <c r="I213" s="528">
        <v>42979</v>
      </c>
      <c r="J213" s="528">
        <v>45657</v>
      </c>
      <c r="K213" s="529" t="s">
        <v>1000</v>
      </c>
      <c r="L213" s="1103"/>
      <c r="M213" s="1103"/>
      <c r="N213" s="1103"/>
      <c r="O213" s="1103"/>
      <c r="P213" s="1103"/>
      <c r="Q213" s="1103"/>
      <c r="R213" s="1106"/>
    </row>
    <row r="214" spans="2:18" x14ac:dyDescent="0.25">
      <c r="B214" s="527">
        <v>0</v>
      </c>
      <c r="C214" s="527" t="s">
        <v>6113</v>
      </c>
      <c r="D214" s="527" t="s">
        <v>4080</v>
      </c>
      <c r="E214" s="527" t="s">
        <v>301</v>
      </c>
      <c r="F214" s="527" t="s">
        <v>416</v>
      </c>
      <c r="G214" s="527" t="s">
        <v>558</v>
      </c>
      <c r="H214" s="527" t="s">
        <v>608</v>
      </c>
      <c r="I214" s="528">
        <v>44562</v>
      </c>
      <c r="J214" s="528">
        <v>45657</v>
      </c>
      <c r="K214" s="529" t="s">
        <v>157</v>
      </c>
      <c r="L214" s="1103"/>
      <c r="M214" s="1103"/>
      <c r="N214" s="1103"/>
      <c r="O214" s="1103"/>
      <c r="P214" s="1103"/>
      <c r="Q214" s="1103"/>
      <c r="R214" s="1106"/>
    </row>
    <row r="215" spans="2:18" x14ac:dyDescent="0.25">
      <c r="B215" s="527">
        <v>4393</v>
      </c>
      <c r="C215" s="527" t="s">
        <v>3508</v>
      </c>
      <c r="D215" s="527" t="s">
        <v>4080</v>
      </c>
      <c r="E215" s="527" t="s">
        <v>301</v>
      </c>
      <c r="F215" s="527" t="s">
        <v>416</v>
      </c>
      <c r="G215" s="527" t="s">
        <v>558</v>
      </c>
      <c r="H215" s="527" t="s">
        <v>370</v>
      </c>
      <c r="I215" s="528">
        <v>43313</v>
      </c>
      <c r="J215" s="528">
        <v>45657</v>
      </c>
      <c r="K215" s="529" t="s">
        <v>979</v>
      </c>
      <c r="L215" s="1104"/>
      <c r="M215" s="1104"/>
      <c r="N215" s="1104"/>
      <c r="O215" s="1104"/>
      <c r="P215" s="1104"/>
      <c r="Q215" s="1104"/>
      <c r="R215" s="1107"/>
    </row>
    <row r="216" spans="2:18" x14ac:dyDescent="0.25">
      <c r="B216" s="527">
        <v>3139</v>
      </c>
      <c r="C216" s="527" t="s">
        <v>3243</v>
      </c>
      <c r="D216" s="527" t="s">
        <v>4080</v>
      </c>
      <c r="E216" s="527" t="s">
        <v>302</v>
      </c>
      <c r="F216" s="527" t="s">
        <v>416</v>
      </c>
      <c r="G216" s="527" t="s">
        <v>558</v>
      </c>
      <c r="H216" s="527" t="s">
        <v>538</v>
      </c>
      <c r="I216" s="528">
        <v>42979</v>
      </c>
      <c r="J216" s="528">
        <v>45657</v>
      </c>
      <c r="K216" s="529" t="s">
        <v>303</v>
      </c>
      <c r="L216" s="1102">
        <v>0.58699999999999997</v>
      </c>
      <c r="M216" s="1102">
        <v>0.58699999999999997</v>
      </c>
      <c r="N216" s="1102">
        <v>0.60699999999999998</v>
      </c>
      <c r="O216" s="1102">
        <v>0</v>
      </c>
      <c r="P216" s="1102">
        <v>0</v>
      </c>
      <c r="Q216" s="1102">
        <v>0</v>
      </c>
      <c r="R216" s="1105" t="s">
        <v>649</v>
      </c>
    </row>
    <row r="217" spans="2:18" x14ac:dyDescent="0.25">
      <c r="B217" s="527">
        <v>3137</v>
      </c>
      <c r="C217" s="527" t="s">
        <v>6114</v>
      </c>
      <c r="D217" s="527" t="s">
        <v>4080</v>
      </c>
      <c r="E217" s="527" t="s">
        <v>302</v>
      </c>
      <c r="F217" s="527" t="s">
        <v>416</v>
      </c>
      <c r="G217" s="527" t="s">
        <v>558</v>
      </c>
      <c r="H217" s="527" t="s">
        <v>448</v>
      </c>
      <c r="I217" s="528">
        <v>44562</v>
      </c>
      <c r="J217" s="528">
        <v>45657</v>
      </c>
      <c r="K217" s="529" t="s">
        <v>389</v>
      </c>
      <c r="L217" s="1104"/>
      <c r="M217" s="1104"/>
      <c r="N217" s="1104"/>
      <c r="O217" s="1104"/>
      <c r="P217" s="1104"/>
      <c r="Q217" s="1104"/>
      <c r="R217" s="1107"/>
    </row>
    <row r="218" spans="2:18" x14ac:dyDescent="0.25">
      <c r="B218" s="527">
        <v>0</v>
      </c>
      <c r="C218" s="527" t="s">
        <v>6115</v>
      </c>
      <c r="D218" s="527" t="s">
        <v>4080</v>
      </c>
      <c r="E218" s="527" t="s">
        <v>5496</v>
      </c>
      <c r="F218" s="527" t="s">
        <v>416</v>
      </c>
      <c r="G218" s="527" t="s">
        <v>558</v>
      </c>
      <c r="H218" s="527" t="s">
        <v>538</v>
      </c>
      <c r="I218" s="528">
        <v>44562</v>
      </c>
      <c r="J218" s="528">
        <v>45657</v>
      </c>
      <c r="K218" s="532" t="s">
        <v>388</v>
      </c>
      <c r="L218" s="685">
        <v>0.32500000000000001</v>
      </c>
      <c r="M218" s="685">
        <v>0.32500000000000001</v>
      </c>
      <c r="N218" s="685">
        <v>0.32700000000000001</v>
      </c>
      <c r="O218" s="686">
        <v>0</v>
      </c>
      <c r="P218" s="686">
        <v>0</v>
      </c>
      <c r="Q218" s="686">
        <v>0</v>
      </c>
      <c r="R218" s="699"/>
    </row>
    <row r="219" spans="2:18" x14ac:dyDescent="0.25">
      <c r="B219" s="527">
        <v>3110</v>
      </c>
      <c r="C219" s="527" t="s">
        <v>3172</v>
      </c>
      <c r="D219" s="527" t="s">
        <v>4080</v>
      </c>
      <c r="E219" s="527" t="s">
        <v>290</v>
      </c>
      <c r="F219" s="527" t="s">
        <v>416</v>
      </c>
      <c r="G219" s="527" t="s">
        <v>558</v>
      </c>
      <c r="H219" s="527" t="s">
        <v>484</v>
      </c>
      <c r="I219" s="528">
        <v>42979</v>
      </c>
      <c r="J219" s="528">
        <v>45291</v>
      </c>
      <c r="K219" s="529" t="s">
        <v>291</v>
      </c>
      <c r="L219" s="531">
        <v>4.5</v>
      </c>
      <c r="M219" s="531">
        <v>4.5</v>
      </c>
      <c r="N219" s="531">
        <v>4.5</v>
      </c>
      <c r="O219" s="531">
        <v>0</v>
      </c>
      <c r="P219" s="531">
        <v>0</v>
      </c>
      <c r="Q219" s="531">
        <v>0</v>
      </c>
      <c r="R219" s="527" t="s">
        <v>649</v>
      </c>
    </row>
    <row r="220" spans="2:18" x14ac:dyDescent="0.25">
      <c r="B220" s="527">
        <v>3111</v>
      </c>
      <c r="C220" s="527" t="s">
        <v>3173</v>
      </c>
      <c r="D220" s="527" t="s">
        <v>4080</v>
      </c>
      <c r="E220" s="527" t="s">
        <v>290</v>
      </c>
      <c r="F220" s="527" t="s">
        <v>416</v>
      </c>
      <c r="G220" s="527" t="s">
        <v>558</v>
      </c>
      <c r="H220" s="527" t="s">
        <v>546</v>
      </c>
      <c r="I220" s="528">
        <v>42979</v>
      </c>
      <c r="J220" s="528">
        <v>45291</v>
      </c>
      <c r="K220" s="529" t="s">
        <v>292</v>
      </c>
      <c r="L220" s="531">
        <v>1.35</v>
      </c>
      <c r="M220" s="531">
        <v>1.35</v>
      </c>
      <c r="N220" s="531">
        <v>1.35</v>
      </c>
      <c r="O220" s="531">
        <v>0</v>
      </c>
      <c r="P220" s="531">
        <v>0</v>
      </c>
      <c r="Q220" s="531">
        <v>0</v>
      </c>
      <c r="R220" s="527" t="s">
        <v>649</v>
      </c>
    </row>
    <row r="221" spans="2:18" x14ac:dyDescent="0.25">
      <c r="B221" s="527">
        <v>3113</v>
      </c>
      <c r="C221" s="527" t="s">
        <v>3175</v>
      </c>
      <c r="D221" s="527" t="s">
        <v>4080</v>
      </c>
      <c r="E221" s="527" t="s">
        <v>290</v>
      </c>
      <c r="F221" s="527" t="s">
        <v>416</v>
      </c>
      <c r="G221" s="527" t="s">
        <v>558</v>
      </c>
      <c r="H221" s="527" t="s">
        <v>531</v>
      </c>
      <c r="I221" s="528">
        <v>42979</v>
      </c>
      <c r="J221" s="528">
        <v>45291</v>
      </c>
      <c r="K221" s="529" t="s">
        <v>293</v>
      </c>
      <c r="L221" s="531">
        <v>3.2</v>
      </c>
      <c r="M221" s="531">
        <v>3.2</v>
      </c>
      <c r="N221" s="531">
        <v>3.2</v>
      </c>
      <c r="O221" s="531">
        <v>0</v>
      </c>
      <c r="P221" s="531">
        <v>0</v>
      </c>
      <c r="Q221" s="531">
        <v>0</v>
      </c>
      <c r="R221" s="527" t="s">
        <v>649</v>
      </c>
    </row>
    <row r="222" spans="2:18" x14ac:dyDescent="0.25">
      <c r="B222" s="527">
        <v>3108</v>
      </c>
      <c r="C222" s="527" t="s">
        <v>3176</v>
      </c>
      <c r="D222" s="527" t="s">
        <v>4080</v>
      </c>
      <c r="E222" s="527" t="s">
        <v>282</v>
      </c>
      <c r="F222" s="527" t="s">
        <v>416</v>
      </c>
      <c r="G222" s="527" t="s">
        <v>558</v>
      </c>
      <c r="H222" s="527" t="s">
        <v>486</v>
      </c>
      <c r="I222" s="528">
        <v>42979</v>
      </c>
      <c r="J222" s="528">
        <v>45138</v>
      </c>
      <c r="K222" s="529" t="s">
        <v>285</v>
      </c>
      <c r="L222" s="547">
        <v>0.2</v>
      </c>
      <c r="M222" s="547">
        <v>0.2</v>
      </c>
      <c r="N222" s="547">
        <v>0.2</v>
      </c>
      <c r="O222" s="531">
        <v>0</v>
      </c>
      <c r="P222" s="531">
        <v>0</v>
      </c>
      <c r="Q222" s="531">
        <v>0</v>
      </c>
      <c r="R222" s="527"/>
    </row>
    <row r="223" spans="2:18" x14ac:dyDescent="0.25">
      <c r="B223" s="527">
        <v>3109</v>
      </c>
      <c r="C223" s="527" t="s">
        <v>3180</v>
      </c>
      <c r="D223" s="527" t="s">
        <v>4080</v>
      </c>
      <c r="E223" s="527" t="s">
        <v>282</v>
      </c>
      <c r="F223" s="527" t="s">
        <v>416</v>
      </c>
      <c r="G223" s="527" t="s">
        <v>558</v>
      </c>
      <c r="H223" s="527" t="s">
        <v>495</v>
      </c>
      <c r="I223" s="528">
        <v>42979</v>
      </c>
      <c r="J223" s="528">
        <v>45138</v>
      </c>
      <c r="K223" s="529" t="s">
        <v>103</v>
      </c>
      <c r="L223" s="547">
        <v>0.5</v>
      </c>
      <c r="M223" s="547">
        <v>0.5</v>
      </c>
      <c r="N223" s="547">
        <v>0.5</v>
      </c>
      <c r="O223" s="531">
        <v>0</v>
      </c>
      <c r="P223" s="531">
        <v>0</v>
      </c>
      <c r="Q223" s="531">
        <v>0</v>
      </c>
      <c r="R223" s="527"/>
    </row>
    <row r="224" spans="2:18" x14ac:dyDescent="0.25">
      <c r="B224" s="527">
        <v>3145</v>
      </c>
      <c r="C224" s="527" t="s">
        <v>3177</v>
      </c>
      <c r="D224" s="527" t="s">
        <v>4080</v>
      </c>
      <c r="E224" s="527" t="s">
        <v>4084</v>
      </c>
      <c r="F224" s="527" t="s">
        <v>416</v>
      </c>
      <c r="G224" s="527" t="s">
        <v>558</v>
      </c>
      <c r="H224" s="527" t="s">
        <v>478</v>
      </c>
      <c r="I224" s="528">
        <v>42979</v>
      </c>
      <c r="J224" s="528">
        <v>46507</v>
      </c>
      <c r="K224" s="529" t="s">
        <v>277</v>
      </c>
      <c r="L224" s="531">
        <v>25</v>
      </c>
      <c r="M224" s="531">
        <v>25</v>
      </c>
      <c r="N224" s="531">
        <v>25</v>
      </c>
      <c r="O224" s="531">
        <v>0</v>
      </c>
      <c r="P224" s="531">
        <v>0</v>
      </c>
      <c r="Q224" s="531">
        <v>0</v>
      </c>
      <c r="R224" s="527" t="s">
        <v>649</v>
      </c>
    </row>
    <row r="225" spans="2:18" x14ac:dyDescent="0.25">
      <c r="B225" s="527">
        <v>3146</v>
      </c>
      <c r="C225" s="527" t="s">
        <v>3179</v>
      </c>
      <c r="D225" s="527" t="s">
        <v>4080</v>
      </c>
      <c r="E225" s="527" t="s">
        <v>278</v>
      </c>
      <c r="F225" s="527" t="s">
        <v>416</v>
      </c>
      <c r="G225" s="527" t="s">
        <v>558</v>
      </c>
      <c r="H225" s="527" t="s">
        <v>468</v>
      </c>
      <c r="I225" s="528">
        <v>42979</v>
      </c>
      <c r="J225" s="528">
        <v>46112</v>
      </c>
      <c r="K225" s="529" t="s">
        <v>279</v>
      </c>
      <c r="L225" s="531">
        <v>17.399999999999999</v>
      </c>
      <c r="M225" s="531">
        <v>17.399999999999999</v>
      </c>
      <c r="N225" s="531">
        <v>17.399999999999999</v>
      </c>
      <c r="O225" s="531">
        <v>0</v>
      </c>
      <c r="P225" s="531">
        <v>0</v>
      </c>
      <c r="Q225" s="531">
        <v>0</v>
      </c>
      <c r="R225" s="527" t="s">
        <v>649</v>
      </c>
    </row>
    <row r="226" spans="2:18" x14ac:dyDescent="0.25">
      <c r="B226" s="527">
        <v>3114</v>
      </c>
      <c r="C226" s="527" t="s">
        <v>3182</v>
      </c>
      <c r="D226" s="527" t="s">
        <v>4080</v>
      </c>
      <c r="E226" s="527" t="s">
        <v>280</v>
      </c>
      <c r="F226" s="527" t="s">
        <v>416</v>
      </c>
      <c r="G226" s="527" t="s">
        <v>558</v>
      </c>
      <c r="H226" s="527" t="s">
        <v>370</v>
      </c>
      <c r="I226" s="528">
        <v>42979</v>
      </c>
      <c r="J226" s="528">
        <v>46022</v>
      </c>
      <c r="K226" s="529" t="s">
        <v>181</v>
      </c>
      <c r="L226" s="531">
        <v>4.7</v>
      </c>
      <c r="M226" s="531">
        <v>4.7</v>
      </c>
      <c r="N226" s="531">
        <v>4.7</v>
      </c>
      <c r="O226" s="531">
        <v>0</v>
      </c>
      <c r="P226" s="531">
        <v>0</v>
      </c>
      <c r="Q226" s="531">
        <v>0</v>
      </c>
      <c r="R226" s="527" t="s">
        <v>649</v>
      </c>
    </row>
    <row r="227" spans="2:18" x14ac:dyDescent="0.25">
      <c r="B227" s="527">
        <v>3140</v>
      </c>
      <c r="C227" s="527" t="s">
        <v>3184</v>
      </c>
      <c r="D227" s="527" t="s">
        <v>4080</v>
      </c>
      <c r="E227" s="527" t="s">
        <v>4086</v>
      </c>
      <c r="F227" s="527" t="s">
        <v>416</v>
      </c>
      <c r="G227" s="527" t="s">
        <v>558</v>
      </c>
      <c r="H227" s="527" t="s">
        <v>422</v>
      </c>
      <c r="I227" s="528">
        <v>42979</v>
      </c>
      <c r="J227" s="528">
        <v>45657</v>
      </c>
      <c r="K227" s="529" t="s">
        <v>267</v>
      </c>
      <c r="L227" s="531">
        <v>2.5</v>
      </c>
      <c r="M227" s="531">
        <v>2.5</v>
      </c>
      <c r="N227" s="531">
        <v>2.5</v>
      </c>
      <c r="O227" s="531">
        <v>0</v>
      </c>
      <c r="P227" s="531">
        <v>0</v>
      </c>
      <c r="Q227" s="531">
        <v>0</v>
      </c>
      <c r="R227" s="527" t="s">
        <v>649</v>
      </c>
    </row>
    <row r="228" spans="2:18" x14ac:dyDescent="0.25">
      <c r="B228" s="527">
        <v>3215</v>
      </c>
      <c r="C228" s="527" t="s">
        <v>3186</v>
      </c>
      <c r="D228" s="527" t="s">
        <v>4080</v>
      </c>
      <c r="E228" s="527" t="s">
        <v>289</v>
      </c>
      <c r="F228" s="527" t="s">
        <v>416</v>
      </c>
      <c r="G228" s="527" t="s">
        <v>558</v>
      </c>
      <c r="H228" s="527" t="s">
        <v>422</v>
      </c>
      <c r="I228" s="528">
        <v>42979</v>
      </c>
      <c r="J228" s="528">
        <v>45138</v>
      </c>
      <c r="K228" s="529" t="s">
        <v>267</v>
      </c>
      <c r="L228" s="531">
        <v>4.3</v>
      </c>
      <c r="M228" s="531">
        <v>4.3</v>
      </c>
      <c r="N228" s="531">
        <v>4.3</v>
      </c>
      <c r="O228" s="531">
        <v>0</v>
      </c>
      <c r="P228" s="531">
        <v>0</v>
      </c>
      <c r="Q228" s="531">
        <v>0</v>
      </c>
      <c r="R228" s="527" t="s">
        <v>649</v>
      </c>
    </row>
    <row r="229" spans="2:18" x14ac:dyDescent="0.25">
      <c r="B229" s="527">
        <v>3147</v>
      </c>
      <c r="C229" s="527" t="s">
        <v>3187</v>
      </c>
      <c r="D229" s="527" t="s">
        <v>4080</v>
      </c>
      <c r="E229" s="527" t="s">
        <v>294</v>
      </c>
      <c r="F229" s="527" t="s">
        <v>416</v>
      </c>
      <c r="G229" s="527" t="s">
        <v>558</v>
      </c>
      <c r="H229" s="527" t="s">
        <v>422</v>
      </c>
      <c r="I229" s="528">
        <v>42979</v>
      </c>
      <c r="J229" s="528">
        <v>46022</v>
      </c>
      <c r="K229" s="529" t="s">
        <v>267</v>
      </c>
      <c r="L229" s="531">
        <v>8</v>
      </c>
      <c r="M229" s="531">
        <v>8</v>
      </c>
      <c r="N229" s="531">
        <v>8</v>
      </c>
      <c r="O229" s="531">
        <v>0</v>
      </c>
      <c r="P229" s="531">
        <v>0</v>
      </c>
      <c r="Q229" s="531">
        <v>0</v>
      </c>
      <c r="R229" s="527"/>
    </row>
    <row r="230" spans="2:18" x14ac:dyDescent="0.25">
      <c r="B230" s="527">
        <v>5492</v>
      </c>
      <c r="C230" s="527" t="s">
        <v>3855</v>
      </c>
      <c r="D230" s="527" t="s">
        <v>4080</v>
      </c>
      <c r="E230" s="527" t="s">
        <v>294</v>
      </c>
      <c r="F230" s="527" t="s">
        <v>416</v>
      </c>
      <c r="G230" s="527" t="s">
        <v>558</v>
      </c>
      <c r="H230" s="527" t="s">
        <v>370</v>
      </c>
      <c r="I230" s="528">
        <v>43739</v>
      </c>
      <c r="J230" s="528">
        <v>46022</v>
      </c>
      <c r="K230" s="529" t="s">
        <v>3766</v>
      </c>
      <c r="L230" s="531">
        <v>2</v>
      </c>
      <c r="M230" s="531">
        <v>2</v>
      </c>
      <c r="N230" s="531">
        <v>2</v>
      </c>
      <c r="O230" s="531">
        <v>0</v>
      </c>
      <c r="P230" s="531">
        <v>0</v>
      </c>
      <c r="Q230" s="531">
        <v>0</v>
      </c>
      <c r="R230" s="527"/>
    </row>
    <row r="231" spans="2:18" x14ac:dyDescent="0.25">
      <c r="B231" s="527">
        <v>3143</v>
      </c>
      <c r="C231" s="527" t="s">
        <v>3188</v>
      </c>
      <c r="D231" s="527" t="s">
        <v>4080</v>
      </c>
      <c r="E231" s="527" t="s">
        <v>920</v>
      </c>
      <c r="F231" s="527" t="s">
        <v>416</v>
      </c>
      <c r="G231" s="527" t="s">
        <v>558</v>
      </c>
      <c r="H231" s="527" t="s">
        <v>513</v>
      </c>
      <c r="I231" s="528">
        <v>42979</v>
      </c>
      <c r="J231" s="528">
        <v>45443</v>
      </c>
      <c r="K231" s="529" t="s">
        <v>296</v>
      </c>
      <c r="L231" s="531">
        <v>20</v>
      </c>
      <c r="M231" s="531">
        <v>20</v>
      </c>
      <c r="N231" s="531">
        <v>20</v>
      </c>
      <c r="O231" s="531">
        <v>0</v>
      </c>
      <c r="P231" s="531">
        <v>0</v>
      </c>
      <c r="Q231" s="531">
        <v>0</v>
      </c>
      <c r="R231" s="527" t="s">
        <v>649</v>
      </c>
    </row>
    <row r="232" spans="2:18" x14ac:dyDescent="0.25">
      <c r="B232" s="527">
        <v>3164</v>
      </c>
      <c r="C232" s="527" t="s">
        <v>3189</v>
      </c>
      <c r="D232" s="527" t="s">
        <v>4080</v>
      </c>
      <c r="E232" s="527" t="s">
        <v>3856</v>
      </c>
      <c r="F232" s="527" t="s">
        <v>416</v>
      </c>
      <c r="G232" s="527" t="s">
        <v>558</v>
      </c>
      <c r="H232" s="527" t="s">
        <v>431</v>
      </c>
      <c r="I232" s="528">
        <v>42979</v>
      </c>
      <c r="J232" s="528">
        <v>46752</v>
      </c>
      <c r="K232" s="529" t="s">
        <v>297</v>
      </c>
      <c r="L232" s="531">
        <v>18</v>
      </c>
      <c r="M232" s="531">
        <v>18</v>
      </c>
      <c r="N232" s="531">
        <v>18</v>
      </c>
      <c r="O232" s="531">
        <v>0</v>
      </c>
      <c r="P232" s="531">
        <v>0</v>
      </c>
      <c r="Q232" s="531">
        <v>0</v>
      </c>
      <c r="R232" s="527"/>
    </row>
    <row r="233" spans="2:18" x14ac:dyDescent="0.25">
      <c r="B233" s="527">
        <v>3116</v>
      </c>
      <c r="C233" s="527" t="s">
        <v>3190</v>
      </c>
      <c r="D233" s="527" t="s">
        <v>4080</v>
      </c>
      <c r="E233" s="527" t="s">
        <v>927</v>
      </c>
      <c r="F233" s="527" t="s">
        <v>416</v>
      </c>
      <c r="G233" s="527" t="s">
        <v>558</v>
      </c>
      <c r="H233" s="527" t="s">
        <v>538</v>
      </c>
      <c r="I233" s="528">
        <v>42979</v>
      </c>
      <c r="J233" s="528">
        <v>45291</v>
      </c>
      <c r="K233" s="529" t="s">
        <v>298</v>
      </c>
      <c r="L233" s="531">
        <v>3.5</v>
      </c>
      <c r="M233" s="531">
        <v>3.5</v>
      </c>
      <c r="N233" s="531">
        <v>3.5</v>
      </c>
      <c r="O233" s="531">
        <v>0</v>
      </c>
      <c r="P233" s="531">
        <v>0</v>
      </c>
      <c r="Q233" s="531">
        <v>0</v>
      </c>
      <c r="R233" s="527" t="s">
        <v>649</v>
      </c>
    </row>
    <row r="234" spans="2:18" x14ac:dyDescent="0.25">
      <c r="B234" s="527">
        <v>3124</v>
      </c>
      <c r="C234" s="527" t="s">
        <v>3195</v>
      </c>
      <c r="D234" s="527" t="s">
        <v>4080</v>
      </c>
      <c r="E234" s="527" t="s">
        <v>3547</v>
      </c>
      <c r="F234" s="527" t="s">
        <v>416</v>
      </c>
      <c r="G234" s="527" t="s">
        <v>558</v>
      </c>
      <c r="H234" s="527" t="s">
        <v>937</v>
      </c>
      <c r="I234" s="528">
        <v>42979</v>
      </c>
      <c r="J234" s="528">
        <v>46022</v>
      </c>
      <c r="K234" s="529" t="s">
        <v>938</v>
      </c>
      <c r="L234" s="1102">
        <v>131</v>
      </c>
      <c r="M234" s="1102">
        <v>131</v>
      </c>
      <c r="N234" s="1102">
        <v>131</v>
      </c>
      <c r="O234" s="1102">
        <v>0</v>
      </c>
      <c r="P234" s="1102">
        <v>0</v>
      </c>
      <c r="Q234" s="1102">
        <v>0</v>
      </c>
      <c r="R234" s="1105" t="s">
        <v>649</v>
      </c>
    </row>
    <row r="235" spans="2:18" x14ac:dyDescent="0.25">
      <c r="B235" s="527">
        <v>3123</v>
      </c>
      <c r="C235" s="527" t="s">
        <v>3183</v>
      </c>
      <c r="D235" s="527" t="s">
        <v>4080</v>
      </c>
      <c r="E235" s="527" t="s">
        <v>3547</v>
      </c>
      <c r="F235" s="527" t="s">
        <v>416</v>
      </c>
      <c r="G235" s="527" t="s">
        <v>558</v>
      </c>
      <c r="H235" s="527" t="s">
        <v>556</v>
      </c>
      <c r="I235" s="528">
        <v>42979</v>
      </c>
      <c r="J235" s="528">
        <v>46022</v>
      </c>
      <c r="K235" s="529" t="s">
        <v>286</v>
      </c>
      <c r="L235" s="1104"/>
      <c r="M235" s="1104"/>
      <c r="N235" s="1104"/>
      <c r="O235" s="1104"/>
      <c r="P235" s="1104"/>
      <c r="Q235" s="1104"/>
      <c r="R235" s="1107"/>
    </row>
    <row r="236" spans="2:18" x14ac:dyDescent="0.25">
      <c r="B236" s="527">
        <v>3175</v>
      </c>
      <c r="C236" s="527" t="s">
        <v>3245</v>
      </c>
      <c r="D236" s="527" t="s">
        <v>4080</v>
      </c>
      <c r="E236" s="527" t="s">
        <v>236</v>
      </c>
      <c r="F236" s="527" t="s">
        <v>416</v>
      </c>
      <c r="G236" s="527" t="s">
        <v>558</v>
      </c>
      <c r="H236" s="527" t="s">
        <v>809</v>
      </c>
      <c r="I236" s="528">
        <v>42979</v>
      </c>
      <c r="J236" s="528">
        <v>46507</v>
      </c>
      <c r="K236" s="529" t="s">
        <v>1014</v>
      </c>
      <c r="L236" s="1102">
        <v>120</v>
      </c>
      <c r="M236" s="1102">
        <v>120</v>
      </c>
      <c r="N236" s="1102">
        <v>120</v>
      </c>
      <c r="O236" s="1102">
        <v>0</v>
      </c>
      <c r="P236" s="1102">
        <v>0</v>
      </c>
      <c r="Q236" s="1102">
        <v>0</v>
      </c>
      <c r="R236" s="1105" t="s">
        <v>7507</v>
      </c>
    </row>
    <row r="237" spans="2:18" x14ac:dyDescent="0.25">
      <c r="B237" s="527">
        <v>3177</v>
      </c>
      <c r="C237" s="527" t="s">
        <v>3246</v>
      </c>
      <c r="D237" s="527" t="s">
        <v>4080</v>
      </c>
      <c r="E237" s="527" t="s">
        <v>236</v>
      </c>
      <c r="F237" s="527" t="s">
        <v>416</v>
      </c>
      <c r="G237" s="527" t="s">
        <v>558</v>
      </c>
      <c r="H237" s="527" t="s">
        <v>814</v>
      </c>
      <c r="I237" s="528">
        <v>42979</v>
      </c>
      <c r="J237" s="528">
        <v>46507</v>
      </c>
      <c r="K237" s="529" t="s">
        <v>1015</v>
      </c>
      <c r="L237" s="1103"/>
      <c r="M237" s="1103"/>
      <c r="N237" s="1103"/>
      <c r="O237" s="1103"/>
      <c r="P237" s="1103"/>
      <c r="Q237" s="1103"/>
      <c r="R237" s="1106"/>
    </row>
    <row r="238" spans="2:18" x14ac:dyDescent="0.25">
      <c r="B238" s="527">
        <v>3179</v>
      </c>
      <c r="C238" s="527" t="s">
        <v>3247</v>
      </c>
      <c r="D238" s="527" t="s">
        <v>4080</v>
      </c>
      <c r="E238" s="527" t="s">
        <v>236</v>
      </c>
      <c r="F238" s="527" t="s">
        <v>416</v>
      </c>
      <c r="G238" s="527" t="s">
        <v>558</v>
      </c>
      <c r="H238" s="527" t="s">
        <v>817</v>
      </c>
      <c r="I238" s="528">
        <v>42979</v>
      </c>
      <c r="J238" s="528">
        <v>46507</v>
      </c>
      <c r="K238" s="529" t="s">
        <v>1016</v>
      </c>
      <c r="L238" s="1103"/>
      <c r="M238" s="1103"/>
      <c r="N238" s="1103"/>
      <c r="O238" s="1103"/>
      <c r="P238" s="1103"/>
      <c r="Q238" s="1103"/>
      <c r="R238" s="1106"/>
    </row>
    <row r="239" spans="2:18" x14ac:dyDescent="0.25">
      <c r="B239" s="527">
        <v>3173</v>
      </c>
      <c r="C239" s="527" t="s">
        <v>3248</v>
      </c>
      <c r="D239" s="527" t="s">
        <v>4080</v>
      </c>
      <c r="E239" s="527" t="s">
        <v>236</v>
      </c>
      <c r="F239" s="527" t="s">
        <v>416</v>
      </c>
      <c r="G239" s="527" t="s">
        <v>558</v>
      </c>
      <c r="H239" s="527" t="s">
        <v>1017</v>
      </c>
      <c r="I239" s="528">
        <v>42979</v>
      </c>
      <c r="J239" s="528">
        <v>46507</v>
      </c>
      <c r="K239" s="529" t="s">
        <v>1018</v>
      </c>
      <c r="L239" s="1104"/>
      <c r="M239" s="1104"/>
      <c r="N239" s="1104"/>
      <c r="O239" s="1104"/>
      <c r="P239" s="1104"/>
      <c r="Q239" s="1104"/>
      <c r="R239" s="1107"/>
    </row>
    <row r="240" spans="2:18" x14ac:dyDescent="0.25">
      <c r="B240" s="527">
        <v>3176</v>
      </c>
      <c r="C240" s="527" t="s">
        <v>3249</v>
      </c>
      <c r="D240" s="527" t="s">
        <v>4080</v>
      </c>
      <c r="E240" s="527" t="s">
        <v>236</v>
      </c>
      <c r="F240" s="527" t="s">
        <v>416</v>
      </c>
      <c r="G240" s="527" t="s">
        <v>558</v>
      </c>
      <c r="H240" s="527" t="s">
        <v>809</v>
      </c>
      <c r="I240" s="528">
        <v>42979</v>
      </c>
      <c r="J240" s="528">
        <v>46507</v>
      </c>
      <c r="K240" s="529" t="s">
        <v>1014</v>
      </c>
      <c r="L240" s="1102">
        <v>80</v>
      </c>
      <c r="M240" s="1102">
        <v>80</v>
      </c>
      <c r="N240" s="1102">
        <v>80</v>
      </c>
      <c r="O240" s="1102">
        <v>0</v>
      </c>
      <c r="P240" s="1102">
        <v>0</v>
      </c>
      <c r="Q240" s="1102">
        <v>0</v>
      </c>
      <c r="R240" s="1105" t="s">
        <v>7507</v>
      </c>
    </row>
    <row r="241" spans="2:18" x14ac:dyDescent="0.25">
      <c r="B241" s="527">
        <v>3178</v>
      </c>
      <c r="C241" s="527" t="s">
        <v>3250</v>
      </c>
      <c r="D241" s="527" t="s">
        <v>4080</v>
      </c>
      <c r="E241" s="527" t="s">
        <v>236</v>
      </c>
      <c r="F241" s="527" t="s">
        <v>416</v>
      </c>
      <c r="G241" s="527" t="s">
        <v>558</v>
      </c>
      <c r="H241" s="527" t="s">
        <v>814</v>
      </c>
      <c r="I241" s="528">
        <v>42979</v>
      </c>
      <c r="J241" s="528">
        <v>46507</v>
      </c>
      <c r="K241" s="529" t="s">
        <v>1015</v>
      </c>
      <c r="L241" s="1103"/>
      <c r="M241" s="1103"/>
      <c r="N241" s="1103"/>
      <c r="O241" s="1103"/>
      <c r="P241" s="1103"/>
      <c r="Q241" s="1103"/>
      <c r="R241" s="1106"/>
    </row>
    <row r="242" spans="2:18" x14ac:dyDescent="0.25">
      <c r="B242" s="527">
        <v>3180</v>
      </c>
      <c r="C242" s="527" t="s">
        <v>3251</v>
      </c>
      <c r="D242" s="527" t="s">
        <v>4080</v>
      </c>
      <c r="E242" s="527" t="s">
        <v>236</v>
      </c>
      <c r="F242" s="527" t="s">
        <v>416</v>
      </c>
      <c r="G242" s="527" t="s">
        <v>558</v>
      </c>
      <c r="H242" s="527" t="s">
        <v>817</v>
      </c>
      <c r="I242" s="528">
        <v>42979</v>
      </c>
      <c r="J242" s="528">
        <v>46507</v>
      </c>
      <c r="K242" s="529" t="s">
        <v>1016</v>
      </c>
      <c r="L242" s="1103"/>
      <c r="M242" s="1103"/>
      <c r="N242" s="1103"/>
      <c r="O242" s="1103"/>
      <c r="P242" s="1103"/>
      <c r="Q242" s="1103"/>
      <c r="R242" s="1106"/>
    </row>
    <row r="243" spans="2:18" x14ac:dyDescent="0.25">
      <c r="B243" s="527">
        <v>3174</v>
      </c>
      <c r="C243" s="527" t="s">
        <v>3252</v>
      </c>
      <c r="D243" s="527" t="s">
        <v>4080</v>
      </c>
      <c r="E243" s="527" t="s">
        <v>236</v>
      </c>
      <c r="F243" s="527" t="s">
        <v>416</v>
      </c>
      <c r="G243" s="527" t="s">
        <v>558</v>
      </c>
      <c r="H243" s="527" t="s">
        <v>1017</v>
      </c>
      <c r="I243" s="528">
        <v>42979</v>
      </c>
      <c r="J243" s="528">
        <v>46507</v>
      </c>
      <c r="K243" s="529" t="s">
        <v>1018</v>
      </c>
      <c r="L243" s="1104"/>
      <c r="M243" s="1104"/>
      <c r="N243" s="1104"/>
      <c r="O243" s="1104"/>
      <c r="P243" s="1104"/>
      <c r="Q243" s="1104"/>
      <c r="R243" s="1107"/>
    </row>
    <row r="244" spans="2:18" x14ac:dyDescent="0.25">
      <c r="B244" s="527">
        <v>4568</v>
      </c>
      <c r="C244" s="527" t="s">
        <v>3548</v>
      </c>
      <c r="D244" s="527" t="s">
        <v>4080</v>
      </c>
      <c r="E244" s="527" t="s">
        <v>3547</v>
      </c>
      <c r="F244" s="527" t="s">
        <v>416</v>
      </c>
      <c r="G244" s="527" t="s">
        <v>558</v>
      </c>
      <c r="H244" s="527" t="s">
        <v>556</v>
      </c>
      <c r="I244" s="528">
        <v>43466</v>
      </c>
      <c r="J244" s="528">
        <v>46022</v>
      </c>
      <c r="K244" s="529" t="s">
        <v>286</v>
      </c>
      <c r="L244" s="531">
        <v>26</v>
      </c>
      <c r="M244" s="531">
        <v>26</v>
      </c>
      <c r="N244" s="531">
        <v>26</v>
      </c>
      <c r="O244" s="531">
        <v>0</v>
      </c>
      <c r="P244" s="531">
        <v>0</v>
      </c>
      <c r="Q244" s="531">
        <v>0</v>
      </c>
      <c r="R244" s="527"/>
    </row>
    <row r="245" spans="2:18" x14ac:dyDescent="0.25">
      <c r="B245" s="527">
        <v>5117</v>
      </c>
      <c r="C245" s="527" t="s">
        <v>3754</v>
      </c>
      <c r="D245" s="527" t="s">
        <v>4080</v>
      </c>
      <c r="E245" s="527" t="s">
        <v>2514</v>
      </c>
      <c r="F245" s="527" t="s">
        <v>416</v>
      </c>
      <c r="G245" s="527" t="s">
        <v>558</v>
      </c>
      <c r="H245" s="527" t="s">
        <v>634</v>
      </c>
      <c r="I245" s="528">
        <v>43709</v>
      </c>
      <c r="J245" s="528">
        <v>45169</v>
      </c>
      <c r="K245" s="529" t="s">
        <v>634</v>
      </c>
      <c r="L245" s="687">
        <v>1.6</v>
      </c>
      <c r="M245" s="687">
        <v>1.6</v>
      </c>
      <c r="N245" s="687">
        <v>1.6</v>
      </c>
      <c r="O245" s="531">
        <v>0</v>
      </c>
      <c r="P245" s="531">
        <v>0</v>
      </c>
      <c r="Q245" s="531">
        <v>0</v>
      </c>
      <c r="R245" s="527" t="s">
        <v>3755</v>
      </c>
    </row>
    <row r="246" spans="2:18" x14ac:dyDescent="0.25">
      <c r="B246" s="527">
        <v>3141</v>
      </c>
      <c r="C246" s="527" t="s">
        <v>3244</v>
      </c>
      <c r="D246" s="527" t="s">
        <v>4080</v>
      </c>
      <c r="E246" s="527" t="s">
        <v>1013</v>
      </c>
      <c r="F246" s="527" t="s">
        <v>416</v>
      </c>
      <c r="G246" s="527" t="s">
        <v>558</v>
      </c>
      <c r="H246" s="527" t="s">
        <v>634</v>
      </c>
      <c r="I246" s="528">
        <v>42979</v>
      </c>
      <c r="J246" s="528">
        <v>46142</v>
      </c>
      <c r="K246" s="529" t="s">
        <v>137</v>
      </c>
      <c r="L246" s="687">
        <v>0.95</v>
      </c>
      <c r="M246" s="687">
        <v>0.95</v>
      </c>
      <c r="N246" s="687">
        <v>0.95</v>
      </c>
      <c r="O246" s="531">
        <v>0</v>
      </c>
      <c r="P246" s="531">
        <v>0</v>
      </c>
      <c r="Q246" s="531">
        <v>0</v>
      </c>
      <c r="R246" s="527" t="s">
        <v>649</v>
      </c>
    </row>
    <row r="247" spans="2:18" x14ac:dyDescent="0.25">
      <c r="B247" s="527">
        <v>5663</v>
      </c>
      <c r="C247" s="527" t="s">
        <v>3907</v>
      </c>
      <c r="D247" s="527" t="s">
        <v>4080</v>
      </c>
      <c r="E247" s="527" t="s">
        <v>4089</v>
      </c>
      <c r="F247" s="527" t="s">
        <v>416</v>
      </c>
      <c r="G247" s="527" t="s">
        <v>558</v>
      </c>
      <c r="H247" s="527" t="s">
        <v>634</v>
      </c>
      <c r="I247" s="528">
        <v>43800</v>
      </c>
      <c r="J247" s="528">
        <v>46752</v>
      </c>
      <c r="K247" s="529" t="s">
        <v>3581</v>
      </c>
      <c r="L247" s="687">
        <v>2</v>
      </c>
      <c r="M247" s="687">
        <v>2</v>
      </c>
      <c r="N247" s="687">
        <v>2</v>
      </c>
      <c r="O247" s="531">
        <v>0</v>
      </c>
      <c r="P247" s="531">
        <v>0</v>
      </c>
      <c r="Q247" s="531">
        <v>0</v>
      </c>
      <c r="R247" s="527"/>
    </row>
    <row r="248" spans="2:18" x14ac:dyDescent="0.25">
      <c r="B248" s="527">
        <v>5843</v>
      </c>
      <c r="C248" s="527" t="s">
        <v>4091</v>
      </c>
      <c r="D248" s="527" t="s">
        <v>4080</v>
      </c>
      <c r="E248" s="527" t="s">
        <v>4030</v>
      </c>
      <c r="F248" s="527" t="s">
        <v>416</v>
      </c>
      <c r="G248" s="527" t="s">
        <v>558</v>
      </c>
      <c r="H248" s="527" t="s">
        <v>719</v>
      </c>
      <c r="I248" s="528">
        <v>43952</v>
      </c>
      <c r="J248" s="528">
        <v>45657</v>
      </c>
      <c r="K248" s="529" t="s">
        <v>4031</v>
      </c>
      <c r="L248" s="687">
        <v>1.2</v>
      </c>
      <c r="M248" s="687">
        <v>1.2</v>
      </c>
      <c r="N248" s="687">
        <v>1.2</v>
      </c>
      <c r="O248" s="531">
        <v>0</v>
      </c>
      <c r="P248" s="531">
        <v>0</v>
      </c>
      <c r="Q248" s="531">
        <v>0</v>
      </c>
      <c r="R248" s="527"/>
    </row>
    <row r="249" spans="2:18" x14ac:dyDescent="0.25">
      <c r="B249" s="527">
        <v>0</v>
      </c>
      <c r="C249" s="527" t="s">
        <v>4484</v>
      </c>
      <c r="D249" s="527" t="s">
        <v>3079</v>
      </c>
      <c r="E249" s="527" t="s">
        <v>4166</v>
      </c>
      <c r="F249" s="527" t="s">
        <v>416</v>
      </c>
      <c r="G249" s="527" t="s">
        <v>558</v>
      </c>
      <c r="H249" s="527" t="s">
        <v>370</v>
      </c>
      <c r="I249" s="528">
        <v>44197</v>
      </c>
      <c r="J249" s="528">
        <v>45291</v>
      </c>
      <c r="K249" s="529" t="s">
        <v>181</v>
      </c>
      <c r="L249" s="1102">
        <v>2.4</v>
      </c>
      <c r="M249" s="1102">
        <v>2.4</v>
      </c>
      <c r="N249" s="1102">
        <v>2.4</v>
      </c>
      <c r="O249" s="1102">
        <v>0</v>
      </c>
      <c r="P249" s="1102">
        <v>0</v>
      </c>
      <c r="Q249" s="1102">
        <v>0</v>
      </c>
      <c r="R249" s="527"/>
    </row>
    <row r="250" spans="2:18" x14ac:dyDescent="0.25">
      <c r="B250" s="527">
        <v>0</v>
      </c>
      <c r="C250" s="527" t="s">
        <v>6459</v>
      </c>
      <c r="D250" s="527" t="s">
        <v>3079</v>
      </c>
      <c r="E250" s="527" t="s">
        <v>4166</v>
      </c>
      <c r="F250" s="527" t="s">
        <v>416</v>
      </c>
      <c r="G250" s="527" t="s">
        <v>558</v>
      </c>
      <c r="H250" s="527" t="s">
        <v>422</v>
      </c>
      <c r="I250" s="528">
        <v>44682</v>
      </c>
      <c r="J250" s="528">
        <v>45291</v>
      </c>
      <c r="K250" s="529" t="s">
        <v>193</v>
      </c>
      <c r="L250" s="1104"/>
      <c r="M250" s="1104"/>
      <c r="N250" s="1104"/>
      <c r="O250" s="1104"/>
      <c r="P250" s="1104"/>
      <c r="Q250" s="1104"/>
      <c r="R250" s="527"/>
    </row>
    <row r="251" spans="2:18" s="537" customFormat="1" x14ac:dyDescent="0.25">
      <c r="B251" s="533">
        <v>0</v>
      </c>
      <c r="C251" s="533" t="s">
        <v>4130</v>
      </c>
      <c r="D251" s="533" t="s">
        <v>4080</v>
      </c>
      <c r="E251" s="533" t="s">
        <v>4097</v>
      </c>
      <c r="F251" s="533" t="s">
        <v>416</v>
      </c>
      <c r="G251" s="533" t="s">
        <v>558</v>
      </c>
      <c r="H251" s="533" t="s">
        <v>4393</v>
      </c>
      <c r="I251" s="534">
        <v>43983</v>
      </c>
      <c r="J251" s="528">
        <v>46022</v>
      </c>
      <c r="K251" s="535" t="s">
        <v>4131</v>
      </c>
      <c r="L251" s="687">
        <v>0</v>
      </c>
      <c r="M251" s="687">
        <v>0</v>
      </c>
      <c r="N251" s="687">
        <v>0</v>
      </c>
      <c r="O251" s="536">
        <v>0</v>
      </c>
      <c r="P251" s="536">
        <v>0</v>
      </c>
      <c r="Q251" s="536">
        <v>0</v>
      </c>
      <c r="R251" s="533"/>
    </row>
    <row r="252" spans="2:18" x14ac:dyDescent="0.25">
      <c r="B252" s="527">
        <v>5809</v>
      </c>
      <c r="C252" s="527" t="s">
        <v>4029</v>
      </c>
      <c r="D252" s="527" t="s">
        <v>4080</v>
      </c>
      <c r="E252" s="527" t="s">
        <v>229</v>
      </c>
      <c r="F252" s="527" t="s">
        <v>416</v>
      </c>
      <c r="G252" s="527" t="s">
        <v>558</v>
      </c>
      <c r="H252" s="527" t="s">
        <v>422</v>
      </c>
      <c r="I252" s="528">
        <v>43891</v>
      </c>
      <c r="J252" s="528">
        <v>48579</v>
      </c>
      <c r="K252" s="529" t="s">
        <v>3973</v>
      </c>
      <c r="L252" s="687">
        <v>0.7</v>
      </c>
      <c r="M252" s="687">
        <v>0.7</v>
      </c>
      <c r="N252" s="687">
        <v>0.7</v>
      </c>
      <c r="O252" s="531">
        <v>0</v>
      </c>
      <c r="P252" s="531">
        <v>0</v>
      </c>
      <c r="Q252" s="531">
        <v>0</v>
      </c>
      <c r="R252" s="527"/>
    </row>
    <row r="253" spans="2:18" x14ac:dyDescent="0.25">
      <c r="B253" s="527">
        <v>0</v>
      </c>
      <c r="C253" s="527" t="s">
        <v>4135</v>
      </c>
      <c r="D253" s="527" t="s">
        <v>4080</v>
      </c>
      <c r="E253" s="527" t="s">
        <v>229</v>
      </c>
      <c r="F253" s="527" t="s">
        <v>416</v>
      </c>
      <c r="G253" s="527" t="s">
        <v>558</v>
      </c>
      <c r="H253" s="527" t="s">
        <v>1531</v>
      </c>
      <c r="I253" s="528">
        <v>44013</v>
      </c>
      <c r="J253" s="528">
        <v>48579</v>
      </c>
      <c r="K253" s="529" t="s">
        <v>1531</v>
      </c>
      <c r="L253" s="687">
        <v>12</v>
      </c>
      <c r="M253" s="687">
        <v>12</v>
      </c>
      <c r="N253" s="687">
        <v>12</v>
      </c>
      <c r="O253" s="531">
        <v>0</v>
      </c>
      <c r="P253" s="531">
        <v>0</v>
      </c>
      <c r="Q253" s="531">
        <v>0</v>
      </c>
      <c r="R253" s="527"/>
    </row>
    <row r="254" spans="2:18" x14ac:dyDescent="0.25">
      <c r="B254" s="527">
        <v>3150</v>
      </c>
      <c r="C254" s="527" t="s">
        <v>3178</v>
      </c>
      <c r="D254" s="527" t="s">
        <v>4080</v>
      </c>
      <c r="E254" s="527" t="s">
        <v>231</v>
      </c>
      <c r="F254" s="527" t="s">
        <v>416</v>
      </c>
      <c r="G254" s="527" t="s">
        <v>558</v>
      </c>
      <c r="H254" s="527" t="s">
        <v>422</v>
      </c>
      <c r="I254" s="528">
        <v>42979</v>
      </c>
      <c r="J254" s="528">
        <v>48579</v>
      </c>
      <c r="K254" s="529" t="s">
        <v>172</v>
      </c>
      <c r="L254" s="687">
        <v>12</v>
      </c>
      <c r="M254" s="687">
        <v>12</v>
      </c>
      <c r="N254" s="687">
        <v>30</v>
      </c>
      <c r="O254" s="531">
        <v>0</v>
      </c>
      <c r="P254" s="531">
        <v>0</v>
      </c>
      <c r="Q254" s="531">
        <v>0</v>
      </c>
      <c r="R254" s="527" t="s">
        <v>649</v>
      </c>
    </row>
    <row r="255" spans="2:18" x14ac:dyDescent="0.25">
      <c r="B255" s="527">
        <v>0</v>
      </c>
      <c r="C255" s="527" t="s">
        <v>4136</v>
      </c>
      <c r="D255" s="527" t="s">
        <v>4080</v>
      </c>
      <c r="E255" s="527" t="s">
        <v>231</v>
      </c>
      <c r="F255" s="527" t="s">
        <v>416</v>
      </c>
      <c r="G255" s="527" t="s">
        <v>558</v>
      </c>
      <c r="H255" s="527" t="s">
        <v>422</v>
      </c>
      <c r="I255" s="528">
        <v>44013</v>
      </c>
      <c r="J255" s="528">
        <v>48579</v>
      </c>
      <c r="K255" s="529" t="s">
        <v>422</v>
      </c>
      <c r="L255" s="687">
        <v>12</v>
      </c>
      <c r="M255" s="687">
        <v>12</v>
      </c>
      <c r="N255" s="687">
        <v>32</v>
      </c>
      <c r="O255" s="531">
        <v>0</v>
      </c>
      <c r="P255" s="531">
        <v>0</v>
      </c>
      <c r="Q255" s="531">
        <v>0</v>
      </c>
      <c r="R255" s="527"/>
    </row>
    <row r="256" spans="2:18" x14ac:dyDescent="0.25">
      <c r="B256" s="527">
        <v>0</v>
      </c>
      <c r="C256" s="527" t="s">
        <v>4137</v>
      </c>
      <c r="D256" s="527" t="s">
        <v>4080</v>
      </c>
      <c r="E256" s="527" t="s">
        <v>231</v>
      </c>
      <c r="F256" s="527" t="s">
        <v>416</v>
      </c>
      <c r="G256" s="527" t="s">
        <v>558</v>
      </c>
      <c r="H256" s="527" t="s">
        <v>1531</v>
      </c>
      <c r="I256" s="528">
        <v>44013</v>
      </c>
      <c r="J256" s="528">
        <v>48579</v>
      </c>
      <c r="K256" s="529" t="s">
        <v>1531</v>
      </c>
      <c r="L256" s="687">
        <v>8</v>
      </c>
      <c r="M256" s="687">
        <v>8</v>
      </c>
      <c r="N256" s="687">
        <v>26</v>
      </c>
      <c r="O256" s="531">
        <v>0</v>
      </c>
      <c r="P256" s="531">
        <v>0</v>
      </c>
      <c r="Q256" s="531">
        <v>0</v>
      </c>
      <c r="R256" s="527"/>
    </row>
    <row r="257" spans="2:18" x14ac:dyDescent="0.25">
      <c r="B257" s="527">
        <v>0</v>
      </c>
      <c r="C257" s="527" t="s">
        <v>4404</v>
      </c>
      <c r="D257" s="527" t="s">
        <v>3079</v>
      </c>
      <c r="E257" s="527" t="s">
        <v>4394</v>
      </c>
      <c r="F257" s="527" t="s">
        <v>416</v>
      </c>
      <c r="G257" s="527" t="s">
        <v>558</v>
      </c>
      <c r="H257" s="527" t="s">
        <v>517</v>
      </c>
      <c r="I257" s="528">
        <v>44185</v>
      </c>
      <c r="J257" s="528">
        <v>45291</v>
      </c>
      <c r="K257" s="529" t="s">
        <v>517</v>
      </c>
      <c r="L257" s="687">
        <v>2.5009999999999999</v>
      </c>
      <c r="M257" s="687">
        <v>2.5009999999999999</v>
      </c>
      <c r="N257" s="687">
        <v>2.5009999999999999</v>
      </c>
      <c r="O257" s="531">
        <v>0</v>
      </c>
      <c r="P257" s="531">
        <v>0</v>
      </c>
      <c r="Q257" s="531">
        <v>0</v>
      </c>
      <c r="R257" s="527"/>
    </row>
    <row r="258" spans="2:18" x14ac:dyDescent="0.25">
      <c r="B258" s="527">
        <v>0</v>
      </c>
      <c r="C258" s="527" t="s">
        <v>4481</v>
      </c>
      <c r="D258" s="527" t="s">
        <v>3079</v>
      </c>
      <c r="E258" s="527" t="s">
        <v>169</v>
      </c>
      <c r="F258" s="527" t="s">
        <v>416</v>
      </c>
      <c r="G258" s="527" t="s">
        <v>558</v>
      </c>
      <c r="H258" s="527" t="s">
        <v>513</v>
      </c>
      <c r="I258" s="528">
        <v>44197</v>
      </c>
      <c r="J258" s="528">
        <v>45291</v>
      </c>
      <c r="K258" s="529" t="s">
        <v>76</v>
      </c>
      <c r="L258" s="687">
        <v>10</v>
      </c>
      <c r="M258" s="687">
        <v>10</v>
      </c>
      <c r="N258" s="687">
        <v>10</v>
      </c>
      <c r="O258" s="531">
        <v>0</v>
      </c>
      <c r="P258" s="531">
        <v>0</v>
      </c>
      <c r="Q258" s="531">
        <v>0</v>
      </c>
      <c r="R258" s="527"/>
    </row>
    <row r="259" spans="2:18" x14ac:dyDescent="0.25">
      <c r="B259" s="527">
        <v>0</v>
      </c>
      <c r="C259" s="527" t="s">
        <v>4483</v>
      </c>
      <c r="D259" s="527" t="s">
        <v>3079</v>
      </c>
      <c r="E259" s="527" t="s">
        <v>4439</v>
      </c>
      <c r="F259" s="527" t="s">
        <v>416</v>
      </c>
      <c r="G259" s="527" t="s">
        <v>558</v>
      </c>
      <c r="H259" s="527" t="s">
        <v>370</v>
      </c>
      <c r="I259" s="528">
        <v>44197</v>
      </c>
      <c r="J259" s="528">
        <v>45291</v>
      </c>
      <c r="K259" s="529" t="s">
        <v>181</v>
      </c>
      <c r="L259" s="687">
        <v>3.05</v>
      </c>
      <c r="M259" s="687">
        <v>3.05</v>
      </c>
      <c r="N259" s="687">
        <v>3.05</v>
      </c>
      <c r="O259" s="531">
        <v>0</v>
      </c>
      <c r="P259" s="531">
        <v>0</v>
      </c>
      <c r="Q259" s="531">
        <v>0</v>
      </c>
      <c r="R259" s="527"/>
    </row>
    <row r="260" spans="2:18" x14ac:dyDescent="0.25">
      <c r="B260" s="527">
        <v>0</v>
      </c>
      <c r="C260" s="527" t="s">
        <v>4534</v>
      </c>
      <c r="D260" s="527" t="s">
        <v>4080</v>
      </c>
      <c r="E260" s="527" t="s">
        <v>4479</v>
      </c>
      <c r="F260" s="527" t="s">
        <v>416</v>
      </c>
      <c r="G260" s="527" t="s">
        <v>558</v>
      </c>
      <c r="H260" s="527" t="s">
        <v>634</v>
      </c>
      <c r="I260" s="528">
        <v>44256</v>
      </c>
      <c r="J260" s="528">
        <v>45291</v>
      </c>
      <c r="K260" s="529" t="s">
        <v>634</v>
      </c>
      <c r="L260" s="687">
        <v>0.61</v>
      </c>
      <c r="M260" s="687">
        <v>0.61</v>
      </c>
      <c r="N260" s="687">
        <v>0.61</v>
      </c>
      <c r="O260" s="687">
        <v>0</v>
      </c>
      <c r="P260" s="687">
        <v>0</v>
      </c>
      <c r="Q260" s="687">
        <v>0</v>
      </c>
      <c r="R260" s="527"/>
    </row>
    <row r="261" spans="2:18" x14ac:dyDescent="0.25">
      <c r="B261" s="527">
        <v>0</v>
      </c>
      <c r="C261" s="527" t="s">
        <v>4663</v>
      </c>
      <c r="D261" s="527" t="s">
        <v>4080</v>
      </c>
      <c r="E261" s="527" t="s">
        <v>3624</v>
      </c>
      <c r="F261" s="527" t="s">
        <v>416</v>
      </c>
      <c r="G261" s="527" t="s">
        <v>558</v>
      </c>
      <c r="H261" s="527" t="s">
        <v>426</v>
      </c>
      <c r="I261" s="528">
        <v>44287</v>
      </c>
      <c r="J261" s="528">
        <v>45657</v>
      </c>
      <c r="K261" s="529" t="s">
        <v>4619</v>
      </c>
      <c r="L261" s="687">
        <v>0.45</v>
      </c>
      <c r="M261" s="687">
        <v>0.45</v>
      </c>
      <c r="N261" s="687">
        <v>0.45</v>
      </c>
      <c r="O261" s="687">
        <v>0</v>
      </c>
      <c r="P261" s="687">
        <v>0</v>
      </c>
      <c r="Q261" s="687">
        <v>0</v>
      </c>
      <c r="R261" s="527"/>
    </row>
    <row r="262" spans="2:18" x14ac:dyDescent="0.25">
      <c r="B262" s="527">
        <v>0</v>
      </c>
      <c r="C262" s="527" t="s">
        <v>4664</v>
      </c>
      <c r="D262" s="527" t="s">
        <v>4080</v>
      </c>
      <c r="E262" s="527" t="s">
        <v>4156</v>
      </c>
      <c r="F262" s="527" t="s">
        <v>416</v>
      </c>
      <c r="G262" s="527" t="s">
        <v>558</v>
      </c>
      <c r="H262" s="527" t="s">
        <v>730</v>
      </c>
      <c r="I262" s="528">
        <v>44287</v>
      </c>
      <c r="J262" s="528">
        <v>45657</v>
      </c>
      <c r="K262" s="529" t="s">
        <v>4620</v>
      </c>
      <c r="L262" s="687">
        <v>0.7</v>
      </c>
      <c r="M262" s="687">
        <v>0.7</v>
      </c>
      <c r="N262" s="687">
        <v>0.7</v>
      </c>
      <c r="O262" s="687">
        <v>0</v>
      </c>
      <c r="P262" s="687">
        <v>0</v>
      </c>
      <c r="Q262" s="687">
        <v>0</v>
      </c>
      <c r="R262" s="527"/>
    </row>
    <row r="263" spans="2:18" x14ac:dyDescent="0.25">
      <c r="B263" s="527">
        <v>0</v>
      </c>
      <c r="C263" s="527" t="s">
        <v>4665</v>
      </c>
      <c r="D263" s="527" t="s">
        <v>4080</v>
      </c>
      <c r="E263" s="527" t="s">
        <v>4621</v>
      </c>
      <c r="F263" s="527" t="s">
        <v>416</v>
      </c>
      <c r="G263" s="527" t="s">
        <v>558</v>
      </c>
      <c r="H263" s="527" t="s">
        <v>426</v>
      </c>
      <c r="I263" s="528">
        <v>44287</v>
      </c>
      <c r="J263" s="528">
        <v>45657</v>
      </c>
      <c r="K263" s="529" t="s">
        <v>4622</v>
      </c>
      <c r="L263" s="687">
        <v>0.59</v>
      </c>
      <c r="M263" s="687">
        <v>0.59</v>
      </c>
      <c r="N263" s="687">
        <v>0.59</v>
      </c>
      <c r="O263" s="687">
        <v>0</v>
      </c>
      <c r="P263" s="687">
        <v>0</v>
      </c>
      <c r="Q263" s="687">
        <v>0</v>
      </c>
      <c r="R263" s="527"/>
    </row>
    <row r="264" spans="2:18" x14ac:dyDescent="0.25">
      <c r="B264" s="527">
        <v>0</v>
      </c>
      <c r="C264" s="527" t="s">
        <v>4666</v>
      </c>
      <c r="D264" s="527" t="s">
        <v>4080</v>
      </c>
      <c r="E264" s="527" t="s">
        <v>4623</v>
      </c>
      <c r="F264" s="527" t="s">
        <v>416</v>
      </c>
      <c r="G264" s="527" t="s">
        <v>558</v>
      </c>
      <c r="H264" s="527" t="s">
        <v>478</v>
      </c>
      <c r="I264" s="528">
        <v>44287</v>
      </c>
      <c r="J264" s="528">
        <v>46022</v>
      </c>
      <c r="K264" s="529" t="s">
        <v>4624</v>
      </c>
      <c r="L264" s="687">
        <v>31</v>
      </c>
      <c r="M264" s="687">
        <v>31</v>
      </c>
      <c r="N264" s="687">
        <v>31</v>
      </c>
      <c r="O264" s="687">
        <v>0</v>
      </c>
      <c r="P264" s="687">
        <v>0</v>
      </c>
      <c r="Q264" s="687">
        <v>0</v>
      </c>
      <c r="R264" s="527" t="s">
        <v>6770</v>
      </c>
    </row>
    <row r="265" spans="2:18" x14ac:dyDescent="0.25">
      <c r="B265" s="527">
        <v>0</v>
      </c>
      <c r="C265" s="527" t="s">
        <v>4276</v>
      </c>
      <c r="D265" s="527" t="s">
        <v>3079</v>
      </c>
      <c r="E265" s="527" t="s">
        <v>4057</v>
      </c>
      <c r="F265" s="527" t="s">
        <v>416</v>
      </c>
      <c r="G265" s="527" t="s">
        <v>558</v>
      </c>
      <c r="H265" s="527" t="s">
        <v>370</v>
      </c>
      <c r="I265" s="528">
        <v>44256</v>
      </c>
      <c r="J265" s="528">
        <v>46022</v>
      </c>
      <c r="K265" s="529" t="s">
        <v>4222</v>
      </c>
      <c r="L265" s="687">
        <v>0.5</v>
      </c>
      <c r="M265" s="687">
        <v>0.5</v>
      </c>
      <c r="N265" s="687">
        <v>0.5</v>
      </c>
      <c r="O265" s="687">
        <v>0</v>
      </c>
      <c r="P265" s="687">
        <v>0</v>
      </c>
      <c r="Q265" s="687">
        <v>0</v>
      </c>
      <c r="R265" s="527"/>
    </row>
    <row r="266" spans="2:18" x14ac:dyDescent="0.25">
      <c r="B266" s="527">
        <v>0</v>
      </c>
      <c r="C266" s="527" t="s">
        <v>4277</v>
      </c>
      <c r="D266" s="527" t="s">
        <v>3079</v>
      </c>
      <c r="E266" s="527" t="s">
        <v>4395</v>
      </c>
      <c r="F266" s="527" t="s">
        <v>416</v>
      </c>
      <c r="G266" s="527" t="s">
        <v>558</v>
      </c>
      <c r="H266" s="527" t="s">
        <v>370</v>
      </c>
      <c r="I266" s="528">
        <v>44287</v>
      </c>
      <c r="J266" s="528">
        <v>46022</v>
      </c>
      <c r="K266" s="529" t="s">
        <v>4222</v>
      </c>
      <c r="L266" s="687">
        <v>0.8</v>
      </c>
      <c r="M266" s="687">
        <v>0.8</v>
      </c>
      <c r="N266" s="687">
        <v>0.8</v>
      </c>
      <c r="O266" s="687">
        <v>0</v>
      </c>
      <c r="P266" s="687">
        <v>0</v>
      </c>
      <c r="Q266" s="687">
        <v>0</v>
      </c>
      <c r="R266" s="527"/>
    </row>
    <row r="267" spans="2:18" x14ac:dyDescent="0.25">
      <c r="B267" s="527">
        <v>0</v>
      </c>
      <c r="C267" s="527" t="s">
        <v>4278</v>
      </c>
      <c r="D267" s="527" t="s">
        <v>3079</v>
      </c>
      <c r="E267" s="527" t="s">
        <v>4396</v>
      </c>
      <c r="F267" s="527" t="s">
        <v>416</v>
      </c>
      <c r="G267" s="527" t="s">
        <v>558</v>
      </c>
      <c r="H267" s="527" t="s">
        <v>370</v>
      </c>
      <c r="I267" s="528">
        <v>44287</v>
      </c>
      <c r="J267" s="528">
        <v>46022</v>
      </c>
      <c r="K267" s="529" t="s">
        <v>4222</v>
      </c>
      <c r="L267" s="687">
        <v>0.8</v>
      </c>
      <c r="M267" s="687">
        <v>0.8</v>
      </c>
      <c r="N267" s="687">
        <v>0.8</v>
      </c>
      <c r="O267" s="687">
        <v>0</v>
      </c>
      <c r="P267" s="687">
        <v>0</v>
      </c>
      <c r="Q267" s="687">
        <v>0</v>
      </c>
      <c r="R267" s="527"/>
    </row>
    <row r="268" spans="2:18" x14ac:dyDescent="0.25">
      <c r="B268" s="527">
        <v>0</v>
      </c>
      <c r="C268" s="527" t="s">
        <v>4745</v>
      </c>
      <c r="D268" s="527" t="s">
        <v>3079</v>
      </c>
      <c r="E268" s="527" t="s">
        <v>4670</v>
      </c>
      <c r="F268" s="527" t="s">
        <v>416</v>
      </c>
      <c r="G268" s="527" t="s">
        <v>558</v>
      </c>
      <c r="H268" s="527" t="s">
        <v>719</v>
      </c>
      <c r="I268" s="528">
        <v>44317</v>
      </c>
      <c r="J268" s="528">
        <v>45412</v>
      </c>
      <c r="K268" s="529" t="s">
        <v>4671</v>
      </c>
      <c r="L268" s="687">
        <v>1.7</v>
      </c>
      <c r="M268" s="687">
        <v>1.7</v>
      </c>
      <c r="N268" s="687">
        <v>1.7</v>
      </c>
      <c r="O268" s="687">
        <v>0</v>
      </c>
      <c r="P268" s="687">
        <v>0</v>
      </c>
      <c r="Q268" s="687">
        <v>0</v>
      </c>
      <c r="R268" s="527"/>
    </row>
    <row r="269" spans="2:18" x14ac:dyDescent="0.25">
      <c r="B269" s="527">
        <v>0</v>
      </c>
      <c r="C269" s="527" t="s">
        <v>4746</v>
      </c>
      <c r="D269" s="527" t="s">
        <v>3079</v>
      </c>
      <c r="E269" s="527" t="s">
        <v>4672</v>
      </c>
      <c r="F269" s="527" t="s">
        <v>416</v>
      </c>
      <c r="G269" s="527" t="s">
        <v>558</v>
      </c>
      <c r="H269" s="527" t="s">
        <v>608</v>
      </c>
      <c r="I269" s="528">
        <v>44317</v>
      </c>
      <c r="J269" s="528">
        <v>45412</v>
      </c>
      <c r="K269" s="529" t="s">
        <v>4673</v>
      </c>
      <c r="L269" s="687">
        <v>50</v>
      </c>
      <c r="M269" s="687">
        <v>50</v>
      </c>
      <c r="N269" s="687">
        <v>50</v>
      </c>
      <c r="O269" s="687">
        <v>0</v>
      </c>
      <c r="P269" s="687">
        <v>0</v>
      </c>
      <c r="Q269" s="687">
        <v>0</v>
      </c>
      <c r="R269" s="527" t="s">
        <v>7507</v>
      </c>
    </row>
    <row r="270" spans="2:18" x14ac:dyDescent="0.25">
      <c r="B270" s="527">
        <v>0</v>
      </c>
      <c r="C270" s="527" t="s">
        <v>4914</v>
      </c>
      <c r="D270" s="527" t="s">
        <v>3079</v>
      </c>
      <c r="E270" s="527" t="s">
        <v>3655</v>
      </c>
      <c r="F270" s="527" t="s">
        <v>416</v>
      </c>
      <c r="G270" s="527" t="s">
        <v>558</v>
      </c>
      <c r="H270" s="527" t="s">
        <v>634</v>
      </c>
      <c r="I270" s="528">
        <v>44378</v>
      </c>
      <c r="J270" s="528">
        <v>45291</v>
      </c>
      <c r="K270" s="529" t="s">
        <v>4811</v>
      </c>
      <c r="L270" s="687">
        <v>1.4</v>
      </c>
      <c r="M270" s="687">
        <v>1.4</v>
      </c>
      <c r="N270" s="687">
        <v>1.4</v>
      </c>
      <c r="O270" s="687">
        <v>0</v>
      </c>
      <c r="P270" s="687">
        <v>0</v>
      </c>
      <c r="Q270" s="687">
        <v>0</v>
      </c>
      <c r="R270" s="527"/>
    </row>
    <row r="271" spans="2:18" x14ac:dyDescent="0.25">
      <c r="B271" s="527">
        <v>0</v>
      </c>
      <c r="C271" s="527" t="s">
        <v>4916</v>
      </c>
      <c r="D271" s="527" t="s">
        <v>3079</v>
      </c>
      <c r="E271" s="527" t="s">
        <v>3938</v>
      </c>
      <c r="F271" s="527" t="s">
        <v>416</v>
      </c>
      <c r="G271" s="527" t="s">
        <v>558</v>
      </c>
      <c r="H271" s="527" t="s">
        <v>370</v>
      </c>
      <c r="I271" s="528">
        <v>44378</v>
      </c>
      <c r="J271" s="528">
        <v>45657</v>
      </c>
      <c r="K271" s="529" t="s">
        <v>4812</v>
      </c>
      <c r="L271" s="687">
        <v>2</v>
      </c>
      <c r="M271" s="687">
        <v>2</v>
      </c>
      <c r="N271" s="687">
        <v>2</v>
      </c>
      <c r="O271" s="687">
        <v>0</v>
      </c>
      <c r="P271" s="687">
        <v>0</v>
      </c>
      <c r="Q271" s="687">
        <v>0</v>
      </c>
      <c r="R271" s="527"/>
    </row>
    <row r="272" spans="2:18" x14ac:dyDescent="0.25">
      <c r="B272" s="527">
        <v>3112</v>
      </c>
      <c r="C272" s="527" t="s">
        <v>3174</v>
      </c>
      <c r="D272" s="527" t="s">
        <v>4080</v>
      </c>
      <c r="E272" s="527" t="s">
        <v>290</v>
      </c>
      <c r="F272" s="527" t="s">
        <v>416</v>
      </c>
      <c r="G272" s="527" t="s">
        <v>558</v>
      </c>
      <c r="H272" s="527" t="s">
        <v>370</v>
      </c>
      <c r="I272" s="528">
        <v>42979</v>
      </c>
      <c r="J272" s="528">
        <v>45291</v>
      </c>
      <c r="K272" s="529" t="s">
        <v>863</v>
      </c>
      <c r="L272" s="531">
        <v>15.7</v>
      </c>
      <c r="M272" s="531">
        <v>15.7</v>
      </c>
      <c r="N272" s="531">
        <v>15.7</v>
      </c>
      <c r="O272" s="531">
        <v>0</v>
      </c>
      <c r="P272" s="531">
        <v>0</v>
      </c>
      <c r="Q272" s="531">
        <v>0</v>
      </c>
      <c r="R272" s="530"/>
    </row>
    <row r="273" spans="2:18" x14ac:dyDescent="0.25">
      <c r="B273" s="527">
        <v>0</v>
      </c>
      <c r="C273" s="527" t="s">
        <v>4482</v>
      </c>
      <c r="D273" s="527" t="s">
        <v>3079</v>
      </c>
      <c r="E273" s="527" t="s">
        <v>4023</v>
      </c>
      <c r="F273" s="527" t="s">
        <v>416</v>
      </c>
      <c r="G273" s="527" t="s">
        <v>558</v>
      </c>
      <c r="H273" s="527" t="s">
        <v>370</v>
      </c>
      <c r="I273" s="528">
        <v>44197</v>
      </c>
      <c r="J273" s="528">
        <v>45291</v>
      </c>
      <c r="K273" s="529" t="s">
        <v>181</v>
      </c>
      <c r="L273" s="531">
        <v>2.5</v>
      </c>
      <c r="M273" s="531">
        <v>2.5</v>
      </c>
      <c r="N273" s="531">
        <v>2.5</v>
      </c>
      <c r="O273" s="531">
        <v>0</v>
      </c>
      <c r="P273" s="531">
        <v>0</v>
      </c>
      <c r="Q273" s="531">
        <v>0</v>
      </c>
      <c r="R273" s="530"/>
    </row>
    <row r="274" spans="2:18" x14ac:dyDescent="0.25">
      <c r="B274" s="527">
        <v>3149</v>
      </c>
      <c r="C274" s="527" t="s">
        <v>3253</v>
      </c>
      <c r="D274" s="527" t="s">
        <v>4080</v>
      </c>
      <c r="E274" s="527" t="s">
        <v>1637</v>
      </c>
      <c r="F274" s="527" t="s">
        <v>416</v>
      </c>
      <c r="G274" s="527" t="s">
        <v>558</v>
      </c>
      <c r="H274" s="527" t="s">
        <v>1175</v>
      </c>
      <c r="I274" s="528">
        <v>42979</v>
      </c>
      <c r="J274" s="528">
        <v>45138</v>
      </c>
      <c r="K274" s="529" t="s">
        <v>634</v>
      </c>
      <c r="L274" s="531">
        <v>4</v>
      </c>
      <c r="M274" s="531">
        <v>4</v>
      </c>
      <c r="N274" s="531">
        <v>4</v>
      </c>
      <c r="O274" s="531">
        <v>0</v>
      </c>
      <c r="P274" s="531">
        <v>0</v>
      </c>
      <c r="Q274" s="531">
        <v>0</v>
      </c>
      <c r="R274" s="530"/>
    </row>
    <row r="275" spans="2:18" x14ac:dyDescent="0.25">
      <c r="B275" s="527">
        <v>3165</v>
      </c>
      <c r="C275" s="527" t="s">
        <v>3185</v>
      </c>
      <c r="D275" s="527" t="s">
        <v>4080</v>
      </c>
      <c r="E275" s="527" t="s">
        <v>288</v>
      </c>
      <c r="F275" s="527" t="s">
        <v>416</v>
      </c>
      <c r="G275" s="527" t="s">
        <v>558</v>
      </c>
      <c r="H275" s="527" t="s">
        <v>422</v>
      </c>
      <c r="I275" s="528">
        <v>42979</v>
      </c>
      <c r="J275" s="528">
        <v>46022</v>
      </c>
      <c r="K275" s="529" t="s">
        <v>267</v>
      </c>
      <c r="L275" s="531">
        <v>17</v>
      </c>
      <c r="M275" s="531">
        <v>17</v>
      </c>
      <c r="N275" s="531">
        <v>17</v>
      </c>
      <c r="O275" s="531">
        <v>0</v>
      </c>
      <c r="P275" s="531">
        <v>0</v>
      </c>
      <c r="Q275" s="531">
        <v>0</v>
      </c>
      <c r="R275" s="530"/>
    </row>
    <row r="276" spans="2:18" x14ac:dyDescent="0.25">
      <c r="B276" s="527">
        <v>3115</v>
      </c>
      <c r="C276" s="527" t="s">
        <v>3181</v>
      </c>
      <c r="D276" s="527" t="s">
        <v>4080</v>
      </c>
      <c r="E276" s="527" t="s">
        <v>890</v>
      </c>
      <c r="F276" s="527" t="s">
        <v>416</v>
      </c>
      <c r="G276" s="527" t="s">
        <v>558</v>
      </c>
      <c r="H276" s="527" t="s">
        <v>634</v>
      </c>
      <c r="I276" s="528">
        <v>42979</v>
      </c>
      <c r="J276" s="528">
        <v>46081</v>
      </c>
      <c r="K276" s="529" t="s">
        <v>137</v>
      </c>
      <c r="L276" s="531">
        <v>9.52</v>
      </c>
      <c r="M276" s="531">
        <v>9.52</v>
      </c>
      <c r="N276" s="531">
        <v>9.52</v>
      </c>
      <c r="O276" s="531">
        <v>0</v>
      </c>
      <c r="P276" s="531">
        <v>0</v>
      </c>
      <c r="Q276" s="531">
        <v>0</v>
      </c>
      <c r="R276" s="530"/>
    </row>
    <row r="277" spans="2:18" x14ac:dyDescent="0.25">
      <c r="B277" s="527">
        <v>0</v>
      </c>
      <c r="C277" s="527" t="s">
        <v>4267</v>
      </c>
      <c r="D277" s="527" t="s">
        <v>3079</v>
      </c>
      <c r="E277" s="527" t="s">
        <v>4221</v>
      </c>
      <c r="F277" s="527" t="s">
        <v>416</v>
      </c>
      <c r="G277" s="527" t="s">
        <v>558</v>
      </c>
      <c r="H277" s="527" t="s">
        <v>719</v>
      </c>
      <c r="I277" s="528">
        <v>44050</v>
      </c>
      <c r="J277" s="528">
        <v>45291</v>
      </c>
      <c r="K277" s="529" t="s">
        <v>719</v>
      </c>
      <c r="L277" s="531">
        <v>0.38374000000000003</v>
      </c>
      <c r="M277" s="531">
        <v>0.38374000000000003</v>
      </c>
      <c r="N277" s="531">
        <v>0.38374000000000003</v>
      </c>
      <c r="O277" s="531">
        <v>0</v>
      </c>
      <c r="P277" s="531">
        <v>0</v>
      </c>
      <c r="Q277" s="531">
        <v>0</v>
      </c>
      <c r="R277" s="530"/>
    </row>
    <row r="278" spans="2:18" x14ac:dyDescent="0.25">
      <c r="B278" s="527">
        <v>0</v>
      </c>
      <c r="C278" s="527" t="s">
        <v>4917</v>
      </c>
      <c r="D278" s="527" t="s">
        <v>3079</v>
      </c>
      <c r="E278" s="527" t="s">
        <v>3669</v>
      </c>
      <c r="F278" s="527" t="s">
        <v>416</v>
      </c>
      <c r="G278" s="527" t="s">
        <v>558</v>
      </c>
      <c r="H278" s="527" t="s">
        <v>370</v>
      </c>
      <c r="I278" s="528">
        <v>44378</v>
      </c>
      <c r="J278" s="528">
        <v>45657</v>
      </c>
      <c r="K278" s="529" t="s">
        <v>4813</v>
      </c>
      <c r="L278" s="687">
        <v>0.9</v>
      </c>
      <c r="M278" s="687">
        <v>0.9</v>
      </c>
      <c r="N278" s="687">
        <v>0.9</v>
      </c>
      <c r="O278" s="687">
        <v>0</v>
      </c>
      <c r="P278" s="687">
        <v>0</v>
      </c>
      <c r="Q278" s="687">
        <v>0</v>
      </c>
      <c r="R278" s="530"/>
    </row>
    <row r="279" spans="2:18" x14ac:dyDescent="0.25">
      <c r="B279" s="527">
        <v>0</v>
      </c>
      <c r="C279" s="527" t="s">
        <v>4918</v>
      </c>
      <c r="D279" s="527" t="s">
        <v>3079</v>
      </c>
      <c r="E279" s="527" t="s">
        <v>3820</v>
      </c>
      <c r="F279" s="527" t="s">
        <v>416</v>
      </c>
      <c r="G279" s="527" t="s">
        <v>558</v>
      </c>
      <c r="H279" s="527" t="s">
        <v>422</v>
      </c>
      <c r="I279" s="528">
        <v>44378</v>
      </c>
      <c r="J279" s="528">
        <v>45657</v>
      </c>
      <c r="K279" s="529" t="s">
        <v>4814</v>
      </c>
      <c r="L279" s="687">
        <v>0.2</v>
      </c>
      <c r="M279" s="687">
        <v>0.2</v>
      </c>
      <c r="N279" s="687">
        <v>0.2</v>
      </c>
      <c r="O279" s="687">
        <v>0</v>
      </c>
      <c r="P279" s="687">
        <v>0</v>
      </c>
      <c r="Q279" s="687">
        <v>0</v>
      </c>
      <c r="R279" s="527"/>
    </row>
    <row r="280" spans="2:18" x14ac:dyDescent="0.25">
      <c r="B280" s="527">
        <v>0</v>
      </c>
      <c r="C280" s="527" t="s">
        <v>4919</v>
      </c>
      <c r="D280" s="527" t="s">
        <v>3079</v>
      </c>
      <c r="E280" s="527" t="s">
        <v>3820</v>
      </c>
      <c r="F280" s="527" t="s">
        <v>416</v>
      </c>
      <c r="G280" s="527" t="s">
        <v>558</v>
      </c>
      <c r="H280" s="527" t="s">
        <v>370</v>
      </c>
      <c r="I280" s="528">
        <v>44378</v>
      </c>
      <c r="J280" s="528">
        <v>45657</v>
      </c>
      <c r="K280" s="529" t="s">
        <v>4815</v>
      </c>
      <c r="L280" s="687">
        <v>0.32</v>
      </c>
      <c r="M280" s="687">
        <v>0.32</v>
      </c>
      <c r="N280" s="687">
        <v>0.32</v>
      </c>
      <c r="O280" s="687">
        <v>0</v>
      </c>
      <c r="P280" s="687">
        <v>0</v>
      </c>
      <c r="Q280" s="687">
        <v>0</v>
      </c>
      <c r="R280" s="527"/>
    </row>
    <row r="281" spans="2:18" x14ac:dyDescent="0.25">
      <c r="B281" s="527">
        <v>0</v>
      </c>
      <c r="C281" s="527" t="s">
        <v>4920</v>
      </c>
      <c r="D281" s="527" t="s">
        <v>3079</v>
      </c>
      <c r="E281" s="527" t="s">
        <v>4775</v>
      </c>
      <c r="F281" s="527" t="s">
        <v>416</v>
      </c>
      <c r="G281" s="527" t="s">
        <v>558</v>
      </c>
      <c r="H281" s="527" t="s">
        <v>634</v>
      </c>
      <c r="I281" s="528">
        <v>44378</v>
      </c>
      <c r="J281" s="528">
        <v>45657</v>
      </c>
      <c r="K281" s="529" t="s">
        <v>4816</v>
      </c>
      <c r="L281" s="687">
        <v>0.76</v>
      </c>
      <c r="M281" s="687">
        <v>0.76</v>
      </c>
      <c r="N281" s="687">
        <v>0.76</v>
      </c>
      <c r="O281" s="687">
        <v>0</v>
      </c>
      <c r="P281" s="687">
        <v>0</v>
      </c>
      <c r="Q281" s="687">
        <v>0</v>
      </c>
      <c r="R281" s="527"/>
    </row>
    <row r="282" spans="2:18" x14ac:dyDescent="0.25">
      <c r="B282" s="527">
        <v>0</v>
      </c>
      <c r="C282" s="527" t="s">
        <v>4921</v>
      </c>
      <c r="D282" s="527" t="s">
        <v>3079</v>
      </c>
      <c r="E282" s="527" t="s">
        <v>4817</v>
      </c>
      <c r="F282" s="527" t="s">
        <v>416</v>
      </c>
      <c r="G282" s="527" t="s">
        <v>558</v>
      </c>
      <c r="H282" s="527" t="s">
        <v>3483</v>
      </c>
      <c r="I282" s="528">
        <v>44378</v>
      </c>
      <c r="J282" s="528">
        <v>45657</v>
      </c>
      <c r="K282" s="529" t="s">
        <v>4818</v>
      </c>
      <c r="L282" s="687">
        <v>0.2</v>
      </c>
      <c r="M282" s="687">
        <v>0.2</v>
      </c>
      <c r="N282" s="687">
        <v>0.2</v>
      </c>
      <c r="O282" s="687">
        <v>0</v>
      </c>
      <c r="P282" s="687">
        <v>0</v>
      </c>
      <c r="Q282" s="687">
        <v>0</v>
      </c>
      <c r="R282" s="527"/>
    </row>
    <row r="283" spans="2:18" x14ac:dyDescent="0.25">
      <c r="B283" s="527">
        <v>0</v>
      </c>
      <c r="C283" s="527" t="s">
        <v>4922</v>
      </c>
      <c r="D283" s="527" t="s">
        <v>3079</v>
      </c>
      <c r="E283" s="527" t="s">
        <v>4819</v>
      </c>
      <c r="F283" s="527" t="s">
        <v>416</v>
      </c>
      <c r="G283" s="527" t="s">
        <v>558</v>
      </c>
      <c r="H283" s="527" t="s">
        <v>370</v>
      </c>
      <c r="I283" s="528">
        <v>44378</v>
      </c>
      <c r="J283" s="528">
        <v>45657</v>
      </c>
      <c r="K283" s="529" t="s">
        <v>4820</v>
      </c>
      <c r="L283" s="687">
        <v>0.25</v>
      </c>
      <c r="M283" s="687">
        <v>0.25</v>
      </c>
      <c r="N283" s="687">
        <v>0.25</v>
      </c>
      <c r="O283" s="687">
        <v>0</v>
      </c>
      <c r="P283" s="687">
        <v>0</v>
      </c>
      <c r="Q283" s="687">
        <v>0</v>
      </c>
      <c r="R283" s="527"/>
    </row>
    <row r="284" spans="2:18" x14ac:dyDescent="0.25">
      <c r="B284" s="527">
        <v>0</v>
      </c>
      <c r="C284" s="527" t="s">
        <v>4923</v>
      </c>
      <c r="D284" s="527" t="s">
        <v>3079</v>
      </c>
      <c r="E284" s="527" t="s">
        <v>4821</v>
      </c>
      <c r="F284" s="527" t="s">
        <v>416</v>
      </c>
      <c r="G284" s="527" t="s">
        <v>558</v>
      </c>
      <c r="H284" s="527" t="s">
        <v>370</v>
      </c>
      <c r="I284" s="528">
        <v>44378</v>
      </c>
      <c r="J284" s="528">
        <v>45657</v>
      </c>
      <c r="K284" s="529" t="s">
        <v>4822</v>
      </c>
      <c r="L284" s="687">
        <v>0.4</v>
      </c>
      <c r="M284" s="687">
        <v>0.4</v>
      </c>
      <c r="N284" s="687">
        <v>0.4</v>
      </c>
      <c r="O284" s="687">
        <v>0</v>
      </c>
      <c r="P284" s="687">
        <v>0</v>
      </c>
      <c r="Q284" s="687">
        <v>0</v>
      </c>
      <c r="R284" s="527"/>
    </row>
    <row r="285" spans="2:18" x14ac:dyDescent="0.25">
      <c r="B285" s="527">
        <v>0</v>
      </c>
      <c r="C285" s="527" t="s">
        <v>5010</v>
      </c>
      <c r="D285" s="527" t="s">
        <v>3079</v>
      </c>
      <c r="E285" s="527" t="s">
        <v>4924</v>
      </c>
      <c r="F285" s="527" t="s">
        <v>416</v>
      </c>
      <c r="G285" s="527" t="s">
        <v>558</v>
      </c>
      <c r="H285" s="527" t="s">
        <v>431</v>
      </c>
      <c r="I285" s="528">
        <v>44409</v>
      </c>
      <c r="J285" s="528">
        <v>45504</v>
      </c>
      <c r="K285" s="529" t="s">
        <v>268</v>
      </c>
      <c r="L285" s="687">
        <v>0.6</v>
      </c>
      <c r="M285" s="687">
        <v>0.6</v>
      </c>
      <c r="N285" s="687">
        <v>0.6</v>
      </c>
      <c r="O285" s="687">
        <v>0</v>
      </c>
      <c r="P285" s="687">
        <v>0</v>
      </c>
      <c r="Q285" s="687">
        <v>0</v>
      </c>
      <c r="R285" s="527"/>
    </row>
    <row r="286" spans="2:18" x14ac:dyDescent="0.25">
      <c r="B286" s="527">
        <v>0</v>
      </c>
      <c r="C286" s="527" t="s">
        <v>5145</v>
      </c>
      <c r="D286" s="527" t="s">
        <v>3079</v>
      </c>
      <c r="E286" s="527" t="s">
        <v>5011</v>
      </c>
      <c r="F286" s="527" t="s">
        <v>416</v>
      </c>
      <c r="G286" s="527" t="s">
        <v>558</v>
      </c>
      <c r="H286" s="527" t="s">
        <v>428</v>
      </c>
      <c r="I286" s="528">
        <v>44440</v>
      </c>
      <c r="J286" s="528">
        <v>45657</v>
      </c>
      <c r="K286" s="529" t="s">
        <v>5012</v>
      </c>
      <c r="L286" s="687">
        <v>1</v>
      </c>
      <c r="M286" s="687">
        <v>1</v>
      </c>
      <c r="N286" s="687">
        <v>1</v>
      </c>
      <c r="O286" s="687">
        <v>0</v>
      </c>
      <c r="P286" s="687">
        <v>0</v>
      </c>
      <c r="Q286" s="687">
        <v>0</v>
      </c>
      <c r="R286" s="527"/>
    </row>
    <row r="287" spans="2:18" x14ac:dyDescent="0.25">
      <c r="B287" s="527">
        <v>0</v>
      </c>
      <c r="C287" s="527" t="s">
        <v>5335</v>
      </c>
      <c r="D287" s="527" t="s">
        <v>3079</v>
      </c>
      <c r="E287" s="527" t="s">
        <v>5023</v>
      </c>
      <c r="F287" s="527" t="s">
        <v>416</v>
      </c>
      <c r="G287" s="527" t="s">
        <v>558</v>
      </c>
      <c r="H287" s="527" t="s">
        <v>475</v>
      </c>
      <c r="I287" s="528">
        <v>44470</v>
      </c>
      <c r="J287" s="528">
        <v>45657</v>
      </c>
      <c r="K287" s="529" t="s">
        <v>5024</v>
      </c>
      <c r="L287" s="687">
        <v>0.8</v>
      </c>
      <c r="M287" s="687">
        <v>0.8</v>
      </c>
      <c r="N287" s="687">
        <v>0.8</v>
      </c>
      <c r="O287" s="687">
        <v>0</v>
      </c>
      <c r="P287" s="687">
        <v>0</v>
      </c>
      <c r="Q287" s="687">
        <v>0</v>
      </c>
      <c r="R287" s="527"/>
    </row>
    <row r="288" spans="2:18" x14ac:dyDescent="0.25">
      <c r="B288" s="527">
        <v>0</v>
      </c>
      <c r="C288" s="527" t="s">
        <v>5497</v>
      </c>
      <c r="D288" s="527" t="s">
        <v>3079</v>
      </c>
      <c r="E288" s="527" t="s">
        <v>5146</v>
      </c>
      <c r="F288" s="527" t="s">
        <v>416</v>
      </c>
      <c r="G288" s="527" t="s">
        <v>558</v>
      </c>
      <c r="H288" s="527" t="s">
        <v>370</v>
      </c>
      <c r="I288" s="528">
        <v>44501</v>
      </c>
      <c r="J288" s="528">
        <v>45657</v>
      </c>
      <c r="K288" s="529" t="s">
        <v>5147</v>
      </c>
      <c r="L288" s="687">
        <v>0.4</v>
      </c>
      <c r="M288" s="687">
        <v>0.4</v>
      </c>
      <c r="N288" s="687">
        <v>0.4</v>
      </c>
      <c r="O288" s="687">
        <v>0</v>
      </c>
      <c r="P288" s="687">
        <v>0</v>
      </c>
      <c r="Q288" s="687">
        <v>0</v>
      </c>
      <c r="R288" s="527"/>
    </row>
    <row r="289" spans="2:18" x14ac:dyDescent="0.25">
      <c r="B289" s="527">
        <v>0</v>
      </c>
      <c r="C289" s="527" t="s">
        <v>5498</v>
      </c>
      <c r="D289" s="527" t="s">
        <v>3079</v>
      </c>
      <c r="E289" s="527" t="s">
        <v>5148</v>
      </c>
      <c r="F289" s="527" t="s">
        <v>416</v>
      </c>
      <c r="G289" s="527" t="s">
        <v>558</v>
      </c>
      <c r="H289" s="527" t="s">
        <v>767</v>
      </c>
      <c r="I289" s="528">
        <v>44501</v>
      </c>
      <c r="J289" s="528">
        <v>45657</v>
      </c>
      <c r="K289" s="529" t="s">
        <v>5149</v>
      </c>
      <c r="L289" s="687">
        <v>0.42</v>
      </c>
      <c r="M289" s="687">
        <v>0.42</v>
      </c>
      <c r="N289" s="687">
        <v>0.42</v>
      </c>
      <c r="O289" s="687">
        <v>0</v>
      </c>
      <c r="P289" s="687">
        <v>0</v>
      </c>
      <c r="Q289" s="687">
        <v>0</v>
      </c>
      <c r="R289" s="527"/>
    </row>
    <row r="290" spans="2:18" x14ac:dyDescent="0.25">
      <c r="B290" s="527">
        <v>0</v>
      </c>
      <c r="C290" s="527" t="s">
        <v>5499</v>
      </c>
      <c r="D290" s="527" t="s">
        <v>3079</v>
      </c>
      <c r="E290" s="527" t="s">
        <v>5150</v>
      </c>
      <c r="F290" s="527" t="s">
        <v>416</v>
      </c>
      <c r="G290" s="527" t="s">
        <v>558</v>
      </c>
      <c r="H290" s="527" t="s">
        <v>370</v>
      </c>
      <c r="I290" s="528">
        <v>44501</v>
      </c>
      <c r="J290" s="528">
        <v>45657</v>
      </c>
      <c r="K290" s="529" t="s">
        <v>5151</v>
      </c>
      <c r="L290" s="686">
        <v>0.6</v>
      </c>
      <c r="M290" s="686">
        <v>0.6</v>
      </c>
      <c r="N290" s="686">
        <v>0.6</v>
      </c>
      <c r="O290" s="687">
        <v>0</v>
      </c>
      <c r="P290" s="687">
        <v>0</v>
      </c>
      <c r="Q290" s="687">
        <v>0</v>
      </c>
      <c r="R290" s="527"/>
    </row>
    <row r="291" spans="2:18" s="537" customFormat="1" x14ac:dyDescent="0.25">
      <c r="B291" s="533">
        <v>0</v>
      </c>
      <c r="C291" s="533" t="s">
        <v>5500</v>
      </c>
      <c r="D291" s="533" t="s">
        <v>3079</v>
      </c>
      <c r="E291" s="533" t="s">
        <v>5152</v>
      </c>
      <c r="F291" s="533" t="s">
        <v>416</v>
      </c>
      <c r="G291" s="533" t="s">
        <v>558</v>
      </c>
      <c r="H291" s="533" t="s">
        <v>470</v>
      </c>
      <c r="I291" s="534">
        <v>44501</v>
      </c>
      <c r="J291" s="534">
        <v>45657</v>
      </c>
      <c r="K291" s="535" t="s">
        <v>5153</v>
      </c>
      <c r="L291" s="536">
        <v>0</v>
      </c>
      <c r="M291" s="536">
        <v>0</v>
      </c>
      <c r="N291" s="536">
        <v>0</v>
      </c>
      <c r="O291" s="536">
        <v>0</v>
      </c>
      <c r="P291" s="536">
        <v>0</v>
      </c>
      <c r="Q291" s="536">
        <v>0</v>
      </c>
      <c r="R291" s="533" t="s">
        <v>6771</v>
      </c>
    </row>
    <row r="292" spans="2:18" s="537" customFormat="1" x14ac:dyDescent="0.25">
      <c r="B292" s="527">
        <v>0</v>
      </c>
      <c r="C292" s="527" t="s">
        <v>5938</v>
      </c>
      <c r="D292" s="527" t="s">
        <v>3079</v>
      </c>
      <c r="E292" s="527" t="s">
        <v>5336</v>
      </c>
      <c r="F292" s="527" t="s">
        <v>416</v>
      </c>
      <c r="G292" s="527" t="s">
        <v>558</v>
      </c>
      <c r="H292" s="527" t="s">
        <v>561</v>
      </c>
      <c r="I292" s="528">
        <v>44531</v>
      </c>
      <c r="J292" s="528">
        <v>45657</v>
      </c>
      <c r="K292" s="529" t="s">
        <v>5337</v>
      </c>
      <c r="L292" s="687">
        <v>0.7</v>
      </c>
      <c r="M292" s="687">
        <v>0.7</v>
      </c>
      <c r="N292" s="687">
        <v>0.7</v>
      </c>
      <c r="O292" s="687">
        <v>0</v>
      </c>
      <c r="P292" s="687">
        <v>0</v>
      </c>
      <c r="Q292" s="687">
        <v>0</v>
      </c>
      <c r="R292" s="533"/>
    </row>
    <row r="293" spans="2:18" s="537" customFormat="1" x14ac:dyDescent="0.25">
      <c r="B293" s="533">
        <v>0</v>
      </c>
      <c r="C293" s="533" t="s">
        <v>5939</v>
      </c>
      <c r="D293" s="533" t="s">
        <v>3079</v>
      </c>
      <c r="E293" s="533" t="s">
        <v>5338</v>
      </c>
      <c r="F293" s="533" t="s">
        <v>416</v>
      </c>
      <c r="G293" s="533" t="s">
        <v>558</v>
      </c>
      <c r="H293" s="533" t="s">
        <v>540</v>
      </c>
      <c r="I293" s="534">
        <v>44531</v>
      </c>
      <c r="J293" s="534">
        <v>45657</v>
      </c>
      <c r="K293" s="535" t="s">
        <v>5339</v>
      </c>
      <c r="L293" s="536">
        <v>0</v>
      </c>
      <c r="M293" s="536">
        <v>0</v>
      </c>
      <c r="N293" s="536">
        <v>0</v>
      </c>
      <c r="O293" s="536">
        <v>0</v>
      </c>
      <c r="P293" s="536">
        <v>0</v>
      </c>
      <c r="Q293" s="536">
        <v>0</v>
      </c>
      <c r="R293" s="533" t="s">
        <v>6772</v>
      </c>
    </row>
    <row r="294" spans="2:18" x14ac:dyDescent="0.25">
      <c r="B294" s="527">
        <v>0</v>
      </c>
      <c r="C294" s="527" t="s">
        <v>5940</v>
      </c>
      <c r="D294" s="527" t="s">
        <v>3079</v>
      </c>
      <c r="E294" s="527" t="s">
        <v>5340</v>
      </c>
      <c r="F294" s="527" t="s">
        <v>416</v>
      </c>
      <c r="G294" s="527" t="s">
        <v>558</v>
      </c>
      <c r="H294" s="527" t="s">
        <v>634</v>
      </c>
      <c r="I294" s="528">
        <v>44531</v>
      </c>
      <c r="J294" s="528">
        <v>45291</v>
      </c>
      <c r="K294" s="532" t="s">
        <v>5341</v>
      </c>
      <c r="L294" s="685">
        <v>1.65</v>
      </c>
      <c r="M294" s="685">
        <v>1.65</v>
      </c>
      <c r="N294" s="685">
        <v>1.65</v>
      </c>
      <c r="O294" s="687">
        <v>0</v>
      </c>
      <c r="P294" s="687">
        <v>0</v>
      </c>
      <c r="Q294" s="687">
        <v>0</v>
      </c>
      <c r="R294" s="527"/>
    </row>
    <row r="295" spans="2:18" x14ac:dyDescent="0.25">
      <c r="B295" s="527">
        <v>0</v>
      </c>
      <c r="C295" s="527" t="s">
        <v>6116</v>
      </c>
      <c r="D295" s="527" t="s">
        <v>3079</v>
      </c>
      <c r="E295" s="527" t="s">
        <v>6117</v>
      </c>
      <c r="F295" s="527" t="s">
        <v>416</v>
      </c>
      <c r="G295" s="527" t="s">
        <v>558</v>
      </c>
      <c r="H295" s="527" t="s">
        <v>422</v>
      </c>
      <c r="I295" s="528">
        <v>44562</v>
      </c>
      <c r="J295" s="528">
        <v>45657</v>
      </c>
      <c r="K295" s="529" t="s">
        <v>5501</v>
      </c>
      <c r="L295" s="685">
        <v>1</v>
      </c>
      <c r="M295" s="685">
        <v>1</v>
      </c>
      <c r="N295" s="685">
        <v>1</v>
      </c>
      <c r="O295" s="687">
        <v>0</v>
      </c>
      <c r="P295" s="687">
        <v>0</v>
      </c>
      <c r="Q295" s="687">
        <v>0</v>
      </c>
      <c r="R295" s="527"/>
    </row>
    <row r="296" spans="2:18" s="537" customFormat="1" x14ac:dyDescent="0.25">
      <c r="B296" s="533">
        <v>0</v>
      </c>
      <c r="C296" s="533" t="s">
        <v>6118</v>
      </c>
      <c r="D296" s="533" t="s">
        <v>3079</v>
      </c>
      <c r="E296" s="533" t="s">
        <v>6119</v>
      </c>
      <c r="F296" s="533" t="s">
        <v>416</v>
      </c>
      <c r="G296" s="533" t="s">
        <v>558</v>
      </c>
      <c r="H296" s="533" t="s">
        <v>1175</v>
      </c>
      <c r="I296" s="534">
        <v>44562</v>
      </c>
      <c r="J296" s="534">
        <v>45900</v>
      </c>
      <c r="K296" s="535" t="s">
        <v>3030</v>
      </c>
      <c r="L296" s="536">
        <v>0</v>
      </c>
      <c r="M296" s="536">
        <v>0</v>
      </c>
      <c r="N296" s="536">
        <v>0</v>
      </c>
      <c r="O296" s="536">
        <v>0</v>
      </c>
      <c r="P296" s="536">
        <v>0</v>
      </c>
      <c r="Q296" s="536">
        <v>0</v>
      </c>
      <c r="R296" s="533" t="s">
        <v>6773</v>
      </c>
    </row>
    <row r="297" spans="2:18" x14ac:dyDescent="0.25">
      <c r="B297" s="527">
        <v>0</v>
      </c>
      <c r="C297" s="527" t="s">
        <v>6406</v>
      </c>
      <c r="D297" s="527" t="s">
        <v>3079</v>
      </c>
      <c r="E297" s="527" t="s">
        <v>6119</v>
      </c>
      <c r="F297" s="527" t="s">
        <v>416</v>
      </c>
      <c r="G297" s="527" t="s">
        <v>558</v>
      </c>
      <c r="H297" s="527" t="s">
        <v>422</v>
      </c>
      <c r="I297" s="528">
        <v>44621</v>
      </c>
      <c r="J297" s="528">
        <v>45900</v>
      </c>
      <c r="K297" s="532" t="s">
        <v>6120</v>
      </c>
      <c r="L297" s="685">
        <v>0.35</v>
      </c>
      <c r="M297" s="685">
        <v>0.35</v>
      </c>
      <c r="N297" s="685">
        <v>0.35</v>
      </c>
      <c r="O297" s="687">
        <v>0</v>
      </c>
      <c r="P297" s="687">
        <v>0</v>
      </c>
      <c r="Q297" s="687">
        <v>0</v>
      </c>
      <c r="R297" s="527"/>
    </row>
    <row r="298" spans="2:18" x14ac:dyDescent="0.25">
      <c r="B298" s="527">
        <v>0</v>
      </c>
      <c r="C298" s="527" t="s">
        <v>6121</v>
      </c>
      <c r="D298" s="527" t="s">
        <v>3079</v>
      </c>
      <c r="E298" s="527" t="s">
        <v>5502</v>
      </c>
      <c r="F298" s="527" t="s">
        <v>416</v>
      </c>
      <c r="G298" s="527" t="s">
        <v>558</v>
      </c>
      <c r="H298" s="527" t="s">
        <v>422</v>
      </c>
      <c r="I298" s="528">
        <v>44562</v>
      </c>
      <c r="J298" s="528">
        <v>46022</v>
      </c>
      <c r="K298" s="529" t="s">
        <v>5503</v>
      </c>
      <c r="L298" s="685">
        <v>1.9630000000000001</v>
      </c>
      <c r="M298" s="685">
        <v>1.9630000000000001</v>
      </c>
      <c r="N298" s="685">
        <v>1.9630000000000001</v>
      </c>
      <c r="O298" s="687">
        <v>0</v>
      </c>
      <c r="P298" s="687">
        <v>0</v>
      </c>
      <c r="Q298" s="687">
        <v>0</v>
      </c>
      <c r="R298" s="527"/>
    </row>
    <row r="299" spans="2:18" x14ac:dyDescent="0.25">
      <c r="B299" s="527">
        <v>0</v>
      </c>
      <c r="C299" s="527" t="s">
        <v>6122</v>
      </c>
      <c r="D299" s="527" t="s">
        <v>3079</v>
      </c>
      <c r="E299" s="527" t="s">
        <v>6123</v>
      </c>
      <c r="F299" s="527" t="s">
        <v>416</v>
      </c>
      <c r="G299" s="527" t="s">
        <v>558</v>
      </c>
      <c r="H299" s="527" t="s">
        <v>1175</v>
      </c>
      <c r="I299" s="528">
        <v>44562</v>
      </c>
      <c r="J299" s="528">
        <v>45657</v>
      </c>
      <c r="K299" s="529" t="s">
        <v>5504</v>
      </c>
      <c r="L299" s="685">
        <v>0.4</v>
      </c>
      <c r="M299" s="685">
        <v>0.4</v>
      </c>
      <c r="N299" s="685">
        <v>0.4</v>
      </c>
      <c r="O299" s="687">
        <v>0</v>
      </c>
      <c r="P299" s="687">
        <v>0</v>
      </c>
      <c r="Q299" s="687">
        <v>0</v>
      </c>
      <c r="R299" s="527"/>
    </row>
    <row r="300" spans="2:18" x14ac:dyDescent="0.25">
      <c r="B300" s="527">
        <v>0</v>
      </c>
      <c r="C300" s="527" t="s">
        <v>6124</v>
      </c>
      <c r="D300" s="527" t="s">
        <v>3079</v>
      </c>
      <c r="E300" s="527" t="s">
        <v>6125</v>
      </c>
      <c r="F300" s="527" t="s">
        <v>416</v>
      </c>
      <c r="G300" s="527" t="s">
        <v>558</v>
      </c>
      <c r="H300" s="527" t="s">
        <v>470</v>
      </c>
      <c r="I300" s="528">
        <v>44562</v>
      </c>
      <c r="J300" s="528">
        <v>45657</v>
      </c>
      <c r="K300" s="532" t="s">
        <v>5505</v>
      </c>
      <c r="L300" s="685">
        <v>14.5</v>
      </c>
      <c r="M300" s="685">
        <v>14.5</v>
      </c>
      <c r="N300" s="685">
        <v>14.5</v>
      </c>
      <c r="O300" s="687">
        <v>0</v>
      </c>
      <c r="P300" s="687">
        <v>0</v>
      </c>
      <c r="Q300" s="687">
        <v>0</v>
      </c>
      <c r="R300" s="527"/>
    </row>
    <row r="301" spans="2:18" x14ac:dyDescent="0.25">
      <c r="B301" s="527">
        <v>0</v>
      </c>
      <c r="C301" s="527" t="s">
        <v>6126</v>
      </c>
      <c r="D301" s="527" t="s">
        <v>3079</v>
      </c>
      <c r="E301" s="527" t="s">
        <v>5506</v>
      </c>
      <c r="F301" s="527" t="s">
        <v>416</v>
      </c>
      <c r="G301" s="527" t="s">
        <v>558</v>
      </c>
      <c r="H301" s="527" t="s">
        <v>484</v>
      </c>
      <c r="I301" s="528">
        <v>44562</v>
      </c>
      <c r="J301" s="528">
        <v>45657</v>
      </c>
      <c r="K301" s="529" t="s">
        <v>5507</v>
      </c>
      <c r="L301" s="685">
        <v>1.2</v>
      </c>
      <c r="M301" s="685">
        <v>1.2</v>
      </c>
      <c r="N301" s="685">
        <v>1.2</v>
      </c>
      <c r="O301" s="687">
        <v>0</v>
      </c>
      <c r="P301" s="687">
        <v>0</v>
      </c>
      <c r="Q301" s="687">
        <v>0</v>
      </c>
      <c r="R301" s="527"/>
    </row>
    <row r="302" spans="2:18" x14ac:dyDescent="0.25">
      <c r="B302" s="527">
        <v>0</v>
      </c>
      <c r="C302" s="527" t="s">
        <v>6127</v>
      </c>
      <c r="D302" s="527" t="s">
        <v>3079</v>
      </c>
      <c r="E302" s="527" t="s">
        <v>1881</v>
      </c>
      <c r="F302" s="527" t="s">
        <v>416</v>
      </c>
      <c r="G302" s="527" t="s">
        <v>558</v>
      </c>
      <c r="H302" s="527" t="s">
        <v>370</v>
      </c>
      <c r="I302" s="528">
        <v>44562</v>
      </c>
      <c r="J302" s="528">
        <v>45657</v>
      </c>
      <c r="K302" s="532" t="s">
        <v>5508</v>
      </c>
      <c r="L302" s="685">
        <v>1.5</v>
      </c>
      <c r="M302" s="685">
        <v>1.5</v>
      </c>
      <c r="N302" s="685">
        <v>1.5</v>
      </c>
      <c r="O302" s="687">
        <v>0</v>
      </c>
      <c r="P302" s="687">
        <v>0</v>
      </c>
      <c r="Q302" s="687">
        <v>0</v>
      </c>
      <c r="R302" s="527"/>
    </row>
    <row r="303" spans="2:18" x14ac:dyDescent="0.25">
      <c r="B303" s="527">
        <v>0</v>
      </c>
      <c r="C303" s="527" t="s">
        <v>6128</v>
      </c>
      <c r="D303" s="527" t="s">
        <v>3079</v>
      </c>
      <c r="E303" s="527" t="s">
        <v>1881</v>
      </c>
      <c r="F303" s="527" t="s">
        <v>416</v>
      </c>
      <c r="G303" s="527" t="s">
        <v>558</v>
      </c>
      <c r="H303" s="527" t="s">
        <v>517</v>
      </c>
      <c r="I303" s="528">
        <v>44562</v>
      </c>
      <c r="J303" s="528">
        <v>45657</v>
      </c>
      <c r="K303" s="532" t="s">
        <v>5509</v>
      </c>
      <c r="L303" s="685">
        <v>0.05</v>
      </c>
      <c r="M303" s="685">
        <v>0.05</v>
      </c>
      <c r="N303" s="685">
        <v>0.36</v>
      </c>
      <c r="O303" s="687">
        <v>0</v>
      </c>
      <c r="P303" s="687">
        <v>0</v>
      </c>
      <c r="Q303" s="687">
        <v>0</v>
      </c>
      <c r="R303" s="527"/>
    </row>
    <row r="304" spans="2:18" x14ac:dyDescent="0.25">
      <c r="B304" s="527">
        <v>0</v>
      </c>
      <c r="C304" s="527" t="s">
        <v>6129</v>
      </c>
      <c r="D304" s="527" t="s">
        <v>3079</v>
      </c>
      <c r="E304" s="527" t="s">
        <v>1881</v>
      </c>
      <c r="F304" s="527" t="s">
        <v>416</v>
      </c>
      <c r="G304" s="527" t="s">
        <v>558</v>
      </c>
      <c r="H304" s="527" t="s">
        <v>484</v>
      </c>
      <c r="I304" s="528">
        <v>44562</v>
      </c>
      <c r="J304" s="528">
        <v>45657</v>
      </c>
      <c r="K304" s="532" t="s">
        <v>5510</v>
      </c>
      <c r="L304" s="685">
        <v>0.1</v>
      </c>
      <c r="M304" s="685">
        <v>0.1</v>
      </c>
      <c r="N304" s="685">
        <v>0.38</v>
      </c>
      <c r="O304" s="687">
        <v>0</v>
      </c>
      <c r="P304" s="687">
        <v>0</v>
      </c>
      <c r="Q304" s="687">
        <v>0</v>
      </c>
      <c r="R304" s="527"/>
    </row>
    <row r="305" spans="2:18" x14ac:dyDescent="0.25">
      <c r="B305" s="527">
        <v>0</v>
      </c>
      <c r="C305" s="527" t="s">
        <v>6130</v>
      </c>
      <c r="D305" s="527" t="s">
        <v>3079</v>
      </c>
      <c r="E305" s="527" t="s">
        <v>1881</v>
      </c>
      <c r="F305" s="527" t="s">
        <v>416</v>
      </c>
      <c r="G305" s="527" t="s">
        <v>558</v>
      </c>
      <c r="H305" s="527" t="s">
        <v>470</v>
      </c>
      <c r="I305" s="528">
        <v>44562</v>
      </c>
      <c r="J305" s="528">
        <v>45657</v>
      </c>
      <c r="K305" s="532" t="s">
        <v>5511</v>
      </c>
      <c r="L305" s="685">
        <v>0.5</v>
      </c>
      <c r="M305" s="685">
        <v>0.5</v>
      </c>
      <c r="N305" s="685">
        <v>0.5</v>
      </c>
      <c r="O305" s="687">
        <v>0</v>
      </c>
      <c r="P305" s="687">
        <v>0</v>
      </c>
      <c r="Q305" s="687">
        <v>0</v>
      </c>
      <c r="R305" s="527"/>
    </row>
    <row r="306" spans="2:18" x14ac:dyDescent="0.25">
      <c r="B306" s="527">
        <v>0</v>
      </c>
      <c r="C306" s="527" t="s">
        <v>6131</v>
      </c>
      <c r="D306" s="527" t="s">
        <v>3079</v>
      </c>
      <c r="E306" s="527" t="s">
        <v>2374</v>
      </c>
      <c r="F306" s="527" t="s">
        <v>416</v>
      </c>
      <c r="G306" s="527" t="s">
        <v>558</v>
      </c>
      <c r="H306" s="527" t="s">
        <v>422</v>
      </c>
      <c r="I306" s="528">
        <v>44562</v>
      </c>
      <c r="J306" s="528">
        <v>45657</v>
      </c>
      <c r="K306" s="529" t="s">
        <v>5512</v>
      </c>
      <c r="L306" s="685">
        <v>1.4</v>
      </c>
      <c r="M306" s="685">
        <v>1.4</v>
      </c>
      <c r="N306" s="685">
        <v>1.4</v>
      </c>
      <c r="O306" s="687">
        <v>0</v>
      </c>
      <c r="P306" s="687">
        <v>0</v>
      </c>
      <c r="Q306" s="687">
        <v>0</v>
      </c>
      <c r="R306" s="527"/>
    </row>
    <row r="307" spans="2:18" x14ac:dyDescent="0.25">
      <c r="B307" s="527">
        <v>0</v>
      </c>
      <c r="C307" s="527" t="s">
        <v>6132</v>
      </c>
      <c r="D307" s="527" t="s">
        <v>3079</v>
      </c>
      <c r="E307" s="527" t="s">
        <v>6133</v>
      </c>
      <c r="F307" s="527" t="s">
        <v>416</v>
      </c>
      <c r="G307" s="527" t="s">
        <v>558</v>
      </c>
      <c r="H307" s="527" t="s">
        <v>370</v>
      </c>
      <c r="I307" s="528">
        <v>44562</v>
      </c>
      <c r="J307" s="528">
        <v>45657</v>
      </c>
      <c r="K307" s="529" t="s">
        <v>5513</v>
      </c>
      <c r="L307" s="685">
        <v>0.8</v>
      </c>
      <c r="M307" s="685">
        <v>0.8</v>
      </c>
      <c r="N307" s="685">
        <v>0.8</v>
      </c>
      <c r="O307" s="687">
        <v>0</v>
      </c>
      <c r="P307" s="687">
        <v>0</v>
      </c>
      <c r="Q307" s="687">
        <v>0</v>
      </c>
      <c r="R307" s="527"/>
    </row>
    <row r="308" spans="2:18" x14ac:dyDescent="0.25">
      <c r="B308" s="527">
        <v>0</v>
      </c>
      <c r="C308" s="527" t="s">
        <v>6134</v>
      </c>
      <c r="D308" s="527" t="s">
        <v>3079</v>
      </c>
      <c r="E308" s="527" t="s">
        <v>6135</v>
      </c>
      <c r="F308" s="527" t="s">
        <v>416</v>
      </c>
      <c r="G308" s="527" t="s">
        <v>558</v>
      </c>
      <c r="H308" s="527" t="s">
        <v>517</v>
      </c>
      <c r="I308" s="528">
        <v>44562</v>
      </c>
      <c r="J308" s="528">
        <v>46022</v>
      </c>
      <c r="K308" s="529" t="s">
        <v>5514</v>
      </c>
      <c r="L308" s="685">
        <v>1.66</v>
      </c>
      <c r="M308" s="685">
        <v>1.66</v>
      </c>
      <c r="N308" s="685">
        <v>1.66</v>
      </c>
      <c r="O308" s="687">
        <v>0</v>
      </c>
      <c r="P308" s="687">
        <v>0</v>
      </c>
      <c r="Q308" s="687">
        <v>0</v>
      </c>
      <c r="R308" s="527"/>
    </row>
    <row r="309" spans="2:18" x14ac:dyDescent="0.25">
      <c r="B309" s="527">
        <v>0</v>
      </c>
      <c r="C309" s="527" t="s">
        <v>6136</v>
      </c>
      <c r="D309" s="527" t="s">
        <v>3079</v>
      </c>
      <c r="E309" s="527" t="s">
        <v>3644</v>
      </c>
      <c r="F309" s="527" t="s">
        <v>416</v>
      </c>
      <c r="G309" s="527" t="s">
        <v>558</v>
      </c>
      <c r="H309" s="527" t="s">
        <v>426</v>
      </c>
      <c r="I309" s="528">
        <v>44562</v>
      </c>
      <c r="J309" s="528">
        <v>45657</v>
      </c>
      <c r="K309" s="532" t="s">
        <v>5515</v>
      </c>
      <c r="L309" s="685">
        <v>1.4</v>
      </c>
      <c r="M309" s="685">
        <v>1.4</v>
      </c>
      <c r="N309" s="685">
        <v>1.4</v>
      </c>
      <c r="O309" s="687">
        <v>0</v>
      </c>
      <c r="P309" s="687">
        <v>0</v>
      </c>
      <c r="Q309" s="687">
        <v>0</v>
      </c>
      <c r="R309" s="527"/>
    </row>
    <row r="310" spans="2:18" x14ac:dyDescent="0.25">
      <c r="B310" s="527">
        <v>0</v>
      </c>
      <c r="C310" s="527" t="s">
        <v>6137</v>
      </c>
      <c r="D310" s="527" t="s">
        <v>3079</v>
      </c>
      <c r="E310" s="527" t="s">
        <v>3644</v>
      </c>
      <c r="F310" s="527" t="s">
        <v>416</v>
      </c>
      <c r="G310" s="527" t="s">
        <v>558</v>
      </c>
      <c r="H310" s="527" t="s">
        <v>433</v>
      </c>
      <c r="I310" s="528">
        <v>44562</v>
      </c>
      <c r="J310" s="528">
        <v>45657</v>
      </c>
      <c r="K310" s="532" t="s">
        <v>5516</v>
      </c>
      <c r="L310" s="685">
        <v>0.2</v>
      </c>
      <c r="M310" s="685">
        <v>0.2</v>
      </c>
      <c r="N310" s="685">
        <v>0.2</v>
      </c>
      <c r="O310" s="687">
        <v>0</v>
      </c>
      <c r="P310" s="687">
        <v>0</v>
      </c>
      <c r="Q310" s="687">
        <v>0</v>
      </c>
      <c r="R310" s="527"/>
    </row>
    <row r="311" spans="2:18" x14ac:dyDescent="0.25">
      <c r="B311" s="527">
        <v>0</v>
      </c>
      <c r="C311" s="527" t="s">
        <v>6138</v>
      </c>
      <c r="D311" s="527" t="s">
        <v>3079</v>
      </c>
      <c r="E311" s="527" t="s">
        <v>3644</v>
      </c>
      <c r="F311" s="527" t="s">
        <v>416</v>
      </c>
      <c r="G311" s="527" t="s">
        <v>558</v>
      </c>
      <c r="H311" s="527" t="s">
        <v>1175</v>
      </c>
      <c r="I311" s="528">
        <v>44562</v>
      </c>
      <c r="J311" s="528">
        <v>45657</v>
      </c>
      <c r="K311" s="532" t="s">
        <v>5517</v>
      </c>
      <c r="L311" s="685">
        <v>1.6</v>
      </c>
      <c r="M311" s="685">
        <v>1.6</v>
      </c>
      <c r="N311" s="685">
        <v>1.6</v>
      </c>
      <c r="O311" s="687">
        <v>0</v>
      </c>
      <c r="P311" s="687">
        <v>0</v>
      </c>
      <c r="Q311" s="687">
        <v>0</v>
      </c>
      <c r="R311" s="527"/>
    </row>
    <row r="312" spans="2:18" x14ac:dyDescent="0.25">
      <c r="B312" s="527">
        <v>0</v>
      </c>
      <c r="C312" s="527" t="s">
        <v>6139</v>
      </c>
      <c r="D312" s="527" t="s">
        <v>3079</v>
      </c>
      <c r="E312" s="527" t="s">
        <v>5518</v>
      </c>
      <c r="F312" s="527" t="s">
        <v>416</v>
      </c>
      <c r="G312" s="527" t="s">
        <v>558</v>
      </c>
      <c r="H312" s="527" t="s">
        <v>608</v>
      </c>
      <c r="I312" s="528">
        <v>44562</v>
      </c>
      <c r="J312" s="528">
        <v>46022</v>
      </c>
      <c r="K312" s="532" t="s">
        <v>5519</v>
      </c>
      <c r="L312" s="685">
        <v>0.8</v>
      </c>
      <c r="M312" s="685">
        <v>0.8</v>
      </c>
      <c r="N312" s="685">
        <v>0.8</v>
      </c>
      <c r="O312" s="687">
        <v>0</v>
      </c>
      <c r="P312" s="687">
        <v>0</v>
      </c>
      <c r="Q312" s="687">
        <v>0</v>
      </c>
      <c r="R312" s="527"/>
    </row>
    <row r="313" spans="2:18" x14ac:dyDescent="0.25">
      <c r="B313" s="527">
        <v>0</v>
      </c>
      <c r="C313" s="527" t="s">
        <v>6140</v>
      </c>
      <c r="D313" s="527" t="s">
        <v>3079</v>
      </c>
      <c r="E313" s="527" t="s">
        <v>5518</v>
      </c>
      <c r="F313" s="527" t="s">
        <v>416</v>
      </c>
      <c r="G313" s="527" t="s">
        <v>558</v>
      </c>
      <c r="H313" s="527" t="s">
        <v>511</v>
      </c>
      <c r="I313" s="528">
        <v>44562</v>
      </c>
      <c r="J313" s="528">
        <v>46022</v>
      </c>
      <c r="K313" s="532">
        <v>60036589</v>
      </c>
      <c r="L313" s="685">
        <v>0.85</v>
      </c>
      <c r="M313" s="685">
        <v>0.85</v>
      </c>
      <c r="N313" s="685">
        <v>0.85</v>
      </c>
      <c r="O313" s="687">
        <v>0</v>
      </c>
      <c r="P313" s="687">
        <v>0</v>
      </c>
      <c r="Q313" s="687">
        <v>0</v>
      </c>
      <c r="R313" s="527"/>
    </row>
    <row r="314" spans="2:18" x14ac:dyDescent="0.25">
      <c r="B314" s="527">
        <v>0</v>
      </c>
      <c r="C314" s="527" t="s">
        <v>6141</v>
      </c>
      <c r="D314" s="527" t="s">
        <v>3079</v>
      </c>
      <c r="E314" s="527" t="s">
        <v>6142</v>
      </c>
      <c r="F314" s="527" t="s">
        <v>416</v>
      </c>
      <c r="G314" s="527" t="s">
        <v>558</v>
      </c>
      <c r="H314" s="527" t="s">
        <v>370</v>
      </c>
      <c r="I314" s="528">
        <v>44562</v>
      </c>
      <c r="J314" s="528">
        <v>45657</v>
      </c>
      <c r="K314" s="529" t="s">
        <v>5520</v>
      </c>
      <c r="L314" s="685">
        <v>0.95</v>
      </c>
      <c r="M314" s="685">
        <v>0.95</v>
      </c>
      <c r="N314" s="685">
        <v>0.95</v>
      </c>
      <c r="O314" s="687">
        <v>0</v>
      </c>
      <c r="P314" s="687">
        <v>0</v>
      </c>
      <c r="Q314" s="687">
        <v>0</v>
      </c>
      <c r="R314" s="527"/>
    </row>
    <row r="315" spans="2:18" x14ac:dyDescent="0.25">
      <c r="B315" s="527">
        <v>0</v>
      </c>
      <c r="C315" s="527" t="s">
        <v>6143</v>
      </c>
      <c r="D315" s="527" t="s">
        <v>3079</v>
      </c>
      <c r="E315" s="527" t="s">
        <v>5521</v>
      </c>
      <c r="F315" s="527" t="s">
        <v>416</v>
      </c>
      <c r="G315" s="527" t="s">
        <v>558</v>
      </c>
      <c r="H315" s="527" t="s">
        <v>504</v>
      </c>
      <c r="I315" s="528">
        <v>44562</v>
      </c>
      <c r="J315" s="528">
        <v>46022</v>
      </c>
      <c r="K315" s="532" t="s">
        <v>5522</v>
      </c>
      <c r="L315" s="685">
        <v>0.6</v>
      </c>
      <c r="M315" s="685">
        <v>0.6</v>
      </c>
      <c r="N315" s="685">
        <v>0.6</v>
      </c>
      <c r="O315" s="687">
        <v>0</v>
      </c>
      <c r="P315" s="687">
        <v>0</v>
      </c>
      <c r="Q315" s="687">
        <v>0</v>
      </c>
      <c r="R315" s="527"/>
    </row>
    <row r="316" spans="2:18" x14ac:dyDescent="0.25">
      <c r="B316" s="527">
        <v>0</v>
      </c>
      <c r="C316" s="527" t="s">
        <v>6144</v>
      </c>
      <c r="D316" s="527" t="s">
        <v>3079</v>
      </c>
      <c r="E316" s="527" t="s">
        <v>4019</v>
      </c>
      <c r="F316" s="527" t="s">
        <v>416</v>
      </c>
      <c r="G316" s="527" t="s">
        <v>558</v>
      </c>
      <c r="H316" s="527" t="s">
        <v>370</v>
      </c>
      <c r="I316" s="528">
        <v>44562</v>
      </c>
      <c r="J316" s="528">
        <v>45291</v>
      </c>
      <c r="K316" s="532" t="s">
        <v>5523</v>
      </c>
      <c r="L316" s="685">
        <v>3.5</v>
      </c>
      <c r="M316" s="685">
        <v>3.5</v>
      </c>
      <c r="N316" s="685">
        <v>3.5</v>
      </c>
      <c r="O316" s="687">
        <v>0</v>
      </c>
      <c r="P316" s="687">
        <v>0</v>
      </c>
      <c r="Q316" s="687">
        <v>0</v>
      </c>
      <c r="R316" s="527"/>
    </row>
    <row r="317" spans="2:18" x14ac:dyDescent="0.25">
      <c r="B317" s="527">
        <v>0</v>
      </c>
      <c r="C317" s="527" t="s">
        <v>6145</v>
      </c>
      <c r="D317" s="527" t="s">
        <v>3079</v>
      </c>
      <c r="E317" s="527" t="s">
        <v>5524</v>
      </c>
      <c r="F317" s="527" t="s">
        <v>416</v>
      </c>
      <c r="G317" s="527" t="s">
        <v>558</v>
      </c>
      <c r="H317" s="527" t="s">
        <v>3364</v>
      </c>
      <c r="I317" s="528">
        <v>44562</v>
      </c>
      <c r="J317" s="528">
        <v>46022</v>
      </c>
      <c r="K317" s="538" t="s">
        <v>6146</v>
      </c>
      <c r="L317" s="685">
        <v>2.56</v>
      </c>
      <c r="M317" s="685">
        <v>2.56</v>
      </c>
      <c r="N317" s="685">
        <v>2.56</v>
      </c>
      <c r="O317" s="687">
        <v>0</v>
      </c>
      <c r="P317" s="687">
        <v>0</v>
      </c>
      <c r="Q317" s="687">
        <v>0</v>
      </c>
      <c r="R317" s="527"/>
    </row>
    <row r="318" spans="2:18" x14ac:dyDescent="0.25">
      <c r="B318" s="527">
        <v>0</v>
      </c>
      <c r="C318" s="527" t="s">
        <v>6147</v>
      </c>
      <c r="D318" s="527" t="s">
        <v>3079</v>
      </c>
      <c r="E318" s="527" t="s">
        <v>5524</v>
      </c>
      <c r="F318" s="527" t="s">
        <v>416</v>
      </c>
      <c r="G318" s="527" t="s">
        <v>558</v>
      </c>
      <c r="H318" s="527" t="s">
        <v>370</v>
      </c>
      <c r="I318" s="528">
        <v>44562</v>
      </c>
      <c r="J318" s="528">
        <v>46022</v>
      </c>
      <c r="K318" s="538" t="s">
        <v>6148</v>
      </c>
      <c r="L318" s="685">
        <v>4.1500000000000004</v>
      </c>
      <c r="M318" s="685">
        <v>4.1500000000000004</v>
      </c>
      <c r="N318" s="685">
        <v>4.1500000000000004</v>
      </c>
      <c r="O318" s="687">
        <v>0</v>
      </c>
      <c r="P318" s="687">
        <v>0</v>
      </c>
      <c r="Q318" s="687">
        <v>0</v>
      </c>
      <c r="R318" s="527"/>
    </row>
    <row r="319" spans="2:18" x14ac:dyDescent="0.25">
      <c r="B319" s="527">
        <v>0</v>
      </c>
      <c r="C319" s="527" t="s">
        <v>6149</v>
      </c>
      <c r="D319" s="527" t="s">
        <v>4080</v>
      </c>
      <c r="E319" s="527" t="s">
        <v>280</v>
      </c>
      <c r="F319" s="527" t="s">
        <v>416</v>
      </c>
      <c r="G319" s="527" t="s">
        <v>558</v>
      </c>
      <c r="H319" s="527" t="s">
        <v>634</v>
      </c>
      <c r="I319" s="528">
        <v>44562</v>
      </c>
      <c r="J319" s="528">
        <v>46022</v>
      </c>
      <c r="K319" s="529" t="s">
        <v>5525</v>
      </c>
      <c r="L319" s="531">
        <v>0.98</v>
      </c>
      <c r="M319" s="531">
        <v>0.98</v>
      </c>
      <c r="N319" s="531">
        <v>0.98</v>
      </c>
      <c r="O319" s="531">
        <v>0</v>
      </c>
      <c r="P319" s="531">
        <v>0</v>
      </c>
      <c r="Q319" s="531">
        <v>0</v>
      </c>
      <c r="R319" s="527" t="s">
        <v>649</v>
      </c>
    </row>
    <row r="320" spans="2:18" x14ac:dyDescent="0.25">
      <c r="B320" s="527">
        <v>0</v>
      </c>
      <c r="C320" s="527" t="s">
        <v>6150</v>
      </c>
      <c r="D320" s="527" t="s">
        <v>4080</v>
      </c>
      <c r="E320" s="527" t="s">
        <v>339</v>
      </c>
      <c r="F320" s="527" t="s">
        <v>416</v>
      </c>
      <c r="G320" s="527" t="s">
        <v>558</v>
      </c>
      <c r="H320" s="527" t="s">
        <v>370</v>
      </c>
      <c r="I320" s="528">
        <v>44562</v>
      </c>
      <c r="J320" s="528">
        <v>46022</v>
      </c>
      <c r="K320" s="529" t="s">
        <v>6151</v>
      </c>
      <c r="L320" s="685">
        <v>1.5</v>
      </c>
      <c r="M320" s="685">
        <v>1.5</v>
      </c>
      <c r="N320" s="685">
        <v>1.5</v>
      </c>
      <c r="O320" s="531">
        <v>0</v>
      </c>
      <c r="P320" s="531">
        <v>0</v>
      </c>
      <c r="Q320" s="531">
        <v>0</v>
      </c>
      <c r="R320" s="527"/>
    </row>
    <row r="321" spans="2:18" x14ac:dyDescent="0.25">
      <c r="B321" s="527">
        <v>0</v>
      </c>
      <c r="C321" s="527" t="s">
        <v>6439</v>
      </c>
      <c r="D321" s="527" t="s">
        <v>4080</v>
      </c>
      <c r="E321" s="527" t="s">
        <v>4171</v>
      </c>
      <c r="F321" s="527" t="s">
        <v>416</v>
      </c>
      <c r="G321" s="527" t="s">
        <v>558</v>
      </c>
      <c r="H321" s="527" t="s">
        <v>370</v>
      </c>
      <c r="I321" s="528">
        <v>44652</v>
      </c>
      <c r="J321" s="528">
        <v>45747</v>
      </c>
      <c r="K321" s="529" t="s">
        <v>6299</v>
      </c>
      <c r="L321" s="685">
        <v>0.312</v>
      </c>
      <c r="M321" s="685">
        <v>0.312</v>
      </c>
      <c r="N321" s="685">
        <v>0.312</v>
      </c>
      <c r="O321" s="531">
        <v>0</v>
      </c>
      <c r="P321" s="531">
        <v>0</v>
      </c>
      <c r="Q321" s="531">
        <v>0</v>
      </c>
      <c r="R321" s="527"/>
    </row>
    <row r="322" spans="2:18" x14ac:dyDescent="0.25">
      <c r="B322" s="527">
        <v>0</v>
      </c>
      <c r="C322" s="527" t="s">
        <v>6440</v>
      </c>
      <c r="D322" s="527" t="s">
        <v>4080</v>
      </c>
      <c r="E322" s="527" t="s">
        <v>4171</v>
      </c>
      <c r="F322" s="527" t="s">
        <v>416</v>
      </c>
      <c r="G322" s="527" t="s">
        <v>558</v>
      </c>
      <c r="H322" s="527" t="s">
        <v>370</v>
      </c>
      <c r="I322" s="528">
        <v>44652</v>
      </c>
      <c r="J322" s="528">
        <v>45747</v>
      </c>
      <c r="K322" s="529" t="s">
        <v>6300</v>
      </c>
      <c r="L322" s="685">
        <v>0.28799999999999998</v>
      </c>
      <c r="M322" s="685">
        <v>0.28799999999999998</v>
      </c>
      <c r="N322" s="685">
        <v>0.28799999999999998</v>
      </c>
      <c r="O322" s="531">
        <v>0</v>
      </c>
      <c r="P322" s="531">
        <v>0</v>
      </c>
      <c r="Q322" s="531">
        <v>0</v>
      </c>
      <c r="R322" s="527"/>
    </row>
    <row r="323" spans="2:18" x14ac:dyDescent="0.25">
      <c r="B323" s="527">
        <v>0</v>
      </c>
      <c r="C323" s="527" t="s">
        <v>6441</v>
      </c>
      <c r="D323" s="527" t="s">
        <v>4080</v>
      </c>
      <c r="E323" s="527" t="s">
        <v>6301</v>
      </c>
      <c r="F323" s="527" t="s">
        <v>416</v>
      </c>
      <c r="G323" s="527" t="s">
        <v>558</v>
      </c>
      <c r="H323" s="527" t="s">
        <v>730</v>
      </c>
      <c r="I323" s="528">
        <v>44652</v>
      </c>
      <c r="J323" s="528">
        <v>45657</v>
      </c>
      <c r="K323" s="529" t="s">
        <v>6302</v>
      </c>
      <c r="L323" s="685">
        <v>0.2</v>
      </c>
      <c r="M323" s="685">
        <v>0.2</v>
      </c>
      <c r="N323" s="685">
        <v>0.2</v>
      </c>
      <c r="O323" s="531">
        <v>0</v>
      </c>
      <c r="P323" s="531">
        <v>0</v>
      </c>
      <c r="Q323" s="531">
        <v>0</v>
      </c>
      <c r="R323" s="527"/>
    </row>
    <row r="324" spans="2:18" x14ac:dyDescent="0.25">
      <c r="B324" s="527">
        <v>0</v>
      </c>
      <c r="C324" s="527" t="s">
        <v>6442</v>
      </c>
      <c r="D324" s="527" t="s">
        <v>4080</v>
      </c>
      <c r="E324" s="527" t="s">
        <v>362</v>
      </c>
      <c r="F324" s="527" t="s">
        <v>416</v>
      </c>
      <c r="G324" s="527" t="s">
        <v>558</v>
      </c>
      <c r="H324" s="527" t="s">
        <v>370</v>
      </c>
      <c r="I324" s="528">
        <v>44682</v>
      </c>
      <c r="J324" s="528">
        <v>45657</v>
      </c>
      <c r="K324" s="529" t="s">
        <v>6405</v>
      </c>
      <c r="L324" s="1102">
        <v>2.4</v>
      </c>
      <c r="M324" s="1102">
        <v>2.4</v>
      </c>
      <c r="N324" s="1102">
        <v>2.4</v>
      </c>
      <c r="O324" s="531">
        <v>0</v>
      </c>
      <c r="P324" s="531">
        <v>0</v>
      </c>
      <c r="Q324" s="531">
        <v>0</v>
      </c>
      <c r="R324" s="527"/>
    </row>
    <row r="325" spans="2:18" x14ac:dyDescent="0.25">
      <c r="B325" s="527">
        <v>0</v>
      </c>
      <c r="C325" s="527" t="s">
        <v>6443</v>
      </c>
      <c r="D325" s="527" t="s">
        <v>4080</v>
      </c>
      <c r="E325" s="527" t="s">
        <v>362</v>
      </c>
      <c r="F325" s="527" t="s">
        <v>416</v>
      </c>
      <c r="G325" s="527" t="s">
        <v>558</v>
      </c>
      <c r="H325" s="527" t="s">
        <v>422</v>
      </c>
      <c r="I325" s="528">
        <v>44682</v>
      </c>
      <c r="J325" s="528">
        <v>45657</v>
      </c>
      <c r="K325" s="529" t="s">
        <v>6404</v>
      </c>
      <c r="L325" s="1104"/>
      <c r="M325" s="1104"/>
      <c r="N325" s="1104"/>
      <c r="O325" s="531">
        <v>0</v>
      </c>
      <c r="P325" s="531">
        <v>0</v>
      </c>
      <c r="Q325" s="531">
        <v>0</v>
      </c>
      <c r="R325" s="527"/>
    </row>
    <row r="326" spans="2:18" x14ac:dyDescent="0.25">
      <c r="B326" s="527">
        <v>0</v>
      </c>
      <c r="C326" s="527" t="s">
        <v>6444</v>
      </c>
      <c r="D326" s="527" t="s">
        <v>4080</v>
      </c>
      <c r="E326" s="527" t="s">
        <v>6403</v>
      </c>
      <c r="F326" s="527" t="s">
        <v>416</v>
      </c>
      <c r="G326" s="527" t="s">
        <v>558</v>
      </c>
      <c r="H326" s="527" t="s">
        <v>370</v>
      </c>
      <c r="I326" s="528">
        <v>44682</v>
      </c>
      <c r="J326" s="528">
        <v>45777</v>
      </c>
      <c r="K326" s="529" t="s">
        <v>6402</v>
      </c>
      <c r="L326" s="685">
        <v>0.32</v>
      </c>
      <c r="M326" s="685">
        <v>0.32</v>
      </c>
      <c r="N326" s="685">
        <v>0.32</v>
      </c>
      <c r="O326" s="531">
        <v>0</v>
      </c>
      <c r="P326" s="531">
        <v>0</v>
      </c>
      <c r="Q326" s="531">
        <v>0</v>
      </c>
      <c r="R326" s="527"/>
    </row>
    <row r="327" spans="2:18" x14ac:dyDescent="0.25">
      <c r="B327" s="527">
        <v>0</v>
      </c>
      <c r="C327" s="527" t="s">
        <v>6445</v>
      </c>
      <c r="D327" s="527" t="s">
        <v>4080</v>
      </c>
      <c r="E327" s="527" t="s">
        <v>6401</v>
      </c>
      <c r="F327" s="527" t="s">
        <v>416</v>
      </c>
      <c r="G327" s="527" t="s">
        <v>558</v>
      </c>
      <c r="H327" s="527" t="s">
        <v>451</v>
      </c>
      <c r="I327" s="528">
        <v>44682</v>
      </c>
      <c r="J327" s="528">
        <v>45777</v>
      </c>
      <c r="K327" s="529" t="s">
        <v>6400</v>
      </c>
      <c r="L327" s="685">
        <v>0.25</v>
      </c>
      <c r="M327" s="685">
        <v>0.25</v>
      </c>
      <c r="N327" s="685">
        <v>0.25</v>
      </c>
      <c r="O327" s="531">
        <v>0</v>
      </c>
      <c r="P327" s="531">
        <v>0</v>
      </c>
      <c r="Q327" s="531">
        <v>0</v>
      </c>
      <c r="R327" s="527"/>
    </row>
    <row r="328" spans="2:18" s="525" customFormat="1" ht="25.5" x14ac:dyDescent="0.25">
      <c r="B328" s="527">
        <v>0</v>
      </c>
      <c r="C328" s="527" t="s">
        <v>4915</v>
      </c>
      <c r="D328" s="527" t="s">
        <v>3079</v>
      </c>
      <c r="E328" s="527" t="s">
        <v>3657</v>
      </c>
      <c r="F328" s="527" t="s">
        <v>416</v>
      </c>
      <c r="G328" s="527" t="s">
        <v>558</v>
      </c>
      <c r="H328" s="527" t="s">
        <v>2149</v>
      </c>
      <c r="I328" s="528">
        <v>44378</v>
      </c>
      <c r="J328" s="1004">
        <v>45291</v>
      </c>
      <c r="K328" s="529" t="s">
        <v>2149</v>
      </c>
      <c r="L328" s="685">
        <v>120</v>
      </c>
      <c r="M328" s="685">
        <v>120</v>
      </c>
      <c r="N328" s="685">
        <v>0</v>
      </c>
      <c r="O328" s="687">
        <v>0</v>
      </c>
      <c r="P328" s="687">
        <v>0</v>
      </c>
      <c r="Q328" s="687">
        <v>0</v>
      </c>
      <c r="R328" s="527" t="s">
        <v>7508</v>
      </c>
    </row>
    <row r="329" spans="2:18" x14ac:dyDescent="0.25">
      <c r="B329" s="527">
        <v>0</v>
      </c>
      <c r="C329" s="527" t="s">
        <v>6461</v>
      </c>
      <c r="D329" s="527" t="s">
        <v>4080</v>
      </c>
      <c r="E329" s="527" t="s">
        <v>3666</v>
      </c>
      <c r="F329" s="527" t="s">
        <v>416</v>
      </c>
      <c r="G329" s="527" t="s">
        <v>558</v>
      </c>
      <c r="H329" s="527" t="s">
        <v>517</v>
      </c>
      <c r="I329" s="528">
        <v>44713</v>
      </c>
      <c r="J329" s="528">
        <v>45657</v>
      </c>
      <c r="K329" s="529" t="s">
        <v>6446</v>
      </c>
      <c r="L329" s="685">
        <v>0.4</v>
      </c>
      <c r="M329" s="685">
        <v>0.4</v>
      </c>
      <c r="N329" s="685">
        <v>0.4</v>
      </c>
      <c r="O329" s="531">
        <v>0</v>
      </c>
      <c r="P329" s="531">
        <v>0</v>
      </c>
      <c r="Q329" s="531">
        <v>0</v>
      </c>
      <c r="R329" s="527"/>
    </row>
    <row r="330" spans="2:18" x14ac:dyDescent="0.25">
      <c r="B330" s="527">
        <v>0</v>
      </c>
      <c r="C330" s="527" t="s">
        <v>6462</v>
      </c>
      <c r="D330" s="527" t="s">
        <v>4080</v>
      </c>
      <c r="E330" s="527" t="s">
        <v>6447</v>
      </c>
      <c r="F330" s="527" t="s">
        <v>416</v>
      </c>
      <c r="G330" s="527" t="s">
        <v>558</v>
      </c>
      <c r="H330" s="527" t="s">
        <v>538</v>
      </c>
      <c r="I330" s="528">
        <v>44713</v>
      </c>
      <c r="J330" s="528">
        <v>45657</v>
      </c>
      <c r="K330" s="529" t="s">
        <v>6448</v>
      </c>
      <c r="L330" s="685">
        <v>0.5</v>
      </c>
      <c r="M330" s="685">
        <v>0.5</v>
      </c>
      <c r="N330" s="685">
        <v>0.5</v>
      </c>
      <c r="O330" s="531">
        <v>0</v>
      </c>
      <c r="P330" s="531">
        <v>0</v>
      </c>
      <c r="Q330" s="531">
        <v>0</v>
      </c>
      <c r="R330" s="527"/>
    </row>
    <row r="331" spans="2:18" x14ac:dyDescent="0.25">
      <c r="B331" s="527">
        <v>0</v>
      </c>
      <c r="C331" s="527" t="s">
        <v>6620</v>
      </c>
      <c r="D331" s="527" t="s">
        <v>4080</v>
      </c>
      <c r="E331" s="527" t="s">
        <v>5640</v>
      </c>
      <c r="F331" s="527" t="s">
        <v>416</v>
      </c>
      <c r="G331" s="527" t="s">
        <v>558</v>
      </c>
      <c r="H331" s="527" t="s">
        <v>370</v>
      </c>
      <c r="I331" s="528">
        <v>44774</v>
      </c>
      <c r="J331" s="528">
        <v>45657</v>
      </c>
      <c r="K331" s="529" t="s">
        <v>6573</v>
      </c>
      <c r="L331" s="685">
        <v>0.8</v>
      </c>
      <c r="M331" s="685">
        <v>0.8</v>
      </c>
      <c r="N331" s="685">
        <v>0.8</v>
      </c>
      <c r="O331" s="531">
        <v>0</v>
      </c>
      <c r="P331" s="531">
        <v>0</v>
      </c>
      <c r="Q331" s="531">
        <v>0</v>
      </c>
      <c r="R331" s="527"/>
    </row>
    <row r="332" spans="2:18" x14ac:dyDescent="0.25">
      <c r="B332" s="527">
        <v>0</v>
      </c>
      <c r="C332" s="527" t="s">
        <v>6621</v>
      </c>
      <c r="D332" s="527" t="s">
        <v>4080</v>
      </c>
      <c r="E332" s="527" t="s">
        <v>4160</v>
      </c>
      <c r="F332" s="527" t="s">
        <v>416</v>
      </c>
      <c r="G332" s="527" t="s">
        <v>558</v>
      </c>
      <c r="H332" s="527" t="s">
        <v>370</v>
      </c>
      <c r="I332" s="528">
        <v>44805</v>
      </c>
      <c r="J332" s="528">
        <v>45900</v>
      </c>
      <c r="K332" s="529" t="s">
        <v>6581</v>
      </c>
      <c r="L332" s="685">
        <v>0.32</v>
      </c>
      <c r="M332" s="685">
        <v>0.32</v>
      </c>
      <c r="N332" s="685">
        <v>0.32</v>
      </c>
      <c r="O332" s="531">
        <v>0</v>
      </c>
      <c r="P332" s="531">
        <v>0</v>
      </c>
      <c r="Q332" s="531">
        <v>0</v>
      </c>
      <c r="R332" s="527"/>
    </row>
    <row r="333" spans="2:18" x14ac:dyDescent="0.25">
      <c r="B333" s="527">
        <v>0</v>
      </c>
      <c r="C333" s="527" t="s">
        <v>6697</v>
      </c>
      <c r="D333" s="527" t="s">
        <v>4080</v>
      </c>
      <c r="E333" s="527" t="s">
        <v>3806</v>
      </c>
      <c r="F333" s="527" t="s">
        <v>416</v>
      </c>
      <c r="G333" s="527" t="s">
        <v>558</v>
      </c>
      <c r="H333" s="527" t="s">
        <v>634</v>
      </c>
      <c r="I333" s="528">
        <v>44835</v>
      </c>
      <c r="J333" s="528">
        <v>46022</v>
      </c>
      <c r="K333" s="529" t="s">
        <v>6622</v>
      </c>
      <c r="L333" s="685">
        <v>0.4</v>
      </c>
      <c r="M333" s="685">
        <v>0.4</v>
      </c>
      <c r="N333" s="685">
        <v>0.4</v>
      </c>
      <c r="O333" s="531">
        <v>0</v>
      </c>
      <c r="P333" s="531">
        <v>0</v>
      </c>
      <c r="Q333" s="531">
        <v>0</v>
      </c>
      <c r="R333" s="527"/>
    </row>
    <row r="334" spans="2:18" x14ac:dyDescent="0.25">
      <c r="B334" s="527">
        <v>0</v>
      </c>
      <c r="C334" s="527" t="s">
        <v>6698</v>
      </c>
      <c r="D334" s="527" t="s">
        <v>4080</v>
      </c>
      <c r="E334" s="527" t="s">
        <v>4159</v>
      </c>
      <c r="F334" s="527" t="s">
        <v>416</v>
      </c>
      <c r="G334" s="527" t="s">
        <v>558</v>
      </c>
      <c r="H334" s="527" t="s">
        <v>370</v>
      </c>
      <c r="I334" s="528">
        <v>44866</v>
      </c>
      <c r="J334" s="528">
        <v>46022</v>
      </c>
      <c r="K334" s="529" t="s">
        <v>6659</v>
      </c>
      <c r="L334" s="685">
        <v>0.3</v>
      </c>
      <c r="M334" s="685">
        <v>0.3</v>
      </c>
      <c r="N334" s="685">
        <v>0.3</v>
      </c>
      <c r="O334" s="531">
        <v>0</v>
      </c>
      <c r="P334" s="531">
        <v>0</v>
      </c>
      <c r="Q334" s="531">
        <v>0</v>
      </c>
      <c r="R334" s="527"/>
    </row>
    <row r="335" spans="2:18" x14ac:dyDescent="0.25">
      <c r="B335" s="527">
        <v>0</v>
      </c>
      <c r="C335" s="527" t="s">
        <v>6699</v>
      </c>
      <c r="D335" s="527" t="s">
        <v>4080</v>
      </c>
      <c r="E335" s="527" t="s">
        <v>6660</v>
      </c>
      <c r="F335" s="527" t="s">
        <v>416</v>
      </c>
      <c r="G335" s="527" t="s">
        <v>558</v>
      </c>
      <c r="H335" s="527" t="s">
        <v>370</v>
      </c>
      <c r="I335" s="528">
        <v>44866</v>
      </c>
      <c r="J335" s="528">
        <v>46691</v>
      </c>
      <c r="K335" s="529" t="s">
        <v>6661</v>
      </c>
      <c r="L335" s="685">
        <v>0.45</v>
      </c>
      <c r="M335" s="685">
        <v>0.45</v>
      </c>
      <c r="N335" s="685">
        <v>0.45</v>
      </c>
      <c r="O335" s="531">
        <v>0</v>
      </c>
      <c r="P335" s="531">
        <v>0</v>
      </c>
      <c r="Q335" s="531">
        <v>0</v>
      </c>
      <c r="R335" s="527"/>
    </row>
    <row r="336" spans="2:18" x14ac:dyDescent="0.25">
      <c r="B336" s="527">
        <v>0</v>
      </c>
      <c r="C336" s="527" t="s">
        <v>6700</v>
      </c>
      <c r="D336" s="527" t="s">
        <v>4080</v>
      </c>
      <c r="E336" s="527" t="s">
        <v>6660</v>
      </c>
      <c r="F336" s="527" t="s">
        <v>416</v>
      </c>
      <c r="G336" s="527" t="s">
        <v>558</v>
      </c>
      <c r="H336" s="527" t="s">
        <v>484</v>
      </c>
      <c r="I336" s="528">
        <v>44866</v>
      </c>
      <c r="J336" s="528">
        <v>46691</v>
      </c>
      <c r="K336" s="529" t="s">
        <v>6662</v>
      </c>
      <c r="L336" s="685">
        <v>0.35</v>
      </c>
      <c r="M336" s="685">
        <v>0.35</v>
      </c>
      <c r="N336" s="685">
        <v>0.35</v>
      </c>
      <c r="O336" s="531">
        <v>0</v>
      </c>
      <c r="P336" s="531">
        <v>0</v>
      </c>
      <c r="Q336" s="531">
        <v>0</v>
      </c>
      <c r="R336" s="527"/>
    </row>
    <row r="337" spans="2:18" x14ac:dyDescent="0.25">
      <c r="B337" s="527">
        <v>0</v>
      </c>
      <c r="C337" s="527" t="s">
        <v>7241</v>
      </c>
      <c r="D337" s="527" t="s">
        <v>4080</v>
      </c>
      <c r="E337" s="527" t="s">
        <v>6774</v>
      </c>
      <c r="F337" s="527" t="s">
        <v>416</v>
      </c>
      <c r="G337" s="527" t="s">
        <v>558</v>
      </c>
      <c r="H337" s="527" t="s">
        <v>470</v>
      </c>
      <c r="I337" s="528">
        <v>44927</v>
      </c>
      <c r="J337" s="528">
        <v>45657</v>
      </c>
      <c r="K337" s="529" t="s">
        <v>6775</v>
      </c>
      <c r="L337" s="685">
        <v>0.4</v>
      </c>
      <c r="M337" s="685">
        <v>0.4</v>
      </c>
      <c r="N337" s="685">
        <v>0.4</v>
      </c>
      <c r="O337" s="531">
        <v>0</v>
      </c>
      <c r="P337" s="531">
        <v>0</v>
      </c>
      <c r="Q337" s="531">
        <v>0</v>
      </c>
      <c r="R337" s="527"/>
    </row>
    <row r="338" spans="2:18" x14ac:dyDescent="0.25">
      <c r="B338" s="527">
        <v>0</v>
      </c>
      <c r="C338" s="527" t="s">
        <v>7242</v>
      </c>
      <c r="D338" s="527" t="s">
        <v>4080</v>
      </c>
      <c r="E338" s="527" t="s">
        <v>3665</v>
      </c>
      <c r="F338" s="527" t="s">
        <v>416</v>
      </c>
      <c r="G338" s="527" t="s">
        <v>558</v>
      </c>
      <c r="H338" s="527" t="s">
        <v>475</v>
      </c>
      <c r="I338" s="528">
        <v>44927</v>
      </c>
      <c r="J338" s="528">
        <v>45657</v>
      </c>
      <c r="K338" s="529" t="s">
        <v>6776</v>
      </c>
      <c r="L338" s="685">
        <v>1.3</v>
      </c>
      <c r="M338" s="685">
        <v>1.3</v>
      </c>
      <c r="N338" s="685">
        <v>1.3</v>
      </c>
      <c r="O338" s="531">
        <v>0</v>
      </c>
      <c r="P338" s="531">
        <v>0</v>
      </c>
      <c r="Q338" s="531">
        <v>0</v>
      </c>
      <c r="R338" s="527"/>
    </row>
    <row r="339" spans="2:18" x14ac:dyDescent="0.25">
      <c r="B339" s="527"/>
      <c r="C339" s="527" t="s">
        <v>7243</v>
      </c>
      <c r="D339" s="527" t="s">
        <v>4080</v>
      </c>
      <c r="E339" s="527" t="s">
        <v>6777</v>
      </c>
      <c r="F339" s="527" t="s">
        <v>416</v>
      </c>
      <c r="G339" s="527" t="s">
        <v>558</v>
      </c>
      <c r="H339" s="527" t="s">
        <v>517</v>
      </c>
      <c r="I339" s="528">
        <v>44927</v>
      </c>
      <c r="J339" s="528">
        <v>46022</v>
      </c>
      <c r="K339" s="529" t="s">
        <v>6778</v>
      </c>
      <c r="L339" s="685">
        <v>0.3</v>
      </c>
      <c r="M339" s="685">
        <v>0.3</v>
      </c>
      <c r="N339" s="685">
        <v>0.3</v>
      </c>
      <c r="O339" s="531">
        <v>0</v>
      </c>
      <c r="P339" s="531">
        <v>0</v>
      </c>
      <c r="Q339" s="531">
        <v>0</v>
      </c>
      <c r="R339" s="527"/>
    </row>
    <row r="340" spans="2:18" x14ac:dyDescent="0.25">
      <c r="B340" s="527">
        <v>0</v>
      </c>
      <c r="C340" s="527" t="s">
        <v>7244</v>
      </c>
      <c r="D340" s="527" t="s">
        <v>4080</v>
      </c>
      <c r="E340" s="527" t="s">
        <v>6779</v>
      </c>
      <c r="F340" s="527" t="s">
        <v>416</v>
      </c>
      <c r="G340" s="527" t="s">
        <v>558</v>
      </c>
      <c r="H340" s="527" t="s">
        <v>608</v>
      </c>
      <c r="I340" s="528">
        <v>44927</v>
      </c>
      <c r="J340" s="528">
        <v>46142</v>
      </c>
      <c r="K340" s="529" t="s">
        <v>6780</v>
      </c>
      <c r="L340" s="685">
        <v>0.54</v>
      </c>
      <c r="M340" s="685">
        <v>0.54</v>
      </c>
      <c r="N340" s="685">
        <v>0.54</v>
      </c>
      <c r="O340" s="531">
        <v>0</v>
      </c>
      <c r="P340" s="531">
        <v>0</v>
      </c>
      <c r="Q340" s="531">
        <v>0</v>
      </c>
      <c r="R340" s="527"/>
    </row>
    <row r="341" spans="2:18" x14ac:dyDescent="0.25">
      <c r="B341" s="527">
        <v>0</v>
      </c>
      <c r="C341" s="527" t="s">
        <v>7245</v>
      </c>
      <c r="D341" s="527" t="s">
        <v>4080</v>
      </c>
      <c r="E341" s="527" t="s">
        <v>4092</v>
      </c>
      <c r="F341" s="527" t="s">
        <v>416</v>
      </c>
      <c r="G341" s="527" t="s">
        <v>558</v>
      </c>
      <c r="H341" s="527" t="s">
        <v>370</v>
      </c>
      <c r="I341" s="528">
        <v>44927</v>
      </c>
      <c r="J341" s="528">
        <v>45777</v>
      </c>
      <c r="K341" s="529" t="s">
        <v>6781</v>
      </c>
      <c r="L341" s="685">
        <v>1</v>
      </c>
      <c r="M341" s="685">
        <v>1</v>
      </c>
      <c r="N341" s="685">
        <v>1</v>
      </c>
      <c r="O341" s="531">
        <v>0</v>
      </c>
      <c r="P341" s="531">
        <v>0</v>
      </c>
      <c r="Q341" s="531">
        <v>0</v>
      </c>
      <c r="R341" s="527"/>
    </row>
    <row r="342" spans="2:18" x14ac:dyDescent="0.25">
      <c r="B342" s="527">
        <v>0</v>
      </c>
      <c r="C342" s="527" t="s">
        <v>7246</v>
      </c>
      <c r="D342" s="527" t="s">
        <v>4080</v>
      </c>
      <c r="E342" s="527" t="s">
        <v>6782</v>
      </c>
      <c r="F342" s="527" t="s">
        <v>416</v>
      </c>
      <c r="G342" s="527" t="s">
        <v>558</v>
      </c>
      <c r="H342" s="527" t="s">
        <v>504</v>
      </c>
      <c r="I342" s="528">
        <v>44927</v>
      </c>
      <c r="J342" s="528">
        <v>46022</v>
      </c>
      <c r="K342" s="529" t="s">
        <v>6783</v>
      </c>
      <c r="L342" s="685">
        <v>0.27</v>
      </c>
      <c r="M342" s="685">
        <v>0.27</v>
      </c>
      <c r="N342" s="685">
        <v>0.27</v>
      </c>
      <c r="O342" s="531">
        <v>0</v>
      </c>
      <c r="P342" s="531">
        <v>0</v>
      </c>
      <c r="Q342" s="531">
        <v>0</v>
      </c>
      <c r="R342" s="527"/>
    </row>
    <row r="343" spans="2:18" x14ac:dyDescent="0.25">
      <c r="B343" s="527">
        <v>0</v>
      </c>
      <c r="C343" s="527" t="s">
        <v>7247</v>
      </c>
      <c r="D343" s="527" t="s">
        <v>4080</v>
      </c>
      <c r="E343" s="527" t="s">
        <v>6784</v>
      </c>
      <c r="F343" s="527" t="s">
        <v>416</v>
      </c>
      <c r="G343" s="527" t="s">
        <v>558</v>
      </c>
      <c r="H343" s="527" t="s">
        <v>517</v>
      </c>
      <c r="I343" s="528">
        <v>44927</v>
      </c>
      <c r="J343" s="528">
        <v>46022</v>
      </c>
      <c r="K343" s="529" t="s">
        <v>6785</v>
      </c>
      <c r="L343" s="685">
        <v>0.55049999999999999</v>
      </c>
      <c r="M343" s="685">
        <v>0.55049999999999999</v>
      </c>
      <c r="N343" s="685">
        <v>0.55049999999999999</v>
      </c>
      <c r="O343" s="531">
        <v>0</v>
      </c>
      <c r="P343" s="531">
        <v>0</v>
      </c>
      <c r="Q343" s="531">
        <v>0</v>
      </c>
      <c r="R343" s="527"/>
    </row>
    <row r="344" spans="2:18" x14ac:dyDescent="0.25">
      <c r="B344" s="527">
        <v>0</v>
      </c>
      <c r="C344" s="527" t="s">
        <v>7248</v>
      </c>
      <c r="D344" s="527" t="s">
        <v>4080</v>
      </c>
      <c r="E344" s="527" t="s">
        <v>6786</v>
      </c>
      <c r="F344" s="527" t="s">
        <v>416</v>
      </c>
      <c r="G344" s="527" t="s">
        <v>558</v>
      </c>
      <c r="H344" s="527" t="s">
        <v>370</v>
      </c>
      <c r="I344" s="528">
        <v>44927</v>
      </c>
      <c r="J344" s="528">
        <v>46022</v>
      </c>
      <c r="K344" s="529" t="s">
        <v>6787</v>
      </c>
      <c r="L344" s="685">
        <v>1.6</v>
      </c>
      <c r="M344" s="685">
        <v>1.6</v>
      </c>
      <c r="N344" s="685">
        <v>1.6</v>
      </c>
      <c r="O344" s="531">
        <v>0</v>
      </c>
      <c r="P344" s="531">
        <v>0</v>
      </c>
      <c r="Q344" s="531">
        <v>0</v>
      </c>
      <c r="R344" s="527"/>
    </row>
    <row r="345" spans="2:18" x14ac:dyDescent="0.25">
      <c r="B345" s="527">
        <v>0</v>
      </c>
      <c r="C345" s="527" t="s">
        <v>7249</v>
      </c>
      <c r="D345" s="527" t="s">
        <v>4080</v>
      </c>
      <c r="E345" s="527" t="s">
        <v>6788</v>
      </c>
      <c r="F345" s="527" t="s">
        <v>416</v>
      </c>
      <c r="G345" s="527" t="s">
        <v>558</v>
      </c>
      <c r="H345" s="527" t="s">
        <v>517</v>
      </c>
      <c r="I345" s="528">
        <v>44927</v>
      </c>
      <c r="J345" s="528">
        <v>46022</v>
      </c>
      <c r="K345" s="529" t="s">
        <v>6789</v>
      </c>
      <c r="L345" s="685">
        <v>2.38</v>
      </c>
      <c r="M345" s="685">
        <v>2.38</v>
      </c>
      <c r="N345" s="685">
        <v>2.38</v>
      </c>
      <c r="O345" s="531">
        <v>0</v>
      </c>
      <c r="P345" s="531">
        <v>0</v>
      </c>
      <c r="Q345" s="531">
        <v>0</v>
      </c>
      <c r="R345" s="527"/>
    </row>
    <row r="346" spans="2:18" x14ac:dyDescent="0.25">
      <c r="B346" s="527">
        <v>0</v>
      </c>
      <c r="C346" s="527" t="s">
        <v>7250</v>
      </c>
      <c r="D346" s="527" t="s">
        <v>4080</v>
      </c>
      <c r="E346" s="527" t="s">
        <v>6790</v>
      </c>
      <c r="F346" s="527" t="s">
        <v>416</v>
      </c>
      <c r="G346" s="527" t="s">
        <v>558</v>
      </c>
      <c r="H346" s="527" t="s">
        <v>454</v>
      </c>
      <c r="I346" s="528">
        <v>44927</v>
      </c>
      <c r="J346" s="528">
        <v>46752</v>
      </c>
      <c r="K346" s="529" t="s">
        <v>6791</v>
      </c>
      <c r="L346" s="685">
        <v>20</v>
      </c>
      <c r="M346" s="685">
        <v>20</v>
      </c>
      <c r="N346" s="685">
        <v>20</v>
      </c>
      <c r="O346" s="531">
        <v>0</v>
      </c>
      <c r="P346" s="531">
        <v>0</v>
      </c>
      <c r="Q346" s="531">
        <v>0</v>
      </c>
      <c r="R346" s="527"/>
    </row>
    <row r="347" spans="2:18" x14ac:dyDescent="0.25">
      <c r="B347" s="527">
        <v>0</v>
      </c>
      <c r="C347" s="527" t="s">
        <v>7251</v>
      </c>
      <c r="D347" s="527" t="s">
        <v>4080</v>
      </c>
      <c r="E347" s="527" t="s">
        <v>6792</v>
      </c>
      <c r="F347" s="527" t="s">
        <v>416</v>
      </c>
      <c r="G347" s="527" t="s">
        <v>558</v>
      </c>
      <c r="H347" s="527" t="s">
        <v>370</v>
      </c>
      <c r="I347" s="528">
        <v>44927</v>
      </c>
      <c r="J347" s="528">
        <v>46022</v>
      </c>
      <c r="K347" s="529" t="s">
        <v>6793</v>
      </c>
      <c r="L347" s="685">
        <v>4.0999999999999996</v>
      </c>
      <c r="M347" s="685">
        <v>4.0999999999999996</v>
      </c>
      <c r="N347" s="685">
        <v>4.0999999999999996</v>
      </c>
      <c r="O347" s="531">
        <v>0</v>
      </c>
      <c r="P347" s="531">
        <v>0</v>
      </c>
      <c r="Q347" s="531">
        <v>0</v>
      </c>
      <c r="R347" s="527"/>
    </row>
    <row r="348" spans="2:18" x14ac:dyDescent="0.25">
      <c r="B348" s="527">
        <v>0</v>
      </c>
      <c r="C348" s="527" t="s">
        <v>7252</v>
      </c>
      <c r="D348" s="527" t="s">
        <v>4080</v>
      </c>
      <c r="E348" s="527" t="s">
        <v>6792</v>
      </c>
      <c r="F348" s="527" t="s">
        <v>416</v>
      </c>
      <c r="G348" s="527" t="s">
        <v>558</v>
      </c>
      <c r="H348" s="527" t="s">
        <v>608</v>
      </c>
      <c r="I348" s="528">
        <v>44927</v>
      </c>
      <c r="J348" s="528">
        <v>46022</v>
      </c>
      <c r="K348" s="529" t="s">
        <v>6794</v>
      </c>
      <c r="L348" s="685">
        <v>3.2</v>
      </c>
      <c r="M348" s="685">
        <v>3.2</v>
      </c>
      <c r="N348" s="685">
        <v>3.2</v>
      </c>
      <c r="O348" s="531">
        <v>0</v>
      </c>
      <c r="P348" s="531">
        <v>0</v>
      </c>
      <c r="Q348" s="531">
        <v>0</v>
      </c>
      <c r="R348" s="527"/>
    </row>
    <row r="349" spans="2:18" x14ac:dyDescent="0.25">
      <c r="B349" s="527">
        <v>0</v>
      </c>
      <c r="C349" s="527" t="s">
        <v>7253</v>
      </c>
      <c r="D349" s="527" t="s">
        <v>4080</v>
      </c>
      <c r="E349" s="527" t="s">
        <v>6792</v>
      </c>
      <c r="F349" s="527" t="s">
        <v>416</v>
      </c>
      <c r="G349" s="527" t="s">
        <v>558</v>
      </c>
      <c r="H349" s="527" t="s">
        <v>517</v>
      </c>
      <c r="I349" s="528">
        <v>44927</v>
      </c>
      <c r="J349" s="528">
        <v>46022</v>
      </c>
      <c r="K349" s="529" t="s">
        <v>6795</v>
      </c>
      <c r="L349" s="685">
        <v>5.4</v>
      </c>
      <c r="M349" s="685">
        <v>5.4</v>
      </c>
      <c r="N349" s="685">
        <v>5.4</v>
      </c>
      <c r="O349" s="531">
        <v>0</v>
      </c>
      <c r="P349" s="531">
        <v>0</v>
      </c>
      <c r="Q349" s="531">
        <v>0</v>
      </c>
      <c r="R349" s="527"/>
    </row>
    <row r="350" spans="2:18" x14ac:dyDescent="0.25">
      <c r="B350" s="527">
        <v>0</v>
      </c>
      <c r="C350" s="527" t="s">
        <v>7254</v>
      </c>
      <c r="D350" s="527" t="s">
        <v>4080</v>
      </c>
      <c r="E350" s="527" t="s">
        <v>6796</v>
      </c>
      <c r="F350" s="527" t="s">
        <v>416</v>
      </c>
      <c r="G350" s="527" t="s">
        <v>558</v>
      </c>
      <c r="H350" s="527" t="s">
        <v>370</v>
      </c>
      <c r="I350" s="528">
        <v>44927</v>
      </c>
      <c r="J350" s="528">
        <v>46022</v>
      </c>
      <c r="K350" s="529" t="s">
        <v>6797</v>
      </c>
      <c r="L350" s="685">
        <v>0.24</v>
      </c>
      <c r="M350" s="685">
        <v>0.24</v>
      </c>
      <c r="N350" s="685">
        <v>0.24</v>
      </c>
      <c r="O350" s="531">
        <v>0</v>
      </c>
      <c r="P350" s="531">
        <v>0</v>
      </c>
      <c r="Q350" s="531">
        <v>0</v>
      </c>
      <c r="R350" s="527"/>
    </row>
    <row r="351" spans="2:18" x14ac:dyDescent="0.25">
      <c r="B351" s="527">
        <v>0</v>
      </c>
      <c r="C351" s="527" t="s">
        <v>7255</v>
      </c>
      <c r="D351" s="527" t="s">
        <v>4080</v>
      </c>
      <c r="E351" s="527" t="s">
        <v>6798</v>
      </c>
      <c r="F351" s="527" t="s">
        <v>416</v>
      </c>
      <c r="G351" s="527" t="s">
        <v>558</v>
      </c>
      <c r="H351" s="527" t="s">
        <v>478</v>
      </c>
      <c r="I351" s="528">
        <v>44927</v>
      </c>
      <c r="J351" s="528">
        <v>46752</v>
      </c>
      <c r="K351" s="529" t="s">
        <v>6799</v>
      </c>
      <c r="L351" s="685">
        <v>15</v>
      </c>
      <c r="M351" s="685">
        <v>15</v>
      </c>
      <c r="N351" s="685">
        <v>15</v>
      </c>
      <c r="O351" s="531">
        <v>0</v>
      </c>
      <c r="P351" s="531">
        <v>0</v>
      </c>
      <c r="Q351" s="531">
        <v>0</v>
      </c>
      <c r="R351" s="527"/>
    </row>
    <row r="352" spans="2:18" x14ac:dyDescent="0.25">
      <c r="B352" s="527">
        <v>0</v>
      </c>
      <c r="C352" s="527" t="s">
        <v>7256</v>
      </c>
      <c r="D352" s="527" t="s">
        <v>4080</v>
      </c>
      <c r="E352" s="527" t="s">
        <v>6800</v>
      </c>
      <c r="F352" s="527" t="s">
        <v>416</v>
      </c>
      <c r="G352" s="527" t="s">
        <v>558</v>
      </c>
      <c r="H352" s="527" t="s">
        <v>422</v>
      </c>
      <c r="I352" s="528">
        <v>44927</v>
      </c>
      <c r="J352" s="528">
        <v>46752</v>
      </c>
      <c r="K352" s="529" t="s">
        <v>6801</v>
      </c>
      <c r="L352" s="685">
        <v>4</v>
      </c>
      <c r="M352" s="685">
        <v>4</v>
      </c>
      <c r="N352" s="685">
        <v>4</v>
      </c>
      <c r="O352" s="531">
        <v>0</v>
      </c>
      <c r="P352" s="531">
        <v>0</v>
      </c>
      <c r="Q352" s="531">
        <v>0</v>
      </c>
      <c r="R352" s="527"/>
    </row>
    <row r="353" spans="2:18" x14ac:dyDescent="0.25">
      <c r="B353" s="527">
        <v>0</v>
      </c>
      <c r="C353" s="527" t="s">
        <v>7257</v>
      </c>
      <c r="D353" s="527" t="s">
        <v>4080</v>
      </c>
      <c r="E353" s="527" t="s">
        <v>6800</v>
      </c>
      <c r="F353" s="527" t="s">
        <v>416</v>
      </c>
      <c r="G353" s="527" t="s">
        <v>558</v>
      </c>
      <c r="H353" s="527" t="s">
        <v>422</v>
      </c>
      <c r="I353" s="528">
        <v>44927</v>
      </c>
      <c r="J353" s="528">
        <v>46752</v>
      </c>
      <c r="K353" s="529" t="s">
        <v>6802</v>
      </c>
      <c r="L353" s="685">
        <v>4.5</v>
      </c>
      <c r="M353" s="685">
        <v>4.5</v>
      </c>
      <c r="N353" s="685">
        <v>4.5</v>
      </c>
      <c r="O353" s="531">
        <v>0</v>
      </c>
      <c r="P353" s="531">
        <v>0</v>
      </c>
      <c r="Q353" s="531">
        <v>0</v>
      </c>
      <c r="R353" s="527"/>
    </row>
    <row r="354" spans="2:18" x14ac:dyDescent="0.25">
      <c r="B354" s="527">
        <v>0</v>
      </c>
      <c r="C354" s="527" t="s">
        <v>7258</v>
      </c>
      <c r="D354" s="527" t="s">
        <v>4080</v>
      </c>
      <c r="E354" s="527" t="s">
        <v>6800</v>
      </c>
      <c r="F354" s="527" t="s">
        <v>416</v>
      </c>
      <c r="G354" s="527" t="s">
        <v>558</v>
      </c>
      <c r="H354" s="527" t="s">
        <v>422</v>
      </c>
      <c r="I354" s="528">
        <v>44927</v>
      </c>
      <c r="J354" s="528">
        <v>46752</v>
      </c>
      <c r="K354" s="529" t="s">
        <v>6803</v>
      </c>
      <c r="L354" s="685">
        <v>5</v>
      </c>
      <c r="M354" s="685">
        <v>5</v>
      </c>
      <c r="N354" s="685">
        <v>5</v>
      </c>
      <c r="O354" s="531">
        <v>0</v>
      </c>
      <c r="P354" s="531">
        <v>0</v>
      </c>
      <c r="Q354" s="531">
        <v>0</v>
      </c>
      <c r="R354" s="527"/>
    </row>
    <row r="355" spans="2:18" x14ac:dyDescent="0.25">
      <c r="B355" s="527">
        <v>0</v>
      </c>
      <c r="C355" s="527" t="s">
        <v>7259</v>
      </c>
      <c r="D355" s="527" t="s">
        <v>4080</v>
      </c>
      <c r="E355" s="527" t="s">
        <v>6804</v>
      </c>
      <c r="F355" s="527" t="s">
        <v>416</v>
      </c>
      <c r="G355" s="527" t="s">
        <v>558</v>
      </c>
      <c r="H355" s="527" t="s">
        <v>470</v>
      </c>
      <c r="I355" s="528">
        <v>44927</v>
      </c>
      <c r="J355" s="528">
        <v>46022</v>
      </c>
      <c r="K355" s="529" t="s">
        <v>6805</v>
      </c>
      <c r="L355" s="685">
        <v>1.42</v>
      </c>
      <c r="M355" s="685">
        <v>1.42</v>
      </c>
      <c r="N355" s="685">
        <v>1.42</v>
      </c>
      <c r="O355" s="531">
        <v>0</v>
      </c>
      <c r="P355" s="531">
        <v>0</v>
      </c>
      <c r="Q355" s="531">
        <v>0</v>
      </c>
      <c r="R355" s="527"/>
    </row>
    <row r="356" spans="2:18" x14ac:dyDescent="0.25">
      <c r="B356" s="527">
        <v>0</v>
      </c>
      <c r="C356" s="527" t="s">
        <v>7260</v>
      </c>
      <c r="D356" s="527" t="s">
        <v>4080</v>
      </c>
      <c r="E356" s="527" t="s">
        <v>6804</v>
      </c>
      <c r="F356" s="527" t="s">
        <v>416</v>
      </c>
      <c r="G356" s="527" t="s">
        <v>558</v>
      </c>
      <c r="H356" s="527" t="s">
        <v>470</v>
      </c>
      <c r="I356" s="528">
        <v>44927</v>
      </c>
      <c r="J356" s="528">
        <v>46022</v>
      </c>
      <c r="K356" s="529" t="s">
        <v>6806</v>
      </c>
      <c r="L356" s="685">
        <v>1.32</v>
      </c>
      <c r="M356" s="685">
        <v>1.32</v>
      </c>
      <c r="N356" s="685">
        <v>1.32</v>
      </c>
      <c r="O356" s="531">
        <v>0</v>
      </c>
      <c r="P356" s="531">
        <v>0</v>
      </c>
      <c r="Q356" s="531">
        <v>0</v>
      </c>
      <c r="R356" s="527"/>
    </row>
    <row r="357" spans="2:18" x14ac:dyDescent="0.25">
      <c r="B357" s="527">
        <v>0</v>
      </c>
      <c r="C357" s="527" t="s">
        <v>7261</v>
      </c>
      <c r="D357" s="527" t="s">
        <v>4080</v>
      </c>
      <c r="E357" s="527" t="s">
        <v>6804</v>
      </c>
      <c r="F357" s="527" t="s">
        <v>416</v>
      </c>
      <c r="G357" s="527" t="s">
        <v>558</v>
      </c>
      <c r="H357" s="527" t="s">
        <v>470</v>
      </c>
      <c r="I357" s="528">
        <v>44927</v>
      </c>
      <c r="J357" s="528">
        <v>46022</v>
      </c>
      <c r="K357" s="529" t="s">
        <v>6807</v>
      </c>
      <c r="L357" s="685">
        <v>1.4</v>
      </c>
      <c r="M357" s="685">
        <v>1.4</v>
      </c>
      <c r="N357" s="685">
        <v>1.4</v>
      </c>
      <c r="O357" s="531">
        <v>0</v>
      </c>
      <c r="P357" s="531">
        <v>0</v>
      </c>
      <c r="Q357" s="531">
        <v>0</v>
      </c>
      <c r="R357" s="527"/>
    </row>
    <row r="358" spans="2:18" x14ac:dyDescent="0.25">
      <c r="B358" s="527">
        <v>0</v>
      </c>
      <c r="C358" s="527" t="s">
        <v>7262</v>
      </c>
      <c r="D358" s="527" t="s">
        <v>4080</v>
      </c>
      <c r="E358" s="527" t="s">
        <v>6804</v>
      </c>
      <c r="F358" s="527" t="s">
        <v>416</v>
      </c>
      <c r="G358" s="527" t="s">
        <v>558</v>
      </c>
      <c r="H358" s="527" t="s">
        <v>470</v>
      </c>
      <c r="I358" s="528">
        <v>44927</v>
      </c>
      <c r="J358" s="528">
        <v>46022</v>
      </c>
      <c r="K358" s="529" t="s">
        <v>6808</v>
      </c>
      <c r="L358" s="685">
        <v>0.80400000000000005</v>
      </c>
      <c r="M358" s="685">
        <v>0.80400000000000005</v>
      </c>
      <c r="N358" s="685">
        <v>0.80400000000000005</v>
      </c>
      <c r="O358" s="531">
        <v>0</v>
      </c>
      <c r="P358" s="531">
        <v>0</v>
      </c>
      <c r="Q358" s="531">
        <v>0</v>
      </c>
      <c r="R358" s="527"/>
    </row>
    <row r="359" spans="2:18" x14ac:dyDescent="0.25">
      <c r="B359" s="527">
        <v>0</v>
      </c>
      <c r="C359" s="527" t="s">
        <v>7263</v>
      </c>
      <c r="D359" s="527" t="s">
        <v>4080</v>
      </c>
      <c r="E359" s="527" t="s">
        <v>6809</v>
      </c>
      <c r="F359" s="527" t="s">
        <v>416</v>
      </c>
      <c r="G359" s="527" t="s">
        <v>558</v>
      </c>
      <c r="H359" s="527" t="s">
        <v>370</v>
      </c>
      <c r="I359" s="528">
        <v>44927</v>
      </c>
      <c r="J359" s="528">
        <v>46022</v>
      </c>
      <c r="K359" s="529" t="s">
        <v>6810</v>
      </c>
      <c r="L359" s="685">
        <v>3</v>
      </c>
      <c r="M359" s="685">
        <v>3</v>
      </c>
      <c r="N359" s="685">
        <v>4</v>
      </c>
      <c r="O359" s="531">
        <v>0</v>
      </c>
      <c r="P359" s="531">
        <v>0</v>
      </c>
      <c r="Q359" s="531">
        <v>0</v>
      </c>
      <c r="R359" s="527"/>
    </row>
    <row r="360" spans="2:18" x14ac:dyDescent="0.25">
      <c r="B360" s="527">
        <v>0</v>
      </c>
      <c r="C360" s="527" t="s">
        <v>7264</v>
      </c>
      <c r="D360" s="527" t="s">
        <v>4080</v>
      </c>
      <c r="E360" s="527" t="s">
        <v>6811</v>
      </c>
      <c r="F360" s="527" t="s">
        <v>416</v>
      </c>
      <c r="G360" s="527" t="s">
        <v>558</v>
      </c>
      <c r="H360" s="527" t="s">
        <v>634</v>
      </c>
      <c r="I360" s="528">
        <v>44927</v>
      </c>
      <c r="J360" s="528">
        <v>46022</v>
      </c>
      <c r="K360" s="529" t="s">
        <v>6812</v>
      </c>
      <c r="L360" s="685">
        <v>2</v>
      </c>
      <c r="M360" s="685">
        <v>2</v>
      </c>
      <c r="N360" s="685">
        <v>2</v>
      </c>
      <c r="O360" s="531">
        <v>0</v>
      </c>
      <c r="P360" s="531">
        <v>0</v>
      </c>
      <c r="Q360" s="531">
        <v>0</v>
      </c>
      <c r="R360" s="527"/>
    </row>
    <row r="361" spans="2:18" x14ac:dyDescent="0.25">
      <c r="B361" s="527">
        <v>0</v>
      </c>
      <c r="C361" s="527" t="s">
        <v>7265</v>
      </c>
      <c r="D361" s="527" t="s">
        <v>4080</v>
      </c>
      <c r="E361" s="527" t="s">
        <v>6811</v>
      </c>
      <c r="F361" s="527" t="s">
        <v>416</v>
      </c>
      <c r="G361" s="527" t="s">
        <v>558</v>
      </c>
      <c r="H361" s="527" t="s">
        <v>634</v>
      </c>
      <c r="I361" s="528">
        <v>44927</v>
      </c>
      <c r="J361" s="528">
        <v>46022</v>
      </c>
      <c r="K361" s="529" t="s">
        <v>6813</v>
      </c>
      <c r="L361" s="685">
        <v>1.2</v>
      </c>
      <c r="M361" s="685">
        <v>1.2</v>
      </c>
      <c r="N361" s="685">
        <v>1.2</v>
      </c>
      <c r="O361" s="531">
        <v>0</v>
      </c>
      <c r="P361" s="531">
        <v>0</v>
      </c>
      <c r="Q361" s="531">
        <v>0</v>
      </c>
      <c r="R361" s="527"/>
    </row>
    <row r="362" spans="2:18" x14ac:dyDescent="0.25">
      <c r="B362" s="527">
        <v>0</v>
      </c>
      <c r="C362" s="527" t="s">
        <v>7266</v>
      </c>
      <c r="D362" s="527" t="s">
        <v>4080</v>
      </c>
      <c r="E362" s="527" t="s">
        <v>6814</v>
      </c>
      <c r="F362" s="527" t="s">
        <v>416</v>
      </c>
      <c r="G362" s="527" t="s">
        <v>558</v>
      </c>
      <c r="H362" s="527" t="s">
        <v>428</v>
      </c>
      <c r="I362" s="528">
        <v>44927</v>
      </c>
      <c r="J362" s="528">
        <v>46022</v>
      </c>
      <c r="K362" s="529" t="s">
        <v>6815</v>
      </c>
      <c r="L362" s="685">
        <v>1.4</v>
      </c>
      <c r="M362" s="685">
        <v>1.4</v>
      </c>
      <c r="N362" s="685">
        <v>1.4</v>
      </c>
      <c r="O362" s="531">
        <v>0</v>
      </c>
      <c r="P362" s="531">
        <v>0</v>
      </c>
      <c r="Q362" s="531">
        <v>0</v>
      </c>
      <c r="R362" s="527" t="s">
        <v>6816</v>
      </c>
    </row>
    <row r="363" spans="2:18" x14ac:dyDescent="0.25">
      <c r="B363" s="527">
        <v>0</v>
      </c>
      <c r="C363" s="527" t="s">
        <v>7267</v>
      </c>
      <c r="D363" s="527" t="s">
        <v>4080</v>
      </c>
      <c r="E363" s="527" t="s">
        <v>6817</v>
      </c>
      <c r="F363" s="527" t="s">
        <v>416</v>
      </c>
      <c r="G363" s="527" t="s">
        <v>558</v>
      </c>
      <c r="H363" s="527" t="s">
        <v>422</v>
      </c>
      <c r="I363" s="528">
        <v>44927</v>
      </c>
      <c r="J363" s="528">
        <v>46022</v>
      </c>
      <c r="K363" s="529" t="s">
        <v>6818</v>
      </c>
      <c r="L363" s="685">
        <v>0.71699999999999997</v>
      </c>
      <c r="M363" s="685">
        <v>0.71699999999999997</v>
      </c>
      <c r="N363" s="685">
        <v>0.71699999999999997</v>
      </c>
      <c r="O363" s="531">
        <v>0</v>
      </c>
      <c r="P363" s="531">
        <v>0</v>
      </c>
      <c r="Q363" s="531">
        <v>0</v>
      </c>
      <c r="R363" s="527"/>
    </row>
    <row r="364" spans="2:18" x14ac:dyDescent="0.25">
      <c r="B364" s="527">
        <v>0</v>
      </c>
      <c r="C364" s="527" t="s">
        <v>7268</v>
      </c>
      <c r="D364" s="527" t="s">
        <v>4080</v>
      </c>
      <c r="E364" s="527" t="s">
        <v>6819</v>
      </c>
      <c r="F364" s="527" t="s">
        <v>416</v>
      </c>
      <c r="G364" s="527" t="s">
        <v>558</v>
      </c>
      <c r="H364" s="527" t="s">
        <v>454</v>
      </c>
      <c r="I364" s="528">
        <v>44927</v>
      </c>
      <c r="J364" s="528">
        <v>46752</v>
      </c>
      <c r="K364" s="529" t="s">
        <v>6820</v>
      </c>
      <c r="L364" s="685">
        <v>12</v>
      </c>
      <c r="M364" s="685">
        <v>12</v>
      </c>
      <c r="N364" s="685">
        <v>14</v>
      </c>
      <c r="O364" s="531">
        <v>0</v>
      </c>
      <c r="P364" s="531">
        <v>0</v>
      </c>
      <c r="Q364" s="531">
        <v>0</v>
      </c>
      <c r="R364" s="527"/>
    </row>
    <row r="365" spans="2:18" x14ac:dyDescent="0.25">
      <c r="B365" s="527">
        <v>0</v>
      </c>
      <c r="C365" s="527" t="s">
        <v>7269</v>
      </c>
      <c r="D365" s="527" t="s">
        <v>4080</v>
      </c>
      <c r="E365" s="527" t="s">
        <v>6819</v>
      </c>
      <c r="F365" s="527" t="s">
        <v>416</v>
      </c>
      <c r="G365" s="527" t="s">
        <v>558</v>
      </c>
      <c r="H365" s="527" t="s">
        <v>458</v>
      </c>
      <c r="I365" s="528">
        <v>44927</v>
      </c>
      <c r="J365" s="528">
        <v>46752</v>
      </c>
      <c r="K365" s="529" t="s">
        <v>6821</v>
      </c>
      <c r="L365" s="685">
        <v>6</v>
      </c>
      <c r="M365" s="685">
        <v>6</v>
      </c>
      <c r="N365" s="685">
        <v>6</v>
      </c>
      <c r="O365" s="531">
        <v>0</v>
      </c>
      <c r="P365" s="531">
        <v>0</v>
      </c>
      <c r="Q365" s="531">
        <v>0</v>
      </c>
      <c r="R365" s="527"/>
    </row>
    <row r="366" spans="2:18" x14ac:dyDescent="0.25">
      <c r="B366" s="527">
        <v>0</v>
      </c>
      <c r="C366" s="527" t="s">
        <v>7270</v>
      </c>
      <c r="D366" s="527" t="s">
        <v>4080</v>
      </c>
      <c r="E366" s="527" t="s">
        <v>6822</v>
      </c>
      <c r="F366" s="527" t="s">
        <v>416</v>
      </c>
      <c r="G366" s="527" t="s">
        <v>558</v>
      </c>
      <c r="H366" s="527" t="s">
        <v>370</v>
      </c>
      <c r="I366" s="528">
        <v>44927</v>
      </c>
      <c r="J366" s="528">
        <v>46022</v>
      </c>
      <c r="K366" s="529" t="s">
        <v>181</v>
      </c>
      <c r="L366" s="1102">
        <v>9</v>
      </c>
      <c r="M366" s="1102">
        <v>9</v>
      </c>
      <c r="N366" s="1102">
        <v>9</v>
      </c>
      <c r="O366" s="1102">
        <v>0</v>
      </c>
      <c r="P366" s="1102">
        <v>0</v>
      </c>
      <c r="Q366" s="1102">
        <v>0</v>
      </c>
      <c r="R366" s="527"/>
    </row>
    <row r="367" spans="2:18" x14ac:dyDescent="0.25">
      <c r="B367" s="527"/>
      <c r="C367" s="527" t="s">
        <v>7271</v>
      </c>
      <c r="D367" s="527" t="s">
        <v>4080</v>
      </c>
      <c r="E367" s="527" t="s">
        <v>6822</v>
      </c>
      <c r="F367" s="527" t="s">
        <v>416</v>
      </c>
      <c r="G367" s="527" t="s">
        <v>558</v>
      </c>
      <c r="H367" s="527" t="s">
        <v>470</v>
      </c>
      <c r="I367" s="528">
        <v>44927</v>
      </c>
      <c r="J367" s="528">
        <v>46022</v>
      </c>
      <c r="K367" s="529" t="s">
        <v>6823</v>
      </c>
      <c r="L367" s="1104"/>
      <c r="M367" s="1104"/>
      <c r="N367" s="1104"/>
      <c r="O367" s="1104"/>
      <c r="P367" s="1104"/>
      <c r="Q367" s="1104"/>
      <c r="R367" s="527"/>
    </row>
    <row r="368" spans="2:18" x14ac:dyDescent="0.25">
      <c r="B368" s="527">
        <v>0</v>
      </c>
      <c r="C368" s="527" t="s">
        <v>7272</v>
      </c>
      <c r="D368" s="527" t="s">
        <v>4080</v>
      </c>
      <c r="E368" s="527" t="s">
        <v>6824</v>
      </c>
      <c r="F368" s="527" t="s">
        <v>416</v>
      </c>
      <c r="G368" s="527" t="s">
        <v>558</v>
      </c>
      <c r="H368" s="527" t="s">
        <v>422</v>
      </c>
      <c r="I368" s="528">
        <v>44927</v>
      </c>
      <c r="J368" s="528">
        <v>46022</v>
      </c>
      <c r="K368" s="529" t="s">
        <v>6825</v>
      </c>
      <c r="L368" s="685">
        <v>0.5</v>
      </c>
      <c r="M368" s="685">
        <v>0.5</v>
      </c>
      <c r="N368" s="685">
        <v>2</v>
      </c>
      <c r="O368" s="531">
        <v>0</v>
      </c>
      <c r="P368" s="531">
        <v>0</v>
      </c>
      <c r="Q368" s="531">
        <v>0</v>
      </c>
      <c r="R368" s="527"/>
    </row>
    <row r="369" spans="2:18" x14ac:dyDescent="0.25">
      <c r="B369" s="527">
        <v>0</v>
      </c>
      <c r="C369" s="527" t="s">
        <v>7273</v>
      </c>
      <c r="D369" s="527" t="s">
        <v>4080</v>
      </c>
      <c r="E369" s="527" t="s">
        <v>6826</v>
      </c>
      <c r="F369" s="527" t="s">
        <v>416</v>
      </c>
      <c r="G369" s="527" t="s">
        <v>558</v>
      </c>
      <c r="H369" s="527" t="s">
        <v>634</v>
      </c>
      <c r="I369" s="528">
        <v>44927</v>
      </c>
      <c r="J369" s="528">
        <v>46022</v>
      </c>
      <c r="K369" s="529" t="s">
        <v>6827</v>
      </c>
      <c r="L369" s="685">
        <v>1.5</v>
      </c>
      <c r="M369" s="685">
        <v>1.5</v>
      </c>
      <c r="N369" s="685">
        <v>1.5</v>
      </c>
      <c r="O369" s="531">
        <v>0</v>
      </c>
      <c r="P369" s="531">
        <v>0</v>
      </c>
      <c r="Q369" s="531">
        <v>0</v>
      </c>
      <c r="R369" s="527"/>
    </row>
    <row r="370" spans="2:18" x14ac:dyDescent="0.25">
      <c r="B370" s="527">
        <v>0</v>
      </c>
      <c r="C370" s="527" t="s">
        <v>7274</v>
      </c>
      <c r="D370" s="527" t="s">
        <v>4080</v>
      </c>
      <c r="E370" s="527" t="s">
        <v>4623</v>
      </c>
      <c r="F370" s="527" t="s">
        <v>416</v>
      </c>
      <c r="G370" s="527" t="s">
        <v>558</v>
      </c>
      <c r="H370" s="527" t="s">
        <v>478</v>
      </c>
      <c r="I370" s="528">
        <v>44927</v>
      </c>
      <c r="J370" s="528">
        <v>46022</v>
      </c>
      <c r="K370" s="529" t="s">
        <v>6828</v>
      </c>
      <c r="L370" s="685">
        <v>10</v>
      </c>
      <c r="M370" s="685">
        <v>10</v>
      </c>
      <c r="N370" s="685">
        <v>10</v>
      </c>
      <c r="O370" s="531">
        <v>0</v>
      </c>
      <c r="P370" s="531">
        <v>0</v>
      </c>
      <c r="Q370" s="531">
        <v>0</v>
      </c>
      <c r="R370" s="527"/>
    </row>
    <row r="371" spans="2:18" x14ac:dyDescent="0.25">
      <c r="B371" s="527">
        <v>0</v>
      </c>
      <c r="C371" s="527" t="s">
        <v>7275</v>
      </c>
      <c r="D371" s="527" t="s">
        <v>4080</v>
      </c>
      <c r="E371" s="527" t="s">
        <v>1280</v>
      </c>
      <c r="F371" s="527" t="s">
        <v>416</v>
      </c>
      <c r="G371" s="527" t="s">
        <v>558</v>
      </c>
      <c r="H371" s="527" t="s">
        <v>422</v>
      </c>
      <c r="I371" s="528">
        <v>44927</v>
      </c>
      <c r="J371" s="528">
        <v>45291</v>
      </c>
      <c r="K371" s="529" t="s">
        <v>267</v>
      </c>
      <c r="L371" s="685">
        <v>2</v>
      </c>
      <c r="M371" s="685">
        <v>2</v>
      </c>
      <c r="N371" s="685">
        <v>2</v>
      </c>
      <c r="O371" s="685">
        <v>0</v>
      </c>
      <c r="P371" s="685">
        <v>0</v>
      </c>
      <c r="Q371" s="685">
        <v>0</v>
      </c>
      <c r="R371" s="527"/>
    </row>
    <row r="372" spans="2:18" x14ac:dyDescent="0.25">
      <c r="B372" s="527">
        <v>0</v>
      </c>
      <c r="C372" s="527" t="s">
        <v>7276</v>
      </c>
      <c r="D372" s="527" t="s">
        <v>4080</v>
      </c>
      <c r="E372" s="527" t="s">
        <v>3391</v>
      </c>
      <c r="F372" s="527" t="s">
        <v>416</v>
      </c>
      <c r="G372" s="527" t="s">
        <v>558</v>
      </c>
      <c r="H372" s="527" t="s">
        <v>4005</v>
      </c>
      <c r="I372" s="528">
        <v>44927</v>
      </c>
      <c r="J372" s="528">
        <v>46752</v>
      </c>
      <c r="K372" s="529" t="s">
        <v>3392</v>
      </c>
      <c r="L372" s="685">
        <v>8</v>
      </c>
      <c r="M372" s="685">
        <v>8</v>
      </c>
      <c r="N372" s="685">
        <v>8</v>
      </c>
      <c r="O372" s="531">
        <v>0</v>
      </c>
      <c r="P372" s="531">
        <v>0</v>
      </c>
      <c r="Q372" s="531">
        <v>0</v>
      </c>
      <c r="R372" s="527"/>
    </row>
    <row r="373" spans="2:18" x14ac:dyDescent="0.25">
      <c r="B373" s="527">
        <v>0</v>
      </c>
      <c r="C373" s="527" t="s">
        <v>7509</v>
      </c>
      <c r="D373" s="527" t="s">
        <v>4080</v>
      </c>
      <c r="E373" s="527" t="s">
        <v>7277</v>
      </c>
      <c r="F373" s="527" t="s">
        <v>416</v>
      </c>
      <c r="G373" s="527" t="s">
        <v>558</v>
      </c>
      <c r="H373" s="527" t="s">
        <v>370</v>
      </c>
      <c r="I373" s="528">
        <v>45008</v>
      </c>
      <c r="J373" s="528">
        <v>46112</v>
      </c>
      <c r="K373" s="529" t="s">
        <v>7278</v>
      </c>
      <c r="L373" s="685">
        <v>0.2</v>
      </c>
      <c r="M373" s="685">
        <v>0.2</v>
      </c>
      <c r="N373" s="685">
        <v>0.5</v>
      </c>
      <c r="O373" s="531">
        <v>0</v>
      </c>
      <c r="P373" s="531">
        <v>0</v>
      </c>
      <c r="Q373" s="531">
        <v>0</v>
      </c>
      <c r="R373" s="527"/>
    </row>
    <row r="374" spans="2:18" s="543" customFormat="1" x14ac:dyDescent="0.25">
      <c r="B374" s="539">
        <v>0</v>
      </c>
      <c r="C374" s="539" t="s">
        <v>3857</v>
      </c>
      <c r="D374" s="539" t="s">
        <v>4080</v>
      </c>
      <c r="E374" s="540" t="s">
        <v>3858</v>
      </c>
      <c r="F374" s="539" t="s">
        <v>416</v>
      </c>
      <c r="G374" s="539" t="s">
        <v>558</v>
      </c>
      <c r="H374" s="539" t="s">
        <v>422</v>
      </c>
      <c r="I374" s="541" t="s">
        <v>4317</v>
      </c>
      <c r="J374" s="541">
        <v>46022</v>
      </c>
      <c r="K374" s="540" t="s">
        <v>422</v>
      </c>
      <c r="L374" s="772">
        <v>185</v>
      </c>
      <c r="M374" s="772">
        <v>185</v>
      </c>
      <c r="N374" s="772">
        <v>185</v>
      </c>
      <c r="O374" s="542">
        <v>0</v>
      </c>
      <c r="P374" s="542">
        <v>0</v>
      </c>
      <c r="Q374" s="542">
        <v>0</v>
      </c>
      <c r="R374" s="539" t="s">
        <v>3795</v>
      </c>
    </row>
    <row r="375" spans="2:18" s="543" customFormat="1" x14ac:dyDescent="0.25">
      <c r="B375" s="539">
        <v>5517</v>
      </c>
      <c r="C375" s="539" t="s">
        <v>3859</v>
      </c>
      <c r="D375" s="539" t="s">
        <v>4080</v>
      </c>
      <c r="E375" s="540" t="s">
        <v>3814</v>
      </c>
      <c r="F375" s="539" t="s">
        <v>416</v>
      </c>
      <c r="G375" s="539" t="s">
        <v>558</v>
      </c>
      <c r="H375" s="539" t="s">
        <v>504</v>
      </c>
      <c r="I375" s="541" t="s">
        <v>4317</v>
      </c>
      <c r="J375" s="541">
        <v>46022</v>
      </c>
      <c r="K375" s="540" t="s">
        <v>504</v>
      </c>
      <c r="L375" s="864"/>
      <c r="M375" s="864"/>
      <c r="N375" s="864"/>
      <c r="O375" s="542">
        <v>0</v>
      </c>
      <c r="P375" s="542">
        <v>0</v>
      </c>
      <c r="Q375" s="542">
        <v>0</v>
      </c>
      <c r="R375" s="539" t="s">
        <v>3795</v>
      </c>
    </row>
    <row r="376" spans="2:18" s="543" customFormat="1" x14ac:dyDescent="0.25">
      <c r="B376" s="539">
        <v>5521</v>
      </c>
      <c r="C376" s="539" t="s">
        <v>3860</v>
      </c>
      <c r="D376" s="539" t="s">
        <v>4080</v>
      </c>
      <c r="E376" s="540" t="s">
        <v>3807</v>
      </c>
      <c r="F376" s="539" t="s">
        <v>416</v>
      </c>
      <c r="G376" s="539" t="s">
        <v>558</v>
      </c>
      <c r="H376" s="539" t="s">
        <v>522</v>
      </c>
      <c r="I376" s="541" t="s">
        <v>4317</v>
      </c>
      <c r="J376" s="541" t="s">
        <v>628</v>
      </c>
      <c r="K376" s="540" t="s">
        <v>522</v>
      </c>
      <c r="L376" s="864"/>
      <c r="M376" s="864"/>
      <c r="N376" s="864"/>
      <c r="O376" s="542">
        <v>0</v>
      </c>
      <c r="P376" s="542">
        <v>0</v>
      </c>
      <c r="Q376" s="542">
        <v>0</v>
      </c>
      <c r="R376" s="539" t="s">
        <v>3795</v>
      </c>
    </row>
    <row r="377" spans="2:18" s="543" customFormat="1" x14ac:dyDescent="0.25">
      <c r="B377" s="539">
        <v>5524</v>
      </c>
      <c r="C377" s="539" t="s">
        <v>3861</v>
      </c>
      <c r="D377" s="539" t="s">
        <v>4080</v>
      </c>
      <c r="E377" s="540" t="s">
        <v>3740</v>
      </c>
      <c r="F377" s="539" t="s">
        <v>416</v>
      </c>
      <c r="G377" s="539" t="s">
        <v>558</v>
      </c>
      <c r="H377" s="539" t="s">
        <v>634</v>
      </c>
      <c r="I377" s="541" t="s">
        <v>4317</v>
      </c>
      <c r="J377" s="541">
        <v>46022</v>
      </c>
      <c r="K377" s="540" t="s">
        <v>634</v>
      </c>
      <c r="L377" s="864"/>
      <c r="M377" s="864"/>
      <c r="N377" s="864"/>
      <c r="O377" s="542">
        <v>0</v>
      </c>
      <c r="P377" s="542">
        <v>0</v>
      </c>
      <c r="Q377" s="542">
        <v>0</v>
      </c>
      <c r="R377" s="539" t="s">
        <v>3795</v>
      </c>
    </row>
    <row r="378" spans="2:18" s="543" customFormat="1" x14ac:dyDescent="0.25">
      <c r="B378" s="539">
        <v>5525</v>
      </c>
      <c r="C378" s="539" t="s">
        <v>3862</v>
      </c>
      <c r="D378" s="539" t="s">
        <v>4080</v>
      </c>
      <c r="E378" s="540" t="s">
        <v>3737</v>
      </c>
      <c r="F378" s="539" t="s">
        <v>416</v>
      </c>
      <c r="G378" s="539" t="s">
        <v>558</v>
      </c>
      <c r="H378" s="539" t="s">
        <v>608</v>
      </c>
      <c r="I378" s="541" t="s">
        <v>4317</v>
      </c>
      <c r="J378" s="541" t="s">
        <v>806</v>
      </c>
      <c r="K378" s="540" t="s">
        <v>608</v>
      </c>
      <c r="L378" s="864"/>
      <c r="M378" s="864"/>
      <c r="N378" s="864"/>
      <c r="O378" s="542">
        <v>0</v>
      </c>
      <c r="P378" s="542">
        <v>0</v>
      </c>
      <c r="Q378" s="542">
        <v>0</v>
      </c>
      <c r="R378" s="539" t="s">
        <v>3795</v>
      </c>
    </row>
    <row r="379" spans="2:18" s="543" customFormat="1" x14ac:dyDescent="0.25">
      <c r="B379" s="539">
        <v>5526</v>
      </c>
      <c r="C379" s="539" t="s">
        <v>3863</v>
      </c>
      <c r="D379" s="539" t="s">
        <v>4080</v>
      </c>
      <c r="E379" s="540" t="s">
        <v>3809</v>
      </c>
      <c r="F379" s="539" t="s">
        <v>416</v>
      </c>
      <c r="G379" s="539" t="s">
        <v>558</v>
      </c>
      <c r="H379" s="539" t="s">
        <v>561</v>
      </c>
      <c r="I379" s="541" t="s">
        <v>4317</v>
      </c>
      <c r="J379" s="541" t="s">
        <v>806</v>
      </c>
      <c r="K379" s="540" t="s">
        <v>561</v>
      </c>
      <c r="L379" s="864"/>
      <c r="M379" s="864"/>
      <c r="N379" s="864"/>
      <c r="O379" s="542">
        <v>0</v>
      </c>
      <c r="P379" s="542">
        <v>0</v>
      </c>
      <c r="Q379" s="542">
        <v>0</v>
      </c>
      <c r="R379" s="539" t="s">
        <v>3795</v>
      </c>
    </row>
    <row r="380" spans="2:18" s="543" customFormat="1" x14ac:dyDescent="0.25">
      <c r="B380" s="539">
        <v>5576</v>
      </c>
      <c r="C380" s="539" t="s">
        <v>3864</v>
      </c>
      <c r="D380" s="539" t="s">
        <v>4080</v>
      </c>
      <c r="E380" s="540" t="s">
        <v>3865</v>
      </c>
      <c r="F380" s="539" t="s">
        <v>416</v>
      </c>
      <c r="G380" s="539" t="s">
        <v>558</v>
      </c>
      <c r="H380" s="539" t="s">
        <v>562</v>
      </c>
      <c r="I380" s="541" t="s">
        <v>4317</v>
      </c>
      <c r="J380" s="541">
        <v>46022</v>
      </c>
      <c r="K380" s="540" t="s">
        <v>562</v>
      </c>
      <c r="L380" s="864"/>
      <c r="M380" s="864"/>
      <c r="N380" s="864"/>
      <c r="O380" s="542">
        <v>0</v>
      </c>
      <c r="P380" s="542">
        <v>0</v>
      </c>
      <c r="Q380" s="542">
        <v>0</v>
      </c>
      <c r="R380" s="539" t="s">
        <v>3795</v>
      </c>
    </row>
    <row r="381" spans="2:18" s="543" customFormat="1" x14ac:dyDescent="0.25">
      <c r="B381" s="539">
        <v>5580</v>
      </c>
      <c r="C381" s="539" t="s">
        <v>3866</v>
      </c>
      <c r="D381" s="539" t="s">
        <v>4080</v>
      </c>
      <c r="E381" s="540" t="s">
        <v>3798</v>
      </c>
      <c r="F381" s="539" t="s">
        <v>416</v>
      </c>
      <c r="G381" s="539" t="s">
        <v>558</v>
      </c>
      <c r="H381" s="539" t="s">
        <v>370</v>
      </c>
      <c r="I381" s="541" t="s">
        <v>4317</v>
      </c>
      <c r="J381" s="541" t="s">
        <v>806</v>
      </c>
      <c r="K381" s="540" t="s">
        <v>370</v>
      </c>
      <c r="L381" s="864"/>
      <c r="M381" s="864"/>
      <c r="N381" s="864"/>
      <c r="O381" s="542">
        <v>0</v>
      </c>
      <c r="P381" s="542">
        <v>0</v>
      </c>
      <c r="Q381" s="542">
        <v>0</v>
      </c>
      <c r="R381" s="539" t="s">
        <v>3795</v>
      </c>
    </row>
    <row r="382" spans="2:18" s="543" customFormat="1" x14ac:dyDescent="0.25">
      <c r="B382" s="539">
        <v>5529</v>
      </c>
      <c r="C382" s="539" t="s">
        <v>3867</v>
      </c>
      <c r="D382" s="539" t="s">
        <v>4080</v>
      </c>
      <c r="E382" s="540" t="s">
        <v>3009</v>
      </c>
      <c r="F382" s="539" t="s">
        <v>416</v>
      </c>
      <c r="G382" s="539" t="s">
        <v>558</v>
      </c>
      <c r="H382" s="539" t="s">
        <v>470</v>
      </c>
      <c r="I382" s="541" t="s">
        <v>4317</v>
      </c>
      <c r="J382" s="541" t="s">
        <v>806</v>
      </c>
      <c r="K382" s="540" t="s">
        <v>470</v>
      </c>
      <c r="L382" s="864"/>
      <c r="M382" s="864"/>
      <c r="N382" s="864"/>
      <c r="O382" s="542">
        <v>0</v>
      </c>
      <c r="P382" s="542">
        <v>0</v>
      </c>
      <c r="Q382" s="542">
        <v>0</v>
      </c>
      <c r="R382" s="539" t="s">
        <v>3795</v>
      </c>
    </row>
    <row r="383" spans="2:18" s="543" customFormat="1" x14ac:dyDescent="0.25">
      <c r="B383" s="539">
        <v>5535</v>
      </c>
      <c r="C383" s="539" t="s">
        <v>3868</v>
      </c>
      <c r="D383" s="539" t="s">
        <v>4080</v>
      </c>
      <c r="E383" s="540" t="s">
        <v>3728</v>
      </c>
      <c r="F383" s="539" t="s">
        <v>416</v>
      </c>
      <c r="G383" s="539" t="s">
        <v>558</v>
      </c>
      <c r="H383" s="539" t="s">
        <v>422</v>
      </c>
      <c r="I383" s="541" t="s">
        <v>4317</v>
      </c>
      <c r="J383" s="541" t="s">
        <v>806</v>
      </c>
      <c r="K383" s="540" t="s">
        <v>422</v>
      </c>
      <c r="L383" s="864"/>
      <c r="M383" s="864"/>
      <c r="N383" s="864"/>
      <c r="O383" s="542">
        <v>0</v>
      </c>
      <c r="P383" s="542">
        <v>0</v>
      </c>
      <c r="Q383" s="542">
        <v>0</v>
      </c>
      <c r="R383" s="539" t="s">
        <v>3795</v>
      </c>
    </row>
    <row r="384" spans="2:18" s="543" customFormat="1" x14ac:dyDescent="0.25">
      <c r="B384" s="539">
        <v>5534</v>
      </c>
      <c r="C384" s="539" t="s">
        <v>4090</v>
      </c>
      <c r="D384" s="539" t="s">
        <v>4080</v>
      </c>
      <c r="E384" s="540" t="s">
        <v>3728</v>
      </c>
      <c r="F384" s="539" t="s">
        <v>416</v>
      </c>
      <c r="G384" s="539" t="s">
        <v>558</v>
      </c>
      <c r="H384" s="539" t="s">
        <v>634</v>
      </c>
      <c r="I384" s="541" t="s">
        <v>4317</v>
      </c>
      <c r="J384" s="541" t="s">
        <v>806</v>
      </c>
      <c r="K384" s="540" t="s">
        <v>634</v>
      </c>
      <c r="L384" s="864"/>
      <c r="M384" s="864"/>
      <c r="N384" s="864"/>
      <c r="O384" s="542">
        <v>0</v>
      </c>
      <c r="P384" s="542">
        <v>0</v>
      </c>
      <c r="Q384" s="542">
        <v>0</v>
      </c>
      <c r="R384" s="539" t="s">
        <v>3795</v>
      </c>
    </row>
    <row r="385" spans="2:18" s="543" customFormat="1" x14ac:dyDescent="0.25">
      <c r="B385" s="539">
        <v>5538</v>
      </c>
      <c r="C385" s="539" t="s">
        <v>3869</v>
      </c>
      <c r="D385" s="539" t="s">
        <v>4080</v>
      </c>
      <c r="E385" s="540" t="s">
        <v>3808</v>
      </c>
      <c r="F385" s="539" t="s">
        <v>416</v>
      </c>
      <c r="G385" s="539" t="s">
        <v>558</v>
      </c>
      <c r="H385" s="539" t="s">
        <v>522</v>
      </c>
      <c r="I385" s="541" t="s">
        <v>4317</v>
      </c>
      <c r="J385" s="541" t="s">
        <v>806</v>
      </c>
      <c r="K385" s="540" t="s">
        <v>522</v>
      </c>
      <c r="L385" s="864"/>
      <c r="M385" s="864"/>
      <c r="N385" s="864"/>
      <c r="O385" s="542">
        <v>0</v>
      </c>
      <c r="P385" s="542">
        <v>0</v>
      </c>
      <c r="Q385" s="542">
        <v>0</v>
      </c>
      <c r="R385" s="539" t="s">
        <v>3795</v>
      </c>
    </row>
    <row r="386" spans="2:18" s="543" customFormat="1" x14ac:dyDescent="0.25">
      <c r="B386" s="539">
        <v>5539</v>
      </c>
      <c r="C386" s="539" t="s">
        <v>3870</v>
      </c>
      <c r="D386" s="539" t="s">
        <v>4080</v>
      </c>
      <c r="E386" s="540" t="s">
        <v>3738</v>
      </c>
      <c r="F386" s="539" t="s">
        <v>416</v>
      </c>
      <c r="G386" s="539" t="s">
        <v>558</v>
      </c>
      <c r="H386" s="539" t="s">
        <v>608</v>
      </c>
      <c r="I386" s="541" t="s">
        <v>4317</v>
      </c>
      <c r="J386" s="1005">
        <v>46022</v>
      </c>
      <c r="K386" s="540" t="s">
        <v>608</v>
      </c>
      <c r="L386" s="864"/>
      <c r="M386" s="864"/>
      <c r="N386" s="864"/>
      <c r="O386" s="542">
        <v>0</v>
      </c>
      <c r="P386" s="542">
        <v>0</v>
      </c>
      <c r="Q386" s="542">
        <v>0</v>
      </c>
      <c r="R386" s="539" t="s">
        <v>3795</v>
      </c>
    </row>
    <row r="387" spans="2:18" s="543" customFormat="1" x14ac:dyDescent="0.25">
      <c r="B387" s="539">
        <v>5540</v>
      </c>
      <c r="C387" s="539" t="s">
        <v>3871</v>
      </c>
      <c r="D387" s="539" t="s">
        <v>4080</v>
      </c>
      <c r="E387" s="540" t="s">
        <v>3817</v>
      </c>
      <c r="F387" s="539" t="s">
        <v>416</v>
      </c>
      <c r="G387" s="539" t="s">
        <v>558</v>
      </c>
      <c r="H387" s="539" t="s">
        <v>634</v>
      </c>
      <c r="I387" s="541" t="s">
        <v>4317</v>
      </c>
      <c r="J387" s="541" t="s">
        <v>806</v>
      </c>
      <c r="K387" s="540" t="s">
        <v>634</v>
      </c>
      <c r="L387" s="864"/>
      <c r="M387" s="864"/>
      <c r="N387" s="864"/>
      <c r="O387" s="542">
        <v>0</v>
      </c>
      <c r="P387" s="542">
        <v>0</v>
      </c>
      <c r="Q387" s="542">
        <v>0</v>
      </c>
      <c r="R387" s="539" t="s">
        <v>3795</v>
      </c>
    </row>
    <row r="388" spans="2:18" s="543" customFormat="1" x14ac:dyDescent="0.25">
      <c r="B388" s="539">
        <v>5541</v>
      </c>
      <c r="C388" s="539" t="s">
        <v>3872</v>
      </c>
      <c r="D388" s="539" t="s">
        <v>4080</v>
      </c>
      <c r="E388" s="540" t="s">
        <v>4088</v>
      </c>
      <c r="F388" s="539" t="s">
        <v>416</v>
      </c>
      <c r="G388" s="539" t="s">
        <v>558</v>
      </c>
      <c r="H388" s="539" t="s">
        <v>470</v>
      </c>
      <c r="I388" s="541" t="s">
        <v>4317</v>
      </c>
      <c r="J388" s="541">
        <v>46022</v>
      </c>
      <c r="K388" s="540" t="s">
        <v>470</v>
      </c>
      <c r="L388" s="864"/>
      <c r="M388" s="864"/>
      <c r="N388" s="864"/>
      <c r="O388" s="542">
        <v>0</v>
      </c>
      <c r="P388" s="542">
        <v>0</v>
      </c>
      <c r="Q388" s="542">
        <v>0</v>
      </c>
      <c r="R388" s="539" t="s">
        <v>3795</v>
      </c>
    </row>
    <row r="389" spans="2:18" s="543" customFormat="1" x14ac:dyDescent="0.25">
      <c r="B389" s="539">
        <v>5543</v>
      </c>
      <c r="C389" s="539" t="s">
        <v>3873</v>
      </c>
      <c r="D389" s="539" t="s">
        <v>4080</v>
      </c>
      <c r="E389" s="540" t="s">
        <v>3731</v>
      </c>
      <c r="F389" s="539" t="s">
        <v>416</v>
      </c>
      <c r="G389" s="539" t="s">
        <v>558</v>
      </c>
      <c r="H389" s="539" t="s">
        <v>2149</v>
      </c>
      <c r="I389" s="541" t="s">
        <v>4317</v>
      </c>
      <c r="J389" s="541" t="s">
        <v>806</v>
      </c>
      <c r="K389" s="540" t="s">
        <v>2149</v>
      </c>
      <c r="L389" s="864"/>
      <c r="M389" s="864"/>
      <c r="N389" s="864"/>
      <c r="O389" s="542">
        <v>0</v>
      </c>
      <c r="P389" s="542">
        <v>0</v>
      </c>
      <c r="Q389" s="542">
        <v>0</v>
      </c>
      <c r="R389" s="539" t="s">
        <v>3795</v>
      </c>
    </row>
    <row r="390" spans="2:18" s="543" customFormat="1" x14ac:dyDescent="0.25">
      <c r="B390" s="539">
        <v>5545</v>
      </c>
      <c r="C390" s="539" t="s">
        <v>3874</v>
      </c>
      <c r="D390" s="539" t="s">
        <v>4080</v>
      </c>
      <c r="E390" s="540" t="s">
        <v>3875</v>
      </c>
      <c r="F390" s="539" t="s">
        <v>416</v>
      </c>
      <c r="G390" s="539" t="s">
        <v>558</v>
      </c>
      <c r="H390" s="539" t="s">
        <v>538</v>
      </c>
      <c r="I390" s="541" t="s">
        <v>4317</v>
      </c>
      <c r="J390" s="541" t="s">
        <v>806</v>
      </c>
      <c r="K390" s="540" t="s">
        <v>538</v>
      </c>
      <c r="L390" s="864"/>
      <c r="M390" s="864"/>
      <c r="N390" s="864"/>
      <c r="O390" s="542">
        <v>0</v>
      </c>
      <c r="P390" s="542">
        <v>0</v>
      </c>
      <c r="Q390" s="542">
        <v>0</v>
      </c>
      <c r="R390" s="539" t="s">
        <v>3795</v>
      </c>
    </row>
    <row r="391" spans="2:18" s="543" customFormat="1" x14ac:dyDescent="0.25">
      <c r="B391" s="539">
        <v>5547</v>
      </c>
      <c r="C391" s="539" t="s">
        <v>3876</v>
      </c>
      <c r="D391" s="539" t="s">
        <v>4080</v>
      </c>
      <c r="E391" s="540" t="s">
        <v>3800</v>
      </c>
      <c r="F391" s="539" t="s">
        <v>416</v>
      </c>
      <c r="G391" s="539" t="s">
        <v>558</v>
      </c>
      <c r="H391" s="539" t="s">
        <v>634</v>
      </c>
      <c r="I391" s="541" t="s">
        <v>4317</v>
      </c>
      <c r="J391" s="541" t="s">
        <v>628</v>
      </c>
      <c r="K391" s="540" t="s">
        <v>634</v>
      </c>
      <c r="L391" s="864"/>
      <c r="M391" s="864"/>
      <c r="N391" s="864"/>
      <c r="O391" s="542">
        <v>0</v>
      </c>
      <c r="P391" s="542">
        <v>0</v>
      </c>
      <c r="Q391" s="542">
        <v>0</v>
      </c>
      <c r="R391" s="539" t="s">
        <v>3795</v>
      </c>
    </row>
    <row r="392" spans="2:18" s="543" customFormat="1" x14ac:dyDescent="0.25">
      <c r="B392" s="539">
        <v>5548</v>
      </c>
      <c r="C392" s="539" t="s">
        <v>3877</v>
      </c>
      <c r="D392" s="539" t="s">
        <v>4080</v>
      </c>
      <c r="E392" s="540" t="s">
        <v>3832</v>
      </c>
      <c r="F392" s="539" t="s">
        <v>416</v>
      </c>
      <c r="G392" s="539" t="s">
        <v>558</v>
      </c>
      <c r="H392" s="539" t="s">
        <v>370</v>
      </c>
      <c r="I392" s="541" t="s">
        <v>4317</v>
      </c>
      <c r="J392" s="541" t="s">
        <v>806</v>
      </c>
      <c r="K392" s="540" t="s">
        <v>370</v>
      </c>
      <c r="L392" s="864"/>
      <c r="M392" s="864"/>
      <c r="N392" s="864"/>
      <c r="O392" s="542">
        <v>0</v>
      </c>
      <c r="P392" s="542">
        <v>0</v>
      </c>
      <c r="Q392" s="542">
        <v>0</v>
      </c>
      <c r="R392" s="539" t="s">
        <v>3795</v>
      </c>
    </row>
    <row r="393" spans="2:18" s="543" customFormat="1" x14ac:dyDescent="0.25">
      <c r="B393" s="539">
        <v>5549</v>
      </c>
      <c r="C393" s="539" t="s">
        <v>3878</v>
      </c>
      <c r="D393" s="539" t="s">
        <v>4080</v>
      </c>
      <c r="E393" s="540" t="s">
        <v>3818</v>
      </c>
      <c r="F393" s="539" t="s">
        <v>416</v>
      </c>
      <c r="G393" s="539" t="s">
        <v>558</v>
      </c>
      <c r="H393" s="539" t="s">
        <v>522</v>
      </c>
      <c r="I393" s="541" t="s">
        <v>4317</v>
      </c>
      <c r="J393" s="541" t="s">
        <v>806</v>
      </c>
      <c r="K393" s="540" t="s">
        <v>522</v>
      </c>
      <c r="L393" s="864"/>
      <c r="M393" s="864"/>
      <c r="N393" s="864"/>
      <c r="O393" s="542">
        <v>0</v>
      </c>
      <c r="P393" s="542">
        <v>0</v>
      </c>
      <c r="Q393" s="542">
        <v>0</v>
      </c>
      <c r="R393" s="539" t="s">
        <v>3795</v>
      </c>
    </row>
    <row r="394" spans="2:18" s="543" customFormat="1" x14ac:dyDescent="0.25">
      <c r="B394" s="539">
        <v>5550</v>
      </c>
      <c r="C394" s="539" t="s">
        <v>3879</v>
      </c>
      <c r="D394" s="539" t="s">
        <v>4080</v>
      </c>
      <c r="E394" s="540" t="s">
        <v>3880</v>
      </c>
      <c r="F394" s="539" t="s">
        <v>416</v>
      </c>
      <c r="G394" s="539" t="s">
        <v>558</v>
      </c>
      <c r="H394" s="539" t="s">
        <v>634</v>
      </c>
      <c r="I394" s="541" t="s">
        <v>4317</v>
      </c>
      <c r="J394" s="541">
        <v>46022</v>
      </c>
      <c r="K394" s="540" t="s">
        <v>634</v>
      </c>
      <c r="L394" s="864"/>
      <c r="M394" s="864"/>
      <c r="N394" s="864"/>
      <c r="O394" s="542">
        <v>0</v>
      </c>
      <c r="P394" s="542">
        <v>0</v>
      </c>
      <c r="Q394" s="542">
        <v>0</v>
      </c>
      <c r="R394" s="539" t="s">
        <v>3795</v>
      </c>
    </row>
    <row r="395" spans="2:18" s="543" customFormat="1" x14ac:dyDescent="0.25">
      <c r="B395" s="539">
        <v>5552</v>
      </c>
      <c r="C395" s="539" t="s">
        <v>3881</v>
      </c>
      <c r="D395" s="539" t="s">
        <v>4080</v>
      </c>
      <c r="E395" s="540" t="s">
        <v>3882</v>
      </c>
      <c r="F395" s="539" t="s">
        <v>416</v>
      </c>
      <c r="G395" s="539" t="s">
        <v>558</v>
      </c>
      <c r="H395" s="539" t="s">
        <v>538</v>
      </c>
      <c r="I395" s="541" t="s">
        <v>4317</v>
      </c>
      <c r="J395" s="541">
        <v>45291</v>
      </c>
      <c r="K395" s="540" t="s">
        <v>538</v>
      </c>
      <c r="L395" s="864"/>
      <c r="M395" s="864"/>
      <c r="N395" s="864"/>
      <c r="O395" s="542">
        <v>0</v>
      </c>
      <c r="P395" s="542">
        <v>0</v>
      </c>
      <c r="Q395" s="542">
        <v>0</v>
      </c>
      <c r="R395" s="539" t="s">
        <v>3795</v>
      </c>
    </row>
    <row r="396" spans="2:18" s="543" customFormat="1" x14ac:dyDescent="0.25">
      <c r="B396" s="539">
        <v>5553</v>
      </c>
      <c r="C396" s="539" t="s">
        <v>3883</v>
      </c>
      <c r="D396" s="539" t="s">
        <v>4080</v>
      </c>
      <c r="E396" s="540" t="s">
        <v>3884</v>
      </c>
      <c r="F396" s="539" t="s">
        <v>416</v>
      </c>
      <c r="G396" s="539" t="s">
        <v>558</v>
      </c>
      <c r="H396" s="539" t="s">
        <v>562</v>
      </c>
      <c r="I396" s="541" t="s">
        <v>4317</v>
      </c>
      <c r="J396" s="541" t="s">
        <v>806</v>
      </c>
      <c r="K396" s="540" t="s">
        <v>562</v>
      </c>
      <c r="L396" s="864"/>
      <c r="M396" s="864"/>
      <c r="N396" s="864"/>
      <c r="O396" s="542">
        <v>0</v>
      </c>
      <c r="P396" s="542">
        <v>0</v>
      </c>
      <c r="Q396" s="542">
        <v>0</v>
      </c>
      <c r="R396" s="539" t="s">
        <v>3795</v>
      </c>
    </row>
    <row r="397" spans="2:18" s="543" customFormat="1" x14ac:dyDescent="0.25">
      <c r="B397" s="539">
        <v>5555</v>
      </c>
      <c r="C397" s="539" t="s">
        <v>3886</v>
      </c>
      <c r="D397" s="539" t="s">
        <v>4080</v>
      </c>
      <c r="E397" s="540" t="s">
        <v>3801</v>
      </c>
      <c r="F397" s="539" t="s">
        <v>416</v>
      </c>
      <c r="G397" s="539" t="s">
        <v>558</v>
      </c>
      <c r="H397" s="539" t="s">
        <v>634</v>
      </c>
      <c r="I397" s="541" t="s">
        <v>4317</v>
      </c>
      <c r="J397" s="541" t="s">
        <v>806</v>
      </c>
      <c r="K397" s="540" t="s">
        <v>634</v>
      </c>
      <c r="L397" s="864"/>
      <c r="M397" s="864"/>
      <c r="N397" s="864"/>
      <c r="O397" s="542">
        <v>0</v>
      </c>
      <c r="P397" s="542">
        <v>0</v>
      </c>
      <c r="Q397" s="542">
        <v>0</v>
      </c>
      <c r="R397" s="539" t="s">
        <v>3795</v>
      </c>
    </row>
    <row r="398" spans="2:18" s="543" customFormat="1" x14ac:dyDescent="0.25">
      <c r="B398" s="539">
        <v>5578</v>
      </c>
      <c r="C398" s="539" t="s">
        <v>3887</v>
      </c>
      <c r="D398" s="539" t="s">
        <v>4080</v>
      </c>
      <c r="E398" s="540" t="s">
        <v>3722</v>
      </c>
      <c r="F398" s="539" t="s">
        <v>416</v>
      </c>
      <c r="G398" s="539" t="s">
        <v>558</v>
      </c>
      <c r="H398" s="539" t="s">
        <v>475</v>
      </c>
      <c r="I398" s="541" t="s">
        <v>4317</v>
      </c>
      <c r="J398" s="541" t="s">
        <v>806</v>
      </c>
      <c r="K398" s="540" t="s">
        <v>475</v>
      </c>
      <c r="L398" s="864"/>
      <c r="M398" s="864"/>
      <c r="N398" s="864"/>
      <c r="O398" s="542">
        <v>0</v>
      </c>
      <c r="P398" s="542">
        <v>0</v>
      </c>
      <c r="Q398" s="542">
        <v>0</v>
      </c>
      <c r="R398" s="539" t="s">
        <v>3795</v>
      </c>
    </row>
    <row r="399" spans="2:18" s="543" customFormat="1" x14ac:dyDescent="0.25">
      <c r="B399" s="539">
        <v>5557</v>
      </c>
      <c r="C399" s="539" t="s">
        <v>3888</v>
      </c>
      <c r="D399" s="539" t="s">
        <v>4080</v>
      </c>
      <c r="E399" s="540" t="s">
        <v>4083</v>
      </c>
      <c r="F399" s="539" t="s">
        <v>416</v>
      </c>
      <c r="G399" s="539" t="s">
        <v>558</v>
      </c>
      <c r="H399" s="539" t="s">
        <v>454</v>
      </c>
      <c r="I399" s="541" t="s">
        <v>4317</v>
      </c>
      <c r="J399" s="541" t="s">
        <v>6079</v>
      </c>
      <c r="K399" s="540" t="s">
        <v>454</v>
      </c>
      <c r="L399" s="864"/>
      <c r="M399" s="864"/>
      <c r="N399" s="864"/>
      <c r="O399" s="542">
        <v>0</v>
      </c>
      <c r="P399" s="542">
        <v>0</v>
      </c>
      <c r="Q399" s="542">
        <v>0</v>
      </c>
      <c r="R399" s="539" t="s">
        <v>3795</v>
      </c>
    </row>
    <row r="400" spans="2:18" s="543" customFormat="1" x14ac:dyDescent="0.25">
      <c r="B400" s="539">
        <v>5559</v>
      </c>
      <c r="C400" s="539" t="s">
        <v>3889</v>
      </c>
      <c r="D400" s="539" t="s">
        <v>4080</v>
      </c>
      <c r="E400" s="540" t="s">
        <v>2105</v>
      </c>
      <c r="F400" s="539" t="s">
        <v>416</v>
      </c>
      <c r="G400" s="539" t="s">
        <v>558</v>
      </c>
      <c r="H400" s="539" t="s">
        <v>484</v>
      </c>
      <c r="I400" s="541" t="s">
        <v>4317</v>
      </c>
      <c r="J400" s="541">
        <v>46022</v>
      </c>
      <c r="K400" s="540" t="s">
        <v>484</v>
      </c>
      <c r="L400" s="864"/>
      <c r="M400" s="864"/>
      <c r="N400" s="864"/>
      <c r="O400" s="542">
        <v>0</v>
      </c>
      <c r="P400" s="542">
        <v>0</v>
      </c>
      <c r="Q400" s="542">
        <v>0</v>
      </c>
      <c r="R400" s="539" t="s">
        <v>3795</v>
      </c>
    </row>
    <row r="401" spans="2:18" s="543" customFormat="1" x14ac:dyDescent="0.25">
      <c r="B401" s="539">
        <v>5560</v>
      </c>
      <c r="C401" s="539" t="s">
        <v>4082</v>
      </c>
      <c r="D401" s="539" t="s">
        <v>4080</v>
      </c>
      <c r="E401" s="540" t="s">
        <v>2105</v>
      </c>
      <c r="F401" s="539" t="s">
        <v>416</v>
      </c>
      <c r="G401" s="539" t="s">
        <v>558</v>
      </c>
      <c r="H401" s="539" t="s">
        <v>517</v>
      </c>
      <c r="I401" s="541" t="s">
        <v>4317</v>
      </c>
      <c r="J401" s="541">
        <v>46022</v>
      </c>
      <c r="K401" s="540" t="s">
        <v>517</v>
      </c>
      <c r="L401" s="864"/>
      <c r="M401" s="864"/>
      <c r="N401" s="864"/>
      <c r="O401" s="542">
        <v>0</v>
      </c>
      <c r="P401" s="542">
        <v>0</v>
      </c>
      <c r="Q401" s="542">
        <v>0</v>
      </c>
      <c r="R401" s="539" t="s">
        <v>3795</v>
      </c>
    </row>
    <row r="402" spans="2:18" s="543" customFormat="1" x14ac:dyDescent="0.25">
      <c r="B402" s="539">
        <v>5563</v>
      </c>
      <c r="C402" s="539" t="s">
        <v>3890</v>
      </c>
      <c r="D402" s="539" t="s">
        <v>4080</v>
      </c>
      <c r="E402" s="540" t="s">
        <v>3802</v>
      </c>
      <c r="F402" s="539" t="s">
        <v>416</v>
      </c>
      <c r="G402" s="539" t="s">
        <v>558</v>
      </c>
      <c r="H402" s="539" t="s">
        <v>811</v>
      </c>
      <c r="I402" s="541" t="s">
        <v>4317</v>
      </c>
      <c r="J402" s="541">
        <v>46022</v>
      </c>
      <c r="K402" s="540" t="s">
        <v>811</v>
      </c>
      <c r="L402" s="864"/>
      <c r="M402" s="864"/>
      <c r="N402" s="864"/>
      <c r="O402" s="542">
        <v>0</v>
      </c>
      <c r="P402" s="542">
        <v>0</v>
      </c>
      <c r="Q402" s="542">
        <v>0</v>
      </c>
      <c r="R402" s="539" t="s">
        <v>3795</v>
      </c>
    </row>
    <row r="403" spans="2:18" s="543" customFormat="1" x14ac:dyDescent="0.25">
      <c r="B403" s="539">
        <v>5564</v>
      </c>
      <c r="C403" s="539" t="s">
        <v>3891</v>
      </c>
      <c r="D403" s="539" t="s">
        <v>4080</v>
      </c>
      <c r="E403" s="540" t="s">
        <v>3727</v>
      </c>
      <c r="F403" s="539" t="s">
        <v>416</v>
      </c>
      <c r="G403" s="539" t="s">
        <v>558</v>
      </c>
      <c r="H403" s="539" t="s">
        <v>767</v>
      </c>
      <c r="I403" s="541" t="s">
        <v>4317</v>
      </c>
      <c r="J403" s="541">
        <v>45657</v>
      </c>
      <c r="K403" s="540" t="s">
        <v>767</v>
      </c>
      <c r="L403" s="864"/>
      <c r="M403" s="864"/>
      <c r="N403" s="864"/>
      <c r="O403" s="542">
        <v>0</v>
      </c>
      <c r="P403" s="542">
        <v>0</v>
      </c>
      <c r="Q403" s="542">
        <v>0</v>
      </c>
      <c r="R403" s="539" t="s">
        <v>3795</v>
      </c>
    </row>
    <row r="404" spans="2:18" s="543" customFormat="1" x14ac:dyDescent="0.25">
      <c r="B404" s="539">
        <v>5565</v>
      </c>
      <c r="C404" s="539" t="s">
        <v>3892</v>
      </c>
      <c r="D404" s="539" t="s">
        <v>4080</v>
      </c>
      <c r="E404" s="540" t="s">
        <v>3893</v>
      </c>
      <c r="F404" s="539" t="s">
        <v>416</v>
      </c>
      <c r="G404" s="539" t="s">
        <v>558</v>
      </c>
      <c r="H404" s="539" t="s">
        <v>562</v>
      </c>
      <c r="I404" s="541" t="s">
        <v>4317</v>
      </c>
      <c r="J404" s="541">
        <v>46022</v>
      </c>
      <c r="K404" s="540" t="s">
        <v>562</v>
      </c>
      <c r="L404" s="864"/>
      <c r="M404" s="864"/>
      <c r="N404" s="864"/>
      <c r="O404" s="542">
        <v>0</v>
      </c>
      <c r="P404" s="542">
        <v>0</v>
      </c>
      <c r="Q404" s="542">
        <v>0</v>
      </c>
      <c r="R404" s="539" t="s">
        <v>3795</v>
      </c>
    </row>
    <row r="405" spans="2:18" s="543" customFormat="1" x14ac:dyDescent="0.25">
      <c r="B405" s="539">
        <v>5567</v>
      </c>
      <c r="C405" s="539" t="s">
        <v>3895</v>
      </c>
      <c r="D405" s="539" t="s">
        <v>4080</v>
      </c>
      <c r="E405" s="540" t="s">
        <v>3813</v>
      </c>
      <c r="F405" s="539" t="s">
        <v>416</v>
      </c>
      <c r="G405" s="539" t="s">
        <v>558</v>
      </c>
      <c r="H405" s="539" t="s">
        <v>484</v>
      </c>
      <c r="I405" s="541" t="s">
        <v>4317</v>
      </c>
      <c r="J405" s="541">
        <v>46022</v>
      </c>
      <c r="K405" s="540" t="s">
        <v>484</v>
      </c>
      <c r="L405" s="864"/>
      <c r="M405" s="864"/>
      <c r="N405" s="864"/>
      <c r="O405" s="542">
        <v>0</v>
      </c>
      <c r="P405" s="542">
        <v>0</v>
      </c>
      <c r="Q405" s="542">
        <v>0</v>
      </c>
      <c r="R405" s="539" t="s">
        <v>3795</v>
      </c>
    </row>
    <row r="406" spans="2:18" s="543" customFormat="1" x14ac:dyDescent="0.25">
      <c r="B406" s="539">
        <v>5568</v>
      </c>
      <c r="C406" s="539" t="s">
        <v>3896</v>
      </c>
      <c r="D406" s="539" t="s">
        <v>4080</v>
      </c>
      <c r="E406" s="540" t="s">
        <v>3741</v>
      </c>
      <c r="F406" s="539" t="s">
        <v>416</v>
      </c>
      <c r="G406" s="539" t="s">
        <v>558</v>
      </c>
      <c r="H406" s="539" t="s">
        <v>422</v>
      </c>
      <c r="I406" s="541" t="s">
        <v>4317</v>
      </c>
      <c r="J406" s="541" t="s">
        <v>806</v>
      </c>
      <c r="K406" s="540" t="s">
        <v>422</v>
      </c>
      <c r="L406" s="864"/>
      <c r="M406" s="864"/>
      <c r="N406" s="864"/>
      <c r="O406" s="542">
        <v>0</v>
      </c>
      <c r="P406" s="542">
        <v>0</v>
      </c>
      <c r="Q406" s="542">
        <v>0</v>
      </c>
      <c r="R406" s="539" t="s">
        <v>3795</v>
      </c>
    </row>
    <row r="407" spans="2:18" s="543" customFormat="1" x14ac:dyDescent="0.25">
      <c r="B407" s="539">
        <v>5571</v>
      </c>
      <c r="C407" s="539" t="s">
        <v>3897</v>
      </c>
      <c r="D407" s="539" t="s">
        <v>4080</v>
      </c>
      <c r="E407" s="540" t="s">
        <v>3810</v>
      </c>
      <c r="F407" s="539" t="s">
        <v>416</v>
      </c>
      <c r="G407" s="539" t="s">
        <v>558</v>
      </c>
      <c r="H407" s="539" t="s">
        <v>561</v>
      </c>
      <c r="I407" s="541" t="s">
        <v>4317</v>
      </c>
      <c r="J407" s="541" t="s">
        <v>624</v>
      </c>
      <c r="K407" s="540" t="s">
        <v>561</v>
      </c>
      <c r="L407" s="864"/>
      <c r="M407" s="864"/>
      <c r="N407" s="864"/>
      <c r="O407" s="542">
        <v>0</v>
      </c>
      <c r="P407" s="542">
        <v>0</v>
      </c>
      <c r="Q407" s="542">
        <v>0</v>
      </c>
      <c r="R407" s="539" t="s">
        <v>3795</v>
      </c>
    </row>
    <row r="408" spans="2:18" s="543" customFormat="1" x14ac:dyDescent="0.25">
      <c r="B408" s="539">
        <v>5573</v>
      </c>
      <c r="C408" s="539" t="s">
        <v>3898</v>
      </c>
      <c r="D408" s="539" t="s">
        <v>4080</v>
      </c>
      <c r="E408" s="540" t="s">
        <v>3803</v>
      </c>
      <c r="F408" s="539" t="s">
        <v>416</v>
      </c>
      <c r="G408" s="539" t="s">
        <v>558</v>
      </c>
      <c r="H408" s="539" t="s">
        <v>562</v>
      </c>
      <c r="I408" s="541" t="s">
        <v>4317</v>
      </c>
      <c r="J408" s="541" t="s">
        <v>628</v>
      </c>
      <c r="K408" s="540" t="s">
        <v>562</v>
      </c>
      <c r="L408" s="864"/>
      <c r="M408" s="864"/>
      <c r="N408" s="864"/>
      <c r="O408" s="542">
        <v>0</v>
      </c>
      <c r="P408" s="542">
        <v>0</v>
      </c>
      <c r="Q408" s="542">
        <v>0</v>
      </c>
      <c r="R408" s="539" t="s">
        <v>3795</v>
      </c>
    </row>
    <row r="409" spans="2:18" s="543" customFormat="1" x14ac:dyDescent="0.25">
      <c r="B409" s="539">
        <v>5574</v>
      </c>
      <c r="C409" s="539" t="s">
        <v>3899</v>
      </c>
      <c r="D409" s="539" t="s">
        <v>4080</v>
      </c>
      <c r="E409" s="540" t="s">
        <v>3732</v>
      </c>
      <c r="F409" s="539" t="s">
        <v>416</v>
      </c>
      <c r="G409" s="539" t="s">
        <v>558</v>
      </c>
      <c r="H409" s="539" t="s">
        <v>484</v>
      </c>
      <c r="I409" s="541" t="s">
        <v>4317</v>
      </c>
      <c r="J409" s="541">
        <v>46022</v>
      </c>
      <c r="K409" s="540" t="s">
        <v>484</v>
      </c>
      <c r="L409" s="864"/>
      <c r="M409" s="864"/>
      <c r="N409" s="864"/>
      <c r="O409" s="542">
        <v>0</v>
      </c>
      <c r="P409" s="542">
        <v>0</v>
      </c>
      <c r="Q409" s="542">
        <v>0</v>
      </c>
      <c r="R409" s="539" t="s">
        <v>3795</v>
      </c>
    </row>
    <row r="410" spans="2:18" s="543" customFormat="1" x14ac:dyDescent="0.25">
      <c r="B410" s="539">
        <v>0</v>
      </c>
      <c r="C410" s="539" t="s">
        <v>4132</v>
      </c>
      <c r="D410" s="539" t="s">
        <v>4080</v>
      </c>
      <c r="E410" s="540" t="s">
        <v>3816</v>
      </c>
      <c r="F410" s="539" t="s">
        <v>416</v>
      </c>
      <c r="G410" s="539" t="s">
        <v>558</v>
      </c>
      <c r="H410" s="539" t="s">
        <v>634</v>
      </c>
      <c r="I410" s="541" t="s">
        <v>4061</v>
      </c>
      <c r="J410" s="541" t="s">
        <v>628</v>
      </c>
      <c r="K410" s="540" t="s">
        <v>634</v>
      </c>
      <c r="L410" s="864"/>
      <c r="M410" s="864"/>
      <c r="N410" s="864"/>
      <c r="O410" s="542">
        <v>0</v>
      </c>
      <c r="P410" s="542">
        <v>0</v>
      </c>
      <c r="Q410" s="542">
        <v>0</v>
      </c>
      <c r="R410" s="539" t="s">
        <v>3795</v>
      </c>
    </row>
    <row r="411" spans="2:18" s="543" customFormat="1" x14ac:dyDescent="0.25">
      <c r="B411" s="539">
        <v>0</v>
      </c>
      <c r="C411" s="539" t="s">
        <v>4133</v>
      </c>
      <c r="D411" s="539" t="s">
        <v>4080</v>
      </c>
      <c r="E411" s="540" t="s">
        <v>385</v>
      </c>
      <c r="F411" s="539" t="s">
        <v>416</v>
      </c>
      <c r="G411" s="539" t="s">
        <v>558</v>
      </c>
      <c r="H411" s="539" t="s">
        <v>422</v>
      </c>
      <c r="I411" s="541" t="s">
        <v>4061</v>
      </c>
      <c r="J411" s="541">
        <v>46022</v>
      </c>
      <c r="K411" s="540" t="s">
        <v>422</v>
      </c>
      <c r="L411" s="864"/>
      <c r="M411" s="864"/>
      <c r="N411" s="864"/>
      <c r="O411" s="542">
        <v>0</v>
      </c>
      <c r="P411" s="542">
        <v>0</v>
      </c>
      <c r="Q411" s="542">
        <v>0</v>
      </c>
      <c r="R411" s="539" t="s">
        <v>3795</v>
      </c>
    </row>
    <row r="412" spans="2:18" s="543" customFormat="1" x14ac:dyDescent="0.25">
      <c r="B412" s="539">
        <v>0</v>
      </c>
      <c r="C412" s="539" t="s">
        <v>4134</v>
      </c>
      <c r="D412" s="539" t="s">
        <v>4080</v>
      </c>
      <c r="E412" s="540" t="s">
        <v>185</v>
      </c>
      <c r="F412" s="539" t="s">
        <v>416</v>
      </c>
      <c r="G412" s="539" t="s">
        <v>558</v>
      </c>
      <c r="H412" s="539" t="s">
        <v>608</v>
      </c>
      <c r="I412" s="541" t="s">
        <v>4061</v>
      </c>
      <c r="J412" s="541" t="s">
        <v>624</v>
      </c>
      <c r="K412" s="540" t="s">
        <v>608</v>
      </c>
      <c r="L412" s="864"/>
      <c r="M412" s="864"/>
      <c r="N412" s="864"/>
      <c r="O412" s="542">
        <v>0</v>
      </c>
      <c r="P412" s="542">
        <v>0</v>
      </c>
      <c r="Q412" s="542">
        <v>0</v>
      </c>
      <c r="R412" s="539" t="s">
        <v>3795</v>
      </c>
    </row>
    <row r="413" spans="2:18" s="543" customFormat="1" x14ac:dyDescent="0.25">
      <c r="B413" s="539">
        <v>0</v>
      </c>
      <c r="C413" s="539" t="s">
        <v>4213</v>
      </c>
      <c r="D413" s="539" t="s">
        <v>4080</v>
      </c>
      <c r="E413" s="540" t="s">
        <v>5184</v>
      </c>
      <c r="F413" s="539" t="s">
        <v>416</v>
      </c>
      <c r="G413" s="539" t="s">
        <v>558</v>
      </c>
      <c r="H413" s="539" t="s">
        <v>634</v>
      </c>
      <c r="I413" s="541" t="s">
        <v>4062</v>
      </c>
      <c r="J413" s="541" t="s">
        <v>806</v>
      </c>
      <c r="K413" s="540" t="s">
        <v>634</v>
      </c>
      <c r="L413" s="864"/>
      <c r="M413" s="864"/>
      <c r="N413" s="864"/>
      <c r="O413" s="542">
        <v>0</v>
      </c>
      <c r="P413" s="542">
        <v>0</v>
      </c>
      <c r="Q413" s="542">
        <v>0</v>
      </c>
      <c r="R413" s="539" t="s">
        <v>3795</v>
      </c>
    </row>
    <row r="414" spans="2:18" s="543" customFormat="1" x14ac:dyDescent="0.25">
      <c r="B414" s="539">
        <v>0</v>
      </c>
      <c r="C414" s="539" t="s">
        <v>4214</v>
      </c>
      <c r="D414" s="539" t="s">
        <v>4080</v>
      </c>
      <c r="E414" s="540" t="s">
        <v>5184</v>
      </c>
      <c r="F414" s="539" t="s">
        <v>416</v>
      </c>
      <c r="G414" s="539" t="s">
        <v>558</v>
      </c>
      <c r="H414" s="539" t="s">
        <v>370</v>
      </c>
      <c r="I414" s="541" t="s">
        <v>4062</v>
      </c>
      <c r="J414" s="541" t="s">
        <v>806</v>
      </c>
      <c r="K414" s="540" t="s">
        <v>370</v>
      </c>
      <c r="L414" s="864"/>
      <c r="M414" s="864"/>
      <c r="N414" s="864"/>
      <c r="O414" s="542">
        <v>0</v>
      </c>
      <c r="P414" s="542">
        <v>0</v>
      </c>
      <c r="Q414" s="542">
        <v>0</v>
      </c>
      <c r="R414" s="539" t="s">
        <v>3795</v>
      </c>
    </row>
    <row r="415" spans="2:18" s="543" customFormat="1" x14ac:dyDescent="0.25">
      <c r="B415" s="539">
        <v>0</v>
      </c>
      <c r="C415" s="539" t="s">
        <v>4215</v>
      </c>
      <c r="D415" s="539" t="s">
        <v>4080</v>
      </c>
      <c r="E415" s="540" t="s">
        <v>3830</v>
      </c>
      <c r="F415" s="539" t="s">
        <v>416</v>
      </c>
      <c r="G415" s="539" t="s">
        <v>558</v>
      </c>
      <c r="H415" s="539" t="s">
        <v>634</v>
      </c>
      <c r="I415" s="541" t="s">
        <v>4062</v>
      </c>
      <c r="J415" s="541" t="s">
        <v>4809</v>
      </c>
      <c r="K415" s="540" t="s">
        <v>634</v>
      </c>
      <c r="L415" s="864"/>
      <c r="M415" s="864"/>
      <c r="N415" s="864"/>
      <c r="O415" s="542">
        <v>0</v>
      </c>
      <c r="P415" s="542">
        <v>0</v>
      </c>
      <c r="Q415" s="542">
        <v>0</v>
      </c>
      <c r="R415" s="539" t="s">
        <v>3795</v>
      </c>
    </row>
    <row r="416" spans="2:18" s="543" customFormat="1" x14ac:dyDescent="0.25">
      <c r="B416" s="539">
        <v>0</v>
      </c>
      <c r="C416" s="539" t="s">
        <v>4216</v>
      </c>
      <c r="D416" s="539" t="s">
        <v>4080</v>
      </c>
      <c r="E416" s="540" t="s">
        <v>4139</v>
      </c>
      <c r="F416" s="539" t="s">
        <v>416</v>
      </c>
      <c r="G416" s="539" t="s">
        <v>558</v>
      </c>
      <c r="H416" s="539" t="s">
        <v>370</v>
      </c>
      <c r="I416" s="541" t="s">
        <v>4062</v>
      </c>
      <c r="J416" s="541" t="s">
        <v>806</v>
      </c>
      <c r="K416" s="540" t="s">
        <v>370</v>
      </c>
      <c r="L416" s="864"/>
      <c r="M416" s="864"/>
      <c r="N416" s="864"/>
      <c r="O416" s="542">
        <v>0</v>
      </c>
      <c r="P416" s="542">
        <v>0</v>
      </c>
      <c r="Q416" s="542">
        <v>0</v>
      </c>
      <c r="R416" s="539" t="s">
        <v>3795</v>
      </c>
    </row>
    <row r="417" spans="2:18" s="543" customFormat="1" x14ac:dyDescent="0.25">
      <c r="B417" s="539">
        <v>0</v>
      </c>
      <c r="C417" s="539" t="s">
        <v>4217</v>
      </c>
      <c r="D417" s="539" t="s">
        <v>4080</v>
      </c>
      <c r="E417" s="540" t="s">
        <v>4140</v>
      </c>
      <c r="F417" s="539" t="s">
        <v>416</v>
      </c>
      <c r="G417" s="539" t="s">
        <v>558</v>
      </c>
      <c r="H417" s="539" t="s">
        <v>370</v>
      </c>
      <c r="I417" s="541" t="s">
        <v>4062</v>
      </c>
      <c r="J417" s="541" t="s">
        <v>806</v>
      </c>
      <c r="K417" s="540" t="s">
        <v>370</v>
      </c>
      <c r="L417" s="864"/>
      <c r="M417" s="864"/>
      <c r="N417" s="864"/>
      <c r="O417" s="542">
        <v>0</v>
      </c>
      <c r="P417" s="542">
        <v>0</v>
      </c>
      <c r="Q417" s="542">
        <v>0</v>
      </c>
      <c r="R417" s="539" t="s">
        <v>3795</v>
      </c>
    </row>
    <row r="418" spans="2:18" s="543" customFormat="1" x14ac:dyDescent="0.25">
      <c r="B418" s="539">
        <v>0</v>
      </c>
      <c r="C418" s="539" t="s">
        <v>4218</v>
      </c>
      <c r="D418" s="539" t="s">
        <v>4080</v>
      </c>
      <c r="E418" s="540" t="s">
        <v>4141</v>
      </c>
      <c r="F418" s="539" t="s">
        <v>416</v>
      </c>
      <c r="G418" s="539" t="s">
        <v>558</v>
      </c>
      <c r="H418" s="539" t="s">
        <v>522</v>
      </c>
      <c r="I418" s="541" t="s">
        <v>4062</v>
      </c>
      <c r="J418" s="541">
        <v>46022</v>
      </c>
      <c r="K418" s="540" t="s">
        <v>522</v>
      </c>
      <c r="L418" s="864"/>
      <c r="M418" s="864"/>
      <c r="N418" s="864"/>
      <c r="O418" s="542">
        <v>0</v>
      </c>
      <c r="P418" s="542">
        <v>0</v>
      </c>
      <c r="Q418" s="542">
        <v>0</v>
      </c>
      <c r="R418" s="539" t="s">
        <v>3795</v>
      </c>
    </row>
    <row r="419" spans="2:18" s="543" customFormat="1" x14ac:dyDescent="0.25">
      <c r="B419" s="539">
        <v>0</v>
      </c>
      <c r="C419" s="539" t="s">
        <v>4219</v>
      </c>
      <c r="D419" s="539" t="s">
        <v>4080</v>
      </c>
      <c r="E419" s="540" t="s">
        <v>3725</v>
      </c>
      <c r="F419" s="539" t="s">
        <v>416</v>
      </c>
      <c r="G419" s="539" t="s">
        <v>558</v>
      </c>
      <c r="H419" s="539" t="s">
        <v>2149</v>
      </c>
      <c r="I419" s="541" t="s">
        <v>4062</v>
      </c>
      <c r="J419" s="541">
        <v>46022</v>
      </c>
      <c r="K419" s="540" t="s">
        <v>2149</v>
      </c>
      <c r="L419" s="864"/>
      <c r="M419" s="864"/>
      <c r="N419" s="864"/>
      <c r="O419" s="542">
        <v>0</v>
      </c>
      <c r="P419" s="542">
        <v>0</v>
      </c>
      <c r="Q419" s="542">
        <v>0</v>
      </c>
      <c r="R419" s="539" t="s">
        <v>3795</v>
      </c>
    </row>
    <row r="420" spans="2:18" s="543" customFormat="1" x14ac:dyDescent="0.25">
      <c r="B420" s="539">
        <v>0</v>
      </c>
      <c r="C420" s="539" t="s">
        <v>4220</v>
      </c>
      <c r="D420" s="539" t="s">
        <v>4080</v>
      </c>
      <c r="E420" s="540" t="s">
        <v>3726</v>
      </c>
      <c r="F420" s="539" t="s">
        <v>416</v>
      </c>
      <c r="G420" s="539" t="s">
        <v>558</v>
      </c>
      <c r="H420" s="539" t="s">
        <v>767</v>
      </c>
      <c r="I420" s="541" t="s">
        <v>4062</v>
      </c>
      <c r="J420" s="541" t="s">
        <v>628</v>
      </c>
      <c r="K420" s="540" t="s">
        <v>767</v>
      </c>
      <c r="L420" s="864"/>
      <c r="M420" s="864"/>
      <c r="N420" s="864"/>
      <c r="O420" s="542">
        <v>0</v>
      </c>
      <c r="P420" s="542">
        <v>0</v>
      </c>
      <c r="Q420" s="542">
        <v>0</v>
      </c>
      <c r="R420" s="539" t="s">
        <v>3795</v>
      </c>
    </row>
    <row r="421" spans="2:18" s="543" customFormat="1" x14ac:dyDescent="0.25">
      <c r="B421" s="539">
        <v>0</v>
      </c>
      <c r="C421" s="539" t="s">
        <v>4268</v>
      </c>
      <c r="D421" s="539" t="s">
        <v>4080</v>
      </c>
      <c r="E421" s="540" t="s">
        <v>3729</v>
      </c>
      <c r="F421" s="539" t="s">
        <v>416</v>
      </c>
      <c r="G421" s="539" t="s">
        <v>558</v>
      </c>
      <c r="H421" s="539" t="s">
        <v>767</v>
      </c>
      <c r="I421" s="541" t="s">
        <v>4205</v>
      </c>
      <c r="J421" s="541">
        <v>46022</v>
      </c>
      <c r="K421" s="540" t="s">
        <v>767</v>
      </c>
      <c r="L421" s="864"/>
      <c r="M421" s="864"/>
      <c r="N421" s="864"/>
      <c r="O421" s="542">
        <v>0</v>
      </c>
      <c r="P421" s="542">
        <v>0</v>
      </c>
      <c r="Q421" s="542">
        <v>0</v>
      </c>
      <c r="R421" s="539" t="s">
        <v>3795</v>
      </c>
    </row>
    <row r="422" spans="2:18" s="543" customFormat="1" x14ac:dyDescent="0.25">
      <c r="B422" s="539">
        <v>0</v>
      </c>
      <c r="C422" s="539" t="s">
        <v>4269</v>
      </c>
      <c r="D422" s="539" t="s">
        <v>4080</v>
      </c>
      <c r="E422" s="540" t="s">
        <v>3730</v>
      </c>
      <c r="F422" s="539" t="s">
        <v>416</v>
      </c>
      <c r="G422" s="539" t="s">
        <v>558</v>
      </c>
      <c r="H422" s="539" t="s">
        <v>767</v>
      </c>
      <c r="I422" s="541" t="s">
        <v>4205</v>
      </c>
      <c r="J422" s="541" t="s">
        <v>628</v>
      </c>
      <c r="K422" s="540" t="s">
        <v>767</v>
      </c>
      <c r="L422" s="864"/>
      <c r="M422" s="864"/>
      <c r="N422" s="864"/>
      <c r="O422" s="542">
        <v>0</v>
      </c>
      <c r="P422" s="542">
        <v>0</v>
      </c>
      <c r="Q422" s="542">
        <v>0</v>
      </c>
      <c r="R422" s="539" t="s">
        <v>3795</v>
      </c>
    </row>
    <row r="423" spans="2:18" s="543" customFormat="1" x14ac:dyDescent="0.25">
      <c r="B423" s="539">
        <v>0</v>
      </c>
      <c r="C423" s="539" t="s">
        <v>4270</v>
      </c>
      <c r="D423" s="539" t="s">
        <v>4080</v>
      </c>
      <c r="E423" s="540" t="s">
        <v>3739</v>
      </c>
      <c r="F423" s="539" t="s">
        <v>416</v>
      </c>
      <c r="G423" s="539" t="s">
        <v>558</v>
      </c>
      <c r="H423" s="539" t="s">
        <v>767</v>
      </c>
      <c r="I423" s="541" t="s">
        <v>4205</v>
      </c>
      <c r="J423" s="541">
        <v>46022</v>
      </c>
      <c r="K423" s="540" t="s">
        <v>767</v>
      </c>
      <c r="L423" s="864"/>
      <c r="M423" s="864"/>
      <c r="N423" s="864"/>
      <c r="O423" s="542">
        <v>0</v>
      </c>
      <c r="P423" s="542">
        <v>0</v>
      </c>
      <c r="Q423" s="542">
        <v>0</v>
      </c>
      <c r="R423" s="539" t="s">
        <v>3795</v>
      </c>
    </row>
    <row r="424" spans="2:18" s="543" customFormat="1" x14ac:dyDescent="0.25">
      <c r="B424" s="539">
        <v>0</v>
      </c>
      <c r="C424" s="539" t="s">
        <v>4271</v>
      </c>
      <c r="D424" s="539" t="s">
        <v>4080</v>
      </c>
      <c r="E424" s="540" t="s">
        <v>4174</v>
      </c>
      <c r="F424" s="539" t="s">
        <v>416</v>
      </c>
      <c r="G424" s="539" t="s">
        <v>558</v>
      </c>
      <c r="H424" s="539" t="s">
        <v>634</v>
      </c>
      <c r="I424" s="541" t="s">
        <v>4205</v>
      </c>
      <c r="J424" s="541">
        <v>46022</v>
      </c>
      <c r="K424" s="540" t="s">
        <v>634</v>
      </c>
      <c r="L424" s="864"/>
      <c r="M424" s="864"/>
      <c r="N424" s="864"/>
      <c r="O424" s="542">
        <v>0</v>
      </c>
      <c r="P424" s="542">
        <v>0</v>
      </c>
      <c r="Q424" s="542">
        <v>0</v>
      </c>
      <c r="R424" s="539" t="s">
        <v>3795</v>
      </c>
    </row>
    <row r="425" spans="2:18" s="543" customFormat="1" x14ac:dyDescent="0.25">
      <c r="B425" s="539">
        <v>0</v>
      </c>
      <c r="C425" s="539" t="s">
        <v>4272</v>
      </c>
      <c r="D425" s="539" t="s">
        <v>4080</v>
      </c>
      <c r="E425" s="540" t="s">
        <v>4178</v>
      </c>
      <c r="F425" s="539" t="s">
        <v>416</v>
      </c>
      <c r="G425" s="539" t="s">
        <v>558</v>
      </c>
      <c r="H425" s="539" t="s">
        <v>2149</v>
      </c>
      <c r="I425" s="541" t="s">
        <v>4205</v>
      </c>
      <c r="J425" s="541">
        <v>46022</v>
      </c>
      <c r="K425" s="540" t="s">
        <v>2149</v>
      </c>
      <c r="L425" s="864"/>
      <c r="M425" s="864"/>
      <c r="N425" s="864"/>
      <c r="O425" s="542">
        <v>0</v>
      </c>
      <c r="P425" s="542">
        <v>0</v>
      </c>
      <c r="Q425" s="542">
        <v>0</v>
      </c>
      <c r="R425" s="539" t="s">
        <v>3795</v>
      </c>
    </row>
    <row r="426" spans="2:18" s="543" customFormat="1" x14ac:dyDescent="0.25">
      <c r="B426" s="539">
        <v>0</v>
      </c>
      <c r="C426" s="539" t="s">
        <v>4273</v>
      </c>
      <c r="D426" s="539" t="s">
        <v>4080</v>
      </c>
      <c r="E426" s="540" t="s">
        <v>4180</v>
      </c>
      <c r="F426" s="539" t="s">
        <v>416</v>
      </c>
      <c r="G426" s="539" t="s">
        <v>558</v>
      </c>
      <c r="H426" s="539" t="s">
        <v>431</v>
      </c>
      <c r="I426" s="541" t="s">
        <v>4205</v>
      </c>
      <c r="J426" s="541">
        <v>45808</v>
      </c>
      <c r="K426" s="540" t="s">
        <v>431</v>
      </c>
      <c r="L426" s="864"/>
      <c r="M426" s="864"/>
      <c r="N426" s="864"/>
      <c r="O426" s="542">
        <v>0</v>
      </c>
      <c r="P426" s="542">
        <v>0</v>
      </c>
      <c r="Q426" s="542">
        <v>0</v>
      </c>
      <c r="R426" s="539" t="s">
        <v>3795</v>
      </c>
    </row>
    <row r="427" spans="2:18" s="543" customFormat="1" x14ac:dyDescent="0.25">
      <c r="B427" s="539">
        <v>0</v>
      </c>
      <c r="C427" s="539" t="s">
        <v>4274</v>
      </c>
      <c r="D427" s="539" t="s">
        <v>4080</v>
      </c>
      <c r="E427" s="540" t="s">
        <v>3742</v>
      </c>
      <c r="F427" s="539" t="s">
        <v>416</v>
      </c>
      <c r="G427" s="539" t="s">
        <v>558</v>
      </c>
      <c r="H427" s="539" t="s">
        <v>634</v>
      </c>
      <c r="I427" s="541" t="s">
        <v>4205</v>
      </c>
      <c r="J427" s="541" t="s">
        <v>806</v>
      </c>
      <c r="K427" s="540" t="s">
        <v>634</v>
      </c>
      <c r="L427" s="864"/>
      <c r="M427" s="864"/>
      <c r="N427" s="864"/>
      <c r="O427" s="542">
        <v>0</v>
      </c>
      <c r="P427" s="542">
        <v>0</v>
      </c>
      <c r="Q427" s="542">
        <v>0</v>
      </c>
      <c r="R427" s="539" t="s">
        <v>3795</v>
      </c>
    </row>
    <row r="428" spans="2:18" s="543" customFormat="1" x14ac:dyDescent="0.25">
      <c r="B428" s="539">
        <v>0</v>
      </c>
      <c r="C428" s="539" t="s">
        <v>4275</v>
      </c>
      <c r="D428" s="539" t="s">
        <v>4080</v>
      </c>
      <c r="E428" s="540" t="s">
        <v>3742</v>
      </c>
      <c r="F428" s="539" t="s">
        <v>416</v>
      </c>
      <c r="G428" s="539" t="s">
        <v>558</v>
      </c>
      <c r="H428" s="539" t="s">
        <v>517</v>
      </c>
      <c r="I428" s="541" t="s">
        <v>4205</v>
      </c>
      <c r="J428" s="541" t="s">
        <v>806</v>
      </c>
      <c r="K428" s="540" t="s">
        <v>517</v>
      </c>
      <c r="L428" s="864"/>
      <c r="M428" s="864"/>
      <c r="N428" s="864"/>
      <c r="O428" s="542">
        <v>0</v>
      </c>
      <c r="P428" s="542">
        <v>0</v>
      </c>
      <c r="Q428" s="542">
        <v>0</v>
      </c>
      <c r="R428" s="539" t="s">
        <v>3795</v>
      </c>
    </row>
    <row r="429" spans="2:18" s="543" customFormat="1" x14ac:dyDescent="0.25">
      <c r="B429" s="539">
        <v>0</v>
      </c>
      <c r="C429" s="539" t="s">
        <v>4497</v>
      </c>
      <c r="D429" s="539" t="s">
        <v>4080</v>
      </c>
      <c r="E429" s="540" t="s">
        <v>4434</v>
      </c>
      <c r="F429" s="539" t="s">
        <v>416</v>
      </c>
      <c r="G429" s="539" t="s">
        <v>558</v>
      </c>
      <c r="H429" s="539" t="s">
        <v>484</v>
      </c>
      <c r="I429" s="541" t="s">
        <v>4413</v>
      </c>
      <c r="J429" s="541">
        <v>46022</v>
      </c>
      <c r="K429" s="540" t="s">
        <v>484</v>
      </c>
      <c r="L429" s="864"/>
      <c r="M429" s="864"/>
      <c r="N429" s="864"/>
      <c r="O429" s="542">
        <v>0</v>
      </c>
      <c r="P429" s="542">
        <v>0</v>
      </c>
      <c r="Q429" s="542">
        <v>0</v>
      </c>
      <c r="R429" s="539" t="s">
        <v>3795</v>
      </c>
    </row>
    <row r="430" spans="2:18" s="543" customFormat="1" x14ac:dyDescent="0.25">
      <c r="B430" s="539">
        <v>0</v>
      </c>
      <c r="C430" s="539" t="s">
        <v>4498</v>
      </c>
      <c r="D430" s="539" t="s">
        <v>4080</v>
      </c>
      <c r="E430" s="540" t="s">
        <v>4435</v>
      </c>
      <c r="F430" s="539" t="s">
        <v>416</v>
      </c>
      <c r="G430" s="539" t="s">
        <v>558</v>
      </c>
      <c r="H430" s="539" t="s">
        <v>484</v>
      </c>
      <c r="I430" s="541" t="s">
        <v>4413</v>
      </c>
      <c r="J430" s="541">
        <v>46022</v>
      </c>
      <c r="K430" s="540" t="s">
        <v>484</v>
      </c>
      <c r="L430" s="864"/>
      <c r="M430" s="864"/>
      <c r="N430" s="864"/>
      <c r="O430" s="542">
        <v>0</v>
      </c>
      <c r="P430" s="542">
        <v>0</v>
      </c>
      <c r="Q430" s="542">
        <v>0</v>
      </c>
      <c r="R430" s="539" t="s">
        <v>3795</v>
      </c>
    </row>
    <row r="431" spans="2:18" s="543" customFormat="1" x14ac:dyDescent="0.25">
      <c r="B431" s="539">
        <v>0</v>
      </c>
      <c r="C431" s="539" t="s">
        <v>4499</v>
      </c>
      <c r="D431" s="539" t="s">
        <v>4080</v>
      </c>
      <c r="E431" s="540" t="s">
        <v>4436</v>
      </c>
      <c r="F431" s="539" t="s">
        <v>416</v>
      </c>
      <c r="G431" s="539" t="s">
        <v>558</v>
      </c>
      <c r="H431" s="539" t="s">
        <v>561</v>
      </c>
      <c r="I431" s="541" t="s">
        <v>4413</v>
      </c>
      <c r="J431" s="541" t="s">
        <v>806</v>
      </c>
      <c r="K431" s="540" t="s">
        <v>561</v>
      </c>
      <c r="L431" s="864"/>
      <c r="M431" s="864"/>
      <c r="N431" s="864"/>
      <c r="O431" s="542">
        <v>0</v>
      </c>
      <c r="P431" s="542">
        <v>0</v>
      </c>
      <c r="Q431" s="542">
        <v>0</v>
      </c>
      <c r="R431" s="539" t="s">
        <v>3795</v>
      </c>
    </row>
    <row r="432" spans="2:18" s="543" customFormat="1" x14ac:dyDescent="0.25">
      <c r="B432" s="539">
        <v>0</v>
      </c>
      <c r="C432" s="539" t="s">
        <v>4500</v>
      </c>
      <c r="D432" s="539" t="s">
        <v>4080</v>
      </c>
      <c r="E432" s="540" t="s">
        <v>4437</v>
      </c>
      <c r="F432" s="539" t="s">
        <v>416</v>
      </c>
      <c r="G432" s="539" t="s">
        <v>558</v>
      </c>
      <c r="H432" s="539" t="s">
        <v>730</v>
      </c>
      <c r="I432" s="541" t="s">
        <v>4413</v>
      </c>
      <c r="J432" s="541" t="s">
        <v>806</v>
      </c>
      <c r="K432" s="540" t="s">
        <v>730</v>
      </c>
      <c r="L432" s="864"/>
      <c r="M432" s="864"/>
      <c r="N432" s="864"/>
      <c r="O432" s="542">
        <v>0</v>
      </c>
      <c r="P432" s="542">
        <v>0</v>
      </c>
      <c r="Q432" s="542">
        <v>0</v>
      </c>
      <c r="R432" s="539" t="s">
        <v>3795</v>
      </c>
    </row>
    <row r="433" spans="2:18" s="543" customFormat="1" x14ac:dyDescent="0.25">
      <c r="B433" s="539">
        <v>0</v>
      </c>
      <c r="C433" s="539" t="s">
        <v>4501</v>
      </c>
      <c r="D433" s="539" t="s">
        <v>4080</v>
      </c>
      <c r="E433" s="540" t="s">
        <v>3821</v>
      </c>
      <c r="F433" s="539" t="s">
        <v>416</v>
      </c>
      <c r="G433" s="539" t="s">
        <v>558</v>
      </c>
      <c r="H433" s="539" t="s">
        <v>767</v>
      </c>
      <c r="I433" s="541" t="s">
        <v>5165</v>
      </c>
      <c r="J433" s="541">
        <v>46022</v>
      </c>
      <c r="K433" s="540" t="s">
        <v>767</v>
      </c>
      <c r="L433" s="864"/>
      <c r="M433" s="864"/>
      <c r="N433" s="864"/>
      <c r="O433" s="542">
        <v>0</v>
      </c>
      <c r="P433" s="542">
        <v>0</v>
      </c>
      <c r="Q433" s="542">
        <v>0</v>
      </c>
      <c r="R433" s="539" t="s">
        <v>3795</v>
      </c>
    </row>
    <row r="434" spans="2:18" s="543" customFormat="1" x14ac:dyDescent="0.25">
      <c r="B434" s="539">
        <v>0</v>
      </c>
      <c r="C434" s="539" t="s">
        <v>4502</v>
      </c>
      <c r="D434" s="539" t="s">
        <v>4080</v>
      </c>
      <c r="E434" s="540" t="s">
        <v>4176</v>
      </c>
      <c r="F434" s="539" t="s">
        <v>416</v>
      </c>
      <c r="G434" s="539" t="s">
        <v>558</v>
      </c>
      <c r="H434" s="539" t="s">
        <v>522</v>
      </c>
      <c r="I434" s="541" t="s">
        <v>5165</v>
      </c>
      <c r="J434" s="541" t="s">
        <v>806</v>
      </c>
      <c r="K434" s="540" t="s">
        <v>522</v>
      </c>
      <c r="L434" s="864"/>
      <c r="M434" s="864"/>
      <c r="N434" s="864"/>
      <c r="O434" s="542">
        <v>0</v>
      </c>
      <c r="P434" s="542">
        <v>0</v>
      </c>
      <c r="Q434" s="542">
        <v>0</v>
      </c>
      <c r="R434" s="539" t="s">
        <v>3795</v>
      </c>
    </row>
    <row r="435" spans="2:18" s="543" customFormat="1" x14ac:dyDescent="0.25">
      <c r="B435" s="539">
        <v>0</v>
      </c>
      <c r="C435" s="539" t="s">
        <v>4503</v>
      </c>
      <c r="D435" s="539" t="s">
        <v>4080</v>
      </c>
      <c r="E435" s="540" t="s">
        <v>3819</v>
      </c>
      <c r="F435" s="539" t="s">
        <v>416</v>
      </c>
      <c r="G435" s="539" t="s">
        <v>558</v>
      </c>
      <c r="H435" s="539" t="s">
        <v>767</v>
      </c>
      <c r="I435" s="541" t="s">
        <v>5165</v>
      </c>
      <c r="J435" s="541">
        <v>46022</v>
      </c>
      <c r="K435" s="540" t="s">
        <v>767</v>
      </c>
      <c r="L435" s="864"/>
      <c r="M435" s="864"/>
      <c r="N435" s="864"/>
      <c r="O435" s="542">
        <v>0</v>
      </c>
      <c r="P435" s="542">
        <v>0</v>
      </c>
      <c r="Q435" s="542">
        <v>0</v>
      </c>
      <c r="R435" s="539" t="s">
        <v>3795</v>
      </c>
    </row>
    <row r="436" spans="2:18" s="543" customFormat="1" x14ac:dyDescent="0.25">
      <c r="B436" s="539">
        <v>0</v>
      </c>
      <c r="C436" s="539" t="s">
        <v>4504</v>
      </c>
      <c r="D436" s="539" t="s">
        <v>4080</v>
      </c>
      <c r="E436" s="540" t="s">
        <v>4505</v>
      </c>
      <c r="F436" s="539" t="s">
        <v>416</v>
      </c>
      <c r="G436" s="539" t="s">
        <v>558</v>
      </c>
      <c r="H436" s="539" t="s">
        <v>634</v>
      </c>
      <c r="I436" s="541" t="s">
        <v>5165</v>
      </c>
      <c r="J436" s="541" t="s">
        <v>806</v>
      </c>
      <c r="K436" s="540" t="s">
        <v>634</v>
      </c>
      <c r="L436" s="864"/>
      <c r="M436" s="864"/>
      <c r="N436" s="864"/>
      <c r="O436" s="542">
        <v>0</v>
      </c>
      <c r="P436" s="542">
        <v>0</v>
      </c>
      <c r="Q436" s="542">
        <v>0</v>
      </c>
      <c r="R436" s="539" t="s">
        <v>3795</v>
      </c>
    </row>
    <row r="437" spans="2:18" s="543" customFormat="1" x14ac:dyDescent="0.25">
      <c r="B437" s="539">
        <v>0</v>
      </c>
      <c r="C437" s="539" t="s">
        <v>4506</v>
      </c>
      <c r="D437" s="539" t="s">
        <v>4080</v>
      </c>
      <c r="E437" s="540" t="s">
        <v>384</v>
      </c>
      <c r="F437" s="539" t="s">
        <v>416</v>
      </c>
      <c r="G437" s="539" t="s">
        <v>558</v>
      </c>
      <c r="H437" s="539" t="s">
        <v>562</v>
      </c>
      <c r="I437" s="541" t="s">
        <v>5165</v>
      </c>
      <c r="J437" s="541" t="s">
        <v>806</v>
      </c>
      <c r="K437" s="540" t="s">
        <v>562</v>
      </c>
      <c r="L437" s="864"/>
      <c r="M437" s="864"/>
      <c r="N437" s="864"/>
      <c r="O437" s="542">
        <v>0</v>
      </c>
      <c r="P437" s="542">
        <v>0</v>
      </c>
      <c r="Q437" s="542">
        <v>0</v>
      </c>
      <c r="R437" s="539" t="s">
        <v>3795</v>
      </c>
    </row>
    <row r="438" spans="2:18" s="543" customFormat="1" x14ac:dyDescent="0.25">
      <c r="B438" s="539">
        <v>0</v>
      </c>
      <c r="C438" s="539" t="s">
        <v>4507</v>
      </c>
      <c r="D438" s="539" t="s">
        <v>4080</v>
      </c>
      <c r="E438" s="540" t="s">
        <v>3989</v>
      </c>
      <c r="F438" s="539" t="s">
        <v>416</v>
      </c>
      <c r="G438" s="539" t="s">
        <v>558</v>
      </c>
      <c r="H438" s="539" t="s">
        <v>608</v>
      </c>
      <c r="I438" s="541" t="s">
        <v>5165</v>
      </c>
      <c r="J438" s="541" t="s">
        <v>806</v>
      </c>
      <c r="K438" s="540" t="s">
        <v>608</v>
      </c>
      <c r="L438" s="864"/>
      <c r="M438" s="864"/>
      <c r="N438" s="864"/>
      <c r="O438" s="542">
        <v>0</v>
      </c>
      <c r="P438" s="542">
        <v>0</v>
      </c>
      <c r="Q438" s="542">
        <v>0</v>
      </c>
      <c r="R438" s="539" t="s">
        <v>3795</v>
      </c>
    </row>
    <row r="439" spans="2:18" s="543" customFormat="1" x14ac:dyDescent="0.25">
      <c r="B439" s="539">
        <v>0</v>
      </c>
      <c r="C439" s="539" t="s">
        <v>4535</v>
      </c>
      <c r="D439" s="539" t="s">
        <v>4080</v>
      </c>
      <c r="E439" s="540" t="s">
        <v>3816</v>
      </c>
      <c r="F439" s="539" t="s">
        <v>416</v>
      </c>
      <c r="G439" s="539" t="s">
        <v>558</v>
      </c>
      <c r="H439" s="539" t="s">
        <v>767</v>
      </c>
      <c r="I439" s="541" t="s">
        <v>5165</v>
      </c>
      <c r="J439" s="541">
        <v>46022</v>
      </c>
      <c r="K439" s="540" t="s">
        <v>767</v>
      </c>
      <c r="L439" s="864"/>
      <c r="M439" s="864"/>
      <c r="N439" s="864"/>
      <c r="O439" s="542">
        <v>0</v>
      </c>
      <c r="P439" s="542">
        <v>0</v>
      </c>
      <c r="Q439" s="542">
        <v>0</v>
      </c>
      <c r="R439" s="539" t="s">
        <v>3795</v>
      </c>
    </row>
    <row r="440" spans="2:18" s="543" customFormat="1" x14ac:dyDescent="0.25">
      <c r="B440" s="539">
        <v>0</v>
      </c>
      <c r="C440" s="539" t="s">
        <v>4536</v>
      </c>
      <c r="D440" s="539" t="s">
        <v>4080</v>
      </c>
      <c r="E440" s="540" t="s">
        <v>3815</v>
      </c>
      <c r="F440" s="539" t="s">
        <v>416</v>
      </c>
      <c r="G440" s="539" t="s">
        <v>558</v>
      </c>
      <c r="H440" s="539" t="s">
        <v>634</v>
      </c>
      <c r="I440" s="541" t="s">
        <v>5174</v>
      </c>
      <c r="J440" s="541" t="s">
        <v>806</v>
      </c>
      <c r="K440" s="540" t="s">
        <v>634</v>
      </c>
      <c r="L440" s="864"/>
      <c r="M440" s="864"/>
      <c r="N440" s="864"/>
      <c r="O440" s="542">
        <v>0</v>
      </c>
      <c r="P440" s="542">
        <v>0</v>
      </c>
      <c r="Q440" s="542">
        <v>0</v>
      </c>
      <c r="R440" s="539" t="s">
        <v>3795</v>
      </c>
    </row>
    <row r="441" spans="2:18" s="543" customFormat="1" x14ac:dyDescent="0.25">
      <c r="B441" s="539">
        <v>0</v>
      </c>
      <c r="C441" s="539" t="s">
        <v>4537</v>
      </c>
      <c r="D441" s="539" t="s">
        <v>4080</v>
      </c>
      <c r="E441" s="540" t="s">
        <v>3831</v>
      </c>
      <c r="F441" s="539" t="s">
        <v>416</v>
      </c>
      <c r="G441" s="539" t="s">
        <v>558</v>
      </c>
      <c r="H441" s="539" t="s">
        <v>634</v>
      </c>
      <c r="I441" s="541" t="s">
        <v>5174</v>
      </c>
      <c r="J441" s="541" t="s">
        <v>806</v>
      </c>
      <c r="K441" s="540" t="s">
        <v>634</v>
      </c>
      <c r="L441" s="864"/>
      <c r="M441" s="864"/>
      <c r="N441" s="864"/>
      <c r="O441" s="542">
        <v>0</v>
      </c>
      <c r="P441" s="542">
        <v>0</v>
      </c>
      <c r="Q441" s="542">
        <v>0</v>
      </c>
      <c r="R441" s="539" t="s">
        <v>3795</v>
      </c>
    </row>
    <row r="442" spans="2:18" s="543" customFormat="1" x14ac:dyDescent="0.25">
      <c r="B442" s="539">
        <v>0</v>
      </c>
      <c r="C442" s="539" t="s">
        <v>4538</v>
      </c>
      <c r="D442" s="539" t="s">
        <v>4080</v>
      </c>
      <c r="E442" s="540" t="s">
        <v>4179</v>
      </c>
      <c r="F442" s="539" t="s">
        <v>416</v>
      </c>
      <c r="G442" s="539" t="s">
        <v>558</v>
      </c>
      <c r="H442" s="539" t="s">
        <v>634</v>
      </c>
      <c r="I442" s="541" t="s">
        <v>5174</v>
      </c>
      <c r="J442" s="541" t="s">
        <v>806</v>
      </c>
      <c r="K442" s="540" t="s">
        <v>634</v>
      </c>
      <c r="L442" s="864"/>
      <c r="M442" s="864"/>
      <c r="N442" s="864"/>
      <c r="O442" s="542">
        <v>0</v>
      </c>
      <c r="P442" s="542">
        <v>0</v>
      </c>
      <c r="Q442" s="542">
        <v>0</v>
      </c>
      <c r="R442" s="539" t="s">
        <v>3795</v>
      </c>
    </row>
    <row r="443" spans="2:18" s="543" customFormat="1" x14ac:dyDescent="0.25">
      <c r="B443" s="539">
        <v>0</v>
      </c>
      <c r="C443" s="539" t="s">
        <v>4539</v>
      </c>
      <c r="D443" s="539" t="s">
        <v>4080</v>
      </c>
      <c r="E443" s="540" t="s">
        <v>5183</v>
      </c>
      <c r="F443" s="539" t="s">
        <v>416</v>
      </c>
      <c r="G443" s="539" t="s">
        <v>558</v>
      </c>
      <c r="H443" s="539" t="s">
        <v>431</v>
      </c>
      <c r="I443" s="541" t="s">
        <v>5174</v>
      </c>
      <c r="J443" s="541">
        <v>45808</v>
      </c>
      <c r="K443" s="540" t="s">
        <v>431</v>
      </c>
      <c r="L443" s="864"/>
      <c r="M443" s="864"/>
      <c r="N443" s="864"/>
      <c r="O443" s="542">
        <v>0</v>
      </c>
      <c r="P443" s="542">
        <v>0</v>
      </c>
      <c r="Q443" s="542">
        <v>0</v>
      </c>
      <c r="R443" s="539" t="s">
        <v>3795</v>
      </c>
    </row>
    <row r="444" spans="2:18" s="543" customFormat="1" x14ac:dyDescent="0.25">
      <c r="B444" s="539">
        <v>0</v>
      </c>
      <c r="C444" s="539" t="s">
        <v>4747</v>
      </c>
      <c r="D444" s="539" t="s">
        <v>4080</v>
      </c>
      <c r="E444" s="540" t="s">
        <v>4177</v>
      </c>
      <c r="F444" s="539" t="s">
        <v>416</v>
      </c>
      <c r="G444" s="539" t="s">
        <v>558</v>
      </c>
      <c r="H444" s="539" t="s">
        <v>767</v>
      </c>
      <c r="I444" s="541" t="s">
        <v>4731</v>
      </c>
      <c r="J444" s="541" t="s">
        <v>806</v>
      </c>
      <c r="K444" s="540" t="s">
        <v>767</v>
      </c>
      <c r="L444" s="864"/>
      <c r="M444" s="864"/>
      <c r="N444" s="864"/>
      <c r="O444" s="542">
        <v>0</v>
      </c>
      <c r="P444" s="542">
        <v>0</v>
      </c>
      <c r="Q444" s="542">
        <v>0</v>
      </c>
      <c r="R444" s="539" t="s">
        <v>3795</v>
      </c>
    </row>
    <row r="445" spans="2:18" s="543" customFormat="1" x14ac:dyDescent="0.25">
      <c r="B445" s="539">
        <v>0</v>
      </c>
      <c r="C445" s="539" t="s">
        <v>4748</v>
      </c>
      <c r="D445" s="539" t="s">
        <v>4080</v>
      </c>
      <c r="E445" s="540" t="s">
        <v>4181</v>
      </c>
      <c r="F445" s="539" t="s">
        <v>416</v>
      </c>
      <c r="G445" s="539" t="s">
        <v>558</v>
      </c>
      <c r="H445" s="539" t="s">
        <v>767</v>
      </c>
      <c r="I445" s="541" t="s">
        <v>4731</v>
      </c>
      <c r="J445" s="541" t="s">
        <v>806</v>
      </c>
      <c r="K445" s="540" t="s">
        <v>767</v>
      </c>
      <c r="L445" s="864"/>
      <c r="M445" s="864"/>
      <c r="N445" s="864"/>
      <c r="O445" s="542">
        <v>0</v>
      </c>
      <c r="P445" s="542">
        <v>0</v>
      </c>
      <c r="Q445" s="542">
        <v>0</v>
      </c>
      <c r="R445" s="539" t="s">
        <v>3795</v>
      </c>
    </row>
    <row r="446" spans="2:18" s="543" customFormat="1" x14ac:dyDescent="0.25">
      <c r="B446" s="539">
        <v>0</v>
      </c>
      <c r="C446" s="539" t="s">
        <v>4749</v>
      </c>
      <c r="D446" s="539" t="s">
        <v>4080</v>
      </c>
      <c r="E446" s="540" t="s">
        <v>3922</v>
      </c>
      <c r="F446" s="539" t="s">
        <v>416</v>
      </c>
      <c r="G446" s="539" t="s">
        <v>558</v>
      </c>
      <c r="H446" s="539" t="s">
        <v>370</v>
      </c>
      <c r="I446" s="541" t="s">
        <v>4731</v>
      </c>
      <c r="J446" s="541" t="s">
        <v>806</v>
      </c>
      <c r="K446" s="540" t="s">
        <v>370</v>
      </c>
      <c r="L446" s="864"/>
      <c r="M446" s="864"/>
      <c r="N446" s="864"/>
      <c r="O446" s="542">
        <v>0</v>
      </c>
      <c r="P446" s="542">
        <v>0</v>
      </c>
      <c r="Q446" s="542">
        <v>0</v>
      </c>
      <c r="R446" s="539" t="s">
        <v>3795</v>
      </c>
    </row>
    <row r="447" spans="2:18" s="543" customFormat="1" x14ac:dyDescent="0.25">
      <c r="B447" s="539">
        <v>0</v>
      </c>
      <c r="C447" s="539" t="s">
        <v>4750</v>
      </c>
      <c r="D447" s="539" t="s">
        <v>4080</v>
      </c>
      <c r="E447" s="540" t="s">
        <v>3923</v>
      </c>
      <c r="F447" s="539" t="s">
        <v>416</v>
      </c>
      <c r="G447" s="539" t="s">
        <v>558</v>
      </c>
      <c r="H447" s="539" t="s">
        <v>431</v>
      </c>
      <c r="I447" s="541" t="s">
        <v>4731</v>
      </c>
      <c r="J447" s="541" t="s">
        <v>806</v>
      </c>
      <c r="K447" s="540" t="s">
        <v>431</v>
      </c>
      <c r="L447" s="864"/>
      <c r="M447" s="864"/>
      <c r="N447" s="864"/>
      <c r="O447" s="542">
        <v>0</v>
      </c>
      <c r="P447" s="542">
        <v>0</v>
      </c>
      <c r="Q447" s="542">
        <v>0</v>
      </c>
      <c r="R447" s="539" t="s">
        <v>3795</v>
      </c>
    </row>
    <row r="448" spans="2:18" s="543" customFormat="1" x14ac:dyDescent="0.25">
      <c r="B448" s="539">
        <v>0</v>
      </c>
      <c r="C448" s="539" t="s">
        <v>4751</v>
      </c>
      <c r="D448" s="539" t="s">
        <v>4080</v>
      </c>
      <c r="E448" s="540" t="s">
        <v>4182</v>
      </c>
      <c r="F448" s="539" t="s">
        <v>416</v>
      </c>
      <c r="G448" s="539" t="s">
        <v>558</v>
      </c>
      <c r="H448" s="539" t="s">
        <v>431</v>
      </c>
      <c r="I448" s="541" t="s">
        <v>4731</v>
      </c>
      <c r="J448" s="541" t="s">
        <v>806</v>
      </c>
      <c r="K448" s="540" t="s">
        <v>431</v>
      </c>
      <c r="L448" s="864"/>
      <c r="M448" s="864"/>
      <c r="N448" s="864"/>
      <c r="O448" s="542">
        <v>0</v>
      </c>
      <c r="P448" s="542">
        <v>0</v>
      </c>
      <c r="Q448" s="542">
        <v>0</v>
      </c>
      <c r="R448" s="539" t="s">
        <v>3795</v>
      </c>
    </row>
    <row r="449" spans="2:18" s="543" customFormat="1" x14ac:dyDescent="0.25">
      <c r="B449" s="539">
        <v>0</v>
      </c>
      <c r="C449" s="539" t="s">
        <v>4752</v>
      </c>
      <c r="D449" s="539" t="s">
        <v>4080</v>
      </c>
      <c r="E449" s="540" t="s">
        <v>4183</v>
      </c>
      <c r="F449" s="539" t="s">
        <v>416</v>
      </c>
      <c r="G449" s="539" t="s">
        <v>558</v>
      </c>
      <c r="H449" s="539" t="s">
        <v>475</v>
      </c>
      <c r="I449" s="541" t="s">
        <v>4731</v>
      </c>
      <c r="J449" s="541" t="s">
        <v>806</v>
      </c>
      <c r="K449" s="540" t="s">
        <v>475</v>
      </c>
      <c r="L449" s="864"/>
      <c r="M449" s="864"/>
      <c r="N449" s="864"/>
      <c r="O449" s="542">
        <v>0</v>
      </c>
      <c r="P449" s="542">
        <v>0</v>
      </c>
      <c r="Q449" s="542">
        <v>0</v>
      </c>
      <c r="R449" s="539" t="s">
        <v>3795</v>
      </c>
    </row>
    <row r="450" spans="2:18" s="543" customFormat="1" x14ac:dyDescent="0.25">
      <c r="B450" s="539">
        <v>0</v>
      </c>
      <c r="C450" s="539" t="s">
        <v>4753</v>
      </c>
      <c r="D450" s="539" t="s">
        <v>4080</v>
      </c>
      <c r="E450" s="540" t="s">
        <v>3919</v>
      </c>
      <c r="F450" s="539" t="s">
        <v>416</v>
      </c>
      <c r="G450" s="539" t="s">
        <v>558</v>
      </c>
      <c r="H450" s="539" t="s">
        <v>470</v>
      </c>
      <c r="I450" s="541" t="s">
        <v>4731</v>
      </c>
      <c r="J450" s="541" t="s">
        <v>806</v>
      </c>
      <c r="K450" s="540" t="s">
        <v>470</v>
      </c>
      <c r="L450" s="864"/>
      <c r="M450" s="864"/>
      <c r="N450" s="864"/>
      <c r="O450" s="542">
        <v>0</v>
      </c>
      <c r="P450" s="542">
        <v>0</v>
      </c>
      <c r="Q450" s="542">
        <v>0</v>
      </c>
      <c r="R450" s="539" t="s">
        <v>3795</v>
      </c>
    </row>
    <row r="451" spans="2:18" s="543" customFormat="1" x14ac:dyDescent="0.25">
      <c r="B451" s="539">
        <v>0</v>
      </c>
      <c r="C451" s="539" t="s">
        <v>4754</v>
      </c>
      <c r="D451" s="539" t="s">
        <v>4080</v>
      </c>
      <c r="E451" s="540" t="s">
        <v>3920</v>
      </c>
      <c r="F451" s="539" t="s">
        <v>416</v>
      </c>
      <c r="G451" s="539" t="s">
        <v>558</v>
      </c>
      <c r="H451" s="539" t="s">
        <v>562</v>
      </c>
      <c r="I451" s="541" t="s">
        <v>4731</v>
      </c>
      <c r="J451" s="541" t="s">
        <v>806</v>
      </c>
      <c r="K451" s="540" t="s">
        <v>562</v>
      </c>
      <c r="L451" s="864"/>
      <c r="M451" s="864"/>
      <c r="N451" s="864"/>
      <c r="O451" s="542">
        <v>0</v>
      </c>
      <c r="P451" s="542">
        <v>0</v>
      </c>
      <c r="Q451" s="542">
        <v>0</v>
      </c>
      <c r="R451" s="539" t="s">
        <v>3795</v>
      </c>
    </row>
    <row r="452" spans="2:18" s="543" customFormat="1" x14ac:dyDescent="0.25">
      <c r="B452" s="539">
        <v>0</v>
      </c>
      <c r="C452" s="539" t="s">
        <v>4755</v>
      </c>
      <c r="D452" s="539" t="s">
        <v>4080</v>
      </c>
      <c r="E452" s="540" t="s">
        <v>3921</v>
      </c>
      <c r="F452" s="539" t="s">
        <v>416</v>
      </c>
      <c r="G452" s="539" t="s">
        <v>558</v>
      </c>
      <c r="H452" s="539" t="s">
        <v>441</v>
      </c>
      <c r="I452" s="541" t="s">
        <v>4731</v>
      </c>
      <c r="J452" s="541" t="s">
        <v>806</v>
      </c>
      <c r="K452" s="540" t="s">
        <v>441</v>
      </c>
      <c r="L452" s="864"/>
      <c r="M452" s="864"/>
      <c r="N452" s="864"/>
      <c r="O452" s="542">
        <v>0</v>
      </c>
      <c r="P452" s="542">
        <v>0</v>
      </c>
      <c r="Q452" s="542">
        <v>0</v>
      </c>
      <c r="R452" s="539" t="s">
        <v>3795</v>
      </c>
    </row>
    <row r="453" spans="2:18" s="543" customFormat="1" x14ac:dyDescent="0.25">
      <c r="B453" s="539">
        <v>0</v>
      </c>
      <c r="C453" s="539" t="s">
        <v>4756</v>
      </c>
      <c r="D453" s="539" t="s">
        <v>4080</v>
      </c>
      <c r="E453" s="540" t="s">
        <v>3934</v>
      </c>
      <c r="F453" s="539" t="s">
        <v>416</v>
      </c>
      <c r="G453" s="539" t="s">
        <v>558</v>
      </c>
      <c r="H453" s="539" t="s">
        <v>370</v>
      </c>
      <c r="I453" s="541" t="s">
        <v>4731</v>
      </c>
      <c r="J453" s="541" t="s">
        <v>806</v>
      </c>
      <c r="K453" s="540" t="s">
        <v>370</v>
      </c>
      <c r="L453" s="864"/>
      <c r="M453" s="864"/>
      <c r="N453" s="864"/>
      <c r="O453" s="542">
        <v>0</v>
      </c>
      <c r="P453" s="542">
        <v>0</v>
      </c>
      <c r="Q453" s="542">
        <v>0</v>
      </c>
      <c r="R453" s="539" t="s">
        <v>3795</v>
      </c>
    </row>
    <row r="454" spans="2:18" s="543" customFormat="1" x14ac:dyDescent="0.25">
      <c r="B454" s="539">
        <v>0</v>
      </c>
      <c r="C454" s="539" t="s">
        <v>4757</v>
      </c>
      <c r="D454" s="539" t="s">
        <v>4080</v>
      </c>
      <c r="E454" s="540" t="s">
        <v>4184</v>
      </c>
      <c r="F454" s="539" t="s">
        <v>416</v>
      </c>
      <c r="G454" s="539" t="s">
        <v>558</v>
      </c>
      <c r="H454" s="539" t="s">
        <v>767</v>
      </c>
      <c r="I454" s="541" t="s">
        <v>4731</v>
      </c>
      <c r="J454" s="541" t="s">
        <v>806</v>
      </c>
      <c r="K454" s="540" t="s">
        <v>767</v>
      </c>
      <c r="L454" s="864"/>
      <c r="M454" s="864"/>
      <c r="N454" s="864"/>
      <c r="O454" s="542">
        <v>0</v>
      </c>
      <c r="P454" s="542">
        <v>0</v>
      </c>
      <c r="Q454" s="542">
        <v>0</v>
      </c>
      <c r="R454" s="539" t="s">
        <v>3795</v>
      </c>
    </row>
    <row r="455" spans="2:18" s="543" customFormat="1" x14ac:dyDescent="0.25">
      <c r="B455" s="539">
        <v>0</v>
      </c>
      <c r="C455" s="539" t="s">
        <v>4758</v>
      </c>
      <c r="D455" s="539" t="s">
        <v>4080</v>
      </c>
      <c r="E455" s="540" t="s">
        <v>4674</v>
      </c>
      <c r="F455" s="539" t="s">
        <v>416</v>
      </c>
      <c r="G455" s="539" t="s">
        <v>558</v>
      </c>
      <c r="H455" s="539" t="s">
        <v>767</v>
      </c>
      <c r="I455" s="541" t="s">
        <v>4731</v>
      </c>
      <c r="J455" s="541" t="s">
        <v>806</v>
      </c>
      <c r="K455" s="540" t="s">
        <v>767</v>
      </c>
      <c r="L455" s="864"/>
      <c r="M455" s="864"/>
      <c r="N455" s="864"/>
      <c r="O455" s="542">
        <v>0</v>
      </c>
      <c r="P455" s="542">
        <v>0</v>
      </c>
      <c r="Q455" s="542">
        <v>0</v>
      </c>
      <c r="R455" s="539" t="s">
        <v>3795</v>
      </c>
    </row>
    <row r="456" spans="2:18" s="543" customFormat="1" x14ac:dyDescent="0.25">
      <c r="B456" s="539">
        <v>0</v>
      </c>
      <c r="C456" s="539" t="s">
        <v>4759</v>
      </c>
      <c r="D456" s="539" t="s">
        <v>4080</v>
      </c>
      <c r="E456" s="540" t="s">
        <v>4185</v>
      </c>
      <c r="F456" s="539" t="s">
        <v>416</v>
      </c>
      <c r="G456" s="539" t="s">
        <v>558</v>
      </c>
      <c r="H456" s="539" t="s">
        <v>370</v>
      </c>
      <c r="I456" s="541" t="s">
        <v>4731</v>
      </c>
      <c r="J456" s="541" t="s">
        <v>806</v>
      </c>
      <c r="K456" s="540" t="s">
        <v>370</v>
      </c>
      <c r="L456" s="864"/>
      <c r="M456" s="864"/>
      <c r="N456" s="864"/>
      <c r="O456" s="542">
        <v>0</v>
      </c>
      <c r="P456" s="542">
        <v>0</v>
      </c>
      <c r="Q456" s="542">
        <v>0</v>
      </c>
      <c r="R456" s="539" t="s">
        <v>3795</v>
      </c>
    </row>
    <row r="457" spans="2:18" s="543" customFormat="1" x14ac:dyDescent="0.25">
      <c r="B457" s="539">
        <v>0</v>
      </c>
      <c r="C457" s="539" t="s">
        <v>4760</v>
      </c>
      <c r="D457" s="539" t="s">
        <v>4080</v>
      </c>
      <c r="E457" s="540" t="s">
        <v>3935</v>
      </c>
      <c r="F457" s="539" t="s">
        <v>416</v>
      </c>
      <c r="G457" s="539" t="s">
        <v>558</v>
      </c>
      <c r="H457" s="539" t="s">
        <v>767</v>
      </c>
      <c r="I457" s="541" t="s">
        <v>4731</v>
      </c>
      <c r="J457" s="541" t="s">
        <v>806</v>
      </c>
      <c r="K457" s="540" t="s">
        <v>767</v>
      </c>
      <c r="L457" s="864"/>
      <c r="M457" s="864"/>
      <c r="N457" s="864"/>
      <c r="O457" s="542">
        <v>0</v>
      </c>
      <c r="P457" s="542">
        <v>0</v>
      </c>
      <c r="Q457" s="542">
        <v>0</v>
      </c>
      <c r="R457" s="539" t="s">
        <v>3795</v>
      </c>
    </row>
    <row r="458" spans="2:18" s="543" customFormat="1" x14ac:dyDescent="0.25">
      <c r="B458" s="539">
        <v>0</v>
      </c>
      <c r="C458" s="539" t="s">
        <v>4761</v>
      </c>
      <c r="D458" s="539" t="s">
        <v>4080</v>
      </c>
      <c r="E458" s="540" t="s">
        <v>4186</v>
      </c>
      <c r="F458" s="539" t="s">
        <v>416</v>
      </c>
      <c r="G458" s="539" t="s">
        <v>558</v>
      </c>
      <c r="H458" s="539" t="s">
        <v>370</v>
      </c>
      <c r="I458" s="541" t="s">
        <v>4731</v>
      </c>
      <c r="J458" s="541" t="s">
        <v>806</v>
      </c>
      <c r="K458" s="540" t="s">
        <v>370</v>
      </c>
      <c r="L458" s="864"/>
      <c r="M458" s="864"/>
      <c r="N458" s="864"/>
      <c r="O458" s="542">
        <v>0</v>
      </c>
      <c r="P458" s="542">
        <v>0</v>
      </c>
      <c r="Q458" s="542">
        <v>0</v>
      </c>
      <c r="R458" s="539" t="s">
        <v>3795</v>
      </c>
    </row>
    <row r="459" spans="2:18" s="543" customFormat="1" x14ac:dyDescent="0.25">
      <c r="B459" s="539">
        <v>0</v>
      </c>
      <c r="C459" s="539" t="s">
        <v>4762</v>
      </c>
      <c r="D459" s="539" t="s">
        <v>4080</v>
      </c>
      <c r="E459" s="540" t="s">
        <v>3738</v>
      </c>
      <c r="F459" s="539" t="s">
        <v>416</v>
      </c>
      <c r="G459" s="539" t="s">
        <v>558</v>
      </c>
      <c r="H459" s="539" t="s">
        <v>2149</v>
      </c>
      <c r="I459" s="541" t="s">
        <v>4731</v>
      </c>
      <c r="J459" s="541" t="s">
        <v>806</v>
      </c>
      <c r="K459" s="540" t="s">
        <v>2149</v>
      </c>
      <c r="L459" s="864"/>
      <c r="M459" s="864"/>
      <c r="N459" s="864"/>
      <c r="O459" s="542">
        <v>0</v>
      </c>
      <c r="P459" s="542">
        <v>0</v>
      </c>
      <c r="Q459" s="542">
        <v>0</v>
      </c>
      <c r="R459" s="539" t="s">
        <v>3795</v>
      </c>
    </row>
    <row r="460" spans="2:18" s="543" customFormat="1" x14ac:dyDescent="0.25">
      <c r="B460" s="539">
        <v>0</v>
      </c>
      <c r="C460" s="539" t="s">
        <v>4763</v>
      </c>
      <c r="D460" s="539" t="s">
        <v>4080</v>
      </c>
      <c r="E460" s="540" t="s">
        <v>2478</v>
      </c>
      <c r="F460" s="539" t="s">
        <v>416</v>
      </c>
      <c r="G460" s="539" t="s">
        <v>558</v>
      </c>
      <c r="H460" s="539" t="s">
        <v>608</v>
      </c>
      <c r="I460" s="541" t="s">
        <v>4731</v>
      </c>
      <c r="J460" s="541" t="s">
        <v>806</v>
      </c>
      <c r="K460" s="540" t="s">
        <v>608</v>
      </c>
      <c r="L460" s="864"/>
      <c r="M460" s="864"/>
      <c r="N460" s="864"/>
      <c r="O460" s="542">
        <v>0</v>
      </c>
      <c r="P460" s="542">
        <v>0</v>
      </c>
      <c r="Q460" s="542">
        <v>0</v>
      </c>
      <c r="R460" s="539" t="s">
        <v>3795</v>
      </c>
    </row>
    <row r="461" spans="2:18" s="543" customFormat="1" x14ac:dyDescent="0.25">
      <c r="B461" s="539">
        <v>0</v>
      </c>
      <c r="C461" s="539" t="s">
        <v>4764</v>
      </c>
      <c r="D461" s="539" t="s">
        <v>4080</v>
      </c>
      <c r="E461" s="540" t="s">
        <v>4188</v>
      </c>
      <c r="F461" s="539" t="s">
        <v>416</v>
      </c>
      <c r="G461" s="539" t="s">
        <v>558</v>
      </c>
      <c r="H461" s="539" t="s">
        <v>422</v>
      </c>
      <c r="I461" s="541" t="s">
        <v>4731</v>
      </c>
      <c r="J461" s="541" t="s">
        <v>806</v>
      </c>
      <c r="K461" s="540" t="s">
        <v>422</v>
      </c>
      <c r="L461" s="864"/>
      <c r="M461" s="864"/>
      <c r="N461" s="864"/>
      <c r="O461" s="542">
        <v>0</v>
      </c>
      <c r="P461" s="542">
        <v>0</v>
      </c>
      <c r="Q461" s="542">
        <v>0</v>
      </c>
      <c r="R461" s="539" t="s">
        <v>3795</v>
      </c>
    </row>
    <row r="462" spans="2:18" s="543" customFormat="1" x14ac:dyDescent="0.25">
      <c r="B462" s="539">
        <v>0</v>
      </c>
      <c r="C462" s="539" t="s">
        <v>4765</v>
      </c>
      <c r="D462" s="539" t="s">
        <v>4080</v>
      </c>
      <c r="E462" s="540" t="s">
        <v>4190</v>
      </c>
      <c r="F462" s="539" t="s">
        <v>416</v>
      </c>
      <c r="G462" s="539" t="s">
        <v>558</v>
      </c>
      <c r="H462" s="539" t="s">
        <v>767</v>
      </c>
      <c r="I462" s="541" t="s">
        <v>4731</v>
      </c>
      <c r="J462" s="541" t="s">
        <v>806</v>
      </c>
      <c r="K462" s="540" t="s">
        <v>767</v>
      </c>
      <c r="L462" s="864"/>
      <c r="M462" s="864"/>
      <c r="N462" s="864"/>
      <c r="O462" s="542">
        <v>0</v>
      </c>
      <c r="P462" s="542">
        <v>0</v>
      </c>
      <c r="Q462" s="542">
        <v>0</v>
      </c>
      <c r="R462" s="539" t="s">
        <v>3795</v>
      </c>
    </row>
    <row r="463" spans="2:18" s="543" customFormat="1" x14ac:dyDescent="0.25">
      <c r="B463" s="539">
        <v>0</v>
      </c>
      <c r="C463" s="539" t="s">
        <v>4766</v>
      </c>
      <c r="D463" s="539" t="s">
        <v>4080</v>
      </c>
      <c r="E463" s="540" t="s">
        <v>3956</v>
      </c>
      <c r="F463" s="539" t="s">
        <v>416</v>
      </c>
      <c r="G463" s="539" t="s">
        <v>558</v>
      </c>
      <c r="H463" s="539" t="s">
        <v>634</v>
      </c>
      <c r="I463" s="541" t="s">
        <v>4731</v>
      </c>
      <c r="J463" s="541" t="s">
        <v>806</v>
      </c>
      <c r="K463" s="540" t="s">
        <v>634</v>
      </c>
      <c r="L463" s="864"/>
      <c r="M463" s="864"/>
      <c r="N463" s="864"/>
      <c r="O463" s="542">
        <v>0</v>
      </c>
      <c r="P463" s="542">
        <v>0</v>
      </c>
      <c r="Q463" s="542">
        <v>0</v>
      </c>
      <c r="R463" s="539" t="s">
        <v>3795</v>
      </c>
    </row>
    <row r="464" spans="2:18" s="543" customFormat="1" x14ac:dyDescent="0.25">
      <c r="B464" s="539">
        <v>0</v>
      </c>
      <c r="C464" s="539" t="s">
        <v>4767</v>
      </c>
      <c r="D464" s="539" t="s">
        <v>4080</v>
      </c>
      <c r="E464" s="540" t="s">
        <v>4191</v>
      </c>
      <c r="F464" s="539" t="s">
        <v>416</v>
      </c>
      <c r="G464" s="539" t="s">
        <v>558</v>
      </c>
      <c r="H464" s="539" t="s">
        <v>767</v>
      </c>
      <c r="I464" s="541" t="s">
        <v>4731</v>
      </c>
      <c r="J464" s="541" t="s">
        <v>806</v>
      </c>
      <c r="K464" s="540" t="s">
        <v>767</v>
      </c>
      <c r="L464" s="864"/>
      <c r="M464" s="864"/>
      <c r="N464" s="864"/>
      <c r="O464" s="542">
        <v>0</v>
      </c>
      <c r="P464" s="542">
        <v>0</v>
      </c>
      <c r="Q464" s="542">
        <v>0</v>
      </c>
      <c r="R464" s="539" t="s">
        <v>3795</v>
      </c>
    </row>
    <row r="465" spans="2:18" s="543" customFormat="1" x14ac:dyDescent="0.25">
      <c r="B465" s="539">
        <v>0</v>
      </c>
      <c r="C465" s="539" t="s">
        <v>4768</v>
      </c>
      <c r="D465" s="539" t="s">
        <v>4080</v>
      </c>
      <c r="E465" s="540" t="s">
        <v>4192</v>
      </c>
      <c r="F465" s="539" t="s">
        <v>416</v>
      </c>
      <c r="G465" s="539" t="s">
        <v>558</v>
      </c>
      <c r="H465" s="539" t="s">
        <v>422</v>
      </c>
      <c r="I465" s="541" t="s">
        <v>4731</v>
      </c>
      <c r="J465" s="541" t="s">
        <v>806</v>
      </c>
      <c r="K465" s="540" t="s">
        <v>422</v>
      </c>
      <c r="L465" s="864"/>
      <c r="M465" s="864"/>
      <c r="N465" s="864"/>
      <c r="O465" s="542">
        <v>0</v>
      </c>
      <c r="P465" s="542">
        <v>0</v>
      </c>
      <c r="Q465" s="542">
        <v>0</v>
      </c>
      <c r="R465" s="539" t="s">
        <v>3795</v>
      </c>
    </row>
    <row r="466" spans="2:18" s="543" customFormat="1" x14ac:dyDescent="0.25">
      <c r="B466" s="539">
        <v>0</v>
      </c>
      <c r="C466" s="539" t="s">
        <v>4769</v>
      </c>
      <c r="D466" s="539" t="s">
        <v>4080</v>
      </c>
      <c r="E466" s="540" t="s">
        <v>3957</v>
      </c>
      <c r="F466" s="539" t="s">
        <v>416</v>
      </c>
      <c r="G466" s="539" t="s">
        <v>558</v>
      </c>
      <c r="H466" s="539" t="s">
        <v>767</v>
      </c>
      <c r="I466" s="541" t="s">
        <v>4731</v>
      </c>
      <c r="J466" s="541" t="s">
        <v>806</v>
      </c>
      <c r="K466" s="540" t="s">
        <v>767</v>
      </c>
      <c r="L466" s="864"/>
      <c r="M466" s="864"/>
      <c r="N466" s="864"/>
      <c r="O466" s="542">
        <v>0</v>
      </c>
      <c r="P466" s="542">
        <v>0</v>
      </c>
      <c r="Q466" s="542">
        <v>0</v>
      </c>
      <c r="R466" s="539" t="s">
        <v>3795</v>
      </c>
    </row>
    <row r="467" spans="2:18" s="543" customFormat="1" x14ac:dyDescent="0.25">
      <c r="B467" s="539">
        <v>0</v>
      </c>
      <c r="C467" s="539" t="s">
        <v>4770</v>
      </c>
      <c r="D467" s="539" t="s">
        <v>4080</v>
      </c>
      <c r="E467" s="540" t="s">
        <v>4193</v>
      </c>
      <c r="F467" s="539" t="s">
        <v>416</v>
      </c>
      <c r="G467" s="539" t="s">
        <v>558</v>
      </c>
      <c r="H467" s="539" t="s">
        <v>422</v>
      </c>
      <c r="I467" s="541" t="s">
        <v>4731</v>
      </c>
      <c r="J467" s="541" t="s">
        <v>806</v>
      </c>
      <c r="K467" s="540" t="s">
        <v>422</v>
      </c>
      <c r="L467" s="864"/>
      <c r="M467" s="864"/>
      <c r="N467" s="864"/>
      <c r="O467" s="542">
        <v>0</v>
      </c>
      <c r="P467" s="542">
        <v>0</v>
      </c>
      <c r="Q467" s="542">
        <v>0</v>
      </c>
      <c r="R467" s="539" t="s">
        <v>3795</v>
      </c>
    </row>
    <row r="468" spans="2:18" s="543" customFormat="1" x14ac:dyDescent="0.25">
      <c r="B468" s="539">
        <v>0</v>
      </c>
      <c r="C468" s="539" t="s">
        <v>4771</v>
      </c>
      <c r="D468" s="539" t="s">
        <v>4080</v>
      </c>
      <c r="E468" s="540" t="s">
        <v>4194</v>
      </c>
      <c r="F468" s="539" t="s">
        <v>416</v>
      </c>
      <c r="G468" s="539" t="s">
        <v>558</v>
      </c>
      <c r="H468" s="539" t="s">
        <v>634</v>
      </c>
      <c r="I468" s="541" t="s">
        <v>4731</v>
      </c>
      <c r="J468" s="541" t="s">
        <v>806</v>
      </c>
      <c r="K468" s="540" t="s">
        <v>634</v>
      </c>
      <c r="L468" s="864"/>
      <c r="M468" s="864"/>
      <c r="N468" s="864"/>
      <c r="O468" s="542">
        <v>0</v>
      </c>
      <c r="P468" s="542">
        <v>0</v>
      </c>
      <c r="Q468" s="542">
        <v>0</v>
      </c>
      <c r="R468" s="539" t="s">
        <v>3795</v>
      </c>
    </row>
    <row r="469" spans="2:18" s="543" customFormat="1" x14ac:dyDescent="0.25">
      <c r="B469" s="539">
        <v>0</v>
      </c>
      <c r="C469" s="539" t="s">
        <v>4772</v>
      </c>
      <c r="D469" s="539" t="s">
        <v>4080</v>
      </c>
      <c r="E469" s="540" t="s">
        <v>3984</v>
      </c>
      <c r="F469" s="539" t="s">
        <v>416</v>
      </c>
      <c r="G469" s="539" t="s">
        <v>558</v>
      </c>
      <c r="H469" s="539" t="s">
        <v>767</v>
      </c>
      <c r="I469" s="541" t="s">
        <v>4731</v>
      </c>
      <c r="J469" s="541" t="s">
        <v>806</v>
      </c>
      <c r="K469" s="540" t="s">
        <v>767</v>
      </c>
      <c r="L469" s="864"/>
      <c r="M469" s="864"/>
      <c r="N469" s="864"/>
      <c r="O469" s="542">
        <v>0</v>
      </c>
      <c r="P469" s="542">
        <v>0</v>
      </c>
      <c r="Q469" s="542">
        <v>0</v>
      </c>
      <c r="R469" s="539" t="s">
        <v>3795</v>
      </c>
    </row>
    <row r="470" spans="2:18" s="543" customFormat="1" x14ac:dyDescent="0.25">
      <c r="B470" s="539">
        <v>0</v>
      </c>
      <c r="C470" s="539" t="s">
        <v>4823</v>
      </c>
      <c r="D470" s="539" t="s">
        <v>4080</v>
      </c>
      <c r="E470" s="540" t="s">
        <v>3017</v>
      </c>
      <c r="F470" s="539" t="s">
        <v>416</v>
      </c>
      <c r="G470" s="539" t="s">
        <v>558</v>
      </c>
      <c r="H470" s="539" t="s">
        <v>470</v>
      </c>
      <c r="I470" s="541" t="s">
        <v>4729</v>
      </c>
      <c r="J470" s="541" t="s">
        <v>806</v>
      </c>
      <c r="K470" s="540" t="s">
        <v>470</v>
      </c>
      <c r="L470" s="864"/>
      <c r="M470" s="864"/>
      <c r="N470" s="864"/>
      <c r="O470" s="542">
        <v>0</v>
      </c>
      <c r="P470" s="542">
        <v>0</v>
      </c>
      <c r="Q470" s="542">
        <v>0</v>
      </c>
      <c r="R470" s="539" t="s">
        <v>3795</v>
      </c>
    </row>
    <row r="471" spans="2:18" s="543" customFormat="1" x14ac:dyDescent="0.25">
      <c r="B471" s="539">
        <v>0</v>
      </c>
      <c r="C471" s="539" t="s">
        <v>4824</v>
      </c>
      <c r="D471" s="539" t="s">
        <v>4080</v>
      </c>
      <c r="E471" s="540" t="s">
        <v>5212</v>
      </c>
      <c r="F471" s="539" t="s">
        <v>416</v>
      </c>
      <c r="G471" s="539" t="s">
        <v>558</v>
      </c>
      <c r="H471" s="539" t="s">
        <v>470</v>
      </c>
      <c r="I471" s="541" t="s">
        <v>4729</v>
      </c>
      <c r="J471" s="541" t="s">
        <v>806</v>
      </c>
      <c r="K471" s="540" t="s">
        <v>470</v>
      </c>
      <c r="L471" s="864"/>
      <c r="M471" s="864"/>
      <c r="N471" s="864"/>
      <c r="O471" s="542">
        <v>0</v>
      </c>
      <c r="P471" s="542">
        <v>0</v>
      </c>
      <c r="Q471" s="542">
        <v>0</v>
      </c>
      <c r="R471" s="539" t="s">
        <v>3795</v>
      </c>
    </row>
    <row r="472" spans="2:18" s="543" customFormat="1" x14ac:dyDescent="0.25">
      <c r="B472" s="539">
        <v>0</v>
      </c>
      <c r="C472" s="539" t="s">
        <v>4825</v>
      </c>
      <c r="D472" s="539" t="s">
        <v>4080</v>
      </c>
      <c r="E472" s="540" t="s">
        <v>4001</v>
      </c>
      <c r="F472" s="539" t="s">
        <v>416</v>
      </c>
      <c r="G472" s="539" t="s">
        <v>558</v>
      </c>
      <c r="H472" s="539" t="s">
        <v>370</v>
      </c>
      <c r="I472" s="541" t="s">
        <v>4729</v>
      </c>
      <c r="J472" s="541" t="s">
        <v>806</v>
      </c>
      <c r="K472" s="540" t="s">
        <v>370</v>
      </c>
      <c r="L472" s="864"/>
      <c r="M472" s="864"/>
      <c r="N472" s="864"/>
      <c r="O472" s="542">
        <v>0</v>
      </c>
      <c r="P472" s="542">
        <v>0</v>
      </c>
      <c r="Q472" s="542">
        <v>0</v>
      </c>
      <c r="R472" s="539" t="s">
        <v>3795</v>
      </c>
    </row>
    <row r="473" spans="2:18" s="543" customFormat="1" x14ac:dyDescent="0.25">
      <c r="B473" s="539">
        <v>0</v>
      </c>
      <c r="C473" s="539" t="s">
        <v>4826</v>
      </c>
      <c r="D473" s="539" t="s">
        <v>4080</v>
      </c>
      <c r="E473" s="540" t="s">
        <v>3985</v>
      </c>
      <c r="F473" s="539" t="s">
        <v>416</v>
      </c>
      <c r="G473" s="539" t="s">
        <v>558</v>
      </c>
      <c r="H473" s="539" t="s">
        <v>767</v>
      </c>
      <c r="I473" s="541" t="s">
        <v>4729</v>
      </c>
      <c r="J473" s="541" t="s">
        <v>806</v>
      </c>
      <c r="K473" s="540" t="s">
        <v>767</v>
      </c>
      <c r="L473" s="864"/>
      <c r="M473" s="864"/>
      <c r="N473" s="864"/>
      <c r="O473" s="542">
        <v>0</v>
      </c>
      <c r="P473" s="542">
        <v>0</v>
      </c>
      <c r="Q473" s="542">
        <v>0</v>
      </c>
      <c r="R473" s="539" t="s">
        <v>3795</v>
      </c>
    </row>
    <row r="474" spans="2:18" s="543" customFormat="1" x14ac:dyDescent="0.25">
      <c r="B474" s="539">
        <v>0</v>
      </c>
      <c r="C474" s="539" t="s">
        <v>4827</v>
      </c>
      <c r="D474" s="539" t="s">
        <v>4080</v>
      </c>
      <c r="E474" s="540" t="s">
        <v>3988</v>
      </c>
      <c r="F474" s="539" t="s">
        <v>416</v>
      </c>
      <c r="G474" s="539" t="s">
        <v>558</v>
      </c>
      <c r="H474" s="539" t="s">
        <v>562</v>
      </c>
      <c r="I474" s="541" t="s">
        <v>4729</v>
      </c>
      <c r="J474" s="541" t="s">
        <v>806</v>
      </c>
      <c r="K474" s="540" t="s">
        <v>562</v>
      </c>
      <c r="L474" s="864"/>
      <c r="M474" s="864"/>
      <c r="N474" s="864"/>
      <c r="O474" s="542">
        <v>0</v>
      </c>
      <c r="P474" s="542">
        <v>0</v>
      </c>
      <c r="Q474" s="542">
        <v>0</v>
      </c>
      <c r="R474" s="539" t="s">
        <v>3795</v>
      </c>
    </row>
    <row r="475" spans="2:18" s="543" customFormat="1" x14ac:dyDescent="0.25">
      <c r="B475" s="539">
        <v>0</v>
      </c>
      <c r="C475" s="539" t="s">
        <v>4828</v>
      </c>
      <c r="D475" s="539" t="s">
        <v>4080</v>
      </c>
      <c r="E475" s="540" t="s">
        <v>3983</v>
      </c>
      <c r="F475" s="539" t="s">
        <v>416</v>
      </c>
      <c r="G475" s="539" t="s">
        <v>558</v>
      </c>
      <c r="H475" s="539" t="s">
        <v>767</v>
      </c>
      <c r="I475" s="541" t="s">
        <v>4729</v>
      </c>
      <c r="J475" s="541" t="s">
        <v>806</v>
      </c>
      <c r="K475" s="540" t="s">
        <v>767</v>
      </c>
      <c r="L475" s="864"/>
      <c r="M475" s="864"/>
      <c r="N475" s="864"/>
      <c r="O475" s="542">
        <v>0</v>
      </c>
      <c r="P475" s="542">
        <v>0</v>
      </c>
      <c r="Q475" s="542">
        <v>0</v>
      </c>
      <c r="R475" s="539" t="s">
        <v>3795</v>
      </c>
    </row>
    <row r="476" spans="2:18" s="543" customFormat="1" x14ac:dyDescent="0.25">
      <c r="B476" s="539">
        <v>0</v>
      </c>
      <c r="C476" s="539" t="s">
        <v>4829</v>
      </c>
      <c r="D476" s="539" t="s">
        <v>4080</v>
      </c>
      <c r="E476" s="540" t="s">
        <v>4198</v>
      </c>
      <c r="F476" s="539" t="s">
        <v>416</v>
      </c>
      <c r="G476" s="539" t="s">
        <v>558</v>
      </c>
      <c r="H476" s="539" t="s">
        <v>2149</v>
      </c>
      <c r="I476" s="541" t="s">
        <v>4729</v>
      </c>
      <c r="J476" s="541" t="s">
        <v>806</v>
      </c>
      <c r="K476" s="540" t="s">
        <v>2149</v>
      </c>
      <c r="L476" s="864"/>
      <c r="M476" s="864"/>
      <c r="N476" s="864"/>
      <c r="O476" s="542">
        <v>0</v>
      </c>
      <c r="P476" s="542">
        <v>0</v>
      </c>
      <c r="Q476" s="542">
        <v>0</v>
      </c>
      <c r="R476" s="539" t="s">
        <v>3795</v>
      </c>
    </row>
    <row r="477" spans="2:18" s="543" customFormat="1" x14ac:dyDescent="0.25">
      <c r="B477" s="539">
        <v>0</v>
      </c>
      <c r="C477" s="539" t="s">
        <v>4830</v>
      </c>
      <c r="D477" s="539" t="s">
        <v>4080</v>
      </c>
      <c r="E477" s="540" t="s">
        <v>3999</v>
      </c>
      <c r="F477" s="539" t="s">
        <v>416</v>
      </c>
      <c r="G477" s="539" t="s">
        <v>558</v>
      </c>
      <c r="H477" s="539" t="s">
        <v>767</v>
      </c>
      <c r="I477" s="541" t="s">
        <v>4729</v>
      </c>
      <c r="J477" s="541" t="s">
        <v>806</v>
      </c>
      <c r="K477" s="540" t="s">
        <v>767</v>
      </c>
      <c r="L477" s="864"/>
      <c r="M477" s="864"/>
      <c r="N477" s="864"/>
      <c r="O477" s="542">
        <v>0</v>
      </c>
      <c r="P477" s="542">
        <v>0</v>
      </c>
      <c r="Q477" s="542">
        <v>0</v>
      </c>
      <c r="R477" s="539" t="s">
        <v>3795</v>
      </c>
    </row>
    <row r="478" spans="2:18" s="543" customFormat="1" x14ac:dyDescent="0.25">
      <c r="B478" s="539">
        <v>0</v>
      </c>
      <c r="C478" s="539" t="s">
        <v>4831</v>
      </c>
      <c r="D478" s="539" t="s">
        <v>4080</v>
      </c>
      <c r="E478" s="540" t="s">
        <v>4101</v>
      </c>
      <c r="F478" s="539" t="s">
        <v>416</v>
      </c>
      <c r="G478" s="539" t="s">
        <v>558</v>
      </c>
      <c r="H478" s="539" t="s">
        <v>719</v>
      </c>
      <c r="I478" s="541" t="s">
        <v>4729</v>
      </c>
      <c r="J478" s="541" t="s">
        <v>806</v>
      </c>
      <c r="K478" s="540" t="s">
        <v>719</v>
      </c>
      <c r="L478" s="864"/>
      <c r="M478" s="864"/>
      <c r="N478" s="864"/>
      <c r="O478" s="542">
        <v>0</v>
      </c>
      <c r="P478" s="542">
        <v>0</v>
      </c>
      <c r="Q478" s="542">
        <v>0</v>
      </c>
      <c r="R478" s="539" t="s">
        <v>3795</v>
      </c>
    </row>
    <row r="479" spans="2:18" s="543" customFormat="1" x14ac:dyDescent="0.25">
      <c r="B479" s="539">
        <v>0</v>
      </c>
      <c r="C479" s="539" t="s">
        <v>4925</v>
      </c>
      <c r="D479" s="539" t="s">
        <v>4080</v>
      </c>
      <c r="E479" s="540" t="s">
        <v>4243</v>
      </c>
      <c r="F479" s="539" t="s">
        <v>416</v>
      </c>
      <c r="G479" s="539" t="s">
        <v>558</v>
      </c>
      <c r="H479" s="539" t="s">
        <v>422</v>
      </c>
      <c r="I479" s="541" t="s">
        <v>4808</v>
      </c>
      <c r="J479" s="541" t="s">
        <v>806</v>
      </c>
      <c r="K479" s="540" t="s">
        <v>422</v>
      </c>
      <c r="L479" s="864"/>
      <c r="M479" s="864"/>
      <c r="N479" s="864"/>
      <c r="O479" s="542">
        <v>0</v>
      </c>
      <c r="P479" s="542">
        <v>0</v>
      </c>
      <c r="Q479" s="542">
        <v>0</v>
      </c>
      <c r="R479" s="539" t="s">
        <v>3795</v>
      </c>
    </row>
    <row r="480" spans="2:18" s="543" customFormat="1" x14ac:dyDescent="0.25">
      <c r="B480" s="539">
        <v>0</v>
      </c>
      <c r="C480" s="539" t="s">
        <v>4926</v>
      </c>
      <c r="D480" s="539" t="s">
        <v>4080</v>
      </c>
      <c r="E480" s="540" t="s">
        <v>4833</v>
      </c>
      <c r="F480" s="539" t="s">
        <v>416</v>
      </c>
      <c r="G480" s="539" t="s">
        <v>558</v>
      </c>
      <c r="H480" s="539" t="s">
        <v>608</v>
      </c>
      <c r="I480" s="541" t="s">
        <v>4808</v>
      </c>
      <c r="J480" s="541" t="s">
        <v>806</v>
      </c>
      <c r="K480" s="540" t="s">
        <v>608</v>
      </c>
      <c r="L480" s="864"/>
      <c r="M480" s="864"/>
      <c r="N480" s="864"/>
      <c r="O480" s="542">
        <v>0</v>
      </c>
      <c r="P480" s="542">
        <v>0</v>
      </c>
      <c r="Q480" s="542">
        <v>0</v>
      </c>
      <c r="R480" s="539" t="s">
        <v>3795</v>
      </c>
    </row>
    <row r="481" spans="2:18" s="543" customFormat="1" x14ac:dyDescent="0.25">
      <c r="B481" s="539">
        <v>0</v>
      </c>
      <c r="C481" s="539" t="s">
        <v>4927</v>
      </c>
      <c r="D481" s="539" t="s">
        <v>4080</v>
      </c>
      <c r="E481" s="540" t="s">
        <v>4199</v>
      </c>
      <c r="F481" s="539" t="s">
        <v>416</v>
      </c>
      <c r="G481" s="539" t="s">
        <v>558</v>
      </c>
      <c r="H481" s="539" t="s">
        <v>370</v>
      </c>
      <c r="I481" s="541" t="s">
        <v>4808</v>
      </c>
      <c r="J481" s="541" t="s">
        <v>806</v>
      </c>
      <c r="K481" s="540" t="s">
        <v>370</v>
      </c>
      <c r="L481" s="864"/>
      <c r="M481" s="864"/>
      <c r="N481" s="864"/>
      <c r="O481" s="542">
        <v>0</v>
      </c>
      <c r="P481" s="542">
        <v>0</v>
      </c>
      <c r="Q481" s="542">
        <v>0</v>
      </c>
      <c r="R481" s="539" t="s">
        <v>3795</v>
      </c>
    </row>
    <row r="482" spans="2:18" s="543" customFormat="1" x14ac:dyDescent="0.25">
      <c r="B482" s="539">
        <v>0</v>
      </c>
      <c r="C482" s="539" t="s">
        <v>4928</v>
      </c>
      <c r="D482" s="539" t="s">
        <v>4080</v>
      </c>
      <c r="E482" s="540" t="s">
        <v>4200</v>
      </c>
      <c r="F482" s="539" t="s">
        <v>416</v>
      </c>
      <c r="G482" s="539" t="s">
        <v>558</v>
      </c>
      <c r="H482" s="539" t="s">
        <v>370</v>
      </c>
      <c r="I482" s="541" t="s">
        <v>4808</v>
      </c>
      <c r="J482" s="541" t="s">
        <v>806</v>
      </c>
      <c r="K482" s="540" t="s">
        <v>370</v>
      </c>
      <c r="L482" s="864"/>
      <c r="M482" s="864"/>
      <c r="N482" s="864"/>
      <c r="O482" s="542">
        <v>0</v>
      </c>
      <c r="P482" s="542">
        <v>0</v>
      </c>
      <c r="Q482" s="542">
        <v>0</v>
      </c>
      <c r="R482" s="539" t="s">
        <v>3795</v>
      </c>
    </row>
    <row r="483" spans="2:18" s="543" customFormat="1" x14ac:dyDescent="0.25">
      <c r="B483" s="539">
        <v>0</v>
      </c>
      <c r="C483" s="539" t="s">
        <v>4929</v>
      </c>
      <c r="D483" s="539" t="s">
        <v>4080</v>
      </c>
      <c r="E483" s="540" t="s">
        <v>4579</v>
      </c>
      <c r="F483" s="539" t="s">
        <v>416</v>
      </c>
      <c r="G483" s="539" t="s">
        <v>558</v>
      </c>
      <c r="H483" s="539" t="s">
        <v>370</v>
      </c>
      <c r="I483" s="541" t="s">
        <v>4808</v>
      </c>
      <c r="J483" s="541" t="s">
        <v>806</v>
      </c>
      <c r="K483" s="540" t="s">
        <v>370</v>
      </c>
      <c r="L483" s="864"/>
      <c r="M483" s="864"/>
      <c r="N483" s="864"/>
      <c r="O483" s="542">
        <v>0</v>
      </c>
      <c r="P483" s="542">
        <v>0</v>
      </c>
      <c r="Q483" s="542">
        <v>0</v>
      </c>
      <c r="R483" s="539" t="s">
        <v>3795</v>
      </c>
    </row>
    <row r="484" spans="2:18" s="543" customFormat="1" x14ac:dyDescent="0.25">
      <c r="B484" s="539">
        <v>0</v>
      </c>
      <c r="C484" s="539" t="s">
        <v>4930</v>
      </c>
      <c r="D484" s="539" t="s">
        <v>4080</v>
      </c>
      <c r="E484" s="540" t="s">
        <v>4835</v>
      </c>
      <c r="F484" s="539" t="s">
        <v>416</v>
      </c>
      <c r="G484" s="539" t="s">
        <v>558</v>
      </c>
      <c r="H484" s="539" t="s">
        <v>422</v>
      </c>
      <c r="I484" s="541" t="s">
        <v>4808</v>
      </c>
      <c r="J484" s="541" t="s">
        <v>806</v>
      </c>
      <c r="K484" s="540" t="s">
        <v>422</v>
      </c>
      <c r="L484" s="864"/>
      <c r="M484" s="864"/>
      <c r="N484" s="864"/>
      <c r="O484" s="542">
        <v>0</v>
      </c>
      <c r="P484" s="542">
        <v>0</v>
      </c>
      <c r="Q484" s="542">
        <v>0</v>
      </c>
      <c r="R484" s="539" t="s">
        <v>3795</v>
      </c>
    </row>
    <row r="485" spans="2:18" s="543" customFormat="1" x14ac:dyDescent="0.25">
      <c r="B485" s="539">
        <v>0</v>
      </c>
      <c r="C485" s="539" t="s">
        <v>4931</v>
      </c>
      <c r="D485" s="539" t="s">
        <v>4080</v>
      </c>
      <c r="E485" s="540" t="s">
        <v>4106</v>
      </c>
      <c r="F485" s="539" t="s">
        <v>416</v>
      </c>
      <c r="G485" s="539" t="s">
        <v>558</v>
      </c>
      <c r="H485" s="539" t="s">
        <v>370</v>
      </c>
      <c r="I485" s="541" t="s">
        <v>4808</v>
      </c>
      <c r="J485" s="541" t="s">
        <v>806</v>
      </c>
      <c r="K485" s="540" t="s">
        <v>370</v>
      </c>
      <c r="L485" s="864"/>
      <c r="M485" s="864"/>
      <c r="N485" s="864"/>
      <c r="O485" s="542">
        <v>0</v>
      </c>
      <c r="P485" s="542">
        <v>0</v>
      </c>
      <c r="Q485" s="542">
        <v>0</v>
      </c>
      <c r="R485" s="539" t="s">
        <v>3795</v>
      </c>
    </row>
    <row r="486" spans="2:18" s="543" customFormat="1" x14ac:dyDescent="0.25">
      <c r="B486" s="539">
        <v>0</v>
      </c>
      <c r="C486" s="539" t="s">
        <v>4932</v>
      </c>
      <c r="D486" s="539" t="s">
        <v>4080</v>
      </c>
      <c r="E486" s="540" t="s">
        <v>4836</v>
      </c>
      <c r="F486" s="539" t="s">
        <v>416</v>
      </c>
      <c r="G486" s="539" t="s">
        <v>558</v>
      </c>
      <c r="H486" s="539" t="s">
        <v>422</v>
      </c>
      <c r="I486" s="541" t="s">
        <v>4808</v>
      </c>
      <c r="J486" s="541" t="s">
        <v>806</v>
      </c>
      <c r="K486" s="540" t="s">
        <v>422</v>
      </c>
      <c r="L486" s="864"/>
      <c r="M486" s="864"/>
      <c r="N486" s="864"/>
      <c r="O486" s="542">
        <v>0</v>
      </c>
      <c r="P486" s="542">
        <v>0</v>
      </c>
      <c r="Q486" s="542">
        <v>0</v>
      </c>
      <c r="R486" s="539" t="s">
        <v>3795</v>
      </c>
    </row>
    <row r="487" spans="2:18" s="543" customFormat="1" x14ac:dyDescent="0.25">
      <c r="B487" s="539">
        <v>0</v>
      </c>
      <c r="C487" s="539" t="s">
        <v>4933</v>
      </c>
      <c r="D487" s="539" t="s">
        <v>4080</v>
      </c>
      <c r="E487" s="540" t="s">
        <v>3847</v>
      </c>
      <c r="F487" s="539" t="s">
        <v>416</v>
      </c>
      <c r="G487" s="539" t="s">
        <v>558</v>
      </c>
      <c r="H487" s="539" t="s">
        <v>562</v>
      </c>
      <c r="I487" s="541" t="s">
        <v>4808</v>
      </c>
      <c r="J487" s="541" t="s">
        <v>806</v>
      </c>
      <c r="K487" s="540" t="s">
        <v>562</v>
      </c>
      <c r="L487" s="864"/>
      <c r="M487" s="864"/>
      <c r="N487" s="864"/>
      <c r="O487" s="542">
        <v>0</v>
      </c>
      <c r="P487" s="542">
        <v>0</v>
      </c>
      <c r="Q487" s="542">
        <v>0</v>
      </c>
      <c r="R487" s="539" t="s">
        <v>3795</v>
      </c>
    </row>
    <row r="488" spans="2:18" s="543" customFormat="1" x14ac:dyDescent="0.25">
      <c r="B488" s="539">
        <v>0</v>
      </c>
      <c r="C488" s="539" t="s">
        <v>4934</v>
      </c>
      <c r="D488" s="539" t="s">
        <v>4080</v>
      </c>
      <c r="E488" s="540" t="s">
        <v>3539</v>
      </c>
      <c r="F488" s="539" t="s">
        <v>416</v>
      </c>
      <c r="G488" s="539" t="s">
        <v>558</v>
      </c>
      <c r="H488" s="539" t="s">
        <v>370</v>
      </c>
      <c r="I488" s="541" t="s">
        <v>4808</v>
      </c>
      <c r="J488" s="541" t="s">
        <v>806</v>
      </c>
      <c r="K488" s="540" t="s">
        <v>370</v>
      </c>
      <c r="L488" s="864"/>
      <c r="M488" s="864"/>
      <c r="N488" s="864"/>
      <c r="O488" s="542">
        <v>0</v>
      </c>
      <c r="P488" s="542">
        <v>0</v>
      </c>
      <c r="Q488" s="542">
        <v>0</v>
      </c>
      <c r="R488" s="539" t="s">
        <v>3795</v>
      </c>
    </row>
    <row r="489" spans="2:18" s="543" customFormat="1" x14ac:dyDescent="0.25">
      <c r="B489" s="539">
        <v>0</v>
      </c>
      <c r="C489" s="539" t="s">
        <v>4935</v>
      </c>
      <c r="D489" s="539" t="s">
        <v>4080</v>
      </c>
      <c r="E489" s="540" t="s">
        <v>4201</v>
      </c>
      <c r="F489" s="539" t="s">
        <v>416</v>
      </c>
      <c r="G489" s="539" t="s">
        <v>558</v>
      </c>
      <c r="H489" s="539" t="s">
        <v>513</v>
      </c>
      <c r="I489" s="541" t="s">
        <v>4808</v>
      </c>
      <c r="J489" s="541" t="s">
        <v>806</v>
      </c>
      <c r="K489" s="540" t="s">
        <v>513</v>
      </c>
      <c r="L489" s="864"/>
      <c r="M489" s="864"/>
      <c r="N489" s="864"/>
      <c r="O489" s="542">
        <v>0</v>
      </c>
      <c r="P489" s="542">
        <v>0</v>
      </c>
      <c r="Q489" s="542">
        <v>0</v>
      </c>
      <c r="R489" s="539" t="s">
        <v>3795</v>
      </c>
    </row>
    <row r="490" spans="2:18" s="543" customFormat="1" x14ac:dyDescent="0.25">
      <c r="B490" s="539">
        <v>0</v>
      </c>
      <c r="C490" s="539" t="s">
        <v>4936</v>
      </c>
      <c r="D490" s="539" t="s">
        <v>4080</v>
      </c>
      <c r="E490" s="540" t="s">
        <v>4837</v>
      </c>
      <c r="F490" s="539" t="s">
        <v>416</v>
      </c>
      <c r="G490" s="539" t="s">
        <v>558</v>
      </c>
      <c r="H490" s="539" t="s">
        <v>634</v>
      </c>
      <c r="I490" s="541" t="s">
        <v>4808</v>
      </c>
      <c r="J490" s="541" t="s">
        <v>806</v>
      </c>
      <c r="K490" s="540" t="s">
        <v>634</v>
      </c>
      <c r="L490" s="864"/>
      <c r="M490" s="864"/>
      <c r="N490" s="864"/>
      <c r="O490" s="542">
        <v>0</v>
      </c>
      <c r="P490" s="542">
        <v>0</v>
      </c>
      <c r="Q490" s="542">
        <v>0</v>
      </c>
      <c r="R490" s="539" t="s">
        <v>3795</v>
      </c>
    </row>
    <row r="491" spans="2:18" s="543" customFormat="1" x14ac:dyDescent="0.25">
      <c r="B491" s="539">
        <v>0</v>
      </c>
      <c r="C491" s="539" t="s">
        <v>4937</v>
      </c>
      <c r="D491" s="539" t="s">
        <v>4080</v>
      </c>
      <c r="E491" s="540" t="s">
        <v>4189</v>
      </c>
      <c r="F491" s="539" t="s">
        <v>416</v>
      </c>
      <c r="G491" s="539" t="s">
        <v>558</v>
      </c>
      <c r="H491" s="539" t="s">
        <v>561</v>
      </c>
      <c r="I491" s="541" t="s">
        <v>4808</v>
      </c>
      <c r="J491" s="541" t="s">
        <v>806</v>
      </c>
      <c r="K491" s="540" t="s">
        <v>561</v>
      </c>
      <c r="L491" s="864"/>
      <c r="M491" s="864"/>
      <c r="N491" s="864"/>
      <c r="O491" s="542">
        <v>0</v>
      </c>
      <c r="P491" s="542">
        <v>0</v>
      </c>
      <c r="Q491" s="542">
        <v>0</v>
      </c>
      <c r="R491" s="539" t="s">
        <v>3795</v>
      </c>
    </row>
    <row r="492" spans="2:18" s="543" customFormat="1" x14ac:dyDescent="0.25">
      <c r="B492" s="539">
        <v>0</v>
      </c>
      <c r="C492" s="539" t="s">
        <v>4938</v>
      </c>
      <c r="D492" s="539" t="s">
        <v>4080</v>
      </c>
      <c r="E492" s="540" t="s">
        <v>4838</v>
      </c>
      <c r="F492" s="539" t="s">
        <v>416</v>
      </c>
      <c r="G492" s="539" t="s">
        <v>558</v>
      </c>
      <c r="H492" s="539" t="s">
        <v>370</v>
      </c>
      <c r="I492" s="541" t="s">
        <v>4808</v>
      </c>
      <c r="J492" s="541" t="s">
        <v>806</v>
      </c>
      <c r="K492" s="540" t="s">
        <v>370</v>
      </c>
      <c r="L492" s="864"/>
      <c r="M492" s="864"/>
      <c r="N492" s="864"/>
      <c r="O492" s="542">
        <v>0</v>
      </c>
      <c r="P492" s="542">
        <v>0</v>
      </c>
      <c r="Q492" s="542">
        <v>0</v>
      </c>
      <c r="R492" s="539" t="s">
        <v>3795</v>
      </c>
    </row>
    <row r="493" spans="2:18" s="543" customFormat="1" x14ac:dyDescent="0.25">
      <c r="B493" s="539">
        <v>0</v>
      </c>
      <c r="C493" s="539" t="s">
        <v>4939</v>
      </c>
      <c r="D493" s="539" t="s">
        <v>4080</v>
      </c>
      <c r="E493" s="540" t="s">
        <v>4839</v>
      </c>
      <c r="F493" s="539" t="s">
        <v>416</v>
      </c>
      <c r="G493" s="539" t="s">
        <v>558</v>
      </c>
      <c r="H493" s="539" t="s">
        <v>767</v>
      </c>
      <c r="I493" s="541" t="s">
        <v>4808</v>
      </c>
      <c r="J493" s="541" t="s">
        <v>806</v>
      </c>
      <c r="K493" s="540" t="s">
        <v>767</v>
      </c>
      <c r="L493" s="864"/>
      <c r="M493" s="864"/>
      <c r="N493" s="864"/>
      <c r="O493" s="542">
        <v>0</v>
      </c>
      <c r="P493" s="542">
        <v>0</v>
      </c>
      <c r="Q493" s="542">
        <v>0</v>
      </c>
      <c r="R493" s="539" t="s">
        <v>3795</v>
      </c>
    </row>
    <row r="494" spans="2:18" s="543" customFormat="1" x14ac:dyDescent="0.25">
      <c r="B494" s="539">
        <v>0</v>
      </c>
      <c r="C494" s="539" t="s">
        <v>4940</v>
      </c>
      <c r="D494" s="539" t="s">
        <v>4080</v>
      </c>
      <c r="E494" s="540" t="s">
        <v>4840</v>
      </c>
      <c r="F494" s="539" t="s">
        <v>416</v>
      </c>
      <c r="G494" s="539" t="s">
        <v>558</v>
      </c>
      <c r="H494" s="539" t="s">
        <v>767</v>
      </c>
      <c r="I494" s="541" t="s">
        <v>4808</v>
      </c>
      <c r="J494" s="541" t="s">
        <v>806</v>
      </c>
      <c r="K494" s="540" t="s">
        <v>767</v>
      </c>
      <c r="L494" s="864"/>
      <c r="M494" s="864"/>
      <c r="N494" s="864"/>
      <c r="O494" s="542">
        <v>0</v>
      </c>
      <c r="P494" s="542">
        <v>0</v>
      </c>
      <c r="Q494" s="542">
        <v>0</v>
      </c>
      <c r="R494" s="539" t="s">
        <v>3795</v>
      </c>
    </row>
    <row r="495" spans="2:18" s="543" customFormat="1" x14ac:dyDescent="0.25">
      <c r="B495" s="539">
        <v>0</v>
      </c>
      <c r="C495" s="539" t="s">
        <v>4941</v>
      </c>
      <c r="D495" s="539" t="s">
        <v>4080</v>
      </c>
      <c r="E495" s="540" t="s">
        <v>4841</v>
      </c>
      <c r="F495" s="539" t="s">
        <v>416</v>
      </c>
      <c r="G495" s="539" t="s">
        <v>558</v>
      </c>
      <c r="H495" s="539" t="s">
        <v>767</v>
      </c>
      <c r="I495" s="541" t="s">
        <v>4808</v>
      </c>
      <c r="J495" s="541" t="s">
        <v>806</v>
      </c>
      <c r="K495" s="540" t="s">
        <v>767</v>
      </c>
      <c r="L495" s="864"/>
      <c r="M495" s="864"/>
      <c r="N495" s="864"/>
      <c r="O495" s="542">
        <v>0</v>
      </c>
      <c r="P495" s="542">
        <v>0</v>
      </c>
      <c r="Q495" s="542">
        <v>0</v>
      </c>
      <c r="R495" s="539" t="s">
        <v>3795</v>
      </c>
    </row>
    <row r="496" spans="2:18" s="543" customFormat="1" x14ac:dyDescent="0.25">
      <c r="B496" s="539">
        <v>0</v>
      </c>
      <c r="C496" s="539" t="s">
        <v>4942</v>
      </c>
      <c r="D496" s="539" t="s">
        <v>4080</v>
      </c>
      <c r="E496" s="540" t="s">
        <v>4842</v>
      </c>
      <c r="F496" s="539" t="s">
        <v>416</v>
      </c>
      <c r="G496" s="539" t="s">
        <v>558</v>
      </c>
      <c r="H496" s="539" t="s">
        <v>767</v>
      </c>
      <c r="I496" s="541" t="s">
        <v>4808</v>
      </c>
      <c r="J496" s="541" t="s">
        <v>806</v>
      </c>
      <c r="K496" s="540" t="s">
        <v>767</v>
      </c>
      <c r="L496" s="864"/>
      <c r="M496" s="864"/>
      <c r="N496" s="864"/>
      <c r="O496" s="542">
        <v>0</v>
      </c>
      <c r="P496" s="542">
        <v>0</v>
      </c>
      <c r="Q496" s="542">
        <v>0</v>
      </c>
      <c r="R496" s="539" t="s">
        <v>3795</v>
      </c>
    </row>
    <row r="497" spans="2:18" s="543" customFormat="1" x14ac:dyDescent="0.25">
      <c r="B497" s="539">
        <v>0</v>
      </c>
      <c r="C497" s="539" t="s">
        <v>4943</v>
      </c>
      <c r="D497" s="539" t="s">
        <v>4080</v>
      </c>
      <c r="E497" s="540" t="s">
        <v>5265</v>
      </c>
      <c r="F497" s="539" t="s">
        <v>416</v>
      </c>
      <c r="G497" s="539" t="s">
        <v>558</v>
      </c>
      <c r="H497" s="539" t="s">
        <v>634</v>
      </c>
      <c r="I497" s="541" t="s">
        <v>4808</v>
      </c>
      <c r="J497" s="541" t="s">
        <v>806</v>
      </c>
      <c r="K497" s="540" t="s">
        <v>634</v>
      </c>
      <c r="L497" s="864"/>
      <c r="M497" s="864"/>
      <c r="N497" s="864"/>
      <c r="O497" s="542">
        <v>0</v>
      </c>
      <c r="P497" s="542">
        <v>0</v>
      </c>
      <c r="Q497" s="542">
        <v>0</v>
      </c>
      <c r="R497" s="539" t="s">
        <v>3795</v>
      </c>
    </row>
    <row r="498" spans="2:18" s="543" customFormat="1" x14ac:dyDescent="0.25">
      <c r="B498" s="539">
        <v>0</v>
      </c>
      <c r="C498" s="539" t="s">
        <v>4944</v>
      </c>
      <c r="D498" s="539" t="s">
        <v>4080</v>
      </c>
      <c r="E498" s="540" t="s">
        <v>4843</v>
      </c>
      <c r="F498" s="539" t="s">
        <v>416</v>
      </c>
      <c r="G498" s="539" t="s">
        <v>558</v>
      </c>
      <c r="H498" s="539" t="s">
        <v>767</v>
      </c>
      <c r="I498" s="541" t="s">
        <v>4808</v>
      </c>
      <c r="J498" s="541" t="s">
        <v>806</v>
      </c>
      <c r="K498" s="540" t="s">
        <v>767</v>
      </c>
      <c r="L498" s="864"/>
      <c r="M498" s="864"/>
      <c r="N498" s="864"/>
      <c r="O498" s="542">
        <v>0</v>
      </c>
      <c r="P498" s="542">
        <v>0</v>
      </c>
      <c r="Q498" s="542">
        <v>0</v>
      </c>
      <c r="R498" s="539" t="s">
        <v>3795</v>
      </c>
    </row>
    <row r="499" spans="2:18" s="543" customFormat="1" x14ac:dyDescent="0.25">
      <c r="B499" s="539">
        <v>0</v>
      </c>
      <c r="C499" s="539" t="s">
        <v>4945</v>
      </c>
      <c r="D499" s="539" t="s">
        <v>4080</v>
      </c>
      <c r="E499" s="540" t="s">
        <v>4844</v>
      </c>
      <c r="F499" s="539" t="s">
        <v>416</v>
      </c>
      <c r="G499" s="539" t="s">
        <v>558</v>
      </c>
      <c r="H499" s="539" t="s">
        <v>2149</v>
      </c>
      <c r="I499" s="541" t="s">
        <v>4808</v>
      </c>
      <c r="J499" s="541" t="s">
        <v>806</v>
      </c>
      <c r="K499" s="540" t="s">
        <v>2149</v>
      </c>
      <c r="L499" s="864"/>
      <c r="M499" s="864"/>
      <c r="N499" s="864"/>
      <c r="O499" s="542">
        <v>0</v>
      </c>
      <c r="P499" s="542">
        <v>0</v>
      </c>
      <c r="Q499" s="542">
        <v>0</v>
      </c>
      <c r="R499" s="539" t="s">
        <v>3795</v>
      </c>
    </row>
    <row r="500" spans="2:18" s="543" customFormat="1" x14ac:dyDescent="0.25">
      <c r="B500" s="539">
        <v>0</v>
      </c>
      <c r="C500" s="539" t="s">
        <v>4946</v>
      </c>
      <c r="D500" s="539" t="s">
        <v>4080</v>
      </c>
      <c r="E500" s="540" t="s">
        <v>4845</v>
      </c>
      <c r="F500" s="539" t="s">
        <v>416</v>
      </c>
      <c r="G500" s="539" t="s">
        <v>558</v>
      </c>
      <c r="H500" s="539" t="s">
        <v>426</v>
      </c>
      <c r="I500" s="541" t="s">
        <v>4808</v>
      </c>
      <c r="J500" s="541" t="s">
        <v>806</v>
      </c>
      <c r="K500" s="540" t="s">
        <v>426</v>
      </c>
      <c r="L500" s="864"/>
      <c r="M500" s="864"/>
      <c r="N500" s="864"/>
      <c r="O500" s="542">
        <v>0</v>
      </c>
      <c r="P500" s="542">
        <v>0</v>
      </c>
      <c r="Q500" s="542">
        <v>0</v>
      </c>
      <c r="R500" s="539" t="s">
        <v>3795</v>
      </c>
    </row>
    <row r="501" spans="2:18" s="543" customFormat="1" x14ac:dyDescent="0.25">
      <c r="B501" s="539">
        <v>0</v>
      </c>
      <c r="C501" s="539" t="s">
        <v>4947</v>
      </c>
      <c r="D501" s="539" t="s">
        <v>4080</v>
      </c>
      <c r="E501" s="540" t="s">
        <v>4846</v>
      </c>
      <c r="F501" s="539" t="s">
        <v>416</v>
      </c>
      <c r="G501" s="539" t="s">
        <v>558</v>
      </c>
      <c r="H501" s="539" t="s">
        <v>522</v>
      </c>
      <c r="I501" s="541" t="s">
        <v>4808</v>
      </c>
      <c r="J501" s="541" t="s">
        <v>806</v>
      </c>
      <c r="K501" s="540" t="s">
        <v>522</v>
      </c>
      <c r="L501" s="864"/>
      <c r="M501" s="864"/>
      <c r="N501" s="864"/>
      <c r="O501" s="542">
        <v>0</v>
      </c>
      <c r="P501" s="542">
        <v>0</v>
      </c>
      <c r="Q501" s="542">
        <v>0</v>
      </c>
      <c r="R501" s="539" t="s">
        <v>3795</v>
      </c>
    </row>
    <row r="502" spans="2:18" s="543" customFormat="1" x14ac:dyDescent="0.25">
      <c r="B502" s="539">
        <v>0</v>
      </c>
      <c r="C502" s="539" t="s">
        <v>4948</v>
      </c>
      <c r="D502" s="539" t="s">
        <v>4080</v>
      </c>
      <c r="E502" s="540" t="s">
        <v>5100</v>
      </c>
      <c r="F502" s="539" t="s">
        <v>416</v>
      </c>
      <c r="G502" s="539" t="s">
        <v>558</v>
      </c>
      <c r="H502" s="539" t="s">
        <v>767</v>
      </c>
      <c r="I502" s="541" t="s">
        <v>4808</v>
      </c>
      <c r="J502" s="541" t="s">
        <v>806</v>
      </c>
      <c r="K502" s="540" t="s">
        <v>767</v>
      </c>
      <c r="L502" s="864"/>
      <c r="M502" s="864"/>
      <c r="N502" s="864"/>
      <c r="O502" s="542">
        <v>0</v>
      </c>
      <c r="P502" s="542">
        <v>0</v>
      </c>
      <c r="Q502" s="542">
        <v>0</v>
      </c>
      <c r="R502" s="539" t="s">
        <v>3795</v>
      </c>
    </row>
    <row r="503" spans="2:18" s="543" customFormat="1" x14ac:dyDescent="0.25">
      <c r="B503" s="539">
        <v>0</v>
      </c>
      <c r="C503" s="539" t="s">
        <v>4949</v>
      </c>
      <c r="D503" s="539" t="s">
        <v>4080</v>
      </c>
      <c r="E503" s="540" t="s">
        <v>4847</v>
      </c>
      <c r="F503" s="539" t="s">
        <v>416</v>
      </c>
      <c r="G503" s="539" t="s">
        <v>558</v>
      </c>
      <c r="H503" s="539" t="s">
        <v>767</v>
      </c>
      <c r="I503" s="541" t="s">
        <v>4808</v>
      </c>
      <c r="J503" s="541" t="s">
        <v>806</v>
      </c>
      <c r="K503" s="540" t="s">
        <v>767</v>
      </c>
      <c r="L503" s="864"/>
      <c r="M503" s="864"/>
      <c r="N503" s="864"/>
      <c r="O503" s="542">
        <v>0</v>
      </c>
      <c r="P503" s="542">
        <v>0</v>
      </c>
      <c r="Q503" s="542">
        <v>0</v>
      </c>
      <c r="R503" s="539" t="s">
        <v>3795</v>
      </c>
    </row>
    <row r="504" spans="2:18" s="543" customFormat="1" x14ac:dyDescent="0.25">
      <c r="B504" s="539">
        <v>0</v>
      </c>
      <c r="C504" s="539" t="s">
        <v>4950</v>
      </c>
      <c r="D504" s="539" t="s">
        <v>4080</v>
      </c>
      <c r="E504" s="540" t="s">
        <v>4879</v>
      </c>
      <c r="F504" s="539" t="s">
        <v>416</v>
      </c>
      <c r="G504" s="539" t="s">
        <v>558</v>
      </c>
      <c r="H504" s="539" t="s">
        <v>634</v>
      </c>
      <c r="I504" s="541" t="s">
        <v>4808</v>
      </c>
      <c r="J504" s="541" t="s">
        <v>806</v>
      </c>
      <c r="K504" s="540" t="s">
        <v>634</v>
      </c>
      <c r="L504" s="864"/>
      <c r="M504" s="864"/>
      <c r="N504" s="864"/>
      <c r="O504" s="542">
        <v>0</v>
      </c>
      <c r="P504" s="542">
        <v>0</v>
      </c>
      <c r="Q504" s="542">
        <v>0</v>
      </c>
      <c r="R504" s="539" t="s">
        <v>3795</v>
      </c>
    </row>
    <row r="505" spans="2:18" s="543" customFormat="1" x14ac:dyDescent="0.25">
      <c r="B505" s="539">
        <v>0</v>
      </c>
      <c r="C505" s="539" t="s">
        <v>4951</v>
      </c>
      <c r="D505" s="539" t="s">
        <v>4080</v>
      </c>
      <c r="E505" s="540" t="s">
        <v>4849</v>
      </c>
      <c r="F505" s="539" t="s">
        <v>416</v>
      </c>
      <c r="G505" s="539" t="s">
        <v>558</v>
      </c>
      <c r="H505" s="539" t="s">
        <v>422</v>
      </c>
      <c r="I505" s="541" t="s">
        <v>4808</v>
      </c>
      <c r="J505" s="541" t="s">
        <v>806</v>
      </c>
      <c r="K505" s="540" t="s">
        <v>422</v>
      </c>
      <c r="L505" s="864"/>
      <c r="M505" s="864"/>
      <c r="N505" s="864"/>
      <c r="O505" s="542">
        <v>0</v>
      </c>
      <c r="P505" s="542">
        <v>0</v>
      </c>
      <c r="Q505" s="542">
        <v>0</v>
      </c>
      <c r="R505" s="539" t="s">
        <v>3795</v>
      </c>
    </row>
    <row r="506" spans="2:18" s="543" customFormat="1" x14ac:dyDescent="0.25">
      <c r="B506" s="539">
        <v>0</v>
      </c>
      <c r="C506" s="539" t="s">
        <v>4952</v>
      </c>
      <c r="D506" s="539" t="s">
        <v>4080</v>
      </c>
      <c r="E506" s="540" t="s">
        <v>5105</v>
      </c>
      <c r="F506" s="539" t="s">
        <v>416</v>
      </c>
      <c r="G506" s="539" t="s">
        <v>558</v>
      </c>
      <c r="H506" s="539" t="s">
        <v>370</v>
      </c>
      <c r="I506" s="541" t="s">
        <v>4808</v>
      </c>
      <c r="J506" s="541" t="s">
        <v>806</v>
      </c>
      <c r="K506" s="540" t="s">
        <v>370</v>
      </c>
      <c r="L506" s="864"/>
      <c r="M506" s="864"/>
      <c r="N506" s="864"/>
      <c r="O506" s="542">
        <v>0</v>
      </c>
      <c r="P506" s="542">
        <v>0</v>
      </c>
      <c r="Q506" s="542">
        <v>0</v>
      </c>
      <c r="R506" s="539" t="s">
        <v>3795</v>
      </c>
    </row>
    <row r="507" spans="2:18" s="543" customFormat="1" x14ac:dyDescent="0.25">
      <c r="B507" s="539">
        <v>0</v>
      </c>
      <c r="C507" s="539" t="s">
        <v>4953</v>
      </c>
      <c r="D507" s="539" t="s">
        <v>4080</v>
      </c>
      <c r="E507" s="540" t="s">
        <v>4850</v>
      </c>
      <c r="F507" s="539" t="s">
        <v>416</v>
      </c>
      <c r="G507" s="539" t="s">
        <v>558</v>
      </c>
      <c r="H507" s="539" t="s">
        <v>470</v>
      </c>
      <c r="I507" s="541" t="s">
        <v>4808</v>
      </c>
      <c r="J507" s="541" t="s">
        <v>806</v>
      </c>
      <c r="K507" s="540" t="s">
        <v>470</v>
      </c>
      <c r="L507" s="864"/>
      <c r="M507" s="864"/>
      <c r="N507" s="864"/>
      <c r="O507" s="542">
        <v>0</v>
      </c>
      <c r="P507" s="542">
        <v>0</v>
      </c>
      <c r="Q507" s="542">
        <v>0</v>
      </c>
      <c r="R507" s="539" t="s">
        <v>3795</v>
      </c>
    </row>
    <row r="508" spans="2:18" s="543" customFormat="1" x14ac:dyDescent="0.25">
      <c r="B508" s="539">
        <v>0</v>
      </c>
      <c r="C508" s="539" t="s">
        <v>4954</v>
      </c>
      <c r="D508" s="539" t="s">
        <v>4080</v>
      </c>
      <c r="E508" s="540" t="s">
        <v>4851</v>
      </c>
      <c r="F508" s="539" t="s">
        <v>416</v>
      </c>
      <c r="G508" s="539" t="s">
        <v>558</v>
      </c>
      <c r="H508" s="539" t="s">
        <v>470</v>
      </c>
      <c r="I508" s="541" t="s">
        <v>4808</v>
      </c>
      <c r="J508" s="541" t="s">
        <v>806</v>
      </c>
      <c r="K508" s="540" t="s">
        <v>470</v>
      </c>
      <c r="L508" s="864"/>
      <c r="M508" s="864"/>
      <c r="N508" s="864"/>
      <c r="O508" s="542">
        <v>0</v>
      </c>
      <c r="P508" s="542">
        <v>0</v>
      </c>
      <c r="Q508" s="542">
        <v>0</v>
      </c>
      <c r="R508" s="539" t="s">
        <v>3795</v>
      </c>
    </row>
    <row r="509" spans="2:18" s="543" customFormat="1" x14ac:dyDescent="0.25">
      <c r="B509" s="539">
        <v>0</v>
      </c>
      <c r="C509" s="539" t="s">
        <v>4955</v>
      </c>
      <c r="D509" s="539" t="s">
        <v>4080</v>
      </c>
      <c r="E509" s="540" t="s">
        <v>4407</v>
      </c>
      <c r="F509" s="539" t="s">
        <v>416</v>
      </c>
      <c r="G509" s="539" t="s">
        <v>558</v>
      </c>
      <c r="H509" s="539" t="s">
        <v>562</v>
      </c>
      <c r="I509" s="541" t="s">
        <v>4808</v>
      </c>
      <c r="J509" s="541" t="s">
        <v>806</v>
      </c>
      <c r="K509" s="540" t="s">
        <v>562</v>
      </c>
      <c r="L509" s="864"/>
      <c r="M509" s="864"/>
      <c r="N509" s="864"/>
      <c r="O509" s="542">
        <v>0</v>
      </c>
      <c r="P509" s="542">
        <v>0</v>
      </c>
      <c r="Q509" s="542">
        <v>0</v>
      </c>
      <c r="R509" s="539" t="s">
        <v>3795</v>
      </c>
    </row>
    <row r="510" spans="2:18" s="543" customFormat="1" x14ac:dyDescent="0.25">
      <c r="B510" s="539">
        <v>0</v>
      </c>
      <c r="C510" s="539" t="s">
        <v>4956</v>
      </c>
      <c r="D510" s="539" t="s">
        <v>4080</v>
      </c>
      <c r="E510" s="540" t="s">
        <v>4852</v>
      </c>
      <c r="F510" s="539" t="s">
        <v>416</v>
      </c>
      <c r="G510" s="539" t="s">
        <v>558</v>
      </c>
      <c r="H510" s="539" t="s">
        <v>470</v>
      </c>
      <c r="I510" s="541" t="s">
        <v>4808</v>
      </c>
      <c r="J510" s="541" t="s">
        <v>806</v>
      </c>
      <c r="K510" s="540" t="s">
        <v>470</v>
      </c>
      <c r="L510" s="864"/>
      <c r="M510" s="864"/>
      <c r="N510" s="864"/>
      <c r="O510" s="542">
        <v>0</v>
      </c>
      <c r="P510" s="542">
        <v>0</v>
      </c>
      <c r="Q510" s="542">
        <v>0</v>
      </c>
      <c r="R510" s="539" t="s">
        <v>3795</v>
      </c>
    </row>
    <row r="511" spans="2:18" s="543" customFormat="1" x14ac:dyDescent="0.25">
      <c r="B511" s="539">
        <v>0</v>
      </c>
      <c r="C511" s="539" t="s">
        <v>4957</v>
      </c>
      <c r="D511" s="539" t="s">
        <v>4080</v>
      </c>
      <c r="E511" s="540" t="s">
        <v>3847</v>
      </c>
      <c r="F511" s="539" t="s">
        <v>416</v>
      </c>
      <c r="G511" s="539" t="s">
        <v>558</v>
      </c>
      <c r="H511" s="539" t="s">
        <v>470</v>
      </c>
      <c r="I511" s="541" t="s">
        <v>4808</v>
      </c>
      <c r="J511" s="541" t="s">
        <v>806</v>
      </c>
      <c r="K511" s="540" t="s">
        <v>470</v>
      </c>
      <c r="L511" s="864"/>
      <c r="M511" s="864"/>
      <c r="N511" s="864"/>
      <c r="O511" s="542">
        <v>0</v>
      </c>
      <c r="P511" s="542">
        <v>0</v>
      </c>
      <c r="Q511" s="542">
        <v>0</v>
      </c>
      <c r="R511" s="539" t="s">
        <v>3795</v>
      </c>
    </row>
    <row r="512" spans="2:18" s="543" customFormat="1" x14ac:dyDescent="0.25">
      <c r="B512" s="539">
        <v>0</v>
      </c>
      <c r="C512" s="539" t="s">
        <v>4958</v>
      </c>
      <c r="D512" s="539" t="s">
        <v>4080</v>
      </c>
      <c r="E512" s="540" t="s">
        <v>4470</v>
      </c>
      <c r="F512" s="539" t="s">
        <v>416</v>
      </c>
      <c r="G512" s="539" t="s">
        <v>558</v>
      </c>
      <c r="H512" s="539" t="s">
        <v>767</v>
      </c>
      <c r="I512" s="541" t="s">
        <v>4808</v>
      </c>
      <c r="J512" s="541" t="s">
        <v>806</v>
      </c>
      <c r="K512" s="540" t="s">
        <v>767</v>
      </c>
      <c r="L512" s="864"/>
      <c r="M512" s="864"/>
      <c r="N512" s="864"/>
      <c r="O512" s="542">
        <v>0</v>
      </c>
      <c r="P512" s="542">
        <v>0</v>
      </c>
      <c r="Q512" s="542">
        <v>0</v>
      </c>
      <c r="R512" s="539" t="s">
        <v>3795</v>
      </c>
    </row>
    <row r="513" spans="2:18" s="543" customFormat="1" x14ac:dyDescent="0.25">
      <c r="B513" s="539">
        <v>0</v>
      </c>
      <c r="C513" s="539" t="s">
        <v>4959</v>
      </c>
      <c r="D513" s="539" t="s">
        <v>4080</v>
      </c>
      <c r="E513" s="540" t="s">
        <v>4410</v>
      </c>
      <c r="F513" s="539" t="s">
        <v>416</v>
      </c>
      <c r="G513" s="539" t="s">
        <v>558</v>
      </c>
      <c r="H513" s="539" t="s">
        <v>561</v>
      </c>
      <c r="I513" s="541" t="s">
        <v>4808</v>
      </c>
      <c r="J513" s="541" t="s">
        <v>806</v>
      </c>
      <c r="K513" s="540" t="s">
        <v>561</v>
      </c>
      <c r="L513" s="864"/>
      <c r="M513" s="864"/>
      <c r="N513" s="864"/>
      <c r="O513" s="542">
        <v>0</v>
      </c>
      <c r="P513" s="542">
        <v>0</v>
      </c>
      <c r="Q513" s="542">
        <v>0</v>
      </c>
      <c r="R513" s="539" t="s">
        <v>3795</v>
      </c>
    </row>
    <row r="514" spans="2:18" s="543" customFormat="1" x14ac:dyDescent="0.25">
      <c r="B514" s="539">
        <v>0</v>
      </c>
      <c r="C514" s="539" t="s">
        <v>4960</v>
      </c>
      <c r="D514" s="539" t="s">
        <v>4080</v>
      </c>
      <c r="E514" s="540" t="s">
        <v>4411</v>
      </c>
      <c r="F514" s="539" t="s">
        <v>416</v>
      </c>
      <c r="G514" s="539" t="s">
        <v>558</v>
      </c>
      <c r="H514" s="539" t="s">
        <v>634</v>
      </c>
      <c r="I514" s="541" t="s">
        <v>4808</v>
      </c>
      <c r="J514" s="541" t="s">
        <v>806</v>
      </c>
      <c r="K514" s="540" t="s">
        <v>634</v>
      </c>
      <c r="L514" s="864"/>
      <c r="M514" s="864"/>
      <c r="N514" s="864"/>
      <c r="O514" s="542">
        <v>0</v>
      </c>
      <c r="P514" s="542">
        <v>0</v>
      </c>
      <c r="Q514" s="542">
        <v>0</v>
      </c>
      <c r="R514" s="539" t="s">
        <v>3795</v>
      </c>
    </row>
    <row r="515" spans="2:18" s="543" customFormat="1" x14ac:dyDescent="0.25">
      <c r="B515" s="539">
        <v>0</v>
      </c>
      <c r="C515" s="539" t="s">
        <v>4961</v>
      </c>
      <c r="D515" s="539" t="s">
        <v>4080</v>
      </c>
      <c r="E515" s="540" t="s">
        <v>4853</v>
      </c>
      <c r="F515" s="539" t="s">
        <v>416</v>
      </c>
      <c r="G515" s="539" t="s">
        <v>558</v>
      </c>
      <c r="H515" s="539" t="s">
        <v>608</v>
      </c>
      <c r="I515" s="541" t="s">
        <v>4808</v>
      </c>
      <c r="J515" s="541" t="s">
        <v>806</v>
      </c>
      <c r="K515" s="540" t="s">
        <v>608</v>
      </c>
      <c r="L515" s="864"/>
      <c r="M515" s="864"/>
      <c r="N515" s="864"/>
      <c r="O515" s="542">
        <v>0</v>
      </c>
      <c r="P515" s="542">
        <v>0</v>
      </c>
      <c r="Q515" s="542">
        <v>0</v>
      </c>
      <c r="R515" s="539" t="s">
        <v>3795</v>
      </c>
    </row>
    <row r="516" spans="2:18" s="543" customFormat="1" x14ac:dyDescent="0.25">
      <c r="B516" s="539">
        <v>0</v>
      </c>
      <c r="C516" s="539" t="s">
        <v>4962</v>
      </c>
      <c r="D516" s="539" t="s">
        <v>4080</v>
      </c>
      <c r="E516" s="540" t="s">
        <v>4455</v>
      </c>
      <c r="F516" s="539" t="s">
        <v>416</v>
      </c>
      <c r="G516" s="539" t="s">
        <v>558</v>
      </c>
      <c r="H516" s="539" t="s">
        <v>561</v>
      </c>
      <c r="I516" s="541" t="s">
        <v>4808</v>
      </c>
      <c r="J516" s="541" t="s">
        <v>806</v>
      </c>
      <c r="K516" s="540" t="s">
        <v>561</v>
      </c>
      <c r="L516" s="864"/>
      <c r="M516" s="864"/>
      <c r="N516" s="864"/>
      <c r="O516" s="542">
        <v>0</v>
      </c>
      <c r="P516" s="542">
        <v>0</v>
      </c>
      <c r="Q516" s="542">
        <v>0</v>
      </c>
      <c r="R516" s="539" t="s">
        <v>3795</v>
      </c>
    </row>
    <row r="517" spans="2:18" s="543" customFormat="1" x14ac:dyDescent="0.25">
      <c r="B517" s="539">
        <v>0</v>
      </c>
      <c r="C517" s="539" t="s">
        <v>4963</v>
      </c>
      <c r="D517" s="539" t="s">
        <v>4080</v>
      </c>
      <c r="E517" s="540" t="s">
        <v>5199</v>
      </c>
      <c r="F517" s="539" t="s">
        <v>416</v>
      </c>
      <c r="G517" s="539" t="s">
        <v>558</v>
      </c>
      <c r="H517" s="539" t="s">
        <v>475</v>
      </c>
      <c r="I517" s="541" t="s">
        <v>4808</v>
      </c>
      <c r="J517" s="541" t="s">
        <v>806</v>
      </c>
      <c r="K517" s="540" t="s">
        <v>475</v>
      </c>
      <c r="L517" s="864"/>
      <c r="M517" s="864"/>
      <c r="N517" s="864"/>
      <c r="O517" s="542">
        <v>0</v>
      </c>
      <c r="P517" s="542">
        <v>0</v>
      </c>
      <c r="Q517" s="542">
        <v>0</v>
      </c>
      <c r="R517" s="539" t="s">
        <v>3795</v>
      </c>
    </row>
    <row r="518" spans="2:18" s="543" customFormat="1" x14ac:dyDescent="0.25">
      <c r="B518" s="539">
        <v>0</v>
      </c>
      <c r="C518" s="539" t="s">
        <v>5013</v>
      </c>
      <c r="D518" s="539" t="s">
        <v>4080</v>
      </c>
      <c r="E518" s="540" t="s">
        <v>4472</v>
      </c>
      <c r="F518" s="539" t="s">
        <v>416</v>
      </c>
      <c r="G518" s="539" t="s">
        <v>558</v>
      </c>
      <c r="H518" s="539" t="s">
        <v>470</v>
      </c>
      <c r="I518" s="541" t="s">
        <v>4969</v>
      </c>
      <c r="J518" s="541" t="s">
        <v>806</v>
      </c>
      <c r="K518" s="540" t="s">
        <v>470</v>
      </c>
      <c r="L518" s="864"/>
      <c r="M518" s="864"/>
      <c r="N518" s="864"/>
      <c r="O518" s="542">
        <v>0</v>
      </c>
      <c r="P518" s="542">
        <v>0</v>
      </c>
      <c r="Q518" s="542">
        <v>0</v>
      </c>
      <c r="R518" s="539" t="s">
        <v>3795</v>
      </c>
    </row>
    <row r="519" spans="2:18" s="543" customFormat="1" x14ac:dyDescent="0.25">
      <c r="B519" s="539">
        <v>0</v>
      </c>
      <c r="C519" s="539" t="s">
        <v>5014</v>
      </c>
      <c r="D519" s="539" t="s">
        <v>4080</v>
      </c>
      <c r="E519" s="540" t="s">
        <v>133</v>
      </c>
      <c r="F519" s="539" t="s">
        <v>416</v>
      </c>
      <c r="G519" s="539" t="s">
        <v>558</v>
      </c>
      <c r="H519" s="539" t="s">
        <v>470</v>
      </c>
      <c r="I519" s="541" t="s">
        <v>4969</v>
      </c>
      <c r="J519" s="541" t="s">
        <v>806</v>
      </c>
      <c r="K519" s="540" t="s">
        <v>470</v>
      </c>
      <c r="L519" s="864"/>
      <c r="M519" s="864"/>
      <c r="N519" s="864"/>
      <c r="O519" s="542">
        <v>0</v>
      </c>
      <c r="P519" s="542">
        <v>0</v>
      </c>
      <c r="Q519" s="542">
        <v>0</v>
      </c>
      <c r="R519" s="539" t="s">
        <v>3795</v>
      </c>
    </row>
    <row r="520" spans="2:18" s="543" customFormat="1" x14ac:dyDescent="0.25">
      <c r="B520" s="539">
        <v>0</v>
      </c>
      <c r="C520" s="539" t="s">
        <v>5015</v>
      </c>
      <c r="D520" s="539" t="s">
        <v>4080</v>
      </c>
      <c r="E520" s="540" t="s">
        <v>1864</v>
      </c>
      <c r="F520" s="539" t="s">
        <v>416</v>
      </c>
      <c r="G520" s="539" t="s">
        <v>558</v>
      </c>
      <c r="H520" s="539" t="s">
        <v>475</v>
      </c>
      <c r="I520" s="541" t="s">
        <v>4969</v>
      </c>
      <c r="J520" s="541" t="s">
        <v>806</v>
      </c>
      <c r="K520" s="540" t="s">
        <v>475</v>
      </c>
      <c r="L520" s="864"/>
      <c r="M520" s="864"/>
      <c r="N520" s="864"/>
      <c r="O520" s="542">
        <v>0</v>
      </c>
      <c r="P520" s="542">
        <v>0</v>
      </c>
      <c r="Q520" s="542">
        <v>0</v>
      </c>
      <c r="R520" s="539" t="s">
        <v>3795</v>
      </c>
    </row>
    <row r="521" spans="2:18" s="543" customFormat="1" x14ac:dyDescent="0.25">
      <c r="B521" s="539">
        <v>0</v>
      </c>
      <c r="C521" s="539" t="s">
        <v>5016</v>
      </c>
      <c r="D521" s="539" t="s">
        <v>4080</v>
      </c>
      <c r="E521" s="540" t="s">
        <v>5205</v>
      </c>
      <c r="F521" s="539" t="s">
        <v>416</v>
      </c>
      <c r="G521" s="539" t="s">
        <v>558</v>
      </c>
      <c r="H521" s="539" t="s">
        <v>489</v>
      </c>
      <c r="I521" s="541" t="s">
        <v>4969</v>
      </c>
      <c r="J521" s="541" t="s">
        <v>806</v>
      </c>
      <c r="K521" s="540" t="s">
        <v>489</v>
      </c>
      <c r="L521" s="864"/>
      <c r="M521" s="864"/>
      <c r="N521" s="864"/>
      <c r="O521" s="542">
        <v>0</v>
      </c>
      <c r="P521" s="542">
        <v>0</v>
      </c>
      <c r="Q521" s="542">
        <v>0</v>
      </c>
      <c r="R521" s="539" t="s">
        <v>3795</v>
      </c>
    </row>
    <row r="522" spans="2:18" s="543" customFormat="1" x14ac:dyDescent="0.25">
      <c r="B522" s="539">
        <v>0</v>
      </c>
      <c r="C522" s="539" t="s">
        <v>5017</v>
      </c>
      <c r="D522" s="539" t="s">
        <v>4080</v>
      </c>
      <c r="E522" s="540" t="s">
        <v>5111</v>
      </c>
      <c r="F522" s="539" t="s">
        <v>416</v>
      </c>
      <c r="G522" s="539" t="s">
        <v>558</v>
      </c>
      <c r="H522" s="539" t="s">
        <v>470</v>
      </c>
      <c r="I522" s="541" t="s">
        <v>4969</v>
      </c>
      <c r="J522" s="541" t="s">
        <v>806</v>
      </c>
      <c r="K522" s="540" t="s">
        <v>470</v>
      </c>
      <c r="L522" s="864"/>
      <c r="M522" s="864"/>
      <c r="N522" s="864"/>
      <c r="O522" s="542">
        <v>0</v>
      </c>
      <c r="P522" s="542">
        <v>0</v>
      </c>
      <c r="Q522" s="542">
        <v>0</v>
      </c>
      <c r="R522" s="539" t="s">
        <v>3795</v>
      </c>
    </row>
    <row r="523" spans="2:18" s="543" customFormat="1" x14ac:dyDescent="0.25">
      <c r="B523" s="539">
        <v>0</v>
      </c>
      <c r="C523" s="539" t="s">
        <v>5342</v>
      </c>
      <c r="D523" s="539" t="s">
        <v>4080</v>
      </c>
      <c r="E523" s="540" t="s">
        <v>183</v>
      </c>
      <c r="F523" s="539" t="s">
        <v>416</v>
      </c>
      <c r="G523" s="539" t="s">
        <v>558</v>
      </c>
      <c r="H523" s="539" t="s">
        <v>370</v>
      </c>
      <c r="I523" s="541" t="s">
        <v>5065</v>
      </c>
      <c r="J523" s="541" t="s">
        <v>806</v>
      </c>
      <c r="K523" s="540" t="s">
        <v>370</v>
      </c>
      <c r="L523" s="864"/>
      <c r="M523" s="864"/>
      <c r="N523" s="864"/>
      <c r="O523" s="542">
        <v>0</v>
      </c>
      <c r="P523" s="542">
        <v>0</v>
      </c>
      <c r="Q523" s="542">
        <v>0</v>
      </c>
      <c r="R523" s="539" t="s">
        <v>3795</v>
      </c>
    </row>
    <row r="524" spans="2:18" s="543" customFormat="1" x14ac:dyDescent="0.25">
      <c r="B524" s="539">
        <v>0</v>
      </c>
      <c r="C524" s="539" t="s">
        <v>5343</v>
      </c>
      <c r="D524" s="539" t="s">
        <v>4080</v>
      </c>
      <c r="E524" s="540" t="s">
        <v>4875</v>
      </c>
      <c r="F524" s="539" t="s">
        <v>416</v>
      </c>
      <c r="G524" s="539" t="s">
        <v>558</v>
      </c>
      <c r="H524" s="539" t="s">
        <v>562</v>
      </c>
      <c r="I524" s="541" t="s">
        <v>5065</v>
      </c>
      <c r="J524" s="541" t="s">
        <v>806</v>
      </c>
      <c r="K524" s="540" t="s">
        <v>562</v>
      </c>
      <c r="L524" s="864"/>
      <c r="M524" s="864"/>
      <c r="N524" s="864"/>
      <c r="O524" s="542">
        <v>0</v>
      </c>
      <c r="P524" s="542">
        <v>0</v>
      </c>
      <c r="Q524" s="542">
        <v>0</v>
      </c>
      <c r="R524" s="539" t="s">
        <v>3795</v>
      </c>
    </row>
    <row r="525" spans="2:18" s="543" customFormat="1" x14ac:dyDescent="0.25">
      <c r="B525" s="539">
        <v>0</v>
      </c>
      <c r="C525" s="539" t="s">
        <v>5344</v>
      </c>
      <c r="D525" s="539" t="s">
        <v>4080</v>
      </c>
      <c r="E525" s="540" t="s">
        <v>4881</v>
      </c>
      <c r="F525" s="539" t="s">
        <v>416</v>
      </c>
      <c r="G525" s="539" t="s">
        <v>558</v>
      </c>
      <c r="H525" s="539" t="s">
        <v>470</v>
      </c>
      <c r="I525" s="541" t="s">
        <v>5065</v>
      </c>
      <c r="J525" s="541" t="s">
        <v>806</v>
      </c>
      <c r="K525" s="540" t="s">
        <v>470</v>
      </c>
      <c r="L525" s="864"/>
      <c r="M525" s="864"/>
      <c r="N525" s="864"/>
      <c r="O525" s="542">
        <v>0</v>
      </c>
      <c r="P525" s="542">
        <v>0</v>
      </c>
      <c r="Q525" s="542">
        <v>0</v>
      </c>
      <c r="R525" s="539" t="s">
        <v>3795</v>
      </c>
    </row>
    <row r="526" spans="2:18" s="543" customFormat="1" x14ac:dyDescent="0.25">
      <c r="B526" s="539">
        <v>0</v>
      </c>
      <c r="C526" s="539" t="s">
        <v>5345</v>
      </c>
      <c r="D526" s="539" t="s">
        <v>4080</v>
      </c>
      <c r="E526" s="540" t="s">
        <v>4884</v>
      </c>
      <c r="F526" s="539" t="s">
        <v>416</v>
      </c>
      <c r="G526" s="539" t="s">
        <v>558</v>
      </c>
      <c r="H526" s="539" t="s">
        <v>562</v>
      </c>
      <c r="I526" s="541" t="s">
        <v>5065</v>
      </c>
      <c r="J526" s="541" t="s">
        <v>806</v>
      </c>
      <c r="K526" s="540" t="s">
        <v>562</v>
      </c>
      <c r="L526" s="864"/>
      <c r="M526" s="864"/>
      <c r="N526" s="864"/>
      <c r="O526" s="542">
        <v>0</v>
      </c>
      <c r="P526" s="542">
        <v>0</v>
      </c>
      <c r="Q526" s="542">
        <v>0</v>
      </c>
      <c r="R526" s="539" t="s">
        <v>3795</v>
      </c>
    </row>
    <row r="527" spans="2:18" s="543" customFormat="1" x14ac:dyDescent="0.25">
      <c r="B527" s="539">
        <v>0</v>
      </c>
      <c r="C527" s="539" t="s">
        <v>5346</v>
      </c>
      <c r="D527" s="539" t="s">
        <v>4080</v>
      </c>
      <c r="E527" s="540" t="s">
        <v>4310</v>
      </c>
      <c r="F527" s="539" t="s">
        <v>416</v>
      </c>
      <c r="G527" s="539" t="s">
        <v>558</v>
      </c>
      <c r="H527" s="539" t="s">
        <v>470</v>
      </c>
      <c r="I527" s="541" t="s">
        <v>5065</v>
      </c>
      <c r="J527" s="541" t="s">
        <v>806</v>
      </c>
      <c r="K527" s="540" t="s">
        <v>470</v>
      </c>
      <c r="L527" s="864"/>
      <c r="M527" s="864"/>
      <c r="N527" s="864"/>
      <c r="O527" s="542">
        <v>0</v>
      </c>
      <c r="P527" s="542">
        <v>0</v>
      </c>
      <c r="Q527" s="542">
        <v>0</v>
      </c>
      <c r="R527" s="539" t="s">
        <v>3795</v>
      </c>
    </row>
    <row r="528" spans="2:18" s="543" customFormat="1" x14ac:dyDescent="0.25">
      <c r="B528" s="539">
        <v>0</v>
      </c>
      <c r="C528" s="539" t="s">
        <v>5347</v>
      </c>
      <c r="D528" s="539" t="s">
        <v>4080</v>
      </c>
      <c r="E528" s="540" t="s">
        <v>4358</v>
      </c>
      <c r="F528" s="539" t="s">
        <v>416</v>
      </c>
      <c r="G528" s="539" t="s">
        <v>558</v>
      </c>
      <c r="H528" s="539" t="s">
        <v>470</v>
      </c>
      <c r="I528" s="541" t="s">
        <v>5065</v>
      </c>
      <c r="J528" s="541" t="s">
        <v>806</v>
      </c>
      <c r="K528" s="540" t="s">
        <v>470</v>
      </c>
      <c r="L528" s="864"/>
      <c r="M528" s="864"/>
      <c r="N528" s="864"/>
      <c r="O528" s="542">
        <v>0</v>
      </c>
      <c r="P528" s="542">
        <v>0</v>
      </c>
      <c r="Q528" s="542">
        <v>0</v>
      </c>
      <c r="R528" s="539" t="s">
        <v>3795</v>
      </c>
    </row>
    <row r="529" spans="2:18" s="543" customFormat="1" x14ac:dyDescent="0.25">
      <c r="B529" s="539">
        <v>0</v>
      </c>
      <c r="C529" s="539" t="s">
        <v>5348</v>
      </c>
      <c r="D529" s="539" t="s">
        <v>4080</v>
      </c>
      <c r="E529" s="540" t="s">
        <v>3849</v>
      </c>
      <c r="F529" s="539" t="s">
        <v>416</v>
      </c>
      <c r="G529" s="539" t="s">
        <v>558</v>
      </c>
      <c r="H529" s="539" t="s">
        <v>562</v>
      </c>
      <c r="I529" s="541" t="s">
        <v>5065</v>
      </c>
      <c r="J529" s="541" t="s">
        <v>806</v>
      </c>
      <c r="K529" s="540" t="s">
        <v>562</v>
      </c>
      <c r="L529" s="864"/>
      <c r="M529" s="864"/>
      <c r="N529" s="864"/>
      <c r="O529" s="542">
        <v>0</v>
      </c>
      <c r="P529" s="542">
        <v>0</v>
      </c>
      <c r="Q529" s="542">
        <v>0</v>
      </c>
      <c r="R529" s="539" t="s">
        <v>3795</v>
      </c>
    </row>
    <row r="530" spans="2:18" s="543" customFormat="1" x14ac:dyDescent="0.25">
      <c r="B530" s="539">
        <v>0</v>
      </c>
      <c r="C530" s="539" t="s">
        <v>5349</v>
      </c>
      <c r="D530" s="539" t="s">
        <v>4080</v>
      </c>
      <c r="E530" s="540" t="s">
        <v>4885</v>
      </c>
      <c r="F530" s="539" t="s">
        <v>416</v>
      </c>
      <c r="G530" s="539" t="s">
        <v>558</v>
      </c>
      <c r="H530" s="539" t="s">
        <v>484</v>
      </c>
      <c r="I530" s="541" t="s">
        <v>5065</v>
      </c>
      <c r="J530" s="541" t="s">
        <v>806</v>
      </c>
      <c r="K530" s="540" t="s">
        <v>484</v>
      </c>
      <c r="L530" s="864"/>
      <c r="M530" s="864"/>
      <c r="N530" s="864"/>
      <c r="O530" s="542">
        <v>0</v>
      </c>
      <c r="P530" s="542">
        <v>0</v>
      </c>
      <c r="Q530" s="542">
        <v>0</v>
      </c>
      <c r="R530" s="539" t="s">
        <v>3795</v>
      </c>
    </row>
    <row r="531" spans="2:18" s="543" customFormat="1" x14ac:dyDescent="0.25">
      <c r="B531" s="539">
        <v>0</v>
      </c>
      <c r="C531" s="539" t="s">
        <v>5350</v>
      </c>
      <c r="D531" s="539" t="s">
        <v>4080</v>
      </c>
      <c r="E531" s="540" t="s">
        <v>4448</v>
      </c>
      <c r="F531" s="539" t="s">
        <v>416</v>
      </c>
      <c r="G531" s="539" t="s">
        <v>558</v>
      </c>
      <c r="H531" s="539" t="s">
        <v>370</v>
      </c>
      <c r="I531" s="541" t="s">
        <v>5065</v>
      </c>
      <c r="J531" s="541" t="s">
        <v>806</v>
      </c>
      <c r="K531" s="540" t="s">
        <v>370</v>
      </c>
      <c r="L531" s="864"/>
      <c r="M531" s="864"/>
      <c r="N531" s="864"/>
      <c r="O531" s="542">
        <v>0</v>
      </c>
      <c r="P531" s="542">
        <v>0</v>
      </c>
      <c r="Q531" s="542">
        <v>0</v>
      </c>
      <c r="R531" s="539" t="s">
        <v>3795</v>
      </c>
    </row>
    <row r="532" spans="2:18" s="543" customFormat="1" x14ac:dyDescent="0.25">
      <c r="B532" s="539">
        <v>0</v>
      </c>
      <c r="C532" s="539" t="s">
        <v>5351</v>
      </c>
      <c r="D532" s="539" t="s">
        <v>4080</v>
      </c>
      <c r="E532" s="540" t="s">
        <v>4888</v>
      </c>
      <c r="F532" s="539" t="s">
        <v>416</v>
      </c>
      <c r="G532" s="539" t="s">
        <v>558</v>
      </c>
      <c r="H532" s="539" t="s">
        <v>504</v>
      </c>
      <c r="I532" s="541" t="s">
        <v>5065</v>
      </c>
      <c r="J532" s="541" t="s">
        <v>806</v>
      </c>
      <c r="K532" s="540" t="s">
        <v>504</v>
      </c>
      <c r="L532" s="864"/>
      <c r="M532" s="864"/>
      <c r="N532" s="864"/>
      <c r="O532" s="542">
        <v>0</v>
      </c>
      <c r="P532" s="542">
        <v>0</v>
      </c>
      <c r="Q532" s="542">
        <v>0</v>
      </c>
      <c r="R532" s="539" t="s">
        <v>3795</v>
      </c>
    </row>
    <row r="533" spans="2:18" s="543" customFormat="1" x14ac:dyDescent="0.25">
      <c r="B533" s="539">
        <v>0</v>
      </c>
      <c r="C533" s="539" t="s">
        <v>5352</v>
      </c>
      <c r="D533" s="539" t="s">
        <v>4080</v>
      </c>
      <c r="E533" s="540" t="s">
        <v>4889</v>
      </c>
      <c r="F533" s="539" t="s">
        <v>416</v>
      </c>
      <c r="G533" s="539" t="s">
        <v>558</v>
      </c>
      <c r="H533" s="539" t="s">
        <v>475</v>
      </c>
      <c r="I533" s="541" t="s">
        <v>5065</v>
      </c>
      <c r="J533" s="541" t="s">
        <v>806</v>
      </c>
      <c r="K533" s="540" t="s">
        <v>475</v>
      </c>
      <c r="L533" s="864"/>
      <c r="M533" s="864"/>
      <c r="N533" s="864"/>
      <c r="O533" s="542">
        <v>0</v>
      </c>
      <c r="P533" s="542">
        <v>0</v>
      </c>
      <c r="Q533" s="542">
        <v>0</v>
      </c>
      <c r="R533" s="539" t="s">
        <v>3795</v>
      </c>
    </row>
    <row r="534" spans="2:18" s="543" customFormat="1" x14ac:dyDescent="0.25">
      <c r="B534" s="539">
        <v>0</v>
      </c>
      <c r="C534" s="539" t="s">
        <v>5353</v>
      </c>
      <c r="D534" s="539" t="s">
        <v>4080</v>
      </c>
      <c r="E534" s="540" t="s">
        <v>4586</v>
      </c>
      <c r="F534" s="539" t="s">
        <v>416</v>
      </c>
      <c r="G534" s="539" t="s">
        <v>558</v>
      </c>
      <c r="H534" s="539" t="s">
        <v>1148</v>
      </c>
      <c r="I534" s="541" t="s">
        <v>5065</v>
      </c>
      <c r="J534" s="541" t="s">
        <v>806</v>
      </c>
      <c r="K534" s="540" t="s">
        <v>1148</v>
      </c>
      <c r="L534" s="864"/>
      <c r="M534" s="864"/>
      <c r="N534" s="864"/>
      <c r="O534" s="542">
        <v>0</v>
      </c>
      <c r="P534" s="542">
        <v>0</v>
      </c>
      <c r="Q534" s="542">
        <v>0</v>
      </c>
      <c r="R534" s="539" t="s">
        <v>3795</v>
      </c>
    </row>
    <row r="535" spans="2:18" s="543" customFormat="1" x14ac:dyDescent="0.25">
      <c r="B535" s="539">
        <v>0</v>
      </c>
      <c r="C535" s="539" t="s">
        <v>5354</v>
      </c>
      <c r="D535" s="539" t="s">
        <v>4080</v>
      </c>
      <c r="E535" s="540" t="s">
        <v>4600</v>
      </c>
      <c r="F535" s="539" t="s">
        <v>416</v>
      </c>
      <c r="G535" s="539" t="s">
        <v>558</v>
      </c>
      <c r="H535" s="539" t="s">
        <v>475</v>
      </c>
      <c r="I535" s="541" t="s">
        <v>5065</v>
      </c>
      <c r="J535" s="541" t="s">
        <v>806</v>
      </c>
      <c r="K535" s="540" t="s">
        <v>475</v>
      </c>
      <c r="L535" s="864"/>
      <c r="M535" s="864"/>
      <c r="N535" s="864"/>
      <c r="O535" s="542">
        <v>0</v>
      </c>
      <c r="P535" s="542">
        <v>0</v>
      </c>
      <c r="Q535" s="542">
        <v>0</v>
      </c>
      <c r="R535" s="539" t="s">
        <v>3795</v>
      </c>
    </row>
    <row r="536" spans="2:18" s="543" customFormat="1" x14ac:dyDescent="0.25">
      <c r="B536" s="539">
        <v>0</v>
      </c>
      <c r="C536" s="539" t="s">
        <v>5355</v>
      </c>
      <c r="D536" s="539" t="s">
        <v>4080</v>
      </c>
      <c r="E536" s="540" t="s">
        <v>4606</v>
      </c>
      <c r="F536" s="539" t="s">
        <v>416</v>
      </c>
      <c r="G536" s="539" t="s">
        <v>558</v>
      </c>
      <c r="H536" s="539" t="s">
        <v>608</v>
      </c>
      <c r="I536" s="541" t="s">
        <v>5065</v>
      </c>
      <c r="J536" s="541" t="s">
        <v>806</v>
      </c>
      <c r="K536" s="540" t="s">
        <v>608</v>
      </c>
      <c r="L536" s="864"/>
      <c r="M536" s="864"/>
      <c r="N536" s="864"/>
      <c r="O536" s="542">
        <v>0</v>
      </c>
      <c r="P536" s="542">
        <v>0</v>
      </c>
      <c r="Q536" s="542">
        <v>0</v>
      </c>
      <c r="R536" s="539" t="s">
        <v>3795</v>
      </c>
    </row>
    <row r="537" spans="2:18" s="543" customFormat="1" x14ac:dyDescent="0.25">
      <c r="B537" s="539">
        <v>0</v>
      </c>
      <c r="C537" s="539" t="s">
        <v>5356</v>
      </c>
      <c r="D537" s="539" t="s">
        <v>4080</v>
      </c>
      <c r="E537" s="540" t="s">
        <v>4641</v>
      </c>
      <c r="F537" s="539" t="s">
        <v>416</v>
      </c>
      <c r="G537" s="539" t="s">
        <v>558</v>
      </c>
      <c r="H537" s="539" t="s">
        <v>370</v>
      </c>
      <c r="I537" s="541" t="s">
        <v>5065</v>
      </c>
      <c r="J537" s="541" t="s">
        <v>806</v>
      </c>
      <c r="K537" s="540" t="s">
        <v>370</v>
      </c>
      <c r="L537" s="864"/>
      <c r="M537" s="864"/>
      <c r="N537" s="864"/>
      <c r="O537" s="542">
        <v>0</v>
      </c>
      <c r="P537" s="542">
        <v>0</v>
      </c>
      <c r="Q537" s="542">
        <v>0</v>
      </c>
      <c r="R537" s="539" t="s">
        <v>3795</v>
      </c>
    </row>
    <row r="538" spans="2:18" s="543" customFormat="1" x14ac:dyDescent="0.25">
      <c r="B538" s="539">
        <v>0</v>
      </c>
      <c r="C538" s="539" t="s">
        <v>5357</v>
      </c>
      <c r="D538" s="539" t="s">
        <v>4080</v>
      </c>
      <c r="E538" s="540" t="s">
        <v>4899</v>
      </c>
      <c r="F538" s="539" t="s">
        <v>416</v>
      </c>
      <c r="G538" s="539" t="s">
        <v>558</v>
      </c>
      <c r="H538" s="539" t="s">
        <v>370</v>
      </c>
      <c r="I538" s="541" t="s">
        <v>5065</v>
      </c>
      <c r="J538" s="541" t="s">
        <v>806</v>
      </c>
      <c r="K538" s="540" t="s">
        <v>370</v>
      </c>
      <c r="L538" s="864"/>
      <c r="M538" s="864"/>
      <c r="N538" s="864"/>
      <c r="O538" s="542">
        <v>0</v>
      </c>
      <c r="P538" s="542">
        <v>0</v>
      </c>
      <c r="Q538" s="542">
        <v>0</v>
      </c>
      <c r="R538" s="539" t="s">
        <v>3795</v>
      </c>
    </row>
    <row r="539" spans="2:18" s="543" customFormat="1" x14ac:dyDescent="0.25">
      <c r="B539" s="539">
        <v>0</v>
      </c>
      <c r="C539" s="539" t="s">
        <v>5358</v>
      </c>
      <c r="D539" s="539" t="s">
        <v>4080</v>
      </c>
      <c r="E539" s="540" t="s">
        <v>4644</v>
      </c>
      <c r="F539" s="539" t="s">
        <v>416</v>
      </c>
      <c r="G539" s="539" t="s">
        <v>558</v>
      </c>
      <c r="H539" s="539" t="s">
        <v>524</v>
      </c>
      <c r="I539" s="541" t="s">
        <v>5065</v>
      </c>
      <c r="J539" s="541" t="s">
        <v>806</v>
      </c>
      <c r="K539" s="540" t="s">
        <v>524</v>
      </c>
      <c r="L539" s="864"/>
      <c r="M539" s="864"/>
      <c r="N539" s="864"/>
      <c r="O539" s="542">
        <v>0</v>
      </c>
      <c r="P539" s="542">
        <v>0</v>
      </c>
      <c r="Q539" s="542">
        <v>0</v>
      </c>
      <c r="R539" s="539" t="s">
        <v>3795</v>
      </c>
    </row>
    <row r="540" spans="2:18" s="543" customFormat="1" x14ac:dyDescent="0.25">
      <c r="B540" s="539">
        <v>0</v>
      </c>
      <c r="C540" s="539" t="s">
        <v>5359</v>
      </c>
      <c r="D540" s="539" t="s">
        <v>4080</v>
      </c>
      <c r="E540" s="540" t="s">
        <v>4716</v>
      </c>
      <c r="F540" s="539" t="s">
        <v>416</v>
      </c>
      <c r="G540" s="539" t="s">
        <v>558</v>
      </c>
      <c r="H540" s="539" t="s">
        <v>370</v>
      </c>
      <c r="I540" s="541" t="s">
        <v>5065</v>
      </c>
      <c r="J540" s="541" t="s">
        <v>806</v>
      </c>
      <c r="K540" s="540" t="s">
        <v>370</v>
      </c>
      <c r="L540" s="864"/>
      <c r="M540" s="864"/>
      <c r="N540" s="864"/>
      <c r="O540" s="542">
        <v>0</v>
      </c>
      <c r="P540" s="542">
        <v>0</v>
      </c>
      <c r="Q540" s="542">
        <v>0</v>
      </c>
      <c r="R540" s="539" t="s">
        <v>3795</v>
      </c>
    </row>
    <row r="541" spans="2:18" s="543" customFormat="1" x14ac:dyDescent="0.25">
      <c r="B541" s="539">
        <v>0</v>
      </c>
      <c r="C541" s="539" t="s">
        <v>5360</v>
      </c>
      <c r="D541" s="539" t="s">
        <v>4080</v>
      </c>
      <c r="E541" s="540" t="s">
        <v>4300</v>
      </c>
      <c r="F541" s="539" t="s">
        <v>416</v>
      </c>
      <c r="G541" s="539" t="s">
        <v>558</v>
      </c>
      <c r="H541" s="539" t="s">
        <v>767</v>
      </c>
      <c r="I541" s="541" t="s">
        <v>5065</v>
      </c>
      <c r="J541" s="541" t="s">
        <v>806</v>
      </c>
      <c r="K541" s="540" t="s">
        <v>767</v>
      </c>
      <c r="L541" s="864"/>
      <c r="M541" s="864"/>
      <c r="N541" s="864"/>
      <c r="O541" s="542">
        <v>0</v>
      </c>
      <c r="P541" s="542">
        <v>0</v>
      </c>
      <c r="Q541" s="542">
        <v>0</v>
      </c>
      <c r="R541" s="539" t="s">
        <v>3795</v>
      </c>
    </row>
    <row r="542" spans="2:18" s="543" customFormat="1" x14ac:dyDescent="0.25">
      <c r="B542" s="539">
        <v>0</v>
      </c>
      <c r="C542" s="539" t="s">
        <v>5361</v>
      </c>
      <c r="D542" s="539" t="s">
        <v>4080</v>
      </c>
      <c r="E542" s="540" t="s">
        <v>4900</v>
      </c>
      <c r="F542" s="539" t="s">
        <v>416</v>
      </c>
      <c r="G542" s="539" t="s">
        <v>558</v>
      </c>
      <c r="H542" s="539" t="s">
        <v>526</v>
      </c>
      <c r="I542" s="541" t="s">
        <v>5065</v>
      </c>
      <c r="J542" s="541" t="s">
        <v>806</v>
      </c>
      <c r="K542" s="540" t="s">
        <v>526</v>
      </c>
      <c r="L542" s="864"/>
      <c r="M542" s="864"/>
      <c r="N542" s="864"/>
      <c r="O542" s="542">
        <v>0</v>
      </c>
      <c r="P542" s="542">
        <v>0</v>
      </c>
      <c r="Q542" s="542">
        <v>0</v>
      </c>
      <c r="R542" s="539" t="s">
        <v>3795</v>
      </c>
    </row>
    <row r="543" spans="2:18" s="543" customFormat="1" x14ac:dyDescent="0.25">
      <c r="B543" s="539">
        <v>0</v>
      </c>
      <c r="C543" s="539" t="s">
        <v>5362</v>
      </c>
      <c r="D543" s="539" t="s">
        <v>4080</v>
      </c>
      <c r="E543" s="540" t="s">
        <v>4905</v>
      </c>
      <c r="F543" s="539" t="s">
        <v>416</v>
      </c>
      <c r="G543" s="539" t="s">
        <v>558</v>
      </c>
      <c r="H543" s="539" t="s">
        <v>561</v>
      </c>
      <c r="I543" s="541" t="s">
        <v>5065</v>
      </c>
      <c r="J543" s="541" t="s">
        <v>806</v>
      </c>
      <c r="K543" s="540" t="s">
        <v>561</v>
      </c>
      <c r="L543" s="864"/>
      <c r="M543" s="864"/>
      <c r="N543" s="864"/>
      <c r="O543" s="542">
        <v>0</v>
      </c>
      <c r="P543" s="542">
        <v>0</v>
      </c>
      <c r="Q543" s="542">
        <v>0</v>
      </c>
      <c r="R543" s="539" t="s">
        <v>3795</v>
      </c>
    </row>
    <row r="544" spans="2:18" s="543" customFormat="1" x14ac:dyDescent="0.25">
      <c r="B544" s="539">
        <v>0</v>
      </c>
      <c r="C544" s="539" t="s">
        <v>5363</v>
      </c>
      <c r="D544" s="539" t="s">
        <v>4080</v>
      </c>
      <c r="E544" s="540" t="s">
        <v>4981</v>
      </c>
      <c r="F544" s="539" t="s">
        <v>416</v>
      </c>
      <c r="G544" s="539" t="s">
        <v>558</v>
      </c>
      <c r="H544" s="539" t="s">
        <v>634</v>
      </c>
      <c r="I544" s="541" t="s">
        <v>5065</v>
      </c>
      <c r="J544" s="541" t="s">
        <v>806</v>
      </c>
      <c r="K544" s="540" t="s">
        <v>634</v>
      </c>
      <c r="L544" s="864"/>
      <c r="M544" s="864"/>
      <c r="N544" s="864"/>
      <c r="O544" s="542">
        <v>0</v>
      </c>
      <c r="P544" s="542">
        <v>0</v>
      </c>
      <c r="Q544" s="542">
        <v>0</v>
      </c>
      <c r="R544" s="539" t="s">
        <v>3795</v>
      </c>
    </row>
    <row r="545" spans="2:18" s="543" customFormat="1" x14ac:dyDescent="0.25">
      <c r="B545" s="539">
        <v>0</v>
      </c>
      <c r="C545" s="539" t="s">
        <v>5526</v>
      </c>
      <c r="D545" s="539" t="s">
        <v>4080</v>
      </c>
      <c r="E545" s="540" t="s">
        <v>175</v>
      </c>
      <c r="F545" s="539" t="s">
        <v>416</v>
      </c>
      <c r="G545" s="539" t="s">
        <v>558</v>
      </c>
      <c r="H545" s="539" t="s">
        <v>634</v>
      </c>
      <c r="I545" s="541" t="s">
        <v>5140</v>
      </c>
      <c r="J545" s="541">
        <v>46022</v>
      </c>
      <c r="K545" s="540" t="s">
        <v>634</v>
      </c>
      <c r="L545" s="864"/>
      <c r="M545" s="864"/>
      <c r="N545" s="864"/>
      <c r="O545" s="542">
        <v>0</v>
      </c>
      <c r="P545" s="542">
        <v>0</v>
      </c>
      <c r="Q545" s="542">
        <v>0</v>
      </c>
      <c r="R545" s="539" t="s">
        <v>3795</v>
      </c>
    </row>
    <row r="546" spans="2:18" s="543" customFormat="1" x14ac:dyDescent="0.25">
      <c r="B546" s="539">
        <v>0</v>
      </c>
      <c r="C546" s="539" t="s">
        <v>5527</v>
      </c>
      <c r="D546" s="539" t="s">
        <v>4080</v>
      </c>
      <c r="E546" s="540" t="s">
        <v>5227</v>
      </c>
      <c r="F546" s="539" t="s">
        <v>416</v>
      </c>
      <c r="G546" s="539" t="s">
        <v>558</v>
      </c>
      <c r="H546" s="539" t="s">
        <v>422</v>
      </c>
      <c r="I546" s="541" t="s">
        <v>5140</v>
      </c>
      <c r="J546" s="541" t="s">
        <v>806</v>
      </c>
      <c r="K546" s="540" t="s">
        <v>422</v>
      </c>
      <c r="L546" s="864"/>
      <c r="M546" s="864"/>
      <c r="N546" s="864"/>
      <c r="O546" s="542">
        <v>0</v>
      </c>
      <c r="P546" s="542">
        <v>0</v>
      </c>
      <c r="Q546" s="542">
        <v>0</v>
      </c>
      <c r="R546" s="539" t="s">
        <v>3795</v>
      </c>
    </row>
    <row r="547" spans="2:18" s="543" customFormat="1" x14ac:dyDescent="0.25">
      <c r="B547" s="539">
        <v>0</v>
      </c>
      <c r="C547" s="539" t="s">
        <v>5528</v>
      </c>
      <c r="D547" s="539" t="s">
        <v>4080</v>
      </c>
      <c r="E547" s="540" t="s">
        <v>2304</v>
      </c>
      <c r="F547" s="539" t="s">
        <v>416</v>
      </c>
      <c r="G547" s="539" t="s">
        <v>558</v>
      </c>
      <c r="H547" s="539" t="s">
        <v>422</v>
      </c>
      <c r="I547" s="541" t="s">
        <v>5140</v>
      </c>
      <c r="J547" s="541" t="s">
        <v>806</v>
      </c>
      <c r="K547" s="540" t="s">
        <v>422</v>
      </c>
      <c r="L547" s="700"/>
      <c r="M547" s="700"/>
      <c r="N547" s="700"/>
      <c r="O547" s="542">
        <v>0</v>
      </c>
      <c r="P547" s="542">
        <v>0</v>
      </c>
      <c r="Q547" s="542">
        <v>0</v>
      </c>
      <c r="R547" s="539" t="s">
        <v>3795</v>
      </c>
    </row>
    <row r="548" spans="2:18" s="543" customFormat="1" x14ac:dyDescent="0.25">
      <c r="B548" s="539">
        <v>0</v>
      </c>
      <c r="C548" s="539" t="s">
        <v>5529</v>
      </c>
      <c r="D548" s="539" t="s">
        <v>4080</v>
      </c>
      <c r="E548" s="540" t="s">
        <v>386</v>
      </c>
      <c r="F548" s="539" t="s">
        <v>416</v>
      </c>
      <c r="G548" s="539" t="s">
        <v>558</v>
      </c>
      <c r="H548" s="539" t="s">
        <v>370</v>
      </c>
      <c r="I548" s="541" t="s">
        <v>5140</v>
      </c>
      <c r="J548" s="541" t="s">
        <v>624</v>
      </c>
      <c r="K548" s="540" t="s">
        <v>370</v>
      </c>
      <c r="L548" s="700"/>
      <c r="M548" s="700"/>
      <c r="N548" s="700"/>
      <c r="O548" s="542">
        <v>0</v>
      </c>
      <c r="P548" s="542">
        <v>0</v>
      </c>
      <c r="Q548" s="542">
        <v>0</v>
      </c>
      <c r="R548" s="539" t="s">
        <v>3795</v>
      </c>
    </row>
    <row r="549" spans="2:18" s="543" customFormat="1" x14ac:dyDescent="0.25">
      <c r="B549" s="539">
        <v>0</v>
      </c>
      <c r="C549" s="539" t="s">
        <v>5530</v>
      </c>
      <c r="D549" s="539" t="s">
        <v>4080</v>
      </c>
      <c r="E549" s="540" t="s">
        <v>4464</v>
      </c>
      <c r="F549" s="539" t="s">
        <v>416</v>
      </c>
      <c r="G549" s="539" t="s">
        <v>558</v>
      </c>
      <c r="H549" s="539" t="s">
        <v>634</v>
      </c>
      <c r="I549" s="541" t="s">
        <v>5140</v>
      </c>
      <c r="J549" s="541" t="s">
        <v>624</v>
      </c>
      <c r="K549" s="540" t="s">
        <v>634</v>
      </c>
      <c r="L549" s="700"/>
      <c r="M549" s="700"/>
      <c r="N549" s="700"/>
      <c r="O549" s="542">
        <v>0</v>
      </c>
      <c r="P549" s="542">
        <v>0</v>
      </c>
      <c r="Q549" s="542">
        <v>0</v>
      </c>
      <c r="R549" s="539" t="s">
        <v>3795</v>
      </c>
    </row>
    <row r="550" spans="2:18" s="543" customFormat="1" x14ac:dyDescent="0.25">
      <c r="B550" s="539">
        <v>0</v>
      </c>
      <c r="C550" s="539" t="s">
        <v>5531</v>
      </c>
      <c r="D550" s="539" t="s">
        <v>4080</v>
      </c>
      <c r="E550" s="540" t="s">
        <v>4527</v>
      </c>
      <c r="F550" s="539" t="s">
        <v>416</v>
      </c>
      <c r="G550" s="539" t="s">
        <v>558</v>
      </c>
      <c r="H550" s="539" t="s">
        <v>634</v>
      </c>
      <c r="I550" s="541" t="s">
        <v>5140</v>
      </c>
      <c r="J550" s="541" t="s">
        <v>806</v>
      </c>
      <c r="K550" s="540" t="s">
        <v>634</v>
      </c>
      <c r="L550" s="700"/>
      <c r="M550" s="700"/>
      <c r="N550" s="700"/>
      <c r="O550" s="542">
        <v>0</v>
      </c>
      <c r="P550" s="542">
        <v>0</v>
      </c>
      <c r="Q550" s="542">
        <v>0</v>
      </c>
      <c r="R550" s="539" t="s">
        <v>3795</v>
      </c>
    </row>
    <row r="551" spans="2:18" s="543" customFormat="1" x14ac:dyDescent="0.25">
      <c r="B551" s="539">
        <v>0</v>
      </c>
      <c r="C551" s="539" t="s">
        <v>5532</v>
      </c>
      <c r="D551" s="539" t="s">
        <v>4080</v>
      </c>
      <c r="E551" s="540" t="s">
        <v>4528</v>
      </c>
      <c r="F551" s="539" t="s">
        <v>416</v>
      </c>
      <c r="G551" s="539" t="s">
        <v>558</v>
      </c>
      <c r="H551" s="539" t="s">
        <v>767</v>
      </c>
      <c r="I551" s="541" t="s">
        <v>5140</v>
      </c>
      <c r="J551" s="541">
        <v>46022</v>
      </c>
      <c r="K551" s="540" t="s">
        <v>767</v>
      </c>
      <c r="L551" s="700"/>
      <c r="M551" s="700"/>
      <c r="N551" s="700"/>
      <c r="O551" s="542">
        <v>0</v>
      </c>
      <c r="P551" s="542">
        <v>0</v>
      </c>
      <c r="Q551" s="542">
        <v>0</v>
      </c>
      <c r="R551" s="539" t="s">
        <v>3795</v>
      </c>
    </row>
    <row r="552" spans="2:18" s="543" customFormat="1" x14ac:dyDescent="0.25">
      <c r="B552" s="539">
        <v>0</v>
      </c>
      <c r="C552" s="539" t="s">
        <v>5533</v>
      </c>
      <c r="D552" s="539" t="s">
        <v>4080</v>
      </c>
      <c r="E552" s="540" t="s">
        <v>4463</v>
      </c>
      <c r="F552" s="539" t="s">
        <v>416</v>
      </c>
      <c r="G552" s="539" t="s">
        <v>558</v>
      </c>
      <c r="H552" s="539" t="s">
        <v>634</v>
      </c>
      <c r="I552" s="541" t="s">
        <v>5140</v>
      </c>
      <c r="J552" s="541" t="s">
        <v>624</v>
      </c>
      <c r="K552" s="540" t="s">
        <v>634</v>
      </c>
      <c r="L552" s="700"/>
      <c r="M552" s="700"/>
      <c r="N552" s="700"/>
      <c r="O552" s="542">
        <v>0</v>
      </c>
      <c r="P552" s="542">
        <v>0</v>
      </c>
      <c r="Q552" s="542">
        <v>0</v>
      </c>
      <c r="R552" s="539" t="s">
        <v>3795</v>
      </c>
    </row>
    <row r="553" spans="2:18" s="543" customFormat="1" x14ac:dyDescent="0.25">
      <c r="B553" s="539">
        <v>0</v>
      </c>
      <c r="C553" s="539" t="s">
        <v>5534</v>
      </c>
      <c r="D553" s="539" t="s">
        <v>4080</v>
      </c>
      <c r="E553" s="540" t="s">
        <v>3990</v>
      </c>
      <c r="F553" s="539" t="s">
        <v>416</v>
      </c>
      <c r="G553" s="539" t="s">
        <v>558</v>
      </c>
      <c r="H553" s="539" t="s">
        <v>767</v>
      </c>
      <c r="I553" s="541" t="s">
        <v>5140</v>
      </c>
      <c r="J553" s="541" t="s">
        <v>628</v>
      </c>
      <c r="K553" s="540" t="s">
        <v>767</v>
      </c>
      <c r="L553" s="700"/>
      <c r="M553" s="700"/>
      <c r="N553" s="700"/>
      <c r="O553" s="542">
        <v>0</v>
      </c>
      <c r="P553" s="542">
        <v>0</v>
      </c>
      <c r="Q553" s="542">
        <v>0</v>
      </c>
      <c r="R553" s="539" t="s">
        <v>3795</v>
      </c>
    </row>
    <row r="554" spans="2:18" s="543" customFormat="1" x14ac:dyDescent="0.25">
      <c r="B554" s="539">
        <v>0</v>
      </c>
      <c r="C554" s="539" t="s">
        <v>5535</v>
      </c>
      <c r="D554" s="539" t="s">
        <v>4080</v>
      </c>
      <c r="E554" s="540" t="s">
        <v>3955</v>
      </c>
      <c r="F554" s="539" t="s">
        <v>416</v>
      </c>
      <c r="G554" s="539" t="s">
        <v>558</v>
      </c>
      <c r="H554" s="539" t="s">
        <v>538</v>
      </c>
      <c r="I554" s="541" t="s">
        <v>5140</v>
      </c>
      <c r="J554" s="541" t="s">
        <v>624</v>
      </c>
      <c r="K554" s="540" t="s">
        <v>538</v>
      </c>
      <c r="L554" s="700"/>
      <c r="M554" s="700"/>
      <c r="N554" s="700"/>
      <c r="O554" s="542">
        <v>0</v>
      </c>
      <c r="P554" s="542">
        <v>0</v>
      </c>
      <c r="Q554" s="542">
        <v>0</v>
      </c>
      <c r="R554" s="539" t="s">
        <v>3795</v>
      </c>
    </row>
    <row r="555" spans="2:18" s="543" customFormat="1" x14ac:dyDescent="0.25">
      <c r="B555" s="539">
        <v>0</v>
      </c>
      <c r="C555" s="539" t="s">
        <v>5536</v>
      </c>
      <c r="D555" s="539" t="s">
        <v>4080</v>
      </c>
      <c r="E555" s="540" t="s">
        <v>3974</v>
      </c>
      <c r="F555" s="539" t="s">
        <v>416</v>
      </c>
      <c r="G555" s="539" t="s">
        <v>558</v>
      </c>
      <c r="H555" s="539" t="s">
        <v>517</v>
      </c>
      <c r="I555" s="541" t="s">
        <v>5140</v>
      </c>
      <c r="J555" s="541" t="s">
        <v>806</v>
      </c>
      <c r="K555" s="540" t="s">
        <v>517</v>
      </c>
      <c r="L555" s="700"/>
      <c r="M555" s="700"/>
      <c r="N555" s="700"/>
      <c r="O555" s="542">
        <v>0</v>
      </c>
      <c r="P555" s="542">
        <v>0</v>
      </c>
      <c r="Q555" s="542">
        <v>0</v>
      </c>
      <c r="R555" s="539" t="s">
        <v>3795</v>
      </c>
    </row>
    <row r="556" spans="2:18" s="543" customFormat="1" x14ac:dyDescent="0.25">
      <c r="B556" s="539">
        <v>0</v>
      </c>
      <c r="C556" s="539" t="s">
        <v>5537</v>
      </c>
      <c r="D556" s="539" t="s">
        <v>4080</v>
      </c>
      <c r="E556" s="540" t="s">
        <v>4877</v>
      </c>
      <c r="F556" s="539" t="s">
        <v>416</v>
      </c>
      <c r="G556" s="539" t="s">
        <v>558</v>
      </c>
      <c r="H556" s="539" t="s">
        <v>522</v>
      </c>
      <c r="I556" s="541" t="s">
        <v>5140</v>
      </c>
      <c r="J556" s="541" t="s">
        <v>4206</v>
      </c>
      <c r="K556" s="540" t="s">
        <v>522</v>
      </c>
      <c r="L556" s="700"/>
      <c r="M556" s="700"/>
      <c r="N556" s="700"/>
      <c r="O556" s="542">
        <v>0</v>
      </c>
      <c r="P556" s="542">
        <v>0</v>
      </c>
      <c r="Q556" s="542">
        <v>0</v>
      </c>
      <c r="R556" s="539" t="s">
        <v>3795</v>
      </c>
    </row>
    <row r="557" spans="2:18" s="543" customFormat="1" x14ac:dyDescent="0.25">
      <c r="B557" s="539">
        <v>0</v>
      </c>
      <c r="C557" s="539" t="s">
        <v>5538</v>
      </c>
      <c r="D557" s="539" t="s">
        <v>4080</v>
      </c>
      <c r="E557" s="540" t="s">
        <v>4878</v>
      </c>
      <c r="F557" s="539" t="s">
        <v>416</v>
      </c>
      <c r="G557" s="539" t="s">
        <v>558</v>
      </c>
      <c r="H557" s="539" t="s">
        <v>767</v>
      </c>
      <c r="I557" s="541" t="s">
        <v>5140</v>
      </c>
      <c r="J557" s="541" t="s">
        <v>6070</v>
      </c>
      <c r="K557" s="540" t="s">
        <v>767</v>
      </c>
      <c r="L557" s="700"/>
      <c r="M557" s="700"/>
      <c r="N557" s="700"/>
      <c r="O557" s="542">
        <v>0</v>
      </c>
      <c r="P557" s="542">
        <v>0</v>
      </c>
      <c r="Q557" s="542">
        <v>0</v>
      </c>
      <c r="R557" s="539" t="s">
        <v>3795</v>
      </c>
    </row>
    <row r="558" spans="2:18" s="543" customFormat="1" x14ac:dyDescent="0.25">
      <c r="B558" s="539">
        <v>0</v>
      </c>
      <c r="C558" s="539" t="s">
        <v>5539</v>
      </c>
      <c r="D558" s="539" t="s">
        <v>4080</v>
      </c>
      <c r="E558" s="540" t="s">
        <v>3894</v>
      </c>
      <c r="F558" s="539" t="s">
        <v>416</v>
      </c>
      <c r="G558" s="539" t="s">
        <v>558</v>
      </c>
      <c r="H558" s="539" t="s">
        <v>431</v>
      </c>
      <c r="I558" s="541" t="s">
        <v>5140</v>
      </c>
      <c r="J558" s="541" t="s">
        <v>6072</v>
      </c>
      <c r="K558" s="540" t="s">
        <v>431</v>
      </c>
      <c r="L558" s="700"/>
      <c r="M558" s="700"/>
      <c r="N558" s="700"/>
      <c r="O558" s="542">
        <v>0</v>
      </c>
      <c r="P558" s="542">
        <v>0</v>
      </c>
      <c r="Q558" s="542">
        <v>0</v>
      </c>
      <c r="R558" s="539" t="s">
        <v>3795</v>
      </c>
    </row>
    <row r="559" spans="2:18" s="543" customFormat="1" x14ac:dyDescent="0.25">
      <c r="B559" s="539">
        <v>0</v>
      </c>
      <c r="C559" s="539" t="s">
        <v>5540</v>
      </c>
      <c r="D559" s="539" t="s">
        <v>4080</v>
      </c>
      <c r="E559" s="540" t="s">
        <v>4302</v>
      </c>
      <c r="F559" s="539" t="s">
        <v>416</v>
      </c>
      <c r="G559" s="539" t="s">
        <v>558</v>
      </c>
      <c r="H559" s="539" t="s">
        <v>470</v>
      </c>
      <c r="I559" s="541" t="s">
        <v>5140</v>
      </c>
      <c r="J559" s="541" t="s">
        <v>806</v>
      </c>
      <c r="K559" s="540" t="s">
        <v>470</v>
      </c>
      <c r="L559" s="700"/>
      <c r="M559" s="700"/>
      <c r="N559" s="700"/>
      <c r="O559" s="542">
        <v>0</v>
      </c>
      <c r="P559" s="542">
        <v>0</v>
      </c>
      <c r="Q559" s="542">
        <v>0</v>
      </c>
      <c r="R559" s="539" t="s">
        <v>3795</v>
      </c>
    </row>
    <row r="560" spans="2:18" s="543" customFormat="1" x14ac:dyDescent="0.25">
      <c r="B560" s="539">
        <v>0</v>
      </c>
      <c r="C560" s="539" t="s">
        <v>5541</v>
      </c>
      <c r="D560" s="539" t="s">
        <v>4080</v>
      </c>
      <c r="E560" s="540" t="s">
        <v>4312</v>
      </c>
      <c r="F560" s="539" t="s">
        <v>416</v>
      </c>
      <c r="G560" s="539" t="s">
        <v>558</v>
      </c>
      <c r="H560" s="539" t="s">
        <v>470</v>
      </c>
      <c r="I560" s="541" t="s">
        <v>5140</v>
      </c>
      <c r="J560" s="541" t="s">
        <v>628</v>
      </c>
      <c r="K560" s="540" t="s">
        <v>470</v>
      </c>
      <c r="L560" s="700"/>
      <c r="M560" s="700"/>
      <c r="N560" s="700"/>
      <c r="O560" s="542">
        <v>0</v>
      </c>
      <c r="P560" s="542">
        <v>0</v>
      </c>
      <c r="Q560" s="542">
        <v>0</v>
      </c>
      <c r="R560" s="539" t="s">
        <v>3795</v>
      </c>
    </row>
    <row r="561" spans="2:18" s="543" customFormat="1" x14ac:dyDescent="0.25">
      <c r="B561" s="539">
        <v>0</v>
      </c>
      <c r="C561" s="539" t="s">
        <v>5542</v>
      </c>
      <c r="D561" s="539" t="s">
        <v>4080</v>
      </c>
      <c r="E561" s="540" t="s">
        <v>4359</v>
      </c>
      <c r="F561" s="539" t="s">
        <v>416</v>
      </c>
      <c r="G561" s="539" t="s">
        <v>558</v>
      </c>
      <c r="H561" s="539" t="s">
        <v>634</v>
      </c>
      <c r="I561" s="541" t="s">
        <v>5140</v>
      </c>
      <c r="J561" s="541" t="s">
        <v>806</v>
      </c>
      <c r="K561" s="540" t="s">
        <v>634</v>
      </c>
      <c r="L561" s="700"/>
      <c r="M561" s="700"/>
      <c r="N561" s="700"/>
      <c r="O561" s="542">
        <v>0</v>
      </c>
      <c r="P561" s="542">
        <v>0</v>
      </c>
      <c r="Q561" s="542">
        <v>0</v>
      </c>
      <c r="R561" s="539" t="s">
        <v>3795</v>
      </c>
    </row>
    <row r="562" spans="2:18" s="543" customFormat="1" x14ac:dyDescent="0.25">
      <c r="B562" s="539">
        <v>0</v>
      </c>
      <c r="C562" s="539" t="s">
        <v>5543</v>
      </c>
      <c r="D562" s="539" t="s">
        <v>4080</v>
      </c>
      <c r="E562" s="540" t="s">
        <v>3974</v>
      </c>
      <c r="F562" s="539" t="s">
        <v>416</v>
      </c>
      <c r="G562" s="539" t="s">
        <v>558</v>
      </c>
      <c r="H562" s="539" t="s">
        <v>484</v>
      </c>
      <c r="I562" s="541" t="s">
        <v>5140</v>
      </c>
      <c r="J562" s="541" t="s">
        <v>806</v>
      </c>
      <c r="K562" s="540" t="s">
        <v>484</v>
      </c>
      <c r="L562" s="700"/>
      <c r="M562" s="700"/>
      <c r="N562" s="700"/>
      <c r="O562" s="542">
        <v>0</v>
      </c>
      <c r="P562" s="542">
        <v>0</v>
      </c>
      <c r="Q562" s="542">
        <v>0</v>
      </c>
      <c r="R562" s="539" t="s">
        <v>3795</v>
      </c>
    </row>
    <row r="563" spans="2:18" s="543" customFormat="1" x14ac:dyDescent="0.25">
      <c r="B563" s="539">
        <v>0</v>
      </c>
      <c r="C563" s="539" t="s">
        <v>5544</v>
      </c>
      <c r="D563" s="539" t="s">
        <v>4080</v>
      </c>
      <c r="E563" s="540" t="s">
        <v>4882</v>
      </c>
      <c r="F563" s="539" t="s">
        <v>416</v>
      </c>
      <c r="G563" s="539" t="s">
        <v>558</v>
      </c>
      <c r="H563" s="539" t="s">
        <v>475</v>
      </c>
      <c r="I563" s="541" t="s">
        <v>5140</v>
      </c>
      <c r="J563" s="541" t="s">
        <v>1327</v>
      </c>
      <c r="K563" s="540" t="s">
        <v>475</v>
      </c>
      <c r="L563" s="700"/>
      <c r="M563" s="700"/>
      <c r="N563" s="700"/>
      <c r="O563" s="542">
        <v>0</v>
      </c>
      <c r="P563" s="542">
        <v>0</v>
      </c>
      <c r="Q563" s="542">
        <v>0</v>
      </c>
      <c r="R563" s="539" t="s">
        <v>3795</v>
      </c>
    </row>
    <row r="564" spans="2:18" s="543" customFormat="1" x14ac:dyDescent="0.25">
      <c r="B564" s="539">
        <v>0</v>
      </c>
      <c r="C564" s="539" t="s">
        <v>5545</v>
      </c>
      <c r="D564" s="539" t="s">
        <v>4080</v>
      </c>
      <c r="E564" s="540" t="s">
        <v>133</v>
      </c>
      <c r="F564" s="539" t="s">
        <v>416</v>
      </c>
      <c r="G564" s="539" t="s">
        <v>558</v>
      </c>
      <c r="H564" s="539" t="s">
        <v>517</v>
      </c>
      <c r="I564" s="541" t="s">
        <v>5140</v>
      </c>
      <c r="J564" s="541" t="s">
        <v>806</v>
      </c>
      <c r="K564" s="540" t="s">
        <v>517</v>
      </c>
      <c r="L564" s="700"/>
      <c r="M564" s="700"/>
      <c r="N564" s="700"/>
      <c r="O564" s="542">
        <v>0</v>
      </c>
      <c r="P564" s="542">
        <v>0</v>
      </c>
      <c r="Q564" s="542">
        <v>0</v>
      </c>
      <c r="R564" s="539" t="s">
        <v>3795</v>
      </c>
    </row>
    <row r="565" spans="2:18" s="543" customFormat="1" x14ac:dyDescent="0.25">
      <c r="B565" s="539">
        <v>0</v>
      </c>
      <c r="C565" s="539" t="s">
        <v>5546</v>
      </c>
      <c r="D565" s="539" t="s">
        <v>4080</v>
      </c>
      <c r="E565" s="540" t="s">
        <v>4525</v>
      </c>
      <c r="F565" s="539" t="s">
        <v>416</v>
      </c>
      <c r="G565" s="539" t="s">
        <v>558</v>
      </c>
      <c r="H565" s="539" t="s">
        <v>767</v>
      </c>
      <c r="I565" s="541" t="s">
        <v>5140</v>
      </c>
      <c r="J565" s="541" t="s">
        <v>628</v>
      </c>
      <c r="K565" s="540" t="s">
        <v>767</v>
      </c>
      <c r="L565" s="700"/>
      <c r="M565" s="700"/>
      <c r="N565" s="700"/>
      <c r="O565" s="542">
        <v>0</v>
      </c>
      <c r="P565" s="542">
        <v>0</v>
      </c>
      <c r="Q565" s="542">
        <v>0</v>
      </c>
      <c r="R565" s="539" t="s">
        <v>3795</v>
      </c>
    </row>
    <row r="566" spans="2:18" s="543" customFormat="1" x14ac:dyDescent="0.25">
      <c r="B566" s="539">
        <v>0</v>
      </c>
      <c r="C566" s="539" t="s">
        <v>5547</v>
      </c>
      <c r="D566" s="539" t="s">
        <v>4080</v>
      </c>
      <c r="E566" s="540" t="s">
        <v>4526</v>
      </c>
      <c r="F566" s="539" t="s">
        <v>416</v>
      </c>
      <c r="G566" s="539" t="s">
        <v>558</v>
      </c>
      <c r="H566" s="539" t="s">
        <v>719</v>
      </c>
      <c r="I566" s="541" t="s">
        <v>5140</v>
      </c>
      <c r="J566" s="541">
        <v>45351</v>
      </c>
      <c r="K566" s="540" t="s">
        <v>719</v>
      </c>
      <c r="L566" s="700"/>
      <c r="M566" s="700"/>
      <c r="N566" s="700"/>
      <c r="O566" s="542">
        <v>0</v>
      </c>
      <c r="P566" s="542">
        <v>0</v>
      </c>
      <c r="Q566" s="542">
        <v>0</v>
      </c>
      <c r="R566" s="539" t="s">
        <v>3795</v>
      </c>
    </row>
    <row r="567" spans="2:18" s="543" customFormat="1" x14ac:dyDescent="0.25">
      <c r="B567" s="539">
        <v>0</v>
      </c>
      <c r="C567" s="539" t="s">
        <v>5548</v>
      </c>
      <c r="D567" s="539" t="s">
        <v>4080</v>
      </c>
      <c r="E567" s="540" t="s">
        <v>4980</v>
      </c>
      <c r="F567" s="539" t="s">
        <v>416</v>
      </c>
      <c r="G567" s="539" t="s">
        <v>558</v>
      </c>
      <c r="H567" s="539" t="s">
        <v>422</v>
      </c>
      <c r="I567" s="541" t="s">
        <v>5140</v>
      </c>
      <c r="J567" s="541" t="s">
        <v>6081</v>
      </c>
      <c r="K567" s="540" t="s">
        <v>422</v>
      </c>
      <c r="L567" s="700"/>
      <c r="M567" s="700"/>
      <c r="N567" s="700"/>
      <c r="O567" s="542">
        <v>0</v>
      </c>
      <c r="P567" s="542">
        <v>0</v>
      </c>
      <c r="Q567" s="542">
        <v>0</v>
      </c>
      <c r="R567" s="539" t="s">
        <v>3795</v>
      </c>
    </row>
    <row r="568" spans="2:18" s="543" customFormat="1" x14ac:dyDescent="0.25">
      <c r="B568" s="539">
        <v>0</v>
      </c>
      <c r="C568" s="539" t="s">
        <v>5549</v>
      </c>
      <c r="D568" s="539" t="s">
        <v>4080</v>
      </c>
      <c r="E568" s="540" t="s">
        <v>5044</v>
      </c>
      <c r="F568" s="539" t="s">
        <v>416</v>
      </c>
      <c r="G568" s="539" t="s">
        <v>558</v>
      </c>
      <c r="H568" s="539" t="s">
        <v>719</v>
      </c>
      <c r="I568" s="541" t="s">
        <v>5140</v>
      </c>
      <c r="J568" s="541" t="s">
        <v>624</v>
      </c>
      <c r="K568" s="540" t="s">
        <v>719</v>
      </c>
      <c r="L568" s="700"/>
      <c r="M568" s="700"/>
      <c r="N568" s="700"/>
      <c r="O568" s="542">
        <v>0</v>
      </c>
      <c r="P568" s="542">
        <v>0</v>
      </c>
      <c r="Q568" s="542">
        <v>0</v>
      </c>
      <c r="R568" s="539" t="s">
        <v>3795</v>
      </c>
    </row>
    <row r="569" spans="2:18" s="543" customFormat="1" x14ac:dyDescent="0.25">
      <c r="B569" s="539">
        <v>0</v>
      </c>
      <c r="C569" s="539" t="s">
        <v>5550</v>
      </c>
      <c r="D569" s="539" t="s">
        <v>4080</v>
      </c>
      <c r="E569" s="540" t="s">
        <v>4988</v>
      </c>
      <c r="F569" s="539" t="s">
        <v>416</v>
      </c>
      <c r="G569" s="539" t="s">
        <v>558</v>
      </c>
      <c r="H569" s="539" t="s">
        <v>370</v>
      </c>
      <c r="I569" s="541" t="s">
        <v>5140</v>
      </c>
      <c r="J569" s="541" t="s">
        <v>624</v>
      </c>
      <c r="K569" s="540" t="s">
        <v>370</v>
      </c>
      <c r="L569" s="700"/>
      <c r="M569" s="700"/>
      <c r="N569" s="700"/>
      <c r="O569" s="542">
        <v>0</v>
      </c>
      <c r="P569" s="542">
        <v>0</v>
      </c>
      <c r="Q569" s="542">
        <v>0</v>
      </c>
      <c r="R569" s="539" t="s">
        <v>3795</v>
      </c>
    </row>
    <row r="570" spans="2:18" s="543" customFormat="1" x14ac:dyDescent="0.25">
      <c r="B570" s="539">
        <v>0</v>
      </c>
      <c r="C570" s="539" t="s">
        <v>5551</v>
      </c>
      <c r="D570" s="539" t="s">
        <v>4080</v>
      </c>
      <c r="E570" s="540" t="s">
        <v>4982</v>
      </c>
      <c r="F570" s="539" t="s">
        <v>416</v>
      </c>
      <c r="G570" s="539" t="s">
        <v>558</v>
      </c>
      <c r="H570" s="539" t="s">
        <v>522</v>
      </c>
      <c r="I570" s="541" t="s">
        <v>5140</v>
      </c>
      <c r="J570" s="541" t="s">
        <v>4069</v>
      </c>
      <c r="K570" s="540" t="s">
        <v>522</v>
      </c>
      <c r="L570" s="700"/>
      <c r="M570" s="700"/>
      <c r="N570" s="700"/>
      <c r="O570" s="542">
        <v>0</v>
      </c>
      <c r="P570" s="542">
        <v>0</v>
      </c>
      <c r="Q570" s="542">
        <v>0</v>
      </c>
      <c r="R570" s="539" t="s">
        <v>3795</v>
      </c>
    </row>
    <row r="571" spans="2:18" s="543" customFormat="1" x14ac:dyDescent="0.25">
      <c r="B571" s="539">
        <v>0</v>
      </c>
      <c r="C571" s="539" t="s">
        <v>5552</v>
      </c>
      <c r="D571" s="539" t="s">
        <v>4080</v>
      </c>
      <c r="E571" s="540" t="s">
        <v>5041</v>
      </c>
      <c r="F571" s="539" t="s">
        <v>416</v>
      </c>
      <c r="G571" s="539" t="s">
        <v>558</v>
      </c>
      <c r="H571" s="539" t="s">
        <v>370</v>
      </c>
      <c r="I571" s="541" t="s">
        <v>5140</v>
      </c>
      <c r="J571" s="541" t="s">
        <v>624</v>
      </c>
      <c r="K571" s="540" t="s">
        <v>370</v>
      </c>
      <c r="L571" s="700"/>
      <c r="M571" s="700"/>
      <c r="N571" s="700"/>
      <c r="O571" s="542">
        <v>0</v>
      </c>
      <c r="P571" s="542">
        <v>0</v>
      </c>
      <c r="Q571" s="542">
        <v>0</v>
      </c>
      <c r="R571" s="539" t="s">
        <v>3795</v>
      </c>
    </row>
    <row r="572" spans="2:18" s="543" customFormat="1" x14ac:dyDescent="0.25">
      <c r="B572" s="539">
        <v>0</v>
      </c>
      <c r="C572" s="539" t="s">
        <v>5553</v>
      </c>
      <c r="D572" s="539" t="s">
        <v>4080</v>
      </c>
      <c r="E572" s="540" t="s">
        <v>5043</v>
      </c>
      <c r="F572" s="539" t="s">
        <v>416</v>
      </c>
      <c r="G572" s="539" t="s">
        <v>558</v>
      </c>
      <c r="H572" s="539" t="s">
        <v>431</v>
      </c>
      <c r="I572" s="541" t="s">
        <v>5140</v>
      </c>
      <c r="J572" s="541" t="s">
        <v>628</v>
      </c>
      <c r="K572" s="540" t="s">
        <v>431</v>
      </c>
      <c r="L572" s="700"/>
      <c r="M572" s="700"/>
      <c r="N572" s="700"/>
      <c r="O572" s="542">
        <v>0</v>
      </c>
      <c r="P572" s="542">
        <v>0</v>
      </c>
      <c r="Q572" s="542">
        <v>0</v>
      </c>
      <c r="R572" s="539" t="s">
        <v>3795</v>
      </c>
    </row>
    <row r="573" spans="2:18" s="543" customFormat="1" x14ac:dyDescent="0.25">
      <c r="B573" s="539">
        <v>0</v>
      </c>
      <c r="C573" s="539" t="s">
        <v>5554</v>
      </c>
      <c r="D573" s="539" t="s">
        <v>4080</v>
      </c>
      <c r="E573" s="540" t="s">
        <v>5040</v>
      </c>
      <c r="F573" s="539" t="s">
        <v>416</v>
      </c>
      <c r="G573" s="539" t="s">
        <v>558</v>
      </c>
      <c r="H573" s="539" t="s">
        <v>370</v>
      </c>
      <c r="I573" s="541" t="s">
        <v>5140</v>
      </c>
      <c r="J573" s="541" t="s">
        <v>628</v>
      </c>
      <c r="K573" s="540" t="s">
        <v>370</v>
      </c>
      <c r="L573" s="700"/>
      <c r="M573" s="700"/>
      <c r="N573" s="700"/>
      <c r="O573" s="542">
        <v>0</v>
      </c>
      <c r="P573" s="542">
        <v>0</v>
      </c>
      <c r="Q573" s="542">
        <v>0</v>
      </c>
      <c r="R573" s="539" t="s">
        <v>3795</v>
      </c>
    </row>
    <row r="574" spans="2:18" s="543" customFormat="1" x14ac:dyDescent="0.25">
      <c r="B574" s="539">
        <v>0</v>
      </c>
      <c r="C574" s="539" t="s">
        <v>5941</v>
      </c>
      <c r="D574" s="539" t="s">
        <v>4080</v>
      </c>
      <c r="E574" s="540" t="s">
        <v>4715</v>
      </c>
      <c r="F574" s="539" t="s">
        <v>416</v>
      </c>
      <c r="G574" s="539" t="s">
        <v>558</v>
      </c>
      <c r="H574" s="539" t="s">
        <v>562</v>
      </c>
      <c r="I574" s="541" t="s">
        <v>6071</v>
      </c>
      <c r="J574" s="541" t="s">
        <v>628</v>
      </c>
      <c r="K574" s="540" t="s">
        <v>562</v>
      </c>
      <c r="L574" s="700"/>
      <c r="M574" s="700"/>
      <c r="N574" s="700"/>
      <c r="O574" s="542">
        <v>0</v>
      </c>
      <c r="P574" s="542">
        <v>0</v>
      </c>
      <c r="Q574" s="542">
        <v>0</v>
      </c>
      <c r="R574" s="539" t="s">
        <v>3795</v>
      </c>
    </row>
    <row r="575" spans="2:18" s="543" customFormat="1" x14ac:dyDescent="0.25">
      <c r="B575" s="539">
        <v>0</v>
      </c>
      <c r="C575" s="539" t="s">
        <v>5942</v>
      </c>
      <c r="D575" s="539" t="s">
        <v>4080</v>
      </c>
      <c r="E575" s="540" t="s">
        <v>4295</v>
      </c>
      <c r="F575" s="539" t="s">
        <v>416</v>
      </c>
      <c r="G575" s="539" t="s">
        <v>558</v>
      </c>
      <c r="H575" s="539" t="s">
        <v>424</v>
      </c>
      <c r="I575" s="541" t="s">
        <v>6071</v>
      </c>
      <c r="J575" s="541" t="s">
        <v>624</v>
      </c>
      <c r="K575" s="540" t="s">
        <v>424</v>
      </c>
      <c r="L575" s="700"/>
      <c r="M575" s="700"/>
      <c r="N575" s="700"/>
      <c r="O575" s="542">
        <v>0</v>
      </c>
      <c r="P575" s="542">
        <v>0</v>
      </c>
      <c r="Q575" s="542">
        <v>0</v>
      </c>
      <c r="R575" s="539" t="s">
        <v>3795</v>
      </c>
    </row>
    <row r="576" spans="2:18" s="543" customFormat="1" x14ac:dyDescent="0.25">
      <c r="B576" s="539">
        <v>0</v>
      </c>
      <c r="C576" s="539" t="s">
        <v>5943</v>
      </c>
      <c r="D576" s="539" t="s">
        <v>4080</v>
      </c>
      <c r="E576" s="540" t="s">
        <v>4522</v>
      </c>
      <c r="F576" s="539" t="s">
        <v>416</v>
      </c>
      <c r="G576" s="539" t="s">
        <v>558</v>
      </c>
      <c r="H576" s="539" t="s">
        <v>634</v>
      </c>
      <c r="I576" s="541" t="s">
        <v>6071</v>
      </c>
      <c r="J576" s="541" t="s">
        <v>5175</v>
      </c>
      <c r="K576" s="540" t="s">
        <v>634</v>
      </c>
      <c r="L576" s="700"/>
      <c r="M576" s="700"/>
      <c r="N576" s="700"/>
      <c r="O576" s="542">
        <v>0</v>
      </c>
      <c r="P576" s="542">
        <v>0</v>
      </c>
      <c r="Q576" s="542">
        <v>0</v>
      </c>
      <c r="R576" s="539" t="s">
        <v>3795</v>
      </c>
    </row>
    <row r="577" spans="2:18" s="543" customFormat="1" x14ac:dyDescent="0.25">
      <c r="B577" s="539">
        <v>0</v>
      </c>
      <c r="C577" s="539" t="s">
        <v>5944</v>
      </c>
      <c r="D577" s="539" t="s">
        <v>4080</v>
      </c>
      <c r="E577" s="540" t="s">
        <v>4524</v>
      </c>
      <c r="F577" s="539" t="s">
        <v>416</v>
      </c>
      <c r="G577" s="539" t="s">
        <v>558</v>
      </c>
      <c r="H577" s="539" t="s">
        <v>433</v>
      </c>
      <c r="I577" s="541" t="s">
        <v>6071</v>
      </c>
      <c r="J577" s="541" t="s">
        <v>5175</v>
      </c>
      <c r="K577" s="540" t="s">
        <v>433</v>
      </c>
      <c r="L577" s="700"/>
      <c r="M577" s="700"/>
      <c r="N577" s="700"/>
      <c r="O577" s="542">
        <v>0</v>
      </c>
      <c r="P577" s="542">
        <v>0</v>
      </c>
      <c r="Q577" s="542">
        <v>0</v>
      </c>
      <c r="R577" s="539" t="s">
        <v>3795</v>
      </c>
    </row>
    <row r="578" spans="2:18" s="543" customFormat="1" x14ac:dyDescent="0.25">
      <c r="B578" s="539">
        <v>0</v>
      </c>
      <c r="C578" s="539" t="s">
        <v>5945</v>
      </c>
      <c r="D578" s="539" t="s">
        <v>4080</v>
      </c>
      <c r="E578" s="540" t="s">
        <v>4297</v>
      </c>
      <c r="F578" s="539" t="s">
        <v>416</v>
      </c>
      <c r="G578" s="539" t="s">
        <v>558</v>
      </c>
      <c r="H578" s="539" t="s">
        <v>422</v>
      </c>
      <c r="I578" s="541" t="s">
        <v>6071</v>
      </c>
      <c r="J578" s="541" t="s">
        <v>6072</v>
      </c>
      <c r="K578" s="540" t="s">
        <v>422</v>
      </c>
      <c r="L578" s="700"/>
      <c r="M578" s="700"/>
      <c r="N578" s="700"/>
      <c r="O578" s="542">
        <v>0</v>
      </c>
      <c r="P578" s="542">
        <v>0</v>
      </c>
      <c r="Q578" s="542">
        <v>0</v>
      </c>
      <c r="R578" s="539" t="s">
        <v>3795</v>
      </c>
    </row>
    <row r="579" spans="2:18" s="543" customFormat="1" x14ac:dyDescent="0.25">
      <c r="B579" s="539">
        <v>0</v>
      </c>
      <c r="C579" s="539" t="s">
        <v>5946</v>
      </c>
      <c r="D579" s="539" t="s">
        <v>4080</v>
      </c>
      <c r="E579" s="540" t="s">
        <v>4595</v>
      </c>
      <c r="F579" s="539" t="s">
        <v>416</v>
      </c>
      <c r="G579" s="539" t="s">
        <v>558</v>
      </c>
      <c r="H579" s="539" t="s">
        <v>422</v>
      </c>
      <c r="I579" s="541" t="s">
        <v>6071</v>
      </c>
      <c r="J579" s="541" t="s">
        <v>5175</v>
      </c>
      <c r="K579" s="540" t="s">
        <v>422</v>
      </c>
      <c r="L579" s="700"/>
      <c r="M579" s="700"/>
      <c r="N579" s="700"/>
      <c r="O579" s="542">
        <v>0</v>
      </c>
      <c r="P579" s="542">
        <v>0</v>
      </c>
      <c r="Q579" s="542">
        <v>0</v>
      </c>
      <c r="R579" s="539" t="s">
        <v>3795</v>
      </c>
    </row>
    <row r="580" spans="2:18" s="543" customFormat="1" x14ac:dyDescent="0.25">
      <c r="B580" s="539">
        <v>0</v>
      </c>
      <c r="C580" s="539" t="s">
        <v>5947</v>
      </c>
      <c r="D580" s="539" t="s">
        <v>4080</v>
      </c>
      <c r="E580" s="540" t="s">
        <v>4595</v>
      </c>
      <c r="F580" s="539" t="s">
        <v>416</v>
      </c>
      <c r="G580" s="539" t="s">
        <v>558</v>
      </c>
      <c r="H580" s="539" t="s">
        <v>608</v>
      </c>
      <c r="I580" s="541" t="s">
        <v>6071</v>
      </c>
      <c r="J580" s="541" t="s">
        <v>5175</v>
      </c>
      <c r="K580" s="540" t="s">
        <v>608</v>
      </c>
      <c r="L580" s="700"/>
      <c r="M580" s="700"/>
      <c r="N580" s="700"/>
      <c r="O580" s="542">
        <v>0</v>
      </c>
      <c r="P580" s="542">
        <v>0</v>
      </c>
      <c r="Q580" s="542">
        <v>0</v>
      </c>
      <c r="R580" s="539" t="s">
        <v>3795</v>
      </c>
    </row>
    <row r="581" spans="2:18" s="543" customFormat="1" x14ac:dyDescent="0.25">
      <c r="B581" s="539">
        <v>0</v>
      </c>
      <c r="C581" s="539" t="s">
        <v>5948</v>
      </c>
      <c r="D581" s="539" t="s">
        <v>4080</v>
      </c>
      <c r="E581" s="540" t="s">
        <v>4466</v>
      </c>
      <c r="F581" s="539" t="s">
        <v>416</v>
      </c>
      <c r="G581" s="539" t="s">
        <v>558</v>
      </c>
      <c r="H581" s="539" t="s">
        <v>634</v>
      </c>
      <c r="I581" s="541" t="s">
        <v>6071</v>
      </c>
      <c r="J581" s="541" t="s">
        <v>806</v>
      </c>
      <c r="K581" s="540" t="s">
        <v>634</v>
      </c>
      <c r="L581" s="700"/>
      <c r="M581" s="700"/>
      <c r="N581" s="700"/>
      <c r="O581" s="542">
        <v>0</v>
      </c>
      <c r="P581" s="542">
        <v>0</v>
      </c>
      <c r="Q581" s="542">
        <v>0</v>
      </c>
      <c r="R581" s="539" t="s">
        <v>3795</v>
      </c>
    </row>
    <row r="582" spans="2:18" s="543" customFormat="1" x14ac:dyDescent="0.25">
      <c r="B582" s="539">
        <v>0</v>
      </c>
      <c r="C582" s="539" t="s">
        <v>5949</v>
      </c>
      <c r="D582" s="539" t="s">
        <v>4080</v>
      </c>
      <c r="E582" s="540" t="s">
        <v>4408</v>
      </c>
      <c r="F582" s="539" t="s">
        <v>416</v>
      </c>
      <c r="G582" s="539" t="s">
        <v>558</v>
      </c>
      <c r="H582" s="539" t="s">
        <v>370</v>
      </c>
      <c r="I582" s="541" t="s">
        <v>6071</v>
      </c>
      <c r="J582" s="541" t="s">
        <v>806</v>
      </c>
      <c r="K582" s="540" t="s">
        <v>370</v>
      </c>
      <c r="L582" s="700"/>
      <c r="M582" s="700"/>
      <c r="N582" s="700"/>
      <c r="O582" s="542">
        <v>0</v>
      </c>
      <c r="P582" s="542">
        <v>0</v>
      </c>
      <c r="Q582" s="542">
        <v>0</v>
      </c>
      <c r="R582" s="539" t="s">
        <v>3795</v>
      </c>
    </row>
    <row r="583" spans="2:18" s="543" customFormat="1" x14ac:dyDescent="0.25">
      <c r="B583" s="539">
        <v>0</v>
      </c>
      <c r="C583" s="539" t="s">
        <v>5950</v>
      </c>
      <c r="D583" s="539" t="s">
        <v>4080</v>
      </c>
      <c r="E583" s="540" t="s">
        <v>4972</v>
      </c>
      <c r="F583" s="539" t="s">
        <v>416</v>
      </c>
      <c r="G583" s="539" t="s">
        <v>558</v>
      </c>
      <c r="H583" s="539" t="s">
        <v>2149</v>
      </c>
      <c r="I583" s="541" t="s">
        <v>6071</v>
      </c>
      <c r="J583" s="541" t="s">
        <v>624</v>
      </c>
      <c r="K583" s="540" t="s">
        <v>2149</v>
      </c>
      <c r="L583" s="700"/>
      <c r="M583" s="700"/>
      <c r="N583" s="700"/>
      <c r="O583" s="542">
        <v>0</v>
      </c>
      <c r="P583" s="542">
        <v>0</v>
      </c>
      <c r="Q583" s="542">
        <v>0</v>
      </c>
      <c r="R583" s="539" t="s">
        <v>3795</v>
      </c>
    </row>
    <row r="584" spans="2:18" s="543" customFormat="1" x14ac:dyDescent="0.25">
      <c r="B584" s="539">
        <v>0</v>
      </c>
      <c r="C584" s="539" t="s">
        <v>5951</v>
      </c>
      <c r="D584" s="539" t="s">
        <v>4080</v>
      </c>
      <c r="E584" s="540" t="s">
        <v>5046</v>
      </c>
      <c r="F584" s="539" t="s">
        <v>416</v>
      </c>
      <c r="G584" s="539" t="s">
        <v>558</v>
      </c>
      <c r="H584" s="539" t="s">
        <v>561</v>
      </c>
      <c r="I584" s="541" t="s">
        <v>6071</v>
      </c>
      <c r="J584" s="541" t="s">
        <v>4069</v>
      </c>
      <c r="K584" s="540" t="s">
        <v>561</v>
      </c>
      <c r="L584" s="700"/>
      <c r="M584" s="700"/>
      <c r="N584" s="700"/>
      <c r="O584" s="542">
        <v>0</v>
      </c>
      <c r="P584" s="542">
        <v>0</v>
      </c>
      <c r="Q584" s="542">
        <v>0</v>
      </c>
      <c r="R584" s="539" t="s">
        <v>3795</v>
      </c>
    </row>
    <row r="585" spans="2:18" s="543" customFormat="1" x14ac:dyDescent="0.25">
      <c r="B585" s="539">
        <v>0</v>
      </c>
      <c r="C585" s="539" t="s">
        <v>5952</v>
      </c>
      <c r="D585" s="539" t="s">
        <v>4080</v>
      </c>
      <c r="E585" s="540" t="s">
        <v>4370</v>
      </c>
      <c r="F585" s="539" t="s">
        <v>416</v>
      </c>
      <c r="G585" s="539" t="s">
        <v>558</v>
      </c>
      <c r="H585" s="539" t="s">
        <v>370</v>
      </c>
      <c r="I585" s="541" t="s">
        <v>6071</v>
      </c>
      <c r="J585" s="541" t="s">
        <v>628</v>
      </c>
      <c r="K585" s="540" t="s">
        <v>370</v>
      </c>
      <c r="L585" s="700"/>
      <c r="M585" s="700"/>
      <c r="N585" s="700"/>
      <c r="O585" s="542">
        <v>0</v>
      </c>
      <c r="P585" s="542">
        <v>0</v>
      </c>
      <c r="Q585" s="542">
        <v>0</v>
      </c>
      <c r="R585" s="539" t="s">
        <v>3795</v>
      </c>
    </row>
    <row r="586" spans="2:18" s="543" customFormat="1" x14ac:dyDescent="0.25">
      <c r="B586" s="539">
        <v>0</v>
      </c>
      <c r="C586" s="539" t="s">
        <v>5953</v>
      </c>
      <c r="D586" s="539" t="s">
        <v>4080</v>
      </c>
      <c r="E586" s="540" t="s">
        <v>4896</v>
      </c>
      <c r="F586" s="539" t="s">
        <v>416</v>
      </c>
      <c r="G586" s="539" t="s">
        <v>558</v>
      </c>
      <c r="H586" s="539" t="s">
        <v>431</v>
      </c>
      <c r="I586" s="541" t="s">
        <v>6071</v>
      </c>
      <c r="J586" s="541" t="s">
        <v>624</v>
      </c>
      <c r="K586" s="540" t="s">
        <v>431</v>
      </c>
      <c r="L586" s="700"/>
      <c r="M586" s="700"/>
      <c r="N586" s="700"/>
      <c r="O586" s="542">
        <v>0</v>
      </c>
      <c r="P586" s="542">
        <v>0</v>
      </c>
      <c r="Q586" s="542">
        <v>0</v>
      </c>
      <c r="R586" s="539" t="s">
        <v>3795</v>
      </c>
    </row>
    <row r="587" spans="2:18" s="543" customFormat="1" x14ac:dyDescent="0.25">
      <c r="B587" s="539">
        <v>0</v>
      </c>
      <c r="C587" s="539" t="s">
        <v>5954</v>
      </c>
      <c r="D587" s="539" t="s">
        <v>4080</v>
      </c>
      <c r="E587" s="540" t="s">
        <v>4892</v>
      </c>
      <c r="F587" s="539" t="s">
        <v>416</v>
      </c>
      <c r="G587" s="539" t="s">
        <v>558</v>
      </c>
      <c r="H587" s="539" t="s">
        <v>634</v>
      </c>
      <c r="I587" s="541" t="s">
        <v>6071</v>
      </c>
      <c r="J587" s="541" t="s">
        <v>628</v>
      </c>
      <c r="K587" s="540" t="s">
        <v>634</v>
      </c>
      <c r="L587" s="700"/>
      <c r="M587" s="700"/>
      <c r="N587" s="700"/>
      <c r="O587" s="542">
        <v>0</v>
      </c>
      <c r="P587" s="542">
        <v>0</v>
      </c>
      <c r="Q587" s="542">
        <v>0</v>
      </c>
      <c r="R587" s="539" t="s">
        <v>3795</v>
      </c>
    </row>
    <row r="588" spans="2:18" s="543" customFormat="1" x14ac:dyDescent="0.25">
      <c r="B588" s="539">
        <v>0</v>
      </c>
      <c r="C588" s="539" t="s">
        <v>5955</v>
      </c>
      <c r="D588" s="539" t="s">
        <v>4080</v>
      </c>
      <c r="E588" s="540" t="s">
        <v>4602</v>
      </c>
      <c r="F588" s="539" t="s">
        <v>416</v>
      </c>
      <c r="G588" s="539" t="s">
        <v>558</v>
      </c>
      <c r="H588" s="539" t="s">
        <v>561</v>
      </c>
      <c r="I588" s="541" t="s">
        <v>6071</v>
      </c>
      <c r="J588" s="541" t="s">
        <v>624</v>
      </c>
      <c r="K588" s="540" t="s">
        <v>561</v>
      </c>
      <c r="L588" s="700"/>
      <c r="M588" s="700"/>
      <c r="N588" s="700"/>
      <c r="O588" s="542">
        <v>0</v>
      </c>
      <c r="P588" s="542">
        <v>0</v>
      </c>
      <c r="Q588" s="542">
        <v>0</v>
      </c>
      <c r="R588" s="539" t="s">
        <v>3795</v>
      </c>
    </row>
    <row r="589" spans="2:18" s="543" customFormat="1" x14ac:dyDescent="0.25">
      <c r="B589" s="539">
        <v>0</v>
      </c>
      <c r="C589" s="539" t="s">
        <v>5956</v>
      </c>
      <c r="D589" s="539" t="s">
        <v>4080</v>
      </c>
      <c r="E589" s="540" t="s">
        <v>4599</v>
      </c>
      <c r="F589" s="539" t="s">
        <v>416</v>
      </c>
      <c r="G589" s="539" t="s">
        <v>558</v>
      </c>
      <c r="H589" s="539" t="s">
        <v>561</v>
      </c>
      <c r="I589" s="541" t="s">
        <v>6071</v>
      </c>
      <c r="J589" s="541" t="s">
        <v>624</v>
      </c>
      <c r="K589" s="540" t="s">
        <v>561</v>
      </c>
      <c r="L589" s="700"/>
      <c r="M589" s="700"/>
      <c r="N589" s="700"/>
      <c r="O589" s="542">
        <v>0</v>
      </c>
      <c r="P589" s="542">
        <v>0</v>
      </c>
      <c r="Q589" s="542">
        <v>0</v>
      </c>
      <c r="R589" s="539" t="s">
        <v>3795</v>
      </c>
    </row>
    <row r="590" spans="2:18" s="543" customFormat="1" x14ac:dyDescent="0.25">
      <c r="B590" s="539">
        <v>0</v>
      </c>
      <c r="C590" s="539" t="s">
        <v>5957</v>
      </c>
      <c r="D590" s="539" t="s">
        <v>4080</v>
      </c>
      <c r="E590" s="540" t="s">
        <v>4603</v>
      </c>
      <c r="F590" s="539" t="s">
        <v>416</v>
      </c>
      <c r="G590" s="539" t="s">
        <v>558</v>
      </c>
      <c r="H590" s="539" t="s">
        <v>1148</v>
      </c>
      <c r="I590" s="541" t="s">
        <v>6071</v>
      </c>
      <c r="J590" s="541" t="s">
        <v>5198</v>
      </c>
      <c r="K590" s="540" t="s">
        <v>1148</v>
      </c>
      <c r="L590" s="700"/>
      <c r="M590" s="700"/>
      <c r="N590" s="700"/>
      <c r="O590" s="542">
        <v>0</v>
      </c>
      <c r="P590" s="542">
        <v>0</v>
      </c>
      <c r="Q590" s="542">
        <v>0</v>
      </c>
      <c r="R590" s="539" t="s">
        <v>3795</v>
      </c>
    </row>
    <row r="591" spans="2:18" s="543" customFormat="1" x14ac:dyDescent="0.25">
      <c r="B591" s="539">
        <v>0</v>
      </c>
      <c r="C591" s="539" t="s">
        <v>5958</v>
      </c>
      <c r="D591" s="539" t="s">
        <v>4080</v>
      </c>
      <c r="E591" s="540" t="s">
        <v>3728</v>
      </c>
      <c r="F591" s="539" t="s">
        <v>416</v>
      </c>
      <c r="G591" s="539" t="s">
        <v>558</v>
      </c>
      <c r="H591" s="539" t="s">
        <v>767</v>
      </c>
      <c r="I591" s="541" t="s">
        <v>6071</v>
      </c>
      <c r="J591" s="541" t="s">
        <v>5175</v>
      </c>
      <c r="K591" s="540" t="s">
        <v>767</v>
      </c>
      <c r="L591" s="700"/>
      <c r="M591" s="700"/>
      <c r="N591" s="700"/>
      <c r="O591" s="542">
        <v>0</v>
      </c>
      <c r="P591" s="542">
        <v>0</v>
      </c>
      <c r="Q591" s="542">
        <v>0</v>
      </c>
      <c r="R591" s="539" t="s">
        <v>3795</v>
      </c>
    </row>
    <row r="592" spans="2:18" s="543" customFormat="1" x14ac:dyDescent="0.25">
      <c r="B592" s="539">
        <v>0</v>
      </c>
      <c r="C592" s="539" t="s">
        <v>5959</v>
      </c>
      <c r="D592" s="539" t="s">
        <v>4080</v>
      </c>
      <c r="E592" s="540" t="s">
        <v>4974</v>
      </c>
      <c r="F592" s="539" t="s">
        <v>416</v>
      </c>
      <c r="G592" s="539" t="s">
        <v>558</v>
      </c>
      <c r="H592" s="539" t="s">
        <v>370</v>
      </c>
      <c r="I592" s="541" t="s">
        <v>6071</v>
      </c>
      <c r="J592" s="541" t="s">
        <v>624</v>
      </c>
      <c r="K592" s="540" t="s">
        <v>370</v>
      </c>
      <c r="L592" s="700"/>
      <c r="M592" s="700"/>
      <c r="N592" s="700"/>
      <c r="O592" s="542">
        <v>0</v>
      </c>
      <c r="P592" s="542">
        <v>0</v>
      </c>
      <c r="Q592" s="542">
        <v>0</v>
      </c>
      <c r="R592" s="539" t="s">
        <v>3795</v>
      </c>
    </row>
    <row r="593" spans="2:18" s="543" customFormat="1" x14ac:dyDescent="0.25">
      <c r="B593" s="539">
        <v>0</v>
      </c>
      <c r="C593" s="539" t="s">
        <v>5960</v>
      </c>
      <c r="D593" s="539" t="s">
        <v>4080</v>
      </c>
      <c r="E593" s="540" t="s">
        <v>4868</v>
      </c>
      <c r="F593" s="539" t="s">
        <v>416</v>
      </c>
      <c r="G593" s="539" t="s">
        <v>558</v>
      </c>
      <c r="H593" s="539" t="s">
        <v>475</v>
      </c>
      <c r="I593" s="541" t="s">
        <v>6071</v>
      </c>
      <c r="J593" s="541" t="s">
        <v>624</v>
      </c>
      <c r="K593" s="540" t="s">
        <v>475</v>
      </c>
      <c r="L593" s="700"/>
      <c r="M593" s="700"/>
      <c r="N593" s="700"/>
      <c r="O593" s="542">
        <v>0</v>
      </c>
      <c r="P593" s="542">
        <v>0</v>
      </c>
      <c r="Q593" s="542">
        <v>0</v>
      </c>
      <c r="R593" s="539" t="s">
        <v>3795</v>
      </c>
    </row>
    <row r="594" spans="2:18" s="543" customFormat="1" x14ac:dyDescent="0.25">
      <c r="B594" s="539">
        <v>0</v>
      </c>
      <c r="C594" s="539" t="s">
        <v>5961</v>
      </c>
      <c r="D594" s="539" t="s">
        <v>4080</v>
      </c>
      <c r="E594" s="540" t="s">
        <v>4643</v>
      </c>
      <c r="F594" s="539" t="s">
        <v>416</v>
      </c>
      <c r="G594" s="539" t="s">
        <v>558</v>
      </c>
      <c r="H594" s="539" t="s">
        <v>370</v>
      </c>
      <c r="I594" s="541" t="s">
        <v>6071</v>
      </c>
      <c r="J594" s="541" t="s">
        <v>4793</v>
      </c>
      <c r="K594" s="540" t="s">
        <v>370</v>
      </c>
      <c r="L594" s="700"/>
      <c r="M594" s="700"/>
      <c r="N594" s="700"/>
      <c r="O594" s="542">
        <v>0</v>
      </c>
      <c r="P594" s="542">
        <v>0</v>
      </c>
      <c r="Q594" s="542">
        <v>0</v>
      </c>
      <c r="R594" s="539" t="s">
        <v>3795</v>
      </c>
    </row>
    <row r="595" spans="2:18" s="543" customFormat="1" x14ac:dyDescent="0.25">
      <c r="B595" s="539">
        <v>0</v>
      </c>
      <c r="C595" s="539" t="s">
        <v>5962</v>
      </c>
      <c r="D595" s="539" t="s">
        <v>4080</v>
      </c>
      <c r="E595" s="540" t="s">
        <v>4897</v>
      </c>
      <c r="F595" s="539" t="s">
        <v>416</v>
      </c>
      <c r="G595" s="539" t="s">
        <v>558</v>
      </c>
      <c r="H595" s="539" t="s">
        <v>719</v>
      </c>
      <c r="I595" s="541" t="s">
        <v>6071</v>
      </c>
      <c r="J595" s="541" t="s">
        <v>6077</v>
      </c>
      <c r="K595" s="540" t="s">
        <v>719</v>
      </c>
      <c r="L595" s="700"/>
      <c r="M595" s="700"/>
      <c r="N595" s="700"/>
      <c r="O595" s="542">
        <v>0</v>
      </c>
      <c r="P595" s="542">
        <v>0</v>
      </c>
      <c r="Q595" s="542">
        <v>0</v>
      </c>
      <c r="R595" s="539" t="s">
        <v>3795</v>
      </c>
    </row>
    <row r="596" spans="2:18" s="543" customFormat="1" x14ac:dyDescent="0.25">
      <c r="B596" s="539">
        <v>0</v>
      </c>
      <c r="C596" s="539" t="s">
        <v>5963</v>
      </c>
      <c r="D596" s="539" t="s">
        <v>4080</v>
      </c>
      <c r="E596" s="540" t="s">
        <v>4299</v>
      </c>
      <c r="F596" s="539" t="s">
        <v>416</v>
      </c>
      <c r="G596" s="539" t="s">
        <v>558</v>
      </c>
      <c r="H596" s="539" t="s">
        <v>634</v>
      </c>
      <c r="I596" s="541" t="s">
        <v>6071</v>
      </c>
      <c r="J596" s="541" t="s">
        <v>6072</v>
      </c>
      <c r="K596" s="540" t="s">
        <v>634</v>
      </c>
      <c r="L596" s="700"/>
      <c r="M596" s="700"/>
      <c r="N596" s="700"/>
      <c r="O596" s="542">
        <v>0</v>
      </c>
      <c r="P596" s="542">
        <v>0</v>
      </c>
      <c r="Q596" s="542">
        <v>0</v>
      </c>
      <c r="R596" s="539" t="s">
        <v>3795</v>
      </c>
    </row>
    <row r="597" spans="2:18" s="543" customFormat="1" x14ac:dyDescent="0.25">
      <c r="B597" s="539">
        <v>0</v>
      </c>
      <c r="C597" s="539" t="s">
        <v>5964</v>
      </c>
      <c r="D597" s="539" t="s">
        <v>4080</v>
      </c>
      <c r="E597" s="540" t="s">
        <v>4895</v>
      </c>
      <c r="F597" s="539" t="s">
        <v>416</v>
      </c>
      <c r="G597" s="539" t="s">
        <v>558</v>
      </c>
      <c r="H597" s="539" t="s">
        <v>370</v>
      </c>
      <c r="I597" s="541" t="s">
        <v>6071</v>
      </c>
      <c r="J597" s="541" t="s">
        <v>5198</v>
      </c>
      <c r="K597" s="540" t="s">
        <v>370</v>
      </c>
      <c r="L597" s="700"/>
      <c r="M597" s="700"/>
      <c r="N597" s="700"/>
      <c r="O597" s="542">
        <v>0</v>
      </c>
      <c r="P597" s="542">
        <v>0</v>
      </c>
      <c r="Q597" s="542">
        <v>0</v>
      </c>
      <c r="R597" s="539" t="s">
        <v>3795</v>
      </c>
    </row>
    <row r="598" spans="2:18" s="543" customFormat="1" x14ac:dyDescent="0.25">
      <c r="B598" s="539">
        <v>0</v>
      </c>
      <c r="C598" s="539" t="s">
        <v>5965</v>
      </c>
      <c r="D598" s="539" t="s">
        <v>4080</v>
      </c>
      <c r="E598" s="540" t="s">
        <v>4471</v>
      </c>
      <c r="F598" s="539" t="s">
        <v>416</v>
      </c>
      <c r="G598" s="539" t="s">
        <v>558</v>
      </c>
      <c r="H598" s="539" t="s">
        <v>433</v>
      </c>
      <c r="I598" s="541" t="s">
        <v>6071</v>
      </c>
      <c r="J598" s="541" t="s">
        <v>806</v>
      </c>
      <c r="K598" s="540" t="s">
        <v>433</v>
      </c>
      <c r="L598" s="700"/>
      <c r="M598" s="700"/>
      <c r="N598" s="700"/>
      <c r="O598" s="542">
        <v>0</v>
      </c>
      <c r="P598" s="542">
        <v>0</v>
      </c>
      <c r="Q598" s="542">
        <v>0</v>
      </c>
      <c r="R598" s="539" t="s">
        <v>3795</v>
      </c>
    </row>
    <row r="599" spans="2:18" s="543" customFormat="1" x14ac:dyDescent="0.25">
      <c r="B599" s="539">
        <v>0</v>
      </c>
      <c r="C599" s="539" t="s">
        <v>5966</v>
      </c>
      <c r="D599" s="539" t="s">
        <v>4080</v>
      </c>
      <c r="E599" s="540" t="s">
        <v>4907</v>
      </c>
      <c r="F599" s="539" t="s">
        <v>416</v>
      </c>
      <c r="G599" s="539" t="s">
        <v>558</v>
      </c>
      <c r="H599" s="539" t="s">
        <v>634</v>
      </c>
      <c r="I599" s="541" t="s">
        <v>6071</v>
      </c>
      <c r="J599" s="541" t="s">
        <v>624</v>
      </c>
      <c r="K599" s="540" t="s">
        <v>634</v>
      </c>
      <c r="L599" s="700"/>
      <c r="M599" s="700"/>
      <c r="N599" s="700"/>
      <c r="O599" s="542">
        <v>0</v>
      </c>
      <c r="P599" s="542">
        <v>0</v>
      </c>
      <c r="Q599" s="542">
        <v>0</v>
      </c>
      <c r="R599" s="539" t="s">
        <v>3795</v>
      </c>
    </row>
    <row r="600" spans="2:18" s="543" customFormat="1" x14ac:dyDescent="0.25">
      <c r="B600" s="539">
        <v>0</v>
      </c>
      <c r="C600" s="539" t="s">
        <v>5967</v>
      </c>
      <c r="D600" s="539" t="s">
        <v>4080</v>
      </c>
      <c r="E600" s="540" t="s">
        <v>4879</v>
      </c>
      <c r="F600" s="539" t="s">
        <v>416</v>
      </c>
      <c r="G600" s="539" t="s">
        <v>558</v>
      </c>
      <c r="H600" s="539" t="s">
        <v>634</v>
      </c>
      <c r="I600" s="541" t="s">
        <v>6071</v>
      </c>
      <c r="J600" s="541" t="s">
        <v>624</v>
      </c>
      <c r="K600" s="540" t="s">
        <v>634</v>
      </c>
      <c r="L600" s="700"/>
      <c r="M600" s="700"/>
      <c r="N600" s="700"/>
      <c r="O600" s="542">
        <v>0</v>
      </c>
      <c r="P600" s="542">
        <v>0</v>
      </c>
      <c r="Q600" s="542">
        <v>0</v>
      </c>
      <c r="R600" s="539" t="s">
        <v>3795</v>
      </c>
    </row>
    <row r="601" spans="2:18" s="543" customFormat="1" x14ac:dyDescent="0.25">
      <c r="B601" s="539">
        <v>0</v>
      </c>
      <c r="C601" s="539" t="s">
        <v>5968</v>
      </c>
      <c r="D601" s="539" t="s">
        <v>4080</v>
      </c>
      <c r="E601" s="540" t="s">
        <v>4366</v>
      </c>
      <c r="F601" s="539" t="s">
        <v>416</v>
      </c>
      <c r="G601" s="539" t="s">
        <v>558</v>
      </c>
      <c r="H601" s="539" t="s">
        <v>562</v>
      </c>
      <c r="I601" s="541" t="s">
        <v>6071</v>
      </c>
      <c r="J601" s="541" t="s">
        <v>6078</v>
      </c>
      <c r="K601" s="540" t="s">
        <v>562</v>
      </c>
      <c r="L601" s="700"/>
      <c r="M601" s="700"/>
      <c r="N601" s="700"/>
      <c r="O601" s="542">
        <v>0</v>
      </c>
      <c r="P601" s="542">
        <v>0</v>
      </c>
      <c r="Q601" s="542">
        <v>0</v>
      </c>
      <c r="R601" s="539" t="s">
        <v>3795</v>
      </c>
    </row>
    <row r="602" spans="2:18" s="543" customFormat="1" x14ac:dyDescent="0.25">
      <c r="B602" s="539">
        <v>0</v>
      </c>
      <c r="C602" s="539" t="s">
        <v>5969</v>
      </c>
      <c r="D602" s="539" t="s">
        <v>4080</v>
      </c>
      <c r="E602" s="540" t="s">
        <v>4891</v>
      </c>
      <c r="F602" s="539" t="s">
        <v>416</v>
      </c>
      <c r="G602" s="539" t="s">
        <v>558</v>
      </c>
      <c r="H602" s="539" t="s">
        <v>634</v>
      </c>
      <c r="I602" s="541" t="s">
        <v>6071</v>
      </c>
      <c r="J602" s="541" t="s">
        <v>624</v>
      </c>
      <c r="K602" s="540" t="s">
        <v>634</v>
      </c>
      <c r="L602" s="700"/>
      <c r="M602" s="700"/>
      <c r="N602" s="700"/>
      <c r="O602" s="542">
        <v>0</v>
      </c>
      <c r="P602" s="542">
        <v>0</v>
      </c>
      <c r="Q602" s="542">
        <v>0</v>
      </c>
      <c r="R602" s="539" t="s">
        <v>3795</v>
      </c>
    </row>
    <row r="603" spans="2:18" s="543" customFormat="1" x14ac:dyDescent="0.25">
      <c r="B603" s="539">
        <v>0</v>
      </c>
      <c r="C603" s="539" t="s">
        <v>5970</v>
      </c>
      <c r="D603" s="539" t="s">
        <v>4080</v>
      </c>
      <c r="E603" s="540" t="s">
        <v>5042</v>
      </c>
      <c r="F603" s="539" t="s">
        <v>416</v>
      </c>
      <c r="G603" s="539" t="s">
        <v>558</v>
      </c>
      <c r="H603" s="539" t="s">
        <v>370</v>
      </c>
      <c r="I603" s="541" t="s">
        <v>6071</v>
      </c>
      <c r="J603" s="541" t="s">
        <v>624</v>
      </c>
      <c r="K603" s="540" t="s">
        <v>370</v>
      </c>
      <c r="L603" s="700"/>
      <c r="M603" s="700"/>
      <c r="N603" s="700"/>
      <c r="O603" s="542">
        <v>0</v>
      </c>
      <c r="P603" s="542">
        <v>0</v>
      </c>
      <c r="Q603" s="542">
        <v>0</v>
      </c>
      <c r="R603" s="539" t="s">
        <v>3795</v>
      </c>
    </row>
    <row r="604" spans="2:18" s="543" customFormat="1" x14ac:dyDescent="0.25">
      <c r="B604" s="539">
        <v>0</v>
      </c>
      <c r="C604" s="539" t="s">
        <v>5971</v>
      </c>
      <c r="D604" s="539" t="s">
        <v>4080</v>
      </c>
      <c r="E604" s="540" t="s">
        <v>5048</v>
      </c>
      <c r="F604" s="539" t="s">
        <v>416</v>
      </c>
      <c r="G604" s="539" t="s">
        <v>558</v>
      </c>
      <c r="H604" s="539" t="s">
        <v>433</v>
      </c>
      <c r="I604" s="541" t="s">
        <v>6071</v>
      </c>
      <c r="J604" s="541" t="s">
        <v>624</v>
      </c>
      <c r="K604" s="540" t="s">
        <v>433</v>
      </c>
      <c r="L604" s="700"/>
      <c r="M604" s="700"/>
      <c r="N604" s="700"/>
      <c r="O604" s="542">
        <v>0</v>
      </c>
      <c r="P604" s="542">
        <v>0</v>
      </c>
      <c r="Q604" s="542">
        <v>0</v>
      </c>
      <c r="R604" s="539" t="s">
        <v>3795</v>
      </c>
    </row>
    <row r="605" spans="2:18" s="543" customFormat="1" x14ac:dyDescent="0.25">
      <c r="B605" s="539">
        <v>0</v>
      </c>
      <c r="C605" s="539" t="s">
        <v>5972</v>
      </c>
      <c r="D605" s="539" t="s">
        <v>4080</v>
      </c>
      <c r="E605" s="540" t="s">
        <v>4604</v>
      </c>
      <c r="F605" s="539" t="s">
        <v>416</v>
      </c>
      <c r="G605" s="539" t="s">
        <v>558</v>
      </c>
      <c r="H605" s="539" t="s">
        <v>1175</v>
      </c>
      <c r="I605" s="541" t="s">
        <v>6071</v>
      </c>
      <c r="J605" s="541" t="s">
        <v>624</v>
      </c>
      <c r="K605" s="540" t="s">
        <v>1175</v>
      </c>
      <c r="L605" s="700"/>
      <c r="M605" s="700"/>
      <c r="N605" s="700"/>
      <c r="O605" s="542">
        <v>0</v>
      </c>
      <c r="P605" s="542">
        <v>0</v>
      </c>
      <c r="Q605" s="542">
        <v>0</v>
      </c>
      <c r="R605" s="539" t="s">
        <v>3795</v>
      </c>
    </row>
    <row r="606" spans="2:18" s="543" customFormat="1" x14ac:dyDescent="0.25">
      <c r="B606" s="539">
        <v>0</v>
      </c>
      <c r="C606" s="539" t="s">
        <v>5973</v>
      </c>
      <c r="D606" s="539" t="s">
        <v>4080</v>
      </c>
      <c r="E606" s="540" t="s">
        <v>4461</v>
      </c>
      <c r="F606" s="539" t="s">
        <v>416</v>
      </c>
      <c r="G606" s="539" t="s">
        <v>558</v>
      </c>
      <c r="H606" s="539" t="s">
        <v>370</v>
      </c>
      <c r="I606" s="541" t="s">
        <v>6071</v>
      </c>
      <c r="J606" s="541" t="s">
        <v>624</v>
      </c>
      <c r="K606" s="540" t="s">
        <v>370</v>
      </c>
      <c r="L606" s="700"/>
      <c r="M606" s="700"/>
      <c r="N606" s="700"/>
      <c r="O606" s="542">
        <v>0</v>
      </c>
      <c r="P606" s="542">
        <v>0</v>
      </c>
      <c r="Q606" s="542">
        <v>0</v>
      </c>
      <c r="R606" s="539" t="s">
        <v>3795</v>
      </c>
    </row>
    <row r="607" spans="2:18" s="543" customFormat="1" x14ac:dyDescent="0.25">
      <c r="B607" s="539">
        <v>0</v>
      </c>
      <c r="C607" s="539" t="s">
        <v>5974</v>
      </c>
      <c r="D607" s="539" t="s">
        <v>4080</v>
      </c>
      <c r="E607" s="540" t="s">
        <v>4304</v>
      </c>
      <c r="F607" s="539" t="s">
        <v>416</v>
      </c>
      <c r="G607" s="539" t="s">
        <v>558</v>
      </c>
      <c r="H607" s="539" t="s">
        <v>526</v>
      </c>
      <c r="I607" s="541" t="s">
        <v>6071</v>
      </c>
      <c r="J607" s="541" t="s">
        <v>624</v>
      </c>
      <c r="K607" s="540" t="s">
        <v>526</v>
      </c>
      <c r="L607" s="700"/>
      <c r="M607" s="700"/>
      <c r="N607" s="700"/>
      <c r="O607" s="542">
        <v>0</v>
      </c>
      <c r="P607" s="542">
        <v>0</v>
      </c>
      <c r="Q607" s="542">
        <v>0</v>
      </c>
      <c r="R607" s="539" t="s">
        <v>3795</v>
      </c>
    </row>
    <row r="608" spans="2:18" s="543" customFormat="1" x14ac:dyDescent="0.25">
      <c r="B608" s="539">
        <v>0</v>
      </c>
      <c r="C608" s="539" t="s">
        <v>5975</v>
      </c>
      <c r="D608" s="539" t="s">
        <v>4080</v>
      </c>
      <c r="E608" s="540" t="s">
        <v>4409</v>
      </c>
      <c r="F608" s="539" t="s">
        <v>416</v>
      </c>
      <c r="G608" s="539" t="s">
        <v>558</v>
      </c>
      <c r="H608" s="539" t="s">
        <v>767</v>
      </c>
      <c r="I608" s="541" t="s">
        <v>6071</v>
      </c>
      <c r="J608" s="541">
        <v>46022</v>
      </c>
      <c r="K608" s="540" t="s">
        <v>767</v>
      </c>
      <c r="L608" s="700"/>
      <c r="M608" s="700"/>
      <c r="N608" s="700"/>
      <c r="O608" s="542">
        <v>0</v>
      </c>
      <c r="P608" s="542">
        <v>0</v>
      </c>
      <c r="Q608" s="542">
        <v>0</v>
      </c>
      <c r="R608" s="539" t="s">
        <v>3795</v>
      </c>
    </row>
    <row r="609" spans="2:18" s="543" customFormat="1" x14ac:dyDescent="0.25">
      <c r="B609" s="539">
        <v>0</v>
      </c>
      <c r="C609" s="539" t="s">
        <v>5976</v>
      </c>
      <c r="D609" s="539" t="s">
        <v>4080</v>
      </c>
      <c r="E609" s="540" t="s">
        <v>4976</v>
      </c>
      <c r="F609" s="539" t="s">
        <v>416</v>
      </c>
      <c r="G609" s="539" t="s">
        <v>558</v>
      </c>
      <c r="H609" s="539" t="s">
        <v>517</v>
      </c>
      <c r="I609" s="541" t="s">
        <v>6071</v>
      </c>
      <c r="J609" s="541" t="s">
        <v>628</v>
      </c>
      <c r="K609" s="540" t="s">
        <v>517</v>
      </c>
      <c r="L609" s="700"/>
      <c r="M609" s="700"/>
      <c r="N609" s="700"/>
      <c r="O609" s="542">
        <v>0</v>
      </c>
      <c r="P609" s="542">
        <v>0</v>
      </c>
      <c r="Q609" s="542">
        <v>0</v>
      </c>
      <c r="R609" s="539" t="s">
        <v>3795</v>
      </c>
    </row>
    <row r="610" spans="2:18" s="543" customFormat="1" x14ac:dyDescent="0.25">
      <c r="B610" s="539">
        <v>0</v>
      </c>
      <c r="C610" s="539" t="s">
        <v>5977</v>
      </c>
      <c r="D610" s="539" t="s">
        <v>4080</v>
      </c>
      <c r="E610" s="540" t="s">
        <v>4867</v>
      </c>
      <c r="F610" s="539" t="s">
        <v>416</v>
      </c>
      <c r="G610" s="539" t="s">
        <v>558</v>
      </c>
      <c r="H610" s="539" t="s">
        <v>513</v>
      </c>
      <c r="I610" s="541" t="s">
        <v>6071</v>
      </c>
      <c r="J610" s="541" t="s">
        <v>628</v>
      </c>
      <c r="K610" s="540" t="s">
        <v>513</v>
      </c>
      <c r="L610" s="700"/>
      <c r="M610" s="700"/>
      <c r="N610" s="700"/>
      <c r="O610" s="542">
        <v>0</v>
      </c>
      <c r="P610" s="542">
        <v>0</v>
      </c>
      <c r="Q610" s="542">
        <v>0</v>
      </c>
      <c r="R610" s="539" t="s">
        <v>3795</v>
      </c>
    </row>
    <row r="611" spans="2:18" s="543" customFormat="1" x14ac:dyDescent="0.25">
      <c r="B611" s="539">
        <v>0</v>
      </c>
      <c r="C611" s="539" t="s">
        <v>5978</v>
      </c>
      <c r="D611" s="539" t="s">
        <v>4080</v>
      </c>
      <c r="E611" s="540" t="s">
        <v>4901</v>
      </c>
      <c r="F611" s="539" t="s">
        <v>416</v>
      </c>
      <c r="G611" s="539" t="s">
        <v>558</v>
      </c>
      <c r="H611" s="539" t="s">
        <v>431</v>
      </c>
      <c r="I611" s="541" t="s">
        <v>6071</v>
      </c>
      <c r="J611" s="541" t="s">
        <v>4721</v>
      </c>
      <c r="K611" s="540" t="s">
        <v>431</v>
      </c>
      <c r="L611" s="700"/>
      <c r="M611" s="700"/>
      <c r="N611" s="700"/>
      <c r="O611" s="542">
        <v>0</v>
      </c>
      <c r="P611" s="542">
        <v>0</v>
      </c>
      <c r="Q611" s="542">
        <v>0</v>
      </c>
      <c r="R611" s="539" t="s">
        <v>3795</v>
      </c>
    </row>
    <row r="612" spans="2:18" s="543" customFormat="1" x14ac:dyDescent="0.25">
      <c r="B612" s="539">
        <v>0</v>
      </c>
      <c r="C612" s="539" t="s">
        <v>5979</v>
      </c>
      <c r="D612" s="539" t="s">
        <v>4080</v>
      </c>
      <c r="E612" s="540" t="s">
        <v>4368</v>
      </c>
      <c r="F612" s="539" t="s">
        <v>416</v>
      </c>
      <c r="G612" s="539" t="s">
        <v>558</v>
      </c>
      <c r="H612" s="539" t="s">
        <v>1175</v>
      </c>
      <c r="I612" s="541" t="s">
        <v>6071</v>
      </c>
      <c r="J612" s="541" t="s">
        <v>6078</v>
      </c>
      <c r="K612" s="540" t="s">
        <v>1175</v>
      </c>
      <c r="L612" s="700"/>
      <c r="M612" s="700"/>
      <c r="N612" s="700"/>
      <c r="O612" s="542">
        <v>0</v>
      </c>
      <c r="P612" s="542">
        <v>0</v>
      </c>
      <c r="Q612" s="542">
        <v>0</v>
      </c>
      <c r="R612" s="539" t="s">
        <v>3795</v>
      </c>
    </row>
    <row r="613" spans="2:18" s="543" customFormat="1" x14ac:dyDescent="0.25">
      <c r="B613" s="539">
        <v>0</v>
      </c>
      <c r="C613" s="539" t="s">
        <v>5980</v>
      </c>
      <c r="D613" s="539" t="s">
        <v>4080</v>
      </c>
      <c r="E613" s="540" t="s">
        <v>5113</v>
      </c>
      <c r="F613" s="539" t="s">
        <v>416</v>
      </c>
      <c r="G613" s="539" t="s">
        <v>558</v>
      </c>
      <c r="H613" s="539" t="s">
        <v>3483</v>
      </c>
      <c r="I613" s="541" t="s">
        <v>6071</v>
      </c>
      <c r="J613" s="541" t="s">
        <v>5066</v>
      </c>
      <c r="K613" s="540" t="s">
        <v>3483</v>
      </c>
      <c r="L613" s="700"/>
      <c r="M613" s="700"/>
      <c r="N613" s="700"/>
      <c r="O613" s="542">
        <v>0</v>
      </c>
      <c r="P613" s="542">
        <v>0</v>
      </c>
      <c r="Q613" s="542">
        <v>0</v>
      </c>
      <c r="R613" s="539" t="s">
        <v>3795</v>
      </c>
    </row>
    <row r="614" spans="2:18" s="543" customFormat="1" x14ac:dyDescent="0.25">
      <c r="B614" s="539">
        <v>0</v>
      </c>
      <c r="C614" s="539" t="s">
        <v>5981</v>
      </c>
      <c r="D614" s="539" t="s">
        <v>4080</v>
      </c>
      <c r="E614" s="540" t="s">
        <v>4305</v>
      </c>
      <c r="F614" s="539" t="s">
        <v>416</v>
      </c>
      <c r="G614" s="539" t="s">
        <v>558</v>
      </c>
      <c r="H614" s="539" t="s">
        <v>634</v>
      </c>
      <c r="I614" s="541" t="s">
        <v>6071</v>
      </c>
      <c r="J614" s="541">
        <v>46022</v>
      </c>
      <c r="K614" s="540" t="s">
        <v>634</v>
      </c>
      <c r="L614" s="700"/>
      <c r="M614" s="700"/>
      <c r="N614" s="700"/>
      <c r="O614" s="542">
        <v>0</v>
      </c>
      <c r="P614" s="542">
        <v>0</v>
      </c>
      <c r="Q614" s="542">
        <v>0</v>
      </c>
      <c r="R614" s="539" t="s">
        <v>3795</v>
      </c>
    </row>
    <row r="615" spans="2:18" s="543" customFormat="1" x14ac:dyDescent="0.25">
      <c r="B615" s="539">
        <v>0</v>
      </c>
      <c r="C615" s="539" t="s">
        <v>5982</v>
      </c>
      <c r="D615" s="539" t="s">
        <v>4080</v>
      </c>
      <c r="E615" s="540" t="s">
        <v>4307</v>
      </c>
      <c r="F615" s="539" t="s">
        <v>416</v>
      </c>
      <c r="G615" s="539" t="s">
        <v>558</v>
      </c>
      <c r="H615" s="539" t="s">
        <v>484</v>
      </c>
      <c r="I615" s="541" t="s">
        <v>6071</v>
      </c>
      <c r="J615" s="541" t="s">
        <v>6072</v>
      </c>
      <c r="K615" s="540" t="s">
        <v>484</v>
      </c>
      <c r="L615" s="700"/>
      <c r="M615" s="700"/>
      <c r="N615" s="700"/>
      <c r="O615" s="542">
        <v>0</v>
      </c>
      <c r="P615" s="542">
        <v>0</v>
      </c>
      <c r="Q615" s="542">
        <v>0</v>
      </c>
      <c r="R615" s="539" t="s">
        <v>3795</v>
      </c>
    </row>
    <row r="616" spans="2:18" s="543" customFormat="1" x14ac:dyDescent="0.25">
      <c r="B616" s="539">
        <v>0</v>
      </c>
      <c r="C616" s="539" t="s">
        <v>5983</v>
      </c>
      <c r="D616" s="539" t="s">
        <v>4080</v>
      </c>
      <c r="E616" s="540" t="s">
        <v>4588</v>
      </c>
      <c r="F616" s="539" t="s">
        <v>416</v>
      </c>
      <c r="G616" s="539" t="s">
        <v>558</v>
      </c>
      <c r="H616" s="539" t="s">
        <v>370</v>
      </c>
      <c r="I616" s="541" t="s">
        <v>6071</v>
      </c>
      <c r="J616" s="541" t="s">
        <v>5175</v>
      </c>
      <c r="K616" s="540" t="s">
        <v>370</v>
      </c>
      <c r="L616" s="700"/>
      <c r="M616" s="700"/>
      <c r="N616" s="700"/>
      <c r="O616" s="542">
        <v>0</v>
      </c>
      <c r="P616" s="542">
        <v>0</v>
      </c>
      <c r="Q616" s="542">
        <v>0</v>
      </c>
      <c r="R616" s="539" t="s">
        <v>3795</v>
      </c>
    </row>
    <row r="617" spans="2:18" s="543" customFormat="1" x14ac:dyDescent="0.25">
      <c r="B617" s="539">
        <v>0</v>
      </c>
      <c r="C617" s="539" t="s">
        <v>5984</v>
      </c>
      <c r="D617" s="539" t="s">
        <v>4080</v>
      </c>
      <c r="E617" s="540" t="s">
        <v>5051</v>
      </c>
      <c r="F617" s="539" t="s">
        <v>416</v>
      </c>
      <c r="G617" s="539" t="s">
        <v>558</v>
      </c>
      <c r="H617" s="539" t="s">
        <v>719</v>
      </c>
      <c r="I617" s="541" t="s">
        <v>6071</v>
      </c>
      <c r="J617" s="541" t="s">
        <v>624</v>
      </c>
      <c r="K617" s="540" t="s">
        <v>719</v>
      </c>
      <c r="L617" s="700"/>
      <c r="M617" s="700"/>
      <c r="N617" s="700"/>
      <c r="O617" s="542">
        <v>0</v>
      </c>
      <c r="P617" s="542">
        <v>0</v>
      </c>
      <c r="Q617" s="542">
        <v>0</v>
      </c>
      <c r="R617" s="539" t="s">
        <v>3795</v>
      </c>
    </row>
    <row r="618" spans="2:18" s="543" customFormat="1" x14ac:dyDescent="0.25">
      <c r="B618" s="539">
        <v>0</v>
      </c>
      <c r="C618" s="539" t="s">
        <v>5985</v>
      </c>
      <c r="D618" s="539" t="s">
        <v>4080</v>
      </c>
      <c r="E618" s="540" t="s">
        <v>4468</v>
      </c>
      <c r="F618" s="539" t="s">
        <v>416</v>
      </c>
      <c r="G618" s="539" t="s">
        <v>558</v>
      </c>
      <c r="H618" s="539" t="s">
        <v>422</v>
      </c>
      <c r="I618" s="541" t="s">
        <v>6071</v>
      </c>
      <c r="J618" s="541" t="s">
        <v>806</v>
      </c>
      <c r="K618" s="540" t="s">
        <v>422</v>
      </c>
      <c r="L618" s="700"/>
      <c r="M618" s="700"/>
      <c r="N618" s="700"/>
      <c r="O618" s="542">
        <v>0</v>
      </c>
      <c r="P618" s="542">
        <v>0</v>
      </c>
      <c r="Q618" s="542">
        <v>0</v>
      </c>
      <c r="R618" s="539" t="s">
        <v>3795</v>
      </c>
    </row>
    <row r="619" spans="2:18" s="543" customFormat="1" x14ac:dyDescent="0.25">
      <c r="B619" s="539">
        <v>0</v>
      </c>
      <c r="C619" s="539" t="s">
        <v>5986</v>
      </c>
      <c r="D619" s="539" t="s">
        <v>4080</v>
      </c>
      <c r="E619" s="540" t="s">
        <v>2789</v>
      </c>
      <c r="F619" s="539" t="s">
        <v>416</v>
      </c>
      <c r="G619" s="539" t="s">
        <v>558</v>
      </c>
      <c r="H619" s="539" t="s">
        <v>370</v>
      </c>
      <c r="I619" s="541" t="s">
        <v>6071</v>
      </c>
      <c r="J619" s="541" t="s">
        <v>5066</v>
      </c>
      <c r="K619" s="540" t="s">
        <v>370</v>
      </c>
      <c r="L619" s="700"/>
      <c r="M619" s="700"/>
      <c r="N619" s="700"/>
      <c r="O619" s="542">
        <v>0</v>
      </c>
      <c r="P619" s="542">
        <v>0</v>
      </c>
      <c r="Q619" s="542">
        <v>0</v>
      </c>
      <c r="R619" s="539" t="s">
        <v>3795</v>
      </c>
    </row>
    <row r="620" spans="2:18" s="543" customFormat="1" x14ac:dyDescent="0.25">
      <c r="B620" s="539">
        <v>0</v>
      </c>
      <c r="C620" s="539" t="s">
        <v>5987</v>
      </c>
      <c r="D620" s="539" t="s">
        <v>4080</v>
      </c>
      <c r="E620" s="540" t="s">
        <v>4357</v>
      </c>
      <c r="F620" s="539" t="s">
        <v>416</v>
      </c>
      <c r="G620" s="539" t="s">
        <v>558</v>
      </c>
      <c r="H620" s="539" t="s">
        <v>433</v>
      </c>
      <c r="I620" s="541" t="s">
        <v>6071</v>
      </c>
      <c r="J620" s="541" t="s">
        <v>624</v>
      </c>
      <c r="K620" s="540" t="s">
        <v>433</v>
      </c>
      <c r="L620" s="700"/>
      <c r="M620" s="700"/>
      <c r="N620" s="700"/>
      <c r="O620" s="542">
        <v>0</v>
      </c>
      <c r="P620" s="542">
        <v>0</v>
      </c>
      <c r="Q620" s="542">
        <v>0</v>
      </c>
      <c r="R620" s="539" t="s">
        <v>3795</v>
      </c>
    </row>
    <row r="621" spans="2:18" s="543" customFormat="1" x14ac:dyDescent="0.25">
      <c r="B621" s="539">
        <v>0</v>
      </c>
      <c r="C621" s="539" t="s">
        <v>5988</v>
      </c>
      <c r="D621" s="539" t="s">
        <v>4080</v>
      </c>
      <c r="E621" s="540" t="s">
        <v>5245</v>
      </c>
      <c r="F621" s="539" t="s">
        <v>416</v>
      </c>
      <c r="G621" s="539" t="s">
        <v>558</v>
      </c>
      <c r="H621" s="539" t="s">
        <v>475</v>
      </c>
      <c r="I621" s="541" t="s">
        <v>6071</v>
      </c>
      <c r="J621" s="541" t="s">
        <v>624</v>
      </c>
      <c r="K621" s="540" t="s">
        <v>475</v>
      </c>
      <c r="L621" s="700"/>
      <c r="M621" s="700"/>
      <c r="N621" s="700"/>
      <c r="O621" s="542">
        <v>0</v>
      </c>
      <c r="P621" s="542">
        <v>0</v>
      </c>
      <c r="Q621" s="542">
        <v>0</v>
      </c>
      <c r="R621" s="539" t="s">
        <v>3795</v>
      </c>
    </row>
    <row r="622" spans="2:18" s="543" customFormat="1" x14ac:dyDescent="0.25">
      <c r="B622" s="539">
        <v>0</v>
      </c>
      <c r="C622" s="539" t="s">
        <v>5989</v>
      </c>
      <c r="D622" s="539" t="s">
        <v>4080</v>
      </c>
      <c r="E622" s="540" t="s">
        <v>2478</v>
      </c>
      <c r="F622" s="539" t="s">
        <v>416</v>
      </c>
      <c r="G622" s="539" t="s">
        <v>558</v>
      </c>
      <c r="H622" s="539" t="s">
        <v>370</v>
      </c>
      <c r="I622" s="541" t="s">
        <v>6071</v>
      </c>
      <c r="J622" s="541" t="s">
        <v>4793</v>
      </c>
      <c r="K622" s="540" t="s">
        <v>370</v>
      </c>
      <c r="L622" s="700"/>
      <c r="M622" s="700"/>
      <c r="N622" s="700"/>
      <c r="O622" s="542">
        <v>0</v>
      </c>
      <c r="P622" s="542">
        <v>0</v>
      </c>
      <c r="Q622" s="542">
        <v>0</v>
      </c>
      <c r="R622" s="539" t="s">
        <v>3795</v>
      </c>
    </row>
    <row r="623" spans="2:18" s="543" customFormat="1" x14ac:dyDescent="0.25">
      <c r="B623" s="539">
        <v>0</v>
      </c>
      <c r="C623" s="539" t="s">
        <v>5990</v>
      </c>
      <c r="D623" s="539" t="s">
        <v>4080</v>
      </c>
      <c r="E623" s="540" t="s">
        <v>4886</v>
      </c>
      <c r="F623" s="539" t="s">
        <v>416</v>
      </c>
      <c r="G623" s="539" t="s">
        <v>558</v>
      </c>
      <c r="H623" s="539" t="s">
        <v>767</v>
      </c>
      <c r="I623" s="541" t="s">
        <v>6071</v>
      </c>
      <c r="J623" s="541" t="s">
        <v>624</v>
      </c>
      <c r="K623" s="540" t="s">
        <v>767</v>
      </c>
      <c r="L623" s="700"/>
      <c r="M623" s="700"/>
      <c r="N623" s="700"/>
      <c r="O623" s="542">
        <v>0</v>
      </c>
      <c r="P623" s="542">
        <v>0</v>
      </c>
      <c r="Q623" s="542">
        <v>0</v>
      </c>
      <c r="R623" s="539" t="s">
        <v>3795</v>
      </c>
    </row>
    <row r="624" spans="2:18" s="543" customFormat="1" x14ac:dyDescent="0.25">
      <c r="B624" s="539">
        <v>0</v>
      </c>
      <c r="C624" s="539" t="s">
        <v>5991</v>
      </c>
      <c r="D624" s="539" t="s">
        <v>4080</v>
      </c>
      <c r="E624" s="540" t="s">
        <v>5039</v>
      </c>
      <c r="F624" s="539" t="s">
        <v>416</v>
      </c>
      <c r="G624" s="539" t="s">
        <v>558</v>
      </c>
      <c r="H624" s="539" t="s">
        <v>370</v>
      </c>
      <c r="I624" s="541" t="s">
        <v>6071</v>
      </c>
      <c r="J624" s="541" t="s">
        <v>624</v>
      </c>
      <c r="K624" s="540" t="s">
        <v>370</v>
      </c>
      <c r="L624" s="700"/>
      <c r="M624" s="700"/>
      <c r="N624" s="700"/>
      <c r="O624" s="542">
        <v>0</v>
      </c>
      <c r="P624" s="542">
        <v>0</v>
      </c>
      <c r="Q624" s="542">
        <v>0</v>
      </c>
      <c r="R624" s="539" t="s">
        <v>3795</v>
      </c>
    </row>
    <row r="625" spans="2:18" s="543" customFormat="1" x14ac:dyDescent="0.25">
      <c r="B625" s="539">
        <v>0</v>
      </c>
      <c r="C625" s="539" t="s">
        <v>5992</v>
      </c>
      <c r="D625" s="539" t="s">
        <v>4080</v>
      </c>
      <c r="E625" s="540" t="s">
        <v>4520</v>
      </c>
      <c r="F625" s="539" t="s">
        <v>416</v>
      </c>
      <c r="G625" s="539" t="s">
        <v>558</v>
      </c>
      <c r="H625" s="539" t="s">
        <v>634</v>
      </c>
      <c r="I625" s="541" t="s">
        <v>6071</v>
      </c>
      <c r="J625" s="541" t="s">
        <v>5175</v>
      </c>
      <c r="K625" s="540" t="s">
        <v>634</v>
      </c>
      <c r="L625" s="700"/>
      <c r="M625" s="700"/>
      <c r="N625" s="700"/>
      <c r="O625" s="542">
        <v>0</v>
      </c>
      <c r="P625" s="542">
        <v>0</v>
      </c>
      <c r="Q625" s="542">
        <v>0</v>
      </c>
      <c r="R625" s="539" t="s">
        <v>3795</v>
      </c>
    </row>
    <row r="626" spans="2:18" s="543" customFormat="1" x14ac:dyDescent="0.25">
      <c r="B626" s="539">
        <v>0</v>
      </c>
      <c r="C626" s="539" t="s">
        <v>5993</v>
      </c>
      <c r="D626" s="539" t="s">
        <v>4080</v>
      </c>
      <c r="E626" s="540" t="s">
        <v>4903</v>
      </c>
      <c r="F626" s="539" t="s">
        <v>416</v>
      </c>
      <c r="G626" s="539" t="s">
        <v>558</v>
      </c>
      <c r="H626" s="539" t="s">
        <v>1175</v>
      </c>
      <c r="I626" s="541" t="s">
        <v>6071</v>
      </c>
      <c r="J626" s="541" t="s">
        <v>624</v>
      </c>
      <c r="K626" s="540" t="s">
        <v>1175</v>
      </c>
      <c r="L626" s="700"/>
      <c r="M626" s="700"/>
      <c r="N626" s="700"/>
      <c r="O626" s="542">
        <v>0</v>
      </c>
      <c r="P626" s="542">
        <v>0</v>
      </c>
      <c r="Q626" s="542">
        <v>0</v>
      </c>
      <c r="R626" s="539" t="s">
        <v>3795</v>
      </c>
    </row>
    <row r="627" spans="2:18" s="543" customFormat="1" x14ac:dyDescent="0.25">
      <c r="B627" s="539">
        <v>0</v>
      </c>
      <c r="C627" s="539" t="s">
        <v>5994</v>
      </c>
      <c r="D627" s="539" t="s">
        <v>4080</v>
      </c>
      <c r="E627" s="540" t="s">
        <v>4903</v>
      </c>
      <c r="F627" s="539" t="s">
        <v>416</v>
      </c>
      <c r="G627" s="539" t="s">
        <v>558</v>
      </c>
      <c r="H627" s="539" t="s">
        <v>3483</v>
      </c>
      <c r="I627" s="541" t="s">
        <v>6071</v>
      </c>
      <c r="J627" s="541" t="s">
        <v>624</v>
      </c>
      <c r="K627" s="540" t="s">
        <v>3483</v>
      </c>
      <c r="L627" s="700"/>
      <c r="M627" s="700"/>
      <c r="N627" s="700"/>
      <c r="O627" s="542">
        <v>0</v>
      </c>
      <c r="P627" s="542">
        <v>0</v>
      </c>
      <c r="Q627" s="542">
        <v>0</v>
      </c>
      <c r="R627" s="539" t="s">
        <v>3795</v>
      </c>
    </row>
    <row r="628" spans="2:18" s="543" customFormat="1" x14ac:dyDescent="0.25">
      <c r="B628" s="539">
        <v>0</v>
      </c>
      <c r="C628" s="539" t="s">
        <v>5995</v>
      </c>
      <c r="D628" s="539" t="s">
        <v>4080</v>
      </c>
      <c r="E628" s="540" t="s">
        <v>4898</v>
      </c>
      <c r="F628" s="539" t="s">
        <v>416</v>
      </c>
      <c r="G628" s="539" t="s">
        <v>558</v>
      </c>
      <c r="H628" s="539" t="s">
        <v>608</v>
      </c>
      <c r="I628" s="541" t="s">
        <v>6071</v>
      </c>
      <c r="J628" s="541" t="s">
        <v>624</v>
      </c>
      <c r="K628" s="540" t="s">
        <v>608</v>
      </c>
      <c r="L628" s="700"/>
      <c r="M628" s="700"/>
      <c r="N628" s="700"/>
      <c r="O628" s="542">
        <v>0</v>
      </c>
      <c r="P628" s="542">
        <v>0</v>
      </c>
      <c r="Q628" s="542">
        <v>0</v>
      </c>
      <c r="R628" s="539" t="s">
        <v>3795</v>
      </c>
    </row>
    <row r="629" spans="2:18" s="543" customFormat="1" x14ac:dyDescent="0.25">
      <c r="B629" s="539">
        <v>0</v>
      </c>
      <c r="C629" s="539" t="s">
        <v>5996</v>
      </c>
      <c r="D629" s="539" t="s">
        <v>4080</v>
      </c>
      <c r="E629" s="540" t="s">
        <v>4642</v>
      </c>
      <c r="F629" s="539" t="s">
        <v>416</v>
      </c>
      <c r="G629" s="539" t="s">
        <v>558</v>
      </c>
      <c r="H629" s="539" t="s">
        <v>422</v>
      </c>
      <c r="I629" s="541" t="s">
        <v>6071</v>
      </c>
      <c r="J629" s="541" t="s">
        <v>4793</v>
      </c>
      <c r="K629" s="540" t="s">
        <v>422</v>
      </c>
      <c r="L629" s="700"/>
      <c r="M629" s="700"/>
      <c r="N629" s="700"/>
      <c r="O629" s="542">
        <v>0</v>
      </c>
      <c r="P629" s="542">
        <v>0</v>
      </c>
      <c r="Q629" s="542">
        <v>0</v>
      </c>
      <c r="R629" s="539" t="s">
        <v>3795</v>
      </c>
    </row>
    <row r="630" spans="2:18" s="543" customFormat="1" x14ac:dyDescent="0.25">
      <c r="B630" s="539">
        <v>0</v>
      </c>
      <c r="C630" s="539" t="s">
        <v>5997</v>
      </c>
      <c r="D630" s="539" t="s">
        <v>4080</v>
      </c>
      <c r="E630" s="540" t="s">
        <v>4363</v>
      </c>
      <c r="F630" s="539" t="s">
        <v>416</v>
      </c>
      <c r="G630" s="539" t="s">
        <v>558</v>
      </c>
      <c r="H630" s="539" t="s">
        <v>370</v>
      </c>
      <c r="I630" s="541" t="s">
        <v>6071</v>
      </c>
      <c r="J630" s="541" t="s">
        <v>806</v>
      </c>
      <c r="K630" s="540" t="s">
        <v>370</v>
      </c>
      <c r="L630" s="700"/>
      <c r="M630" s="700"/>
      <c r="N630" s="700"/>
      <c r="O630" s="542">
        <v>0</v>
      </c>
      <c r="P630" s="542">
        <v>0</v>
      </c>
      <c r="Q630" s="542">
        <v>0</v>
      </c>
      <c r="R630" s="539" t="s">
        <v>3795</v>
      </c>
    </row>
    <row r="631" spans="2:18" s="543" customFormat="1" x14ac:dyDescent="0.25">
      <c r="B631" s="539">
        <v>0</v>
      </c>
      <c r="C631" s="539" t="s">
        <v>5998</v>
      </c>
      <c r="D631" s="539" t="s">
        <v>4080</v>
      </c>
      <c r="E631" s="540" t="s">
        <v>4584</v>
      </c>
      <c r="F631" s="539" t="s">
        <v>416</v>
      </c>
      <c r="G631" s="539" t="s">
        <v>558</v>
      </c>
      <c r="H631" s="539" t="s">
        <v>538</v>
      </c>
      <c r="I631" s="541" t="s">
        <v>6071</v>
      </c>
      <c r="J631" s="541" t="s">
        <v>628</v>
      </c>
      <c r="K631" s="540" t="s">
        <v>538</v>
      </c>
      <c r="L631" s="700"/>
      <c r="M631" s="700"/>
      <c r="N631" s="700"/>
      <c r="O631" s="542">
        <v>0</v>
      </c>
      <c r="P631" s="542">
        <v>0</v>
      </c>
      <c r="Q631" s="542">
        <v>0</v>
      </c>
      <c r="R631" s="539" t="s">
        <v>3795</v>
      </c>
    </row>
    <row r="632" spans="2:18" s="543" customFormat="1" x14ac:dyDescent="0.25">
      <c r="B632" s="539">
        <v>0</v>
      </c>
      <c r="C632" s="539" t="s">
        <v>5999</v>
      </c>
      <c r="D632" s="539" t="s">
        <v>4080</v>
      </c>
      <c r="E632" s="540" t="s">
        <v>4880</v>
      </c>
      <c r="F632" s="539" t="s">
        <v>416</v>
      </c>
      <c r="G632" s="539" t="s">
        <v>558</v>
      </c>
      <c r="H632" s="539" t="s">
        <v>470</v>
      </c>
      <c r="I632" s="541" t="s">
        <v>6071</v>
      </c>
      <c r="J632" s="541">
        <v>46022</v>
      </c>
      <c r="K632" s="540" t="s">
        <v>470</v>
      </c>
      <c r="L632" s="700"/>
      <c r="M632" s="700"/>
      <c r="N632" s="700"/>
      <c r="O632" s="542">
        <v>0</v>
      </c>
      <c r="P632" s="542">
        <v>0</v>
      </c>
      <c r="Q632" s="542">
        <v>0</v>
      </c>
      <c r="R632" s="539" t="s">
        <v>3795</v>
      </c>
    </row>
    <row r="633" spans="2:18" s="543" customFormat="1" x14ac:dyDescent="0.25">
      <c r="B633" s="539">
        <v>0</v>
      </c>
      <c r="C633" s="539" t="s">
        <v>6000</v>
      </c>
      <c r="D633" s="539" t="s">
        <v>4080</v>
      </c>
      <c r="E633" s="540" t="s">
        <v>4473</v>
      </c>
      <c r="F633" s="539" t="s">
        <v>416</v>
      </c>
      <c r="G633" s="539" t="s">
        <v>558</v>
      </c>
      <c r="H633" s="539" t="s">
        <v>634</v>
      </c>
      <c r="I633" s="541" t="s">
        <v>6071</v>
      </c>
      <c r="J633" s="541" t="s">
        <v>6080</v>
      </c>
      <c r="K633" s="540" t="s">
        <v>634</v>
      </c>
      <c r="L633" s="700"/>
      <c r="M633" s="700"/>
      <c r="N633" s="700"/>
      <c r="O633" s="542">
        <v>0</v>
      </c>
      <c r="P633" s="542">
        <v>0</v>
      </c>
      <c r="Q633" s="542">
        <v>0</v>
      </c>
      <c r="R633" s="539" t="s">
        <v>3795</v>
      </c>
    </row>
    <row r="634" spans="2:18" s="543" customFormat="1" x14ac:dyDescent="0.25">
      <c r="B634" s="539">
        <v>0</v>
      </c>
      <c r="C634" s="539" t="s">
        <v>6001</v>
      </c>
      <c r="D634" s="539" t="s">
        <v>4080</v>
      </c>
      <c r="E634" s="540" t="s">
        <v>4605</v>
      </c>
      <c r="F634" s="539" t="s">
        <v>416</v>
      </c>
      <c r="G634" s="539" t="s">
        <v>558</v>
      </c>
      <c r="H634" s="539" t="s">
        <v>1175</v>
      </c>
      <c r="I634" s="541" t="s">
        <v>6071</v>
      </c>
      <c r="J634" s="541" t="s">
        <v>628</v>
      </c>
      <c r="K634" s="540" t="s">
        <v>1175</v>
      </c>
      <c r="L634" s="700"/>
      <c r="M634" s="700"/>
      <c r="N634" s="700"/>
      <c r="O634" s="542">
        <v>0</v>
      </c>
      <c r="P634" s="542">
        <v>0</v>
      </c>
      <c r="Q634" s="542">
        <v>0</v>
      </c>
      <c r="R634" s="539" t="s">
        <v>3795</v>
      </c>
    </row>
    <row r="635" spans="2:18" s="543" customFormat="1" x14ac:dyDescent="0.25">
      <c r="B635" s="539">
        <v>0</v>
      </c>
      <c r="C635" s="539" t="s">
        <v>6002</v>
      </c>
      <c r="D635" s="539" t="s">
        <v>4080</v>
      </c>
      <c r="E635" s="540" t="s">
        <v>4890</v>
      </c>
      <c r="F635" s="539" t="s">
        <v>416</v>
      </c>
      <c r="G635" s="539" t="s">
        <v>558</v>
      </c>
      <c r="H635" s="539" t="s">
        <v>634</v>
      </c>
      <c r="I635" s="541" t="s">
        <v>6071</v>
      </c>
      <c r="J635" s="541" t="s">
        <v>6080</v>
      </c>
      <c r="K635" s="540" t="s">
        <v>634</v>
      </c>
      <c r="L635" s="700"/>
      <c r="M635" s="700"/>
      <c r="N635" s="700"/>
      <c r="O635" s="542">
        <v>0</v>
      </c>
      <c r="P635" s="542">
        <v>0</v>
      </c>
      <c r="Q635" s="542">
        <v>0</v>
      </c>
      <c r="R635" s="539" t="s">
        <v>3795</v>
      </c>
    </row>
    <row r="636" spans="2:18" s="543" customFormat="1" x14ac:dyDescent="0.25">
      <c r="B636" s="539">
        <v>0</v>
      </c>
      <c r="C636" s="539" t="s">
        <v>6003</v>
      </c>
      <c r="D636" s="539" t="s">
        <v>4080</v>
      </c>
      <c r="E636" s="540" t="s">
        <v>5054</v>
      </c>
      <c r="F636" s="539" t="s">
        <v>416</v>
      </c>
      <c r="G636" s="539" t="s">
        <v>558</v>
      </c>
      <c r="H636" s="539" t="s">
        <v>484</v>
      </c>
      <c r="I636" s="541" t="s">
        <v>6071</v>
      </c>
      <c r="J636" s="541" t="s">
        <v>624</v>
      </c>
      <c r="K636" s="540" t="s">
        <v>484</v>
      </c>
      <c r="L636" s="700"/>
      <c r="M636" s="700"/>
      <c r="N636" s="700"/>
      <c r="O636" s="542">
        <v>0</v>
      </c>
      <c r="P636" s="542">
        <v>0</v>
      </c>
      <c r="Q636" s="542">
        <v>0</v>
      </c>
      <c r="R636" s="539" t="s">
        <v>3795</v>
      </c>
    </row>
    <row r="637" spans="2:18" s="543" customFormat="1" x14ac:dyDescent="0.25">
      <c r="B637" s="539">
        <v>0</v>
      </c>
      <c r="C637" s="539" t="s">
        <v>6004</v>
      </c>
      <c r="D637" s="539" t="s">
        <v>4080</v>
      </c>
      <c r="E637" s="540" t="s">
        <v>5038</v>
      </c>
      <c r="F637" s="539" t="s">
        <v>416</v>
      </c>
      <c r="G637" s="539" t="s">
        <v>558</v>
      </c>
      <c r="H637" s="539" t="s">
        <v>767</v>
      </c>
      <c r="I637" s="541" t="s">
        <v>6071</v>
      </c>
      <c r="J637" s="541" t="s">
        <v>624</v>
      </c>
      <c r="K637" s="540" t="s">
        <v>767</v>
      </c>
      <c r="L637" s="700"/>
      <c r="M637" s="700"/>
      <c r="N637" s="700"/>
      <c r="O637" s="542">
        <v>0</v>
      </c>
      <c r="P637" s="542">
        <v>0</v>
      </c>
      <c r="Q637" s="542">
        <v>0</v>
      </c>
      <c r="R637" s="539" t="s">
        <v>3795</v>
      </c>
    </row>
    <row r="638" spans="2:18" s="543" customFormat="1" x14ac:dyDescent="0.25">
      <c r="B638" s="539">
        <v>0</v>
      </c>
      <c r="C638" s="539" t="s">
        <v>6005</v>
      </c>
      <c r="D638" s="539" t="s">
        <v>4080</v>
      </c>
      <c r="E638" s="540" t="s">
        <v>4902</v>
      </c>
      <c r="F638" s="539" t="s">
        <v>416</v>
      </c>
      <c r="G638" s="539" t="s">
        <v>558</v>
      </c>
      <c r="H638" s="539" t="s">
        <v>538</v>
      </c>
      <c r="I638" s="541" t="s">
        <v>6071</v>
      </c>
      <c r="J638" s="541" t="s">
        <v>6073</v>
      </c>
      <c r="K638" s="540" t="s">
        <v>538</v>
      </c>
      <c r="L638" s="700"/>
      <c r="M638" s="700"/>
      <c r="N638" s="700"/>
      <c r="O638" s="542">
        <v>0</v>
      </c>
      <c r="P638" s="542">
        <v>0</v>
      </c>
      <c r="Q638" s="542">
        <v>0</v>
      </c>
      <c r="R638" s="539" t="s">
        <v>3795</v>
      </c>
    </row>
    <row r="639" spans="2:18" s="543" customFormat="1" x14ac:dyDescent="0.25">
      <c r="B639" s="539">
        <v>0</v>
      </c>
      <c r="C639" s="539" t="s">
        <v>6006</v>
      </c>
      <c r="D639" s="539" t="s">
        <v>4080</v>
      </c>
      <c r="E639" s="540" t="s">
        <v>3830</v>
      </c>
      <c r="F639" s="539" t="s">
        <v>416</v>
      </c>
      <c r="G639" s="539" t="s">
        <v>558</v>
      </c>
      <c r="H639" s="539" t="s">
        <v>422</v>
      </c>
      <c r="I639" s="541" t="s">
        <v>6071</v>
      </c>
      <c r="J639" s="541" t="s">
        <v>4809</v>
      </c>
      <c r="K639" s="540" t="s">
        <v>422</v>
      </c>
      <c r="L639" s="700"/>
      <c r="M639" s="700"/>
      <c r="N639" s="700"/>
      <c r="O639" s="542">
        <v>0</v>
      </c>
      <c r="P639" s="542">
        <v>0</v>
      </c>
      <c r="Q639" s="542">
        <v>0</v>
      </c>
      <c r="R639" s="539" t="s">
        <v>3795</v>
      </c>
    </row>
    <row r="640" spans="2:18" s="543" customFormat="1" x14ac:dyDescent="0.25">
      <c r="B640" s="539">
        <v>0</v>
      </c>
      <c r="C640" s="539" t="s">
        <v>6007</v>
      </c>
      <c r="D640" s="539" t="s">
        <v>4080</v>
      </c>
      <c r="E640" s="540" t="s">
        <v>4451</v>
      </c>
      <c r="F640" s="539" t="s">
        <v>416</v>
      </c>
      <c r="G640" s="539" t="s">
        <v>558</v>
      </c>
      <c r="H640" s="539" t="s">
        <v>422</v>
      </c>
      <c r="I640" s="541" t="s">
        <v>6071</v>
      </c>
      <c r="J640" s="541" t="s">
        <v>628</v>
      </c>
      <c r="K640" s="540" t="s">
        <v>422</v>
      </c>
      <c r="L640" s="700"/>
      <c r="M640" s="700"/>
      <c r="N640" s="700"/>
      <c r="O640" s="542">
        <v>0</v>
      </c>
      <c r="P640" s="542">
        <v>0</v>
      </c>
      <c r="Q640" s="542">
        <v>0</v>
      </c>
      <c r="R640" s="539" t="s">
        <v>3795</v>
      </c>
    </row>
    <row r="641" spans="2:18" s="543" customFormat="1" x14ac:dyDescent="0.25">
      <c r="B641" s="539">
        <v>0</v>
      </c>
      <c r="C641" s="539" t="s">
        <v>6008</v>
      </c>
      <c r="D641" s="539" t="s">
        <v>4080</v>
      </c>
      <c r="E641" s="540" t="s">
        <v>4469</v>
      </c>
      <c r="F641" s="539" t="s">
        <v>416</v>
      </c>
      <c r="G641" s="539" t="s">
        <v>558</v>
      </c>
      <c r="H641" s="539" t="s">
        <v>431</v>
      </c>
      <c r="I641" s="541" t="s">
        <v>6071</v>
      </c>
      <c r="J641" s="541" t="s">
        <v>624</v>
      </c>
      <c r="K641" s="540" t="s">
        <v>431</v>
      </c>
      <c r="L641" s="700"/>
      <c r="M641" s="700"/>
      <c r="N641" s="700"/>
      <c r="O641" s="542">
        <v>0</v>
      </c>
      <c r="P641" s="542">
        <v>0</v>
      </c>
      <c r="Q641" s="542">
        <v>0</v>
      </c>
      <c r="R641" s="539" t="s">
        <v>3795</v>
      </c>
    </row>
    <row r="642" spans="2:18" s="543" customFormat="1" x14ac:dyDescent="0.25">
      <c r="B642" s="539">
        <v>0</v>
      </c>
      <c r="C642" s="539" t="s">
        <v>6009</v>
      </c>
      <c r="D642" s="539" t="s">
        <v>4080</v>
      </c>
      <c r="E642" s="540" t="s">
        <v>4521</v>
      </c>
      <c r="F642" s="539" t="s">
        <v>416</v>
      </c>
      <c r="G642" s="539" t="s">
        <v>558</v>
      </c>
      <c r="H642" s="539" t="s">
        <v>522</v>
      </c>
      <c r="I642" s="541" t="s">
        <v>6071</v>
      </c>
      <c r="J642" s="541" t="s">
        <v>624</v>
      </c>
      <c r="K642" s="540" t="s">
        <v>522</v>
      </c>
      <c r="L642" s="700"/>
      <c r="M642" s="700"/>
      <c r="N642" s="700"/>
      <c r="O642" s="542">
        <v>0</v>
      </c>
      <c r="P642" s="542">
        <v>0</v>
      </c>
      <c r="Q642" s="542">
        <v>0</v>
      </c>
      <c r="R642" s="539" t="s">
        <v>3795</v>
      </c>
    </row>
    <row r="643" spans="2:18" s="543" customFormat="1" x14ac:dyDescent="0.25">
      <c r="B643" s="539">
        <v>0</v>
      </c>
      <c r="C643" s="539" t="s">
        <v>6010</v>
      </c>
      <c r="D643" s="539" t="s">
        <v>4080</v>
      </c>
      <c r="E643" s="540" t="s">
        <v>4361</v>
      </c>
      <c r="F643" s="539" t="s">
        <v>416</v>
      </c>
      <c r="G643" s="539" t="s">
        <v>558</v>
      </c>
      <c r="H643" s="539" t="s">
        <v>767</v>
      </c>
      <c r="I643" s="541" t="s">
        <v>6071</v>
      </c>
      <c r="J643" s="541" t="s">
        <v>6072</v>
      </c>
      <c r="K643" s="540" t="s">
        <v>767</v>
      </c>
      <c r="L643" s="700"/>
      <c r="M643" s="700"/>
      <c r="N643" s="700"/>
      <c r="O643" s="542">
        <v>0</v>
      </c>
      <c r="P643" s="542">
        <v>0</v>
      </c>
      <c r="Q643" s="542">
        <v>0</v>
      </c>
      <c r="R643" s="539" t="s">
        <v>3795</v>
      </c>
    </row>
    <row r="644" spans="2:18" s="543" customFormat="1" x14ac:dyDescent="0.25">
      <c r="B644" s="539">
        <v>0</v>
      </c>
      <c r="C644" s="539" t="s">
        <v>6011</v>
      </c>
      <c r="D644" s="539" t="s">
        <v>4080</v>
      </c>
      <c r="E644" s="540" t="s">
        <v>4309</v>
      </c>
      <c r="F644" s="539" t="s">
        <v>416</v>
      </c>
      <c r="G644" s="539" t="s">
        <v>558</v>
      </c>
      <c r="H644" s="539" t="s">
        <v>767</v>
      </c>
      <c r="I644" s="541" t="s">
        <v>6071</v>
      </c>
      <c r="J644" s="541" t="s">
        <v>6072</v>
      </c>
      <c r="K644" s="540" t="s">
        <v>767</v>
      </c>
      <c r="L644" s="700"/>
      <c r="M644" s="700"/>
      <c r="N644" s="700"/>
      <c r="O644" s="542">
        <v>0</v>
      </c>
      <c r="P644" s="542">
        <v>0</v>
      </c>
      <c r="Q644" s="542">
        <v>0</v>
      </c>
      <c r="R644" s="539" t="s">
        <v>3795</v>
      </c>
    </row>
    <row r="645" spans="2:18" s="543" customFormat="1" x14ac:dyDescent="0.25">
      <c r="B645" s="539">
        <v>0</v>
      </c>
      <c r="C645" s="539" t="s">
        <v>6012</v>
      </c>
      <c r="D645" s="539" t="s">
        <v>4080</v>
      </c>
      <c r="E645" s="540" t="s">
        <v>4591</v>
      </c>
      <c r="F645" s="539" t="s">
        <v>416</v>
      </c>
      <c r="G645" s="539" t="s">
        <v>558</v>
      </c>
      <c r="H645" s="539" t="s">
        <v>767</v>
      </c>
      <c r="I645" s="541" t="s">
        <v>6071</v>
      </c>
      <c r="J645" s="541" t="s">
        <v>6072</v>
      </c>
      <c r="K645" s="540" t="s">
        <v>767</v>
      </c>
      <c r="L645" s="700"/>
      <c r="M645" s="700"/>
      <c r="N645" s="700"/>
      <c r="O645" s="542">
        <v>0</v>
      </c>
      <c r="P645" s="542">
        <v>0</v>
      </c>
      <c r="Q645" s="542">
        <v>0</v>
      </c>
      <c r="R645" s="539" t="s">
        <v>3795</v>
      </c>
    </row>
    <row r="646" spans="2:18" s="543" customFormat="1" x14ac:dyDescent="0.25">
      <c r="B646" s="539">
        <v>0</v>
      </c>
      <c r="C646" s="539" t="s">
        <v>6013</v>
      </c>
      <c r="D646" s="539" t="s">
        <v>4080</v>
      </c>
      <c r="E646" s="540" t="s">
        <v>4523</v>
      </c>
      <c r="F646" s="539" t="s">
        <v>416</v>
      </c>
      <c r="G646" s="539" t="s">
        <v>558</v>
      </c>
      <c r="H646" s="539" t="s">
        <v>517</v>
      </c>
      <c r="I646" s="541" t="s">
        <v>6071</v>
      </c>
      <c r="J646" s="541" t="s">
        <v>624</v>
      </c>
      <c r="K646" s="540" t="s">
        <v>517</v>
      </c>
      <c r="L646" s="700"/>
      <c r="M646" s="700"/>
      <c r="N646" s="700"/>
      <c r="O646" s="542">
        <v>0</v>
      </c>
      <c r="P646" s="542">
        <v>0</v>
      </c>
      <c r="Q646" s="542">
        <v>0</v>
      </c>
      <c r="R646" s="539" t="s">
        <v>3795</v>
      </c>
    </row>
    <row r="647" spans="2:18" s="543" customFormat="1" x14ac:dyDescent="0.25">
      <c r="B647" s="539">
        <v>0</v>
      </c>
      <c r="C647" s="539" t="s">
        <v>6014</v>
      </c>
      <c r="D647" s="539" t="s">
        <v>4080</v>
      </c>
      <c r="E647" s="540" t="s">
        <v>3802</v>
      </c>
      <c r="F647" s="539" t="s">
        <v>416</v>
      </c>
      <c r="G647" s="539" t="s">
        <v>558</v>
      </c>
      <c r="H647" s="539" t="s">
        <v>470</v>
      </c>
      <c r="I647" s="541" t="s">
        <v>6071</v>
      </c>
      <c r="J647" s="541" t="s">
        <v>624</v>
      </c>
      <c r="K647" s="540" t="s">
        <v>470</v>
      </c>
      <c r="L647" s="700"/>
      <c r="M647" s="700"/>
      <c r="N647" s="700"/>
      <c r="O647" s="542">
        <v>0</v>
      </c>
      <c r="P647" s="542">
        <v>0</v>
      </c>
      <c r="Q647" s="542">
        <v>0</v>
      </c>
      <c r="R647" s="539" t="s">
        <v>3795</v>
      </c>
    </row>
    <row r="648" spans="2:18" s="543" customFormat="1" x14ac:dyDescent="0.25">
      <c r="B648" s="539">
        <v>0</v>
      </c>
      <c r="C648" s="539" t="s">
        <v>6015</v>
      </c>
      <c r="D648" s="539" t="s">
        <v>4080</v>
      </c>
      <c r="E648" s="540" t="s">
        <v>5036</v>
      </c>
      <c r="F648" s="539" t="s">
        <v>416</v>
      </c>
      <c r="G648" s="539" t="s">
        <v>558</v>
      </c>
      <c r="H648" s="539" t="s">
        <v>433</v>
      </c>
      <c r="I648" s="541" t="s">
        <v>6071</v>
      </c>
      <c r="J648" s="541" t="s">
        <v>628</v>
      </c>
      <c r="K648" s="540" t="s">
        <v>433</v>
      </c>
      <c r="L648" s="700"/>
      <c r="M648" s="700"/>
      <c r="N648" s="700"/>
      <c r="O648" s="542">
        <v>0</v>
      </c>
      <c r="P648" s="542">
        <v>0</v>
      </c>
      <c r="Q648" s="542">
        <v>0</v>
      </c>
      <c r="R648" s="539" t="s">
        <v>3795</v>
      </c>
    </row>
    <row r="649" spans="2:18" s="543" customFormat="1" x14ac:dyDescent="0.25">
      <c r="B649" s="539">
        <v>0</v>
      </c>
      <c r="C649" s="539" t="s">
        <v>6016</v>
      </c>
      <c r="D649" s="539" t="s">
        <v>4080</v>
      </c>
      <c r="E649" s="540" t="s">
        <v>4311</v>
      </c>
      <c r="F649" s="539" t="s">
        <v>416</v>
      </c>
      <c r="G649" s="539" t="s">
        <v>558</v>
      </c>
      <c r="H649" s="539" t="s">
        <v>370</v>
      </c>
      <c r="I649" s="541" t="s">
        <v>6071</v>
      </c>
      <c r="J649" s="541" t="s">
        <v>624</v>
      </c>
      <c r="K649" s="540" t="s">
        <v>370</v>
      </c>
      <c r="L649" s="700"/>
      <c r="M649" s="700"/>
      <c r="N649" s="700"/>
      <c r="O649" s="542">
        <v>0</v>
      </c>
      <c r="P649" s="542">
        <v>0</v>
      </c>
      <c r="Q649" s="542">
        <v>0</v>
      </c>
      <c r="R649" s="539" t="s">
        <v>3795</v>
      </c>
    </row>
    <row r="650" spans="2:18" s="543" customFormat="1" x14ac:dyDescent="0.25">
      <c r="B650" s="539">
        <v>0</v>
      </c>
      <c r="C650" s="539" t="s">
        <v>6017</v>
      </c>
      <c r="D650" s="539" t="s">
        <v>4080</v>
      </c>
      <c r="E650" s="540" t="s">
        <v>4894</v>
      </c>
      <c r="F650" s="539" t="s">
        <v>416</v>
      </c>
      <c r="G650" s="539" t="s">
        <v>558</v>
      </c>
      <c r="H650" s="539" t="s">
        <v>538</v>
      </c>
      <c r="I650" s="541" t="s">
        <v>6071</v>
      </c>
      <c r="J650" s="541" t="s">
        <v>4793</v>
      </c>
      <c r="K650" s="540" t="s">
        <v>538</v>
      </c>
      <c r="L650" s="700"/>
      <c r="M650" s="700"/>
      <c r="N650" s="700"/>
      <c r="O650" s="542">
        <v>0</v>
      </c>
      <c r="P650" s="542">
        <v>0</v>
      </c>
      <c r="Q650" s="542">
        <v>0</v>
      </c>
      <c r="R650" s="539" t="s">
        <v>3795</v>
      </c>
    </row>
    <row r="651" spans="2:18" s="543" customFormat="1" x14ac:dyDescent="0.25">
      <c r="B651" s="539">
        <v>0</v>
      </c>
      <c r="C651" s="539" t="s">
        <v>6018</v>
      </c>
      <c r="D651" s="539" t="s">
        <v>4080</v>
      </c>
      <c r="E651" s="540" t="s">
        <v>4355</v>
      </c>
      <c r="F651" s="539" t="s">
        <v>416</v>
      </c>
      <c r="G651" s="539" t="s">
        <v>558</v>
      </c>
      <c r="H651" s="539" t="s">
        <v>634</v>
      </c>
      <c r="I651" s="541" t="s">
        <v>6071</v>
      </c>
      <c r="J651" s="541" t="s">
        <v>1327</v>
      </c>
      <c r="K651" s="540" t="s">
        <v>634</v>
      </c>
      <c r="L651" s="700"/>
      <c r="M651" s="700"/>
      <c r="N651" s="700"/>
      <c r="O651" s="542">
        <v>0</v>
      </c>
      <c r="P651" s="542">
        <v>0</v>
      </c>
      <c r="Q651" s="542">
        <v>0</v>
      </c>
      <c r="R651" s="539" t="s">
        <v>3795</v>
      </c>
    </row>
    <row r="652" spans="2:18" s="543" customFormat="1" x14ac:dyDescent="0.25">
      <c r="B652" s="539">
        <v>0</v>
      </c>
      <c r="C652" s="539" t="s">
        <v>6019</v>
      </c>
      <c r="D652" s="539" t="s">
        <v>4080</v>
      </c>
      <c r="E652" s="540" t="s">
        <v>4593</v>
      </c>
      <c r="F652" s="539" t="s">
        <v>416</v>
      </c>
      <c r="G652" s="539" t="s">
        <v>558</v>
      </c>
      <c r="H652" s="539" t="s">
        <v>470</v>
      </c>
      <c r="I652" s="541" t="s">
        <v>6071</v>
      </c>
      <c r="J652" s="541" t="s">
        <v>5175</v>
      </c>
      <c r="K652" s="540" t="s">
        <v>470</v>
      </c>
      <c r="L652" s="700"/>
      <c r="M652" s="700"/>
      <c r="N652" s="700"/>
      <c r="O652" s="542">
        <v>0</v>
      </c>
      <c r="P652" s="542">
        <v>0</v>
      </c>
      <c r="Q652" s="542">
        <v>0</v>
      </c>
      <c r="R652" s="539" t="s">
        <v>3795</v>
      </c>
    </row>
    <row r="653" spans="2:18" s="543" customFormat="1" x14ac:dyDescent="0.25">
      <c r="B653" s="539">
        <v>0</v>
      </c>
      <c r="C653" s="539" t="s">
        <v>6020</v>
      </c>
      <c r="D653" s="539" t="s">
        <v>4080</v>
      </c>
      <c r="E653" s="540" t="s">
        <v>4908</v>
      </c>
      <c r="F653" s="539" t="s">
        <v>416</v>
      </c>
      <c r="G653" s="539" t="s">
        <v>558</v>
      </c>
      <c r="H653" s="539" t="s">
        <v>730</v>
      </c>
      <c r="I653" s="541" t="s">
        <v>6071</v>
      </c>
      <c r="J653" s="541" t="s">
        <v>628</v>
      </c>
      <c r="K653" s="540" t="s">
        <v>730</v>
      </c>
      <c r="L653" s="700"/>
      <c r="M653" s="700"/>
      <c r="N653" s="700"/>
      <c r="O653" s="542">
        <v>0</v>
      </c>
      <c r="P653" s="542">
        <v>0</v>
      </c>
      <c r="Q653" s="542">
        <v>0</v>
      </c>
      <c r="R653" s="539" t="s">
        <v>3795</v>
      </c>
    </row>
    <row r="654" spans="2:18" s="543" customFormat="1" x14ac:dyDescent="0.25">
      <c r="B654" s="539">
        <v>0</v>
      </c>
      <c r="C654" s="539" t="s">
        <v>6021</v>
      </c>
      <c r="D654" s="539" t="s">
        <v>4080</v>
      </c>
      <c r="E654" s="540" t="s">
        <v>357</v>
      </c>
      <c r="F654" s="539" t="s">
        <v>416</v>
      </c>
      <c r="G654" s="539" t="s">
        <v>558</v>
      </c>
      <c r="H654" s="539" t="s">
        <v>470</v>
      </c>
      <c r="I654" s="541" t="s">
        <v>6071</v>
      </c>
      <c r="J654" s="541">
        <v>46022</v>
      </c>
      <c r="K654" s="540" t="s">
        <v>470</v>
      </c>
      <c r="L654" s="700"/>
      <c r="M654" s="700"/>
      <c r="N654" s="700"/>
      <c r="O654" s="542">
        <v>0</v>
      </c>
      <c r="P654" s="542">
        <v>0</v>
      </c>
      <c r="Q654" s="542">
        <v>0</v>
      </c>
      <c r="R654" s="539" t="s">
        <v>3795</v>
      </c>
    </row>
    <row r="655" spans="2:18" s="543" customFormat="1" x14ac:dyDescent="0.25">
      <c r="B655" s="539">
        <v>0</v>
      </c>
      <c r="C655" s="539" t="s">
        <v>6022</v>
      </c>
      <c r="D655" s="539" t="s">
        <v>4080</v>
      </c>
      <c r="E655" s="540" t="s">
        <v>5114</v>
      </c>
      <c r="F655" s="539" t="s">
        <v>416</v>
      </c>
      <c r="G655" s="539" t="s">
        <v>558</v>
      </c>
      <c r="H655" s="539" t="s">
        <v>608</v>
      </c>
      <c r="I655" s="541" t="s">
        <v>6071</v>
      </c>
      <c r="J655" s="541" t="s">
        <v>624</v>
      </c>
      <c r="K655" s="540" t="s">
        <v>608</v>
      </c>
      <c r="L655" s="700"/>
      <c r="M655" s="700"/>
      <c r="N655" s="700"/>
      <c r="O655" s="542">
        <v>0</v>
      </c>
      <c r="P655" s="542">
        <v>0</v>
      </c>
      <c r="Q655" s="542">
        <v>0</v>
      </c>
      <c r="R655" s="539" t="s">
        <v>3795</v>
      </c>
    </row>
    <row r="656" spans="2:18" s="543" customFormat="1" x14ac:dyDescent="0.25">
      <c r="B656" s="539">
        <v>0</v>
      </c>
      <c r="C656" s="539" t="s">
        <v>6023</v>
      </c>
      <c r="D656" s="539" t="s">
        <v>4080</v>
      </c>
      <c r="E656" s="540" t="s">
        <v>3820</v>
      </c>
      <c r="F656" s="539" t="s">
        <v>416</v>
      </c>
      <c r="G656" s="539" t="s">
        <v>558</v>
      </c>
      <c r="H656" s="539" t="s">
        <v>767</v>
      </c>
      <c r="I656" s="541" t="s">
        <v>6071</v>
      </c>
      <c r="J656" s="541" t="s">
        <v>624</v>
      </c>
      <c r="K656" s="540" t="s">
        <v>767</v>
      </c>
      <c r="L656" s="700"/>
      <c r="M656" s="700"/>
      <c r="N656" s="700"/>
      <c r="O656" s="542">
        <v>0</v>
      </c>
      <c r="P656" s="542">
        <v>0</v>
      </c>
      <c r="Q656" s="542">
        <v>0</v>
      </c>
      <c r="R656" s="539" t="s">
        <v>3795</v>
      </c>
    </row>
    <row r="657" spans="2:18" s="543" customFormat="1" x14ac:dyDescent="0.25">
      <c r="B657" s="539">
        <v>0</v>
      </c>
      <c r="C657" s="539" t="s">
        <v>6024</v>
      </c>
      <c r="D657" s="539" t="s">
        <v>4080</v>
      </c>
      <c r="E657" s="540" t="s">
        <v>3820</v>
      </c>
      <c r="F657" s="539" t="s">
        <v>416</v>
      </c>
      <c r="G657" s="539" t="s">
        <v>558</v>
      </c>
      <c r="H657" s="539" t="s">
        <v>634</v>
      </c>
      <c r="I657" s="541" t="s">
        <v>6071</v>
      </c>
      <c r="J657" s="541" t="s">
        <v>624</v>
      </c>
      <c r="K657" s="540" t="s">
        <v>634</v>
      </c>
      <c r="L657" s="700"/>
      <c r="M657" s="700"/>
      <c r="N657" s="700"/>
      <c r="O657" s="542">
        <v>0</v>
      </c>
      <c r="P657" s="542">
        <v>0</v>
      </c>
      <c r="Q657" s="542">
        <v>0</v>
      </c>
      <c r="R657" s="539" t="s">
        <v>3795</v>
      </c>
    </row>
    <row r="658" spans="2:18" s="543" customFormat="1" x14ac:dyDescent="0.25">
      <c r="B658" s="539">
        <v>0</v>
      </c>
      <c r="C658" s="539" t="s">
        <v>6025</v>
      </c>
      <c r="D658" s="539" t="s">
        <v>4080</v>
      </c>
      <c r="E658" s="540" t="s">
        <v>4453</v>
      </c>
      <c r="F658" s="539" t="s">
        <v>416</v>
      </c>
      <c r="G658" s="539" t="s">
        <v>558</v>
      </c>
      <c r="H658" s="539" t="s">
        <v>634</v>
      </c>
      <c r="I658" s="541" t="s">
        <v>6071</v>
      </c>
      <c r="J658" s="541" t="s">
        <v>806</v>
      </c>
      <c r="K658" s="540" t="s">
        <v>634</v>
      </c>
      <c r="L658" s="700"/>
      <c r="M658" s="700"/>
      <c r="N658" s="700"/>
      <c r="O658" s="542">
        <v>0</v>
      </c>
      <c r="P658" s="542">
        <v>0</v>
      </c>
      <c r="Q658" s="542">
        <v>0</v>
      </c>
      <c r="R658" s="539" t="s">
        <v>3795</v>
      </c>
    </row>
    <row r="659" spans="2:18" s="543" customFormat="1" x14ac:dyDescent="0.25">
      <c r="B659" s="539">
        <v>0</v>
      </c>
      <c r="C659" s="539" t="s">
        <v>6152</v>
      </c>
      <c r="D659" s="539" t="s">
        <v>4080</v>
      </c>
      <c r="E659" s="540" t="s">
        <v>5300</v>
      </c>
      <c r="F659" s="539" t="s">
        <v>416</v>
      </c>
      <c r="G659" s="539" t="s">
        <v>558</v>
      </c>
      <c r="H659" s="539" t="s">
        <v>634</v>
      </c>
      <c r="I659" s="541" t="s">
        <v>5467</v>
      </c>
      <c r="J659" s="541" t="s">
        <v>628</v>
      </c>
      <c r="K659" s="540" t="s">
        <v>634</v>
      </c>
      <c r="L659" s="700"/>
      <c r="M659" s="700"/>
      <c r="N659" s="700"/>
      <c r="O659" s="542">
        <v>0</v>
      </c>
      <c r="P659" s="542">
        <v>0</v>
      </c>
      <c r="Q659" s="542">
        <v>0</v>
      </c>
      <c r="R659" s="539" t="s">
        <v>3795</v>
      </c>
    </row>
    <row r="660" spans="2:18" s="543" customFormat="1" x14ac:dyDescent="0.25">
      <c r="B660" s="539">
        <v>0</v>
      </c>
      <c r="C660" s="539" t="s">
        <v>6026</v>
      </c>
      <c r="D660" s="539" t="s">
        <v>4080</v>
      </c>
      <c r="E660" s="540" t="s">
        <v>5100</v>
      </c>
      <c r="F660" s="539" t="s">
        <v>416</v>
      </c>
      <c r="G660" s="539" t="s">
        <v>558</v>
      </c>
      <c r="H660" s="539" t="s">
        <v>634</v>
      </c>
      <c r="I660" s="541" t="s">
        <v>6071</v>
      </c>
      <c r="J660" s="541" t="s">
        <v>624</v>
      </c>
      <c r="K660" s="540" t="s">
        <v>634</v>
      </c>
      <c r="L660" s="700"/>
      <c r="M660" s="700"/>
      <c r="N660" s="700"/>
      <c r="O660" s="542">
        <v>0</v>
      </c>
      <c r="P660" s="542">
        <v>0</v>
      </c>
      <c r="Q660" s="542">
        <v>0</v>
      </c>
      <c r="R660" s="539" t="s">
        <v>3795</v>
      </c>
    </row>
    <row r="661" spans="2:18" s="543" customFormat="1" x14ac:dyDescent="0.25">
      <c r="B661" s="539">
        <v>0</v>
      </c>
      <c r="C661" s="539" t="s">
        <v>6027</v>
      </c>
      <c r="D661" s="539" t="s">
        <v>4080</v>
      </c>
      <c r="E661" s="540" t="s">
        <v>4529</v>
      </c>
      <c r="F661" s="539" t="s">
        <v>416</v>
      </c>
      <c r="G661" s="539" t="s">
        <v>558</v>
      </c>
      <c r="H661" s="539" t="s">
        <v>608</v>
      </c>
      <c r="I661" s="541" t="s">
        <v>6071</v>
      </c>
      <c r="J661" s="541" t="s">
        <v>628</v>
      </c>
      <c r="K661" s="540" t="s">
        <v>608</v>
      </c>
      <c r="L661" s="700"/>
      <c r="M661" s="700"/>
      <c r="N661" s="700"/>
      <c r="O661" s="542">
        <v>0</v>
      </c>
      <c r="P661" s="542">
        <v>0</v>
      </c>
      <c r="Q661" s="542">
        <v>0</v>
      </c>
      <c r="R661" s="539" t="s">
        <v>3795</v>
      </c>
    </row>
    <row r="662" spans="2:18" s="543" customFormat="1" x14ac:dyDescent="0.25">
      <c r="B662" s="539">
        <v>0</v>
      </c>
      <c r="C662" s="539" t="s">
        <v>6028</v>
      </c>
      <c r="D662" s="539" t="s">
        <v>4080</v>
      </c>
      <c r="E662" s="540" t="s">
        <v>5803</v>
      </c>
      <c r="F662" s="539" t="s">
        <v>416</v>
      </c>
      <c r="G662" s="539" t="s">
        <v>558</v>
      </c>
      <c r="H662" s="539" t="s">
        <v>504</v>
      </c>
      <c r="I662" s="541" t="s">
        <v>6071</v>
      </c>
      <c r="J662" s="541" t="s">
        <v>624</v>
      </c>
      <c r="K662" s="540" t="s">
        <v>504</v>
      </c>
      <c r="L662" s="700"/>
      <c r="M662" s="700"/>
      <c r="N662" s="700"/>
      <c r="O662" s="542">
        <v>0</v>
      </c>
      <c r="P662" s="542">
        <v>0</v>
      </c>
      <c r="Q662" s="542">
        <v>0</v>
      </c>
      <c r="R662" s="539" t="s">
        <v>3795</v>
      </c>
    </row>
    <row r="663" spans="2:18" s="543" customFormat="1" x14ac:dyDescent="0.25">
      <c r="B663" s="539">
        <v>0</v>
      </c>
      <c r="C663" s="539" t="s">
        <v>6153</v>
      </c>
      <c r="D663" s="539" t="s">
        <v>4080</v>
      </c>
      <c r="E663" s="540" t="s">
        <v>2296</v>
      </c>
      <c r="F663" s="539" t="s">
        <v>416</v>
      </c>
      <c r="G663" s="539" t="s">
        <v>558</v>
      </c>
      <c r="H663" s="539" t="s">
        <v>634</v>
      </c>
      <c r="I663" s="541" t="s">
        <v>5467</v>
      </c>
      <c r="J663" s="541" t="s">
        <v>624</v>
      </c>
      <c r="K663" s="540" t="s">
        <v>634</v>
      </c>
      <c r="L663" s="700"/>
      <c r="M663" s="700"/>
      <c r="N663" s="700"/>
      <c r="O663" s="542">
        <v>0</v>
      </c>
      <c r="P663" s="542">
        <v>0</v>
      </c>
      <c r="Q663" s="542">
        <v>0</v>
      </c>
      <c r="R663" s="539" t="s">
        <v>3795</v>
      </c>
    </row>
    <row r="664" spans="2:18" s="543" customFormat="1" x14ac:dyDescent="0.25">
      <c r="B664" s="539">
        <v>0</v>
      </c>
      <c r="C664" s="539" t="s">
        <v>6154</v>
      </c>
      <c r="D664" s="539" t="s">
        <v>4080</v>
      </c>
      <c r="E664" s="540" t="s">
        <v>3733</v>
      </c>
      <c r="F664" s="539" t="s">
        <v>416</v>
      </c>
      <c r="G664" s="539" t="s">
        <v>558</v>
      </c>
      <c r="H664" s="539" t="s">
        <v>470</v>
      </c>
      <c r="I664" s="541" t="s">
        <v>5467</v>
      </c>
      <c r="J664" s="541" t="s">
        <v>624</v>
      </c>
      <c r="K664" s="540" t="s">
        <v>470</v>
      </c>
      <c r="L664" s="700"/>
      <c r="M664" s="700"/>
      <c r="N664" s="700"/>
      <c r="O664" s="542">
        <v>0</v>
      </c>
      <c r="P664" s="542">
        <v>0</v>
      </c>
      <c r="Q664" s="542">
        <v>0</v>
      </c>
      <c r="R664" s="539" t="s">
        <v>3795</v>
      </c>
    </row>
    <row r="665" spans="2:18" s="543" customFormat="1" x14ac:dyDescent="0.25">
      <c r="B665" s="539">
        <v>0</v>
      </c>
      <c r="C665" s="539" t="s">
        <v>6155</v>
      </c>
      <c r="D665" s="539" t="s">
        <v>4080</v>
      </c>
      <c r="E665" s="540" t="s">
        <v>2355</v>
      </c>
      <c r="F665" s="539" t="s">
        <v>416</v>
      </c>
      <c r="G665" s="539" t="s">
        <v>558</v>
      </c>
      <c r="H665" s="539" t="s">
        <v>513</v>
      </c>
      <c r="I665" s="541" t="s">
        <v>5467</v>
      </c>
      <c r="J665" s="541" t="s">
        <v>624</v>
      </c>
      <c r="K665" s="540" t="s">
        <v>513</v>
      </c>
      <c r="L665" s="700"/>
      <c r="M665" s="700"/>
      <c r="N665" s="700"/>
      <c r="O665" s="542">
        <v>0</v>
      </c>
      <c r="P665" s="542">
        <v>0</v>
      </c>
      <c r="Q665" s="542">
        <v>0</v>
      </c>
      <c r="R665" s="539" t="s">
        <v>3795</v>
      </c>
    </row>
    <row r="666" spans="2:18" s="543" customFormat="1" x14ac:dyDescent="0.25">
      <c r="B666" s="539">
        <v>0</v>
      </c>
      <c r="C666" s="539" t="s">
        <v>6156</v>
      </c>
      <c r="D666" s="539" t="s">
        <v>4080</v>
      </c>
      <c r="E666" s="540" t="s">
        <v>2162</v>
      </c>
      <c r="F666" s="539" t="s">
        <v>416</v>
      </c>
      <c r="G666" s="539" t="s">
        <v>558</v>
      </c>
      <c r="H666" s="539" t="s">
        <v>470</v>
      </c>
      <c r="I666" s="541" t="s">
        <v>5467</v>
      </c>
      <c r="J666" s="541" t="s">
        <v>624</v>
      </c>
      <c r="K666" s="540" t="s">
        <v>470</v>
      </c>
      <c r="L666" s="700"/>
      <c r="M666" s="700"/>
      <c r="N666" s="700"/>
      <c r="O666" s="542">
        <v>0</v>
      </c>
      <c r="P666" s="542">
        <v>0</v>
      </c>
      <c r="Q666" s="542">
        <v>0</v>
      </c>
      <c r="R666" s="539" t="s">
        <v>3795</v>
      </c>
    </row>
    <row r="667" spans="2:18" s="543" customFormat="1" x14ac:dyDescent="0.25">
      <c r="B667" s="539">
        <v>0</v>
      </c>
      <c r="C667" s="539" t="s">
        <v>6157</v>
      </c>
      <c r="D667" s="539" t="s">
        <v>4080</v>
      </c>
      <c r="E667" s="540" t="s">
        <v>2172</v>
      </c>
      <c r="F667" s="539" t="s">
        <v>416</v>
      </c>
      <c r="G667" s="539" t="s">
        <v>558</v>
      </c>
      <c r="H667" s="539" t="s">
        <v>370</v>
      </c>
      <c r="I667" s="541" t="s">
        <v>5467</v>
      </c>
      <c r="J667" s="541" t="s">
        <v>624</v>
      </c>
      <c r="K667" s="540" t="s">
        <v>370</v>
      </c>
      <c r="L667" s="700"/>
      <c r="M667" s="700"/>
      <c r="N667" s="700"/>
      <c r="O667" s="542">
        <v>0</v>
      </c>
      <c r="P667" s="542">
        <v>0</v>
      </c>
      <c r="Q667" s="542">
        <v>0</v>
      </c>
      <c r="R667" s="539" t="s">
        <v>3795</v>
      </c>
    </row>
    <row r="668" spans="2:18" s="543" customFormat="1" x14ac:dyDescent="0.25">
      <c r="B668" s="539">
        <v>0</v>
      </c>
      <c r="C668" s="539" t="s">
        <v>6158</v>
      </c>
      <c r="D668" s="539" t="s">
        <v>4080</v>
      </c>
      <c r="E668" s="540" t="s">
        <v>2368</v>
      </c>
      <c r="F668" s="539" t="s">
        <v>416</v>
      </c>
      <c r="G668" s="539" t="s">
        <v>558</v>
      </c>
      <c r="H668" s="539" t="s">
        <v>422</v>
      </c>
      <c r="I668" s="541" t="s">
        <v>5467</v>
      </c>
      <c r="J668" s="541" t="s">
        <v>624</v>
      </c>
      <c r="K668" s="540" t="s">
        <v>422</v>
      </c>
      <c r="L668" s="700"/>
      <c r="M668" s="700"/>
      <c r="N668" s="700"/>
      <c r="O668" s="542">
        <v>0</v>
      </c>
      <c r="P668" s="542">
        <v>0</v>
      </c>
      <c r="Q668" s="542">
        <v>0</v>
      </c>
      <c r="R668" s="539" t="s">
        <v>3795</v>
      </c>
    </row>
    <row r="669" spans="2:18" s="543" customFormat="1" x14ac:dyDescent="0.25">
      <c r="B669" s="539">
        <v>0</v>
      </c>
      <c r="C669" s="539" t="s">
        <v>6159</v>
      </c>
      <c r="D669" s="539" t="s">
        <v>4080</v>
      </c>
      <c r="E669" s="540" t="s">
        <v>3011</v>
      </c>
      <c r="F669" s="539" t="s">
        <v>416</v>
      </c>
      <c r="G669" s="539" t="s">
        <v>558</v>
      </c>
      <c r="H669" s="539" t="s">
        <v>634</v>
      </c>
      <c r="I669" s="541" t="s">
        <v>5467</v>
      </c>
      <c r="J669" s="541" t="s">
        <v>624</v>
      </c>
      <c r="K669" s="540" t="s">
        <v>634</v>
      </c>
      <c r="L669" s="700"/>
      <c r="M669" s="700"/>
      <c r="N669" s="700"/>
      <c r="O669" s="542">
        <v>0</v>
      </c>
      <c r="P669" s="542">
        <v>0</v>
      </c>
      <c r="Q669" s="542">
        <v>0</v>
      </c>
      <c r="R669" s="539" t="s">
        <v>3795</v>
      </c>
    </row>
    <row r="670" spans="2:18" s="543" customFormat="1" x14ac:dyDescent="0.25">
      <c r="B670" s="539">
        <v>0</v>
      </c>
      <c r="C670" s="539" t="s">
        <v>6160</v>
      </c>
      <c r="D670" s="539" t="s">
        <v>4080</v>
      </c>
      <c r="E670" s="540" t="s">
        <v>3853</v>
      </c>
      <c r="F670" s="539" t="s">
        <v>416</v>
      </c>
      <c r="G670" s="539" t="s">
        <v>558</v>
      </c>
      <c r="H670" s="539" t="s">
        <v>370</v>
      </c>
      <c r="I670" s="541" t="s">
        <v>5467</v>
      </c>
      <c r="J670" s="541" t="s">
        <v>624</v>
      </c>
      <c r="K670" s="540" t="s">
        <v>370</v>
      </c>
      <c r="L670" s="700"/>
      <c r="M670" s="700"/>
      <c r="N670" s="700"/>
      <c r="O670" s="542">
        <v>0</v>
      </c>
      <c r="P670" s="542">
        <v>0</v>
      </c>
      <c r="Q670" s="542">
        <v>0</v>
      </c>
      <c r="R670" s="539" t="s">
        <v>3795</v>
      </c>
    </row>
    <row r="671" spans="2:18" s="543" customFormat="1" x14ac:dyDescent="0.25">
      <c r="B671" s="539">
        <v>0</v>
      </c>
      <c r="C671" s="539" t="s">
        <v>6161</v>
      </c>
      <c r="D671" s="539" t="s">
        <v>4080</v>
      </c>
      <c r="E671" s="540" t="s">
        <v>3854</v>
      </c>
      <c r="F671" s="539" t="s">
        <v>416</v>
      </c>
      <c r="G671" s="539" t="s">
        <v>558</v>
      </c>
      <c r="H671" s="539" t="s">
        <v>608</v>
      </c>
      <c r="I671" s="541" t="s">
        <v>5467</v>
      </c>
      <c r="J671" s="541" t="s">
        <v>624</v>
      </c>
      <c r="K671" s="540" t="s">
        <v>608</v>
      </c>
      <c r="L671" s="700"/>
      <c r="M671" s="700"/>
      <c r="N671" s="700"/>
      <c r="O671" s="542">
        <v>0</v>
      </c>
      <c r="P671" s="542">
        <v>0</v>
      </c>
      <c r="Q671" s="542">
        <v>0</v>
      </c>
      <c r="R671" s="539" t="s">
        <v>3795</v>
      </c>
    </row>
    <row r="672" spans="2:18" s="543" customFormat="1" x14ac:dyDescent="0.25">
      <c r="B672" s="539">
        <v>0</v>
      </c>
      <c r="C672" s="539" t="s">
        <v>6162</v>
      </c>
      <c r="D672" s="539" t="s">
        <v>4080</v>
      </c>
      <c r="E672" s="540" t="s">
        <v>3850</v>
      </c>
      <c r="F672" s="539" t="s">
        <v>416</v>
      </c>
      <c r="G672" s="539" t="s">
        <v>558</v>
      </c>
      <c r="H672" s="539" t="s">
        <v>562</v>
      </c>
      <c r="I672" s="541" t="s">
        <v>5467</v>
      </c>
      <c r="J672" s="541" t="s">
        <v>624</v>
      </c>
      <c r="K672" s="540" t="s">
        <v>562</v>
      </c>
      <c r="L672" s="700"/>
      <c r="M672" s="700"/>
      <c r="N672" s="700"/>
      <c r="O672" s="542">
        <v>0</v>
      </c>
      <c r="P672" s="542">
        <v>0</v>
      </c>
      <c r="Q672" s="542">
        <v>0</v>
      </c>
      <c r="R672" s="539" t="s">
        <v>3795</v>
      </c>
    </row>
    <row r="673" spans="2:18" s="543" customFormat="1" x14ac:dyDescent="0.25">
      <c r="B673" s="539">
        <v>0</v>
      </c>
      <c r="C673" s="539" t="s">
        <v>6163</v>
      </c>
      <c r="D673" s="539" t="s">
        <v>4080</v>
      </c>
      <c r="E673" s="540" t="s">
        <v>3848</v>
      </c>
      <c r="F673" s="539" t="s">
        <v>416</v>
      </c>
      <c r="G673" s="539" t="s">
        <v>558</v>
      </c>
      <c r="H673" s="539" t="s">
        <v>608</v>
      </c>
      <c r="I673" s="541" t="s">
        <v>5467</v>
      </c>
      <c r="J673" s="541" t="s">
        <v>624</v>
      </c>
      <c r="K673" s="540" t="s">
        <v>608</v>
      </c>
      <c r="L673" s="700"/>
      <c r="M673" s="700"/>
      <c r="N673" s="700"/>
      <c r="O673" s="542">
        <v>0</v>
      </c>
      <c r="P673" s="542">
        <v>0</v>
      </c>
      <c r="Q673" s="542">
        <v>0</v>
      </c>
      <c r="R673" s="539" t="s">
        <v>3795</v>
      </c>
    </row>
    <row r="674" spans="2:18" s="543" customFormat="1" x14ac:dyDescent="0.25">
      <c r="B674" s="539">
        <v>0</v>
      </c>
      <c r="C674" s="539" t="s">
        <v>6164</v>
      </c>
      <c r="D674" s="539" t="s">
        <v>4080</v>
      </c>
      <c r="E674" s="540" t="s">
        <v>3852</v>
      </c>
      <c r="F674" s="539" t="s">
        <v>416</v>
      </c>
      <c r="G674" s="539" t="s">
        <v>558</v>
      </c>
      <c r="H674" s="539" t="s">
        <v>608</v>
      </c>
      <c r="I674" s="541" t="s">
        <v>5467</v>
      </c>
      <c r="J674" s="541" t="s">
        <v>624</v>
      </c>
      <c r="K674" s="540" t="s">
        <v>608</v>
      </c>
      <c r="L674" s="700"/>
      <c r="M674" s="700"/>
      <c r="N674" s="700"/>
      <c r="O674" s="542">
        <v>0</v>
      </c>
      <c r="P674" s="542">
        <v>0</v>
      </c>
      <c r="Q674" s="542">
        <v>0</v>
      </c>
      <c r="R674" s="539" t="s">
        <v>3795</v>
      </c>
    </row>
    <row r="675" spans="2:18" s="543" customFormat="1" x14ac:dyDescent="0.25">
      <c r="B675" s="539">
        <v>0</v>
      </c>
      <c r="C675" s="539" t="s">
        <v>6165</v>
      </c>
      <c r="D675" s="539" t="s">
        <v>4080</v>
      </c>
      <c r="E675" s="540" t="s">
        <v>5726</v>
      </c>
      <c r="F675" s="539" t="s">
        <v>416</v>
      </c>
      <c r="G675" s="539" t="s">
        <v>558</v>
      </c>
      <c r="H675" s="539" t="s">
        <v>608</v>
      </c>
      <c r="I675" s="541" t="s">
        <v>5467</v>
      </c>
      <c r="J675" s="541" t="s">
        <v>624</v>
      </c>
      <c r="K675" s="540" t="s">
        <v>608</v>
      </c>
      <c r="L675" s="700"/>
      <c r="M675" s="700"/>
      <c r="N675" s="700"/>
      <c r="O675" s="542">
        <v>0</v>
      </c>
      <c r="P675" s="542">
        <v>0</v>
      </c>
      <c r="Q675" s="542">
        <v>0</v>
      </c>
      <c r="R675" s="539" t="s">
        <v>3795</v>
      </c>
    </row>
    <row r="676" spans="2:18" s="543" customFormat="1" x14ac:dyDescent="0.25">
      <c r="B676" s="539">
        <v>0</v>
      </c>
      <c r="C676" s="539" t="s">
        <v>6166</v>
      </c>
      <c r="D676" s="539" t="s">
        <v>4080</v>
      </c>
      <c r="E676" s="540" t="s">
        <v>3849</v>
      </c>
      <c r="F676" s="539" t="s">
        <v>416</v>
      </c>
      <c r="G676" s="539" t="s">
        <v>558</v>
      </c>
      <c r="H676" s="539" t="s">
        <v>562</v>
      </c>
      <c r="I676" s="541" t="s">
        <v>5467</v>
      </c>
      <c r="J676" s="541" t="s">
        <v>624</v>
      </c>
      <c r="K676" s="540" t="s">
        <v>562</v>
      </c>
      <c r="L676" s="700"/>
      <c r="M676" s="700"/>
      <c r="N676" s="700"/>
      <c r="O676" s="542">
        <v>0</v>
      </c>
      <c r="P676" s="542">
        <v>0</v>
      </c>
      <c r="Q676" s="542">
        <v>0</v>
      </c>
      <c r="R676" s="539" t="s">
        <v>3795</v>
      </c>
    </row>
    <row r="677" spans="2:18" s="543" customFormat="1" x14ac:dyDescent="0.25">
      <c r="B677" s="539">
        <v>0</v>
      </c>
      <c r="C677" s="539" t="s">
        <v>6167</v>
      </c>
      <c r="D677" s="539" t="s">
        <v>4080</v>
      </c>
      <c r="E677" s="540" t="s">
        <v>3849</v>
      </c>
      <c r="F677" s="539" t="s">
        <v>416</v>
      </c>
      <c r="G677" s="539" t="s">
        <v>558</v>
      </c>
      <c r="H677" s="539" t="s">
        <v>608</v>
      </c>
      <c r="I677" s="541" t="s">
        <v>5467</v>
      </c>
      <c r="J677" s="541" t="s">
        <v>624</v>
      </c>
      <c r="K677" s="540" t="s">
        <v>608</v>
      </c>
      <c r="L677" s="700"/>
      <c r="M677" s="700"/>
      <c r="N677" s="700"/>
      <c r="O677" s="542">
        <v>0</v>
      </c>
      <c r="P677" s="542">
        <v>0</v>
      </c>
      <c r="Q677" s="542">
        <v>0</v>
      </c>
      <c r="R677" s="539" t="s">
        <v>3795</v>
      </c>
    </row>
    <row r="678" spans="2:18" s="543" customFormat="1" x14ac:dyDescent="0.25">
      <c r="B678" s="539">
        <v>0</v>
      </c>
      <c r="C678" s="539" t="s">
        <v>6168</v>
      </c>
      <c r="D678" s="539" t="s">
        <v>4080</v>
      </c>
      <c r="E678" s="540" t="s">
        <v>5556</v>
      </c>
      <c r="F678" s="539" t="s">
        <v>416</v>
      </c>
      <c r="G678" s="539" t="s">
        <v>558</v>
      </c>
      <c r="H678" s="539" t="s">
        <v>634</v>
      </c>
      <c r="I678" s="541" t="s">
        <v>5467</v>
      </c>
      <c r="J678" s="541" t="s">
        <v>624</v>
      </c>
      <c r="K678" s="540" t="s">
        <v>634</v>
      </c>
      <c r="L678" s="700"/>
      <c r="M678" s="700"/>
      <c r="N678" s="700"/>
      <c r="O678" s="542">
        <v>0</v>
      </c>
      <c r="P678" s="542">
        <v>0</v>
      </c>
      <c r="Q678" s="542">
        <v>0</v>
      </c>
      <c r="R678" s="539" t="s">
        <v>3795</v>
      </c>
    </row>
    <row r="679" spans="2:18" s="543" customFormat="1" x14ac:dyDescent="0.25">
      <c r="B679" s="539">
        <v>0</v>
      </c>
      <c r="C679" s="539" t="s">
        <v>6169</v>
      </c>
      <c r="D679" s="539" t="s">
        <v>4080</v>
      </c>
      <c r="E679" s="540" t="s">
        <v>5557</v>
      </c>
      <c r="F679" s="539" t="s">
        <v>416</v>
      </c>
      <c r="G679" s="539" t="s">
        <v>558</v>
      </c>
      <c r="H679" s="539" t="s">
        <v>370</v>
      </c>
      <c r="I679" s="541" t="s">
        <v>5467</v>
      </c>
      <c r="J679" s="541" t="s">
        <v>624</v>
      </c>
      <c r="K679" s="540" t="s">
        <v>370</v>
      </c>
      <c r="L679" s="700"/>
      <c r="M679" s="700"/>
      <c r="N679" s="700"/>
      <c r="O679" s="542">
        <v>0</v>
      </c>
      <c r="P679" s="542">
        <v>0</v>
      </c>
      <c r="Q679" s="542">
        <v>0</v>
      </c>
      <c r="R679" s="539" t="s">
        <v>3795</v>
      </c>
    </row>
    <row r="680" spans="2:18" s="543" customFormat="1" x14ac:dyDescent="0.25">
      <c r="B680" s="539">
        <v>0</v>
      </c>
      <c r="C680" s="539" t="s">
        <v>6170</v>
      </c>
      <c r="D680" s="539" t="s">
        <v>4080</v>
      </c>
      <c r="E680" s="540" t="s">
        <v>5558</v>
      </c>
      <c r="F680" s="539" t="s">
        <v>416</v>
      </c>
      <c r="G680" s="539" t="s">
        <v>558</v>
      </c>
      <c r="H680" s="539" t="s">
        <v>370</v>
      </c>
      <c r="I680" s="541" t="s">
        <v>5467</v>
      </c>
      <c r="J680" s="541" t="s">
        <v>624</v>
      </c>
      <c r="K680" s="540" t="s">
        <v>370</v>
      </c>
      <c r="L680" s="700"/>
      <c r="M680" s="700"/>
      <c r="N680" s="700"/>
      <c r="O680" s="542">
        <v>0</v>
      </c>
      <c r="P680" s="542">
        <v>0</v>
      </c>
      <c r="Q680" s="542">
        <v>0</v>
      </c>
      <c r="R680" s="539" t="s">
        <v>3795</v>
      </c>
    </row>
    <row r="681" spans="2:18" s="543" customFormat="1" x14ac:dyDescent="0.25">
      <c r="B681" s="539">
        <v>0</v>
      </c>
      <c r="C681" s="539" t="s">
        <v>6171</v>
      </c>
      <c r="D681" s="539" t="s">
        <v>4080</v>
      </c>
      <c r="E681" s="540" t="s">
        <v>5688</v>
      </c>
      <c r="F681" s="539" t="s">
        <v>416</v>
      </c>
      <c r="G681" s="539" t="s">
        <v>558</v>
      </c>
      <c r="H681" s="539" t="s">
        <v>562</v>
      </c>
      <c r="I681" s="541" t="s">
        <v>5467</v>
      </c>
      <c r="J681" s="541" t="s">
        <v>624</v>
      </c>
      <c r="K681" s="540" t="s">
        <v>562</v>
      </c>
      <c r="L681" s="700"/>
      <c r="M681" s="700"/>
      <c r="N681" s="700"/>
      <c r="O681" s="542">
        <v>0</v>
      </c>
      <c r="P681" s="542">
        <v>0</v>
      </c>
      <c r="Q681" s="542">
        <v>0</v>
      </c>
      <c r="R681" s="539" t="s">
        <v>3795</v>
      </c>
    </row>
    <row r="682" spans="2:18" s="543" customFormat="1" x14ac:dyDescent="0.25">
      <c r="B682" s="539">
        <v>0</v>
      </c>
      <c r="C682" s="539" t="s">
        <v>6172</v>
      </c>
      <c r="D682" s="539" t="s">
        <v>4080</v>
      </c>
      <c r="E682" s="540" t="s">
        <v>5559</v>
      </c>
      <c r="F682" s="539" t="s">
        <v>416</v>
      </c>
      <c r="G682" s="539" t="s">
        <v>558</v>
      </c>
      <c r="H682" s="539" t="s">
        <v>562</v>
      </c>
      <c r="I682" s="541" t="s">
        <v>5467</v>
      </c>
      <c r="J682" s="541" t="s">
        <v>624</v>
      </c>
      <c r="K682" s="540" t="s">
        <v>562</v>
      </c>
      <c r="L682" s="700"/>
      <c r="M682" s="700"/>
      <c r="N682" s="700"/>
      <c r="O682" s="542">
        <v>0</v>
      </c>
      <c r="P682" s="542">
        <v>0</v>
      </c>
      <c r="Q682" s="542">
        <v>0</v>
      </c>
      <c r="R682" s="539" t="s">
        <v>3795</v>
      </c>
    </row>
    <row r="683" spans="2:18" s="543" customFormat="1" x14ac:dyDescent="0.25">
      <c r="B683" s="539">
        <v>0</v>
      </c>
      <c r="C683" s="539" t="s">
        <v>6173</v>
      </c>
      <c r="D683" s="539" t="s">
        <v>4080</v>
      </c>
      <c r="E683" s="540" t="s">
        <v>5560</v>
      </c>
      <c r="F683" s="539" t="s">
        <v>416</v>
      </c>
      <c r="G683" s="539" t="s">
        <v>558</v>
      </c>
      <c r="H683" s="539" t="s">
        <v>562</v>
      </c>
      <c r="I683" s="541" t="s">
        <v>5467</v>
      </c>
      <c r="J683" s="541" t="s">
        <v>624</v>
      </c>
      <c r="K683" s="540" t="s">
        <v>562</v>
      </c>
      <c r="L683" s="700"/>
      <c r="M683" s="700"/>
      <c r="N683" s="700"/>
      <c r="O683" s="542">
        <v>0</v>
      </c>
      <c r="P683" s="542">
        <v>0</v>
      </c>
      <c r="Q683" s="542">
        <v>0</v>
      </c>
      <c r="R683" s="539" t="s">
        <v>3795</v>
      </c>
    </row>
    <row r="684" spans="2:18" s="543" customFormat="1" x14ac:dyDescent="0.25">
      <c r="B684" s="539">
        <v>0</v>
      </c>
      <c r="C684" s="539" t="s">
        <v>6174</v>
      </c>
      <c r="D684" s="539" t="s">
        <v>4080</v>
      </c>
      <c r="E684" s="540" t="s">
        <v>3851</v>
      </c>
      <c r="F684" s="539" t="s">
        <v>416</v>
      </c>
      <c r="G684" s="539" t="s">
        <v>558</v>
      </c>
      <c r="H684" s="539" t="s">
        <v>470</v>
      </c>
      <c r="I684" s="541" t="s">
        <v>5467</v>
      </c>
      <c r="J684" s="541" t="s">
        <v>624</v>
      </c>
      <c r="K684" s="540" t="s">
        <v>470</v>
      </c>
      <c r="L684" s="700"/>
      <c r="M684" s="700"/>
      <c r="N684" s="700"/>
      <c r="O684" s="542">
        <v>0</v>
      </c>
      <c r="P684" s="542">
        <v>0</v>
      </c>
      <c r="Q684" s="542">
        <v>0</v>
      </c>
      <c r="R684" s="539" t="s">
        <v>3795</v>
      </c>
    </row>
    <row r="685" spans="2:18" s="543" customFormat="1" x14ac:dyDescent="0.25">
      <c r="B685" s="539">
        <v>0</v>
      </c>
      <c r="C685" s="539" t="s">
        <v>6175</v>
      </c>
      <c r="D685" s="539" t="s">
        <v>4080</v>
      </c>
      <c r="E685" s="540" t="s">
        <v>5561</v>
      </c>
      <c r="F685" s="539" t="s">
        <v>416</v>
      </c>
      <c r="G685" s="539" t="s">
        <v>558</v>
      </c>
      <c r="H685" s="539" t="s">
        <v>484</v>
      </c>
      <c r="I685" s="541" t="s">
        <v>5467</v>
      </c>
      <c r="J685" s="541" t="s">
        <v>624</v>
      </c>
      <c r="K685" s="540" t="s">
        <v>484</v>
      </c>
      <c r="L685" s="700"/>
      <c r="M685" s="700"/>
      <c r="N685" s="700"/>
      <c r="O685" s="542">
        <v>0</v>
      </c>
      <c r="P685" s="542">
        <v>0</v>
      </c>
      <c r="Q685" s="542">
        <v>0</v>
      </c>
      <c r="R685" s="539" t="s">
        <v>3795</v>
      </c>
    </row>
    <row r="686" spans="2:18" s="543" customFormat="1" x14ac:dyDescent="0.25">
      <c r="B686" s="539">
        <v>0</v>
      </c>
      <c r="C686" s="539" t="s">
        <v>6176</v>
      </c>
      <c r="D686" s="539" t="s">
        <v>4080</v>
      </c>
      <c r="E686" s="540" t="s">
        <v>5563</v>
      </c>
      <c r="F686" s="539" t="s">
        <v>416</v>
      </c>
      <c r="G686" s="539" t="s">
        <v>558</v>
      </c>
      <c r="H686" s="539" t="s">
        <v>470</v>
      </c>
      <c r="I686" s="541" t="s">
        <v>5467</v>
      </c>
      <c r="J686" s="541" t="s">
        <v>624</v>
      </c>
      <c r="K686" s="540" t="s">
        <v>470</v>
      </c>
      <c r="L686" s="700"/>
      <c r="M686" s="700"/>
      <c r="N686" s="700"/>
      <c r="O686" s="542">
        <v>0</v>
      </c>
      <c r="P686" s="542">
        <v>0</v>
      </c>
      <c r="Q686" s="542">
        <v>0</v>
      </c>
      <c r="R686" s="539" t="s">
        <v>3795</v>
      </c>
    </row>
    <row r="687" spans="2:18" s="543" customFormat="1" x14ac:dyDescent="0.25">
      <c r="B687" s="539">
        <v>0</v>
      </c>
      <c r="C687" s="539" t="s">
        <v>6177</v>
      </c>
      <c r="D687" s="539" t="s">
        <v>4080</v>
      </c>
      <c r="E687" s="540" t="s">
        <v>5564</v>
      </c>
      <c r="F687" s="539" t="s">
        <v>416</v>
      </c>
      <c r="G687" s="539" t="s">
        <v>558</v>
      </c>
      <c r="H687" s="539" t="s">
        <v>370</v>
      </c>
      <c r="I687" s="541" t="s">
        <v>5467</v>
      </c>
      <c r="J687" s="541" t="s">
        <v>624</v>
      </c>
      <c r="K687" s="540" t="s">
        <v>370</v>
      </c>
      <c r="L687" s="700"/>
      <c r="M687" s="700"/>
      <c r="N687" s="700"/>
      <c r="O687" s="542">
        <v>0</v>
      </c>
      <c r="P687" s="542">
        <v>0</v>
      </c>
      <c r="Q687" s="542">
        <v>0</v>
      </c>
      <c r="R687" s="539" t="s">
        <v>3795</v>
      </c>
    </row>
    <row r="688" spans="2:18" s="543" customFormat="1" x14ac:dyDescent="0.25">
      <c r="B688" s="539">
        <v>0</v>
      </c>
      <c r="C688" s="539" t="s">
        <v>6178</v>
      </c>
      <c r="D688" s="539" t="s">
        <v>4080</v>
      </c>
      <c r="E688" s="540" t="s">
        <v>5565</v>
      </c>
      <c r="F688" s="539" t="s">
        <v>416</v>
      </c>
      <c r="G688" s="539" t="s">
        <v>558</v>
      </c>
      <c r="H688" s="539" t="s">
        <v>608</v>
      </c>
      <c r="I688" s="541" t="s">
        <v>5467</v>
      </c>
      <c r="J688" s="541" t="s">
        <v>624</v>
      </c>
      <c r="K688" s="540" t="s">
        <v>608</v>
      </c>
      <c r="L688" s="700"/>
      <c r="M688" s="700"/>
      <c r="N688" s="700"/>
      <c r="O688" s="542">
        <v>0</v>
      </c>
      <c r="P688" s="542">
        <v>0</v>
      </c>
      <c r="Q688" s="542">
        <v>0</v>
      </c>
      <c r="R688" s="539" t="s">
        <v>3795</v>
      </c>
    </row>
    <row r="689" spans="2:18" s="543" customFormat="1" x14ac:dyDescent="0.25">
      <c r="B689" s="539">
        <v>0</v>
      </c>
      <c r="C689" s="539" t="s">
        <v>6179</v>
      </c>
      <c r="D689" s="539" t="s">
        <v>4080</v>
      </c>
      <c r="E689" s="540" t="s">
        <v>5566</v>
      </c>
      <c r="F689" s="539" t="s">
        <v>416</v>
      </c>
      <c r="G689" s="539" t="s">
        <v>558</v>
      </c>
      <c r="H689" s="539" t="s">
        <v>522</v>
      </c>
      <c r="I689" s="541" t="s">
        <v>5467</v>
      </c>
      <c r="J689" s="541" t="s">
        <v>624</v>
      </c>
      <c r="K689" s="540" t="s">
        <v>522</v>
      </c>
      <c r="L689" s="700"/>
      <c r="M689" s="700"/>
      <c r="N689" s="700"/>
      <c r="O689" s="542">
        <v>0</v>
      </c>
      <c r="P689" s="542">
        <v>0</v>
      </c>
      <c r="Q689" s="542">
        <v>0</v>
      </c>
      <c r="R689" s="539" t="s">
        <v>3795</v>
      </c>
    </row>
    <row r="690" spans="2:18" s="543" customFormat="1" x14ac:dyDescent="0.25">
      <c r="B690" s="539">
        <v>0</v>
      </c>
      <c r="C690" s="539" t="s">
        <v>6180</v>
      </c>
      <c r="D690" s="539" t="s">
        <v>4080</v>
      </c>
      <c r="E690" s="540" t="s">
        <v>5567</v>
      </c>
      <c r="F690" s="539" t="s">
        <v>416</v>
      </c>
      <c r="G690" s="539" t="s">
        <v>558</v>
      </c>
      <c r="H690" s="539" t="s">
        <v>484</v>
      </c>
      <c r="I690" s="541" t="s">
        <v>5467</v>
      </c>
      <c r="J690" s="541" t="s">
        <v>624</v>
      </c>
      <c r="K690" s="540" t="s">
        <v>484</v>
      </c>
      <c r="L690" s="700"/>
      <c r="M690" s="700"/>
      <c r="N690" s="700"/>
      <c r="O690" s="542">
        <v>0</v>
      </c>
      <c r="P690" s="542">
        <v>0</v>
      </c>
      <c r="Q690" s="542">
        <v>0</v>
      </c>
      <c r="R690" s="539" t="s">
        <v>3795</v>
      </c>
    </row>
    <row r="691" spans="2:18" s="543" customFormat="1" x14ac:dyDescent="0.25">
      <c r="B691" s="539">
        <v>0</v>
      </c>
      <c r="C691" s="539" t="s">
        <v>6181</v>
      </c>
      <c r="D691" s="539" t="s">
        <v>4080</v>
      </c>
      <c r="E691" s="540" t="s">
        <v>4304</v>
      </c>
      <c r="F691" s="539" t="s">
        <v>416</v>
      </c>
      <c r="G691" s="539" t="s">
        <v>558</v>
      </c>
      <c r="H691" s="539" t="s">
        <v>470</v>
      </c>
      <c r="I691" s="541" t="s">
        <v>5467</v>
      </c>
      <c r="J691" s="541" t="s">
        <v>624</v>
      </c>
      <c r="K691" s="540" t="s">
        <v>470</v>
      </c>
      <c r="L691" s="700"/>
      <c r="M691" s="700"/>
      <c r="N691" s="700"/>
      <c r="O691" s="542">
        <v>0</v>
      </c>
      <c r="P691" s="542">
        <v>0</v>
      </c>
      <c r="Q691" s="542">
        <v>0</v>
      </c>
      <c r="R691" s="539" t="s">
        <v>3795</v>
      </c>
    </row>
    <row r="692" spans="2:18" s="543" customFormat="1" x14ac:dyDescent="0.25">
      <c r="B692" s="539">
        <v>0</v>
      </c>
      <c r="C692" s="539" t="s">
        <v>6182</v>
      </c>
      <c r="D692" s="539" t="s">
        <v>4080</v>
      </c>
      <c r="E692" s="540" t="s">
        <v>5568</v>
      </c>
      <c r="F692" s="539" t="s">
        <v>416</v>
      </c>
      <c r="G692" s="539" t="s">
        <v>558</v>
      </c>
      <c r="H692" s="539" t="s">
        <v>608</v>
      </c>
      <c r="I692" s="541" t="s">
        <v>5467</v>
      </c>
      <c r="J692" s="541" t="s">
        <v>624</v>
      </c>
      <c r="K692" s="540" t="s">
        <v>608</v>
      </c>
      <c r="L692" s="700"/>
      <c r="M692" s="700"/>
      <c r="N692" s="700"/>
      <c r="O692" s="542">
        <v>0</v>
      </c>
      <c r="P692" s="542">
        <v>0</v>
      </c>
      <c r="Q692" s="542">
        <v>0</v>
      </c>
      <c r="R692" s="539" t="s">
        <v>3795</v>
      </c>
    </row>
    <row r="693" spans="2:18" s="543" customFormat="1" x14ac:dyDescent="0.25">
      <c r="B693" s="539">
        <v>0</v>
      </c>
      <c r="C693" s="539" t="s">
        <v>6183</v>
      </c>
      <c r="D693" s="539" t="s">
        <v>4080</v>
      </c>
      <c r="E693" s="540" t="s">
        <v>5793</v>
      </c>
      <c r="F693" s="539" t="s">
        <v>416</v>
      </c>
      <c r="G693" s="539" t="s">
        <v>558</v>
      </c>
      <c r="H693" s="539" t="s">
        <v>1175</v>
      </c>
      <c r="I693" s="541" t="s">
        <v>5467</v>
      </c>
      <c r="J693" s="541" t="s">
        <v>624</v>
      </c>
      <c r="K693" s="540" t="s">
        <v>1175</v>
      </c>
      <c r="L693" s="700"/>
      <c r="M693" s="700"/>
      <c r="N693" s="700"/>
      <c r="O693" s="542">
        <v>0</v>
      </c>
      <c r="P693" s="542">
        <v>0</v>
      </c>
      <c r="Q693" s="542">
        <v>0</v>
      </c>
      <c r="R693" s="539" t="s">
        <v>3795</v>
      </c>
    </row>
    <row r="694" spans="2:18" s="543" customFormat="1" x14ac:dyDescent="0.25">
      <c r="B694" s="539">
        <v>0</v>
      </c>
      <c r="C694" s="539" t="s">
        <v>6184</v>
      </c>
      <c r="D694" s="539" t="s">
        <v>4080</v>
      </c>
      <c r="E694" s="540" t="s">
        <v>5684</v>
      </c>
      <c r="F694" s="539" t="s">
        <v>416</v>
      </c>
      <c r="G694" s="539" t="s">
        <v>558</v>
      </c>
      <c r="H694" s="539" t="s">
        <v>562</v>
      </c>
      <c r="I694" s="541" t="s">
        <v>5467</v>
      </c>
      <c r="J694" s="541" t="s">
        <v>624</v>
      </c>
      <c r="K694" s="540" t="s">
        <v>562</v>
      </c>
      <c r="L694" s="700"/>
      <c r="M694" s="700"/>
      <c r="N694" s="700"/>
      <c r="O694" s="542">
        <v>0</v>
      </c>
      <c r="P694" s="542">
        <v>0</v>
      </c>
      <c r="Q694" s="542">
        <v>0</v>
      </c>
      <c r="R694" s="539" t="s">
        <v>3795</v>
      </c>
    </row>
    <row r="695" spans="2:18" s="543" customFormat="1" x14ac:dyDescent="0.25">
      <c r="B695" s="539">
        <v>0</v>
      </c>
      <c r="C695" s="539" t="s">
        <v>6185</v>
      </c>
      <c r="D695" s="539" t="s">
        <v>4080</v>
      </c>
      <c r="E695" s="540" t="s">
        <v>5755</v>
      </c>
      <c r="F695" s="539" t="s">
        <v>416</v>
      </c>
      <c r="G695" s="539" t="s">
        <v>558</v>
      </c>
      <c r="H695" s="539" t="s">
        <v>470</v>
      </c>
      <c r="I695" s="541" t="s">
        <v>5467</v>
      </c>
      <c r="J695" s="541" t="s">
        <v>624</v>
      </c>
      <c r="K695" s="540" t="s">
        <v>470</v>
      </c>
      <c r="L695" s="700"/>
      <c r="M695" s="700"/>
      <c r="N695" s="700"/>
      <c r="O695" s="542">
        <v>0</v>
      </c>
      <c r="P695" s="542">
        <v>0</v>
      </c>
      <c r="Q695" s="542">
        <v>0</v>
      </c>
      <c r="R695" s="539" t="s">
        <v>3795</v>
      </c>
    </row>
    <row r="696" spans="2:18" s="543" customFormat="1" x14ac:dyDescent="0.25">
      <c r="B696" s="539">
        <v>0</v>
      </c>
      <c r="C696" s="539" t="s">
        <v>6186</v>
      </c>
      <c r="D696" s="539" t="s">
        <v>4080</v>
      </c>
      <c r="E696" s="540" t="s">
        <v>5569</v>
      </c>
      <c r="F696" s="539" t="s">
        <v>416</v>
      </c>
      <c r="G696" s="539" t="s">
        <v>558</v>
      </c>
      <c r="H696" s="539" t="s">
        <v>370</v>
      </c>
      <c r="I696" s="541" t="s">
        <v>5467</v>
      </c>
      <c r="J696" s="541" t="s">
        <v>624</v>
      </c>
      <c r="K696" s="540" t="s">
        <v>370</v>
      </c>
      <c r="L696" s="700"/>
      <c r="M696" s="700"/>
      <c r="N696" s="700"/>
      <c r="O696" s="542">
        <v>0</v>
      </c>
      <c r="P696" s="542">
        <v>0</v>
      </c>
      <c r="Q696" s="542">
        <v>0</v>
      </c>
      <c r="R696" s="539" t="s">
        <v>3795</v>
      </c>
    </row>
    <row r="697" spans="2:18" s="543" customFormat="1" x14ac:dyDescent="0.25">
      <c r="B697" s="539">
        <v>0</v>
      </c>
      <c r="C697" s="539" t="s">
        <v>6187</v>
      </c>
      <c r="D697" s="539" t="s">
        <v>4080</v>
      </c>
      <c r="E697" s="540" t="s">
        <v>5570</v>
      </c>
      <c r="F697" s="539" t="s">
        <v>416</v>
      </c>
      <c r="G697" s="539" t="s">
        <v>558</v>
      </c>
      <c r="H697" s="539" t="s">
        <v>470</v>
      </c>
      <c r="I697" s="541" t="s">
        <v>5467</v>
      </c>
      <c r="J697" s="541" t="s">
        <v>624</v>
      </c>
      <c r="K697" s="540" t="s">
        <v>470</v>
      </c>
      <c r="L697" s="700"/>
      <c r="M697" s="700"/>
      <c r="N697" s="700"/>
      <c r="O697" s="542">
        <v>0</v>
      </c>
      <c r="P697" s="542">
        <v>0</v>
      </c>
      <c r="Q697" s="542">
        <v>0</v>
      </c>
      <c r="R697" s="539" t="s">
        <v>3795</v>
      </c>
    </row>
    <row r="698" spans="2:18" s="543" customFormat="1" x14ac:dyDescent="0.25">
      <c r="B698" s="539">
        <v>0</v>
      </c>
      <c r="C698" s="539" t="s">
        <v>6188</v>
      </c>
      <c r="D698" s="539" t="s">
        <v>4080</v>
      </c>
      <c r="E698" s="540" t="s">
        <v>5571</v>
      </c>
      <c r="F698" s="539" t="s">
        <v>416</v>
      </c>
      <c r="G698" s="539" t="s">
        <v>558</v>
      </c>
      <c r="H698" s="539" t="s">
        <v>608</v>
      </c>
      <c r="I698" s="541" t="s">
        <v>5467</v>
      </c>
      <c r="J698" s="541" t="s">
        <v>624</v>
      </c>
      <c r="K698" s="540" t="s">
        <v>608</v>
      </c>
      <c r="L698" s="700"/>
      <c r="M698" s="700"/>
      <c r="N698" s="700"/>
      <c r="O698" s="542">
        <v>0</v>
      </c>
      <c r="P698" s="542">
        <v>0</v>
      </c>
      <c r="Q698" s="542">
        <v>0</v>
      </c>
      <c r="R698" s="539" t="s">
        <v>3795</v>
      </c>
    </row>
    <row r="699" spans="2:18" s="543" customFormat="1" x14ac:dyDescent="0.25">
      <c r="B699" s="539">
        <v>0</v>
      </c>
      <c r="C699" s="539" t="s">
        <v>6189</v>
      </c>
      <c r="D699" s="539" t="s">
        <v>4080</v>
      </c>
      <c r="E699" s="540" t="s">
        <v>5572</v>
      </c>
      <c r="F699" s="539" t="s">
        <v>416</v>
      </c>
      <c r="G699" s="539" t="s">
        <v>558</v>
      </c>
      <c r="H699" s="539" t="s">
        <v>517</v>
      </c>
      <c r="I699" s="541" t="s">
        <v>5467</v>
      </c>
      <c r="J699" s="541" t="s">
        <v>624</v>
      </c>
      <c r="K699" s="540" t="s">
        <v>517</v>
      </c>
      <c r="L699" s="700"/>
      <c r="M699" s="700"/>
      <c r="N699" s="700"/>
      <c r="O699" s="542">
        <v>0</v>
      </c>
      <c r="P699" s="542">
        <v>0</v>
      </c>
      <c r="Q699" s="542">
        <v>0</v>
      </c>
      <c r="R699" s="539" t="s">
        <v>3795</v>
      </c>
    </row>
    <row r="700" spans="2:18" s="543" customFormat="1" x14ac:dyDescent="0.25">
      <c r="B700" s="539">
        <v>0</v>
      </c>
      <c r="C700" s="539" t="s">
        <v>6190</v>
      </c>
      <c r="D700" s="539" t="s">
        <v>4080</v>
      </c>
      <c r="E700" s="540" t="s">
        <v>5774</v>
      </c>
      <c r="F700" s="539" t="s">
        <v>416</v>
      </c>
      <c r="G700" s="539" t="s">
        <v>558</v>
      </c>
      <c r="H700" s="539" t="s">
        <v>484</v>
      </c>
      <c r="I700" s="541" t="s">
        <v>5467</v>
      </c>
      <c r="J700" s="541" t="s">
        <v>624</v>
      </c>
      <c r="K700" s="540" t="s">
        <v>484</v>
      </c>
      <c r="L700" s="700"/>
      <c r="M700" s="700"/>
      <c r="N700" s="700"/>
      <c r="O700" s="542">
        <v>0</v>
      </c>
      <c r="P700" s="542">
        <v>0</v>
      </c>
      <c r="Q700" s="542">
        <v>0</v>
      </c>
      <c r="R700" s="539" t="s">
        <v>3795</v>
      </c>
    </row>
    <row r="701" spans="2:18" s="543" customFormat="1" x14ac:dyDescent="0.25">
      <c r="B701" s="539">
        <v>0</v>
      </c>
      <c r="C701" s="539" t="s">
        <v>6191</v>
      </c>
      <c r="D701" s="539" t="s">
        <v>4080</v>
      </c>
      <c r="E701" s="540" t="s">
        <v>5573</v>
      </c>
      <c r="F701" s="539" t="s">
        <v>416</v>
      </c>
      <c r="G701" s="539" t="s">
        <v>558</v>
      </c>
      <c r="H701" s="539" t="s">
        <v>484</v>
      </c>
      <c r="I701" s="541" t="s">
        <v>5467</v>
      </c>
      <c r="J701" s="541" t="s">
        <v>624</v>
      </c>
      <c r="K701" s="540" t="s">
        <v>484</v>
      </c>
      <c r="L701" s="700"/>
      <c r="M701" s="700"/>
      <c r="N701" s="700"/>
      <c r="O701" s="542">
        <v>0</v>
      </c>
      <c r="P701" s="542">
        <v>0</v>
      </c>
      <c r="Q701" s="542">
        <v>0</v>
      </c>
      <c r="R701" s="539" t="s">
        <v>3795</v>
      </c>
    </row>
    <row r="702" spans="2:18" s="543" customFormat="1" x14ac:dyDescent="0.25">
      <c r="B702" s="539">
        <v>0</v>
      </c>
      <c r="C702" s="539" t="s">
        <v>6192</v>
      </c>
      <c r="D702" s="539" t="s">
        <v>4080</v>
      </c>
      <c r="E702" s="540" t="s">
        <v>5574</v>
      </c>
      <c r="F702" s="539" t="s">
        <v>416</v>
      </c>
      <c r="G702" s="539" t="s">
        <v>558</v>
      </c>
      <c r="H702" s="539" t="s">
        <v>608</v>
      </c>
      <c r="I702" s="541" t="s">
        <v>5467</v>
      </c>
      <c r="J702" s="541" t="s">
        <v>624</v>
      </c>
      <c r="K702" s="540" t="s">
        <v>608</v>
      </c>
      <c r="L702" s="700"/>
      <c r="M702" s="700"/>
      <c r="N702" s="700"/>
      <c r="O702" s="542">
        <v>0</v>
      </c>
      <c r="P702" s="542">
        <v>0</v>
      </c>
      <c r="Q702" s="542">
        <v>0</v>
      </c>
      <c r="R702" s="539" t="s">
        <v>3795</v>
      </c>
    </row>
    <row r="703" spans="2:18" s="543" customFormat="1" x14ac:dyDescent="0.25">
      <c r="B703" s="539">
        <v>0</v>
      </c>
      <c r="C703" s="539" t="s">
        <v>6193</v>
      </c>
      <c r="D703" s="539" t="s">
        <v>4080</v>
      </c>
      <c r="E703" s="540" t="s">
        <v>4177</v>
      </c>
      <c r="F703" s="539" t="s">
        <v>416</v>
      </c>
      <c r="G703" s="539" t="s">
        <v>558</v>
      </c>
      <c r="H703" s="539" t="s">
        <v>767</v>
      </c>
      <c r="I703" s="541" t="s">
        <v>5467</v>
      </c>
      <c r="J703" s="541" t="s">
        <v>624</v>
      </c>
      <c r="K703" s="540" t="s">
        <v>767</v>
      </c>
      <c r="L703" s="700"/>
      <c r="M703" s="700"/>
      <c r="N703" s="700"/>
      <c r="O703" s="542">
        <v>0</v>
      </c>
      <c r="P703" s="542">
        <v>0</v>
      </c>
      <c r="Q703" s="542">
        <v>0</v>
      </c>
      <c r="R703" s="539" t="s">
        <v>3795</v>
      </c>
    </row>
    <row r="704" spans="2:18" s="543" customFormat="1" x14ac:dyDescent="0.25">
      <c r="B704" s="539">
        <v>0</v>
      </c>
      <c r="C704" s="539" t="s">
        <v>6194</v>
      </c>
      <c r="D704" s="539" t="s">
        <v>4080</v>
      </c>
      <c r="E704" s="540" t="s">
        <v>386</v>
      </c>
      <c r="F704" s="539" t="s">
        <v>416</v>
      </c>
      <c r="G704" s="539" t="s">
        <v>558</v>
      </c>
      <c r="H704" s="539" t="s">
        <v>439</v>
      </c>
      <c r="I704" s="541" t="s">
        <v>5467</v>
      </c>
      <c r="J704" s="541" t="s">
        <v>624</v>
      </c>
      <c r="K704" s="540" t="s">
        <v>439</v>
      </c>
      <c r="L704" s="700"/>
      <c r="M704" s="700"/>
      <c r="N704" s="700"/>
      <c r="O704" s="542">
        <v>0</v>
      </c>
      <c r="P704" s="542">
        <v>0</v>
      </c>
      <c r="Q704" s="542">
        <v>0</v>
      </c>
      <c r="R704" s="539" t="s">
        <v>3795</v>
      </c>
    </row>
    <row r="705" spans="2:18" s="543" customFormat="1" x14ac:dyDescent="0.25">
      <c r="B705" s="539">
        <v>0</v>
      </c>
      <c r="C705" s="539" t="s">
        <v>6195</v>
      </c>
      <c r="D705" s="539" t="s">
        <v>4080</v>
      </c>
      <c r="E705" s="540" t="s">
        <v>386</v>
      </c>
      <c r="F705" s="539" t="s">
        <v>416</v>
      </c>
      <c r="G705" s="539" t="s">
        <v>558</v>
      </c>
      <c r="H705" s="539" t="s">
        <v>484</v>
      </c>
      <c r="I705" s="541" t="s">
        <v>5467</v>
      </c>
      <c r="J705" s="541" t="s">
        <v>624</v>
      </c>
      <c r="K705" s="540" t="s">
        <v>484</v>
      </c>
      <c r="L705" s="700"/>
      <c r="M705" s="700"/>
      <c r="N705" s="700"/>
      <c r="O705" s="542">
        <v>0</v>
      </c>
      <c r="P705" s="542">
        <v>0</v>
      </c>
      <c r="Q705" s="542">
        <v>0</v>
      </c>
      <c r="R705" s="539" t="s">
        <v>3795</v>
      </c>
    </row>
    <row r="706" spans="2:18" s="543" customFormat="1" x14ac:dyDescent="0.25">
      <c r="B706" s="539">
        <v>0</v>
      </c>
      <c r="C706" s="539" t="s">
        <v>6196</v>
      </c>
      <c r="D706" s="539" t="s">
        <v>4080</v>
      </c>
      <c r="E706" s="540" t="s">
        <v>5730</v>
      </c>
      <c r="F706" s="539" t="s">
        <v>416</v>
      </c>
      <c r="G706" s="539" t="s">
        <v>558</v>
      </c>
      <c r="H706" s="539" t="s">
        <v>522</v>
      </c>
      <c r="I706" s="541" t="s">
        <v>5467</v>
      </c>
      <c r="J706" s="541" t="s">
        <v>624</v>
      </c>
      <c r="K706" s="540" t="s">
        <v>522</v>
      </c>
      <c r="L706" s="700"/>
      <c r="M706" s="700"/>
      <c r="N706" s="700"/>
      <c r="O706" s="542">
        <v>0</v>
      </c>
      <c r="P706" s="542">
        <v>0</v>
      </c>
      <c r="Q706" s="542">
        <v>0</v>
      </c>
      <c r="R706" s="539" t="s">
        <v>3795</v>
      </c>
    </row>
    <row r="707" spans="2:18" s="543" customFormat="1" x14ac:dyDescent="0.25">
      <c r="B707" s="539">
        <v>0</v>
      </c>
      <c r="C707" s="539" t="s">
        <v>6197</v>
      </c>
      <c r="D707" s="539" t="s">
        <v>4080</v>
      </c>
      <c r="E707" s="540" t="s">
        <v>5576</v>
      </c>
      <c r="F707" s="539" t="s">
        <v>416</v>
      </c>
      <c r="G707" s="539" t="s">
        <v>558</v>
      </c>
      <c r="H707" s="539" t="s">
        <v>522</v>
      </c>
      <c r="I707" s="541" t="s">
        <v>5467</v>
      </c>
      <c r="J707" s="541" t="s">
        <v>624</v>
      </c>
      <c r="K707" s="540" t="s">
        <v>522</v>
      </c>
      <c r="L707" s="700"/>
      <c r="M707" s="700"/>
      <c r="N707" s="700"/>
      <c r="O707" s="542">
        <v>0</v>
      </c>
      <c r="P707" s="542">
        <v>0</v>
      </c>
      <c r="Q707" s="542">
        <v>0</v>
      </c>
      <c r="R707" s="539" t="s">
        <v>3795</v>
      </c>
    </row>
    <row r="708" spans="2:18" s="543" customFormat="1" x14ac:dyDescent="0.25">
      <c r="B708" s="539">
        <v>0</v>
      </c>
      <c r="C708" s="539" t="s">
        <v>6198</v>
      </c>
      <c r="D708" s="539" t="s">
        <v>4080</v>
      </c>
      <c r="E708" s="540" t="s">
        <v>5577</v>
      </c>
      <c r="F708" s="539" t="s">
        <v>416</v>
      </c>
      <c r="G708" s="539" t="s">
        <v>558</v>
      </c>
      <c r="H708" s="539" t="s">
        <v>767</v>
      </c>
      <c r="I708" s="541" t="s">
        <v>5467</v>
      </c>
      <c r="J708" s="541" t="s">
        <v>624</v>
      </c>
      <c r="K708" s="540" t="s">
        <v>767</v>
      </c>
      <c r="L708" s="700"/>
      <c r="M708" s="700"/>
      <c r="N708" s="700"/>
      <c r="O708" s="542">
        <v>0</v>
      </c>
      <c r="P708" s="542">
        <v>0</v>
      </c>
      <c r="Q708" s="542">
        <v>0</v>
      </c>
      <c r="R708" s="539" t="s">
        <v>3795</v>
      </c>
    </row>
    <row r="709" spans="2:18" s="543" customFormat="1" x14ac:dyDescent="0.25">
      <c r="B709" s="539">
        <v>0</v>
      </c>
      <c r="C709" s="539" t="s">
        <v>6199</v>
      </c>
      <c r="D709" s="539" t="s">
        <v>4080</v>
      </c>
      <c r="E709" s="540" t="s">
        <v>5578</v>
      </c>
      <c r="F709" s="539" t="s">
        <v>416</v>
      </c>
      <c r="G709" s="539" t="s">
        <v>558</v>
      </c>
      <c r="H709" s="539" t="s">
        <v>470</v>
      </c>
      <c r="I709" s="541" t="s">
        <v>5467</v>
      </c>
      <c r="J709" s="541" t="s">
        <v>624</v>
      </c>
      <c r="K709" s="540" t="s">
        <v>470</v>
      </c>
      <c r="L709" s="700"/>
      <c r="M709" s="700"/>
      <c r="N709" s="700"/>
      <c r="O709" s="542">
        <v>0</v>
      </c>
      <c r="P709" s="542">
        <v>0</v>
      </c>
      <c r="Q709" s="542">
        <v>0</v>
      </c>
      <c r="R709" s="539" t="s">
        <v>3795</v>
      </c>
    </row>
    <row r="710" spans="2:18" s="543" customFormat="1" x14ac:dyDescent="0.25">
      <c r="B710" s="539">
        <v>0</v>
      </c>
      <c r="C710" s="539" t="s">
        <v>6200</v>
      </c>
      <c r="D710" s="539" t="s">
        <v>4080</v>
      </c>
      <c r="E710" s="540" t="s">
        <v>5747</v>
      </c>
      <c r="F710" s="539" t="s">
        <v>416</v>
      </c>
      <c r="G710" s="539" t="s">
        <v>558</v>
      </c>
      <c r="H710" s="539" t="s">
        <v>608</v>
      </c>
      <c r="I710" s="541" t="s">
        <v>5467</v>
      </c>
      <c r="J710" s="541" t="s">
        <v>624</v>
      </c>
      <c r="K710" s="540" t="s">
        <v>608</v>
      </c>
      <c r="L710" s="700"/>
      <c r="M710" s="700"/>
      <c r="N710" s="700"/>
      <c r="O710" s="542">
        <v>0</v>
      </c>
      <c r="P710" s="542">
        <v>0</v>
      </c>
      <c r="Q710" s="542">
        <v>0</v>
      </c>
      <c r="R710" s="539" t="s">
        <v>3795</v>
      </c>
    </row>
    <row r="711" spans="2:18" s="543" customFormat="1" x14ac:dyDescent="0.25">
      <c r="B711" s="539">
        <v>0</v>
      </c>
      <c r="C711" s="539" t="s">
        <v>6201</v>
      </c>
      <c r="D711" s="539" t="s">
        <v>4080</v>
      </c>
      <c r="E711" s="540" t="s">
        <v>5579</v>
      </c>
      <c r="F711" s="539" t="s">
        <v>416</v>
      </c>
      <c r="G711" s="539" t="s">
        <v>558</v>
      </c>
      <c r="H711" s="539" t="s">
        <v>608</v>
      </c>
      <c r="I711" s="541" t="s">
        <v>5467</v>
      </c>
      <c r="J711" s="541" t="s">
        <v>624</v>
      </c>
      <c r="K711" s="540" t="s">
        <v>608</v>
      </c>
      <c r="L711" s="700"/>
      <c r="M711" s="700"/>
      <c r="N711" s="700"/>
      <c r="O711" s="542">
        <v>0</v>
      </c>
      <c r="P711" s="542">
        <v>0</v>
      </c>
      <c r="Q711" s="542">
        <v>0</v>
      </c>
      <c r="R711" s="539" t="s">
        <v>3795</v>
      </c>
    </row>
    <row r="712" spans="2:18" s="543" customFormat="1" x14ac:dyDescent="0.25">
      <c r="B712" s="539">
        <v>0</v>
      </c>
      <c r="C712" s="539" t="s">
        <v>6202</v>
      </c>
      <c r="D712" s="539" t="s">
        <v>4080</v>
      </c>
      <c r="E712" s="540" t="s">
        <v>5580</v>
      </c>
      <c r="F712" s="539" t="s">
        <v>416</v>
      </c>
      <c r="G712" s="539" t="s">
        <v>558</v>
      </c>
      <c r="H712" s="539" t="s">
        <v>608</v>
      </c>
      <c r="I712" s="541" t="s">
        <v>5467</v>
      </c>
      <c r="J712" s="541" t="s">
        <v>624</v>
      </c>
      <c r="K712" s="540" t="s">
        <v>608</v>
      </c>
      <c r="L712" s="700"/>
      <c r="M712" s="700"/>
      <c r="N712" s="700"/>
      <c r="O712" s="542">
        <v>0</v>
      </c>
      <c r="P712" s="542">
        <v>0</v>
      </c>
      <c r="Q712" s="542">
        <v>0</v>
      </c>
      <c r="R712" s="539" t="s">
        <v>3795</v>
      </c>
    </row>
    <row r="713" spans="2:18" s="543" customFormat="1" x14ac:dyDescent="0.25">
      <c r="B713" s="539">
        <v>0</v>
      </c>
      <c r="C713" s="539" t="s">
        <v>6203</v>
      </c>
      <c r="D713" s="539" t="s">
        <v>4080</v>
      </c>
      <c r="E713" s="540" t="s">
        <v>5580</v>
      </c>
      <c r="F713" s="539" t="s">
        <v>416</v>
      </c>
      <c r="G713" s="539" t="s">
        <v>558</v>
      </c>
      <c r="H713" s="539" t="s">
        <v>562</v>
      </c>
      <c r="I713" s="541" t="s">
        <v>5467</v>
      </c>
      <c r="J713" s="541" t="s">
        <v>624</v>
      </c>
      <c r="K713" s="540" t="s">
        <v>562</v>
      </c>
      <c r="L713" s="700"/>
      <c r="M713" s="700"/>
      <c r="N713" s="700"/>
      <c r="O713" s="542">
        <v>0</v>
      </c>
      <c r="P713" s="542">
        <v>0</v>
      </c>
      <c r="Q713" s="542">
        <v>0</v>
      </c>
      <c r="R713" s="539" t="s">
        <v>3795</v>
      </c>
    </row>
    <row r="714" spans="2:18" s="543" customFormat="1" x14ac:dyDescent="0.25">
      <c r="B714" s="539">
        <v>0</v>
      </c>
      <c r="C714" s="539" t="s">
        <v>6204</v>
      </c>
      <c r="D714" s="539" t="s">
        <v>4080</v>
      </c>
      <c r="E714" s="540" t="s">
        <v>5581</v>
      </c>
      <c r="F714" s="539" t="s">
        <v>416</v>
      </c>
      <c r="G714" s="539" t="s">
        <v>558</v>
      </c>
      <c r="H714" s="539" t="s">
        <v>422</v>
      </c>
      <c r="I714" s="541" t="s">
        <v>5467</v>
      </c>
      <c r="J714" s="541" t="s">
        <v>624</v>
      </c>
      <c r="K714" s="540" t="s">
        <v>422</v>
      </c>
      <c r="L714" s="700"/>
      <c r="M714" s="700"/>
      <c r="N714" s="700"/>
      <c r="O714" s="542">
        <v>0</v>
      </c>
      <c r="P714" s="542">
        <v>0</v>
      </c>
      <c r="Q714" s="542">
        <v>0</v>
      </c>
      <c r="R714" s="539" t="s">
        <v>3795</v>
      </c>
    </row>
    <row r="715" spans="2:18" s="543" customFormat="1" x14ac:dyDescent="0.25">
      <c r="B715" s="539">
        <v>0</v>
      </c>
      <c r="C715" s="539" t="s">
        <v>6205</v>
      </c>
      <c r="D715" s="539" t="s">
        <v>4080</v>
      </c>
      <c r="E715" s="540" t="s">
        <v>5582</v>
      </c>
      <c r="F715" s="539" t="s">
        <v>416</v>
      </c>
      <c r="G715" s="539" t="s">
        <v>558</v>
      </c>
      <c r="H715" s="539" t="s">
        <v>428</v>
      </c>
      <c r="I715" s="541" t="s">
        <v>5467</v>
      </c>
      <c r="J715" s="541" t="s">
        <v>624</v>
      </c>
      <c r="K715" s="540" t="s">
        <v>428</v>
      </c>
      <c r="L715" s="700"/>
      <c r="M715" s="700"/>
      <c r="N715" s="700"/>
      <c r="O715" s="542">
        <v>0</v>
      </c>
      <c r="P715" s="542">
        <v>0</v>
      </c>
      <c r="Q715" s="542">
        <v>0</v>
      </c>
      <c r="R715" s="539" t="s">
        <v>3795</v>
      </c>
    </row>
    <row r="716" spans="2:18" s="543" customFormat="1" x14ac:dyDescent="0.25">
      <c r="B716" s="539">
        <v>0</v>
      </c>
      <c r="C716" s="539" t="s">
        <v>6206</v>
      </c>
      <c r="D716" s="539" t="s">
        <v>4080</v>
      </c>
      <c r="E716" s="540" t="s">
        <v>5583</v>
      </c>
      <c r="F716" s="539" t="s">
        <v>416</v>
      </c>
      <c r="G716" s="539" t="s">
        <v>558</v>
      </c>
      <c r="H716" s="539" t="s">
        <v>484</v>
      </c>
      <c r="I716" s="541" t="s">
        <v>5467</v>
      </c>
      <c r="J716" s="541" t="s">
        <v>624</v>
      </c>
      <c r="K716" s="540" t="s">
        <v>484</v>
      </c>
      <c r="L716" s="700"/>
      <c r="M716" s="700"/>
      <c r="N716" s="700"/>
      <c r="O716" s="542">
        <v>0</v>
      </c>
      <c r="P716" s="542">
        <v>0</v>
      </c>
      <c r="Q716" s="542">
        <v>0</v>
      </c>
      <c r="R716" s="539" t="s">
        <v>3795</v>
      </c>
    </row>
    <row r="717" spans="2:18" s="543" customFormat="1" x14ac:dyDescent="0.25">
      <c r="B717" s="539">
        <v>0</v>
      </c>
      <c r="C717" s="539" t="s">
        <v>6207</v>
      </c>
      <c r="D717" s="539" t="s">
        <v>4080</v>
      </c>
      <c r="E717" s="540" t="s">
        <v>3944</v>
      </c>
      <c r="F717" s="539" t="s">
        <v>416</v>
      </c>
      <c r="G717" s="539" t="s">
        <v>558</v>
      </c>
      <c r="H717" s="539" t="s">
        <v>422</v>
      </c>
      <c r="I717" s="541" t="s">
        <v>5467</v>
      </c>
      <c r="J717" s="541" t="s">
        <v>624</v>
      </c>
      <c r="K717" s="540" t="s">
        <v>422</v>
      </c>
      <c r="L717" s="700"/>
      <c r="M717" s="700"/>
      <c r="N717" s="700"/>
      <c r="O717" s="542">
        <v>0</v>
      </c>
      <c r="P717" s="542">
        <v>0</v>
      </c>
      <c r="Q717" s="542">
        <v>0</v>
      </c>
      <c r="R717" s="539" t="s">
        <v>3795</v>
      </c>
    </row>
    <row r="718" spans="2:18" s="543" customFormat="1" x14ac:dyDescent="0.25">
      <c r="B718" s="539">
        <v>0</v>
      </c>
      <c r="C718" s="539" t="s">
        <v>6208</v>
      </c>
      <c r="D718" s="539" t="s">
        <v>4080</v>
      </c>
      <c r="E718" s="540" t="s">
        <v>3812</v>
      </c>
      <c r="F718" s="539" t="s">
        <v>416</v>
      </c>
      <c r="G718" s="539" t="s">
        <v>558</v>
      </c>
      <c r="H718" s="539" t="s">
        <v>608</v>
      </c>
      <c r="I718" s="541" t="s">
        <v>5467</v>
      </c>
      <c r="J718" s="541" t="s">
        <v>624</v>
      </c>
      <c r="K718" s="540" t="s">
        <v>608</v>
      </c>
      <c r="L718" s="700"/>
      <c r="M718" s="700"/>
      <c r="N718" s="700"/>
      <c r="O718" s="542">
        <v>0</v>
      </c>
      <c r="P718" s="542">
        <v>0</v>
      </c>
      <c r="Q718" s="542">
        <v>0</v>
      </c>
      <c r="R718" s="539" t="s">
        <v>3795</v>
      </c>
    </row>
    <row r="719" spans="2:18" s="543" customFormat="1" x14ac:dyDescent="0.25">
      <c r="B719" s="539">
        <v>0</v>
      </c>
      <c r="C719" s="539" t="s">
        <v>6209</v>
      </c>
      <c r="D719" s="539" t="s">
        <v>4080</v>
      </c>
      <c r="E719" s="540" t="s">
        <v>3735</v>
      </c>
      <c r="F719" s="539" t="s">
        <v>416</v>
      </c>
      <c r="G719" s="539" t="s">
        <v>558</v>
      </c>
      <c r="H719" s="539" t="s">
        <v>767</v>
      </c>
      <c r="I719" s="541" t="s">
        <v>5467</v>
      </c>
      <c r="J719" s="541" t="s">
        <v>624</v>
      </c>
      <c r="K719" s="540" t="s">
        <v>767</v>
      </c>
      <c r="L719" s="700"/>
      <c r="M719" s="700"/>
      <c r="N719" s="700"/>
      <c r="O719" s="542">
        <v>0</v>
      </c>
      <c r="P719" s="542">
        <v>0</v>
      </c>
      <c r="Q719" s="542">
        <v>0</v>
      </c>
      <c r="R719" s="539" t="s">
        <v>3795</v>
      </c>
    </row>
    <row r="720" spans="2:18" s="543" customFormat="1" x14ac:dyDescent="0.25">
      <c r="B720" s="539">
        <v>0</v>
      </c>
      <c r="C720" s="539" t="s">
        <v>6210</v>
      </c>
      <c r="D720" s="539" t="s">
        <v>4080</v>
      </c>
      <c r="E720" s="540" t="s">
        <v>3736</v>
      </c>
      <c r="F720" s="539" t="s">
        <v>416</v>
      </c>
      <c r="G720" s="539" t="s">
        <v>558</v>
      </c>
      <c r="H720" s="539" t="s">
        <v>422</v>
      </c>
      <c r="I720" s="541" t="s">
        <v>5467</v>
      </c>
      <c r="J720" s="541" t="s">
        <v>624</v>
      </c>
      <c r="K720" s="540" t="s">
        <v>422</v>
      </c>
      <c r="L720" s="700"/>
      <c r="M720" s="700"/>
      <c r="N720" s="700"/>
      <c r="O720" s="542">
        <v>0</v>
      </c>
      <c r="P720" s="542">
        <v>0</v>
      </c>
      <c r="Q720" s="542">
        <v>0</v>
      </c>
      <c r="R720" s="539" t="s">
        <v>3795</v>
      </c>
    </row>
    <row r="721" spans="2:18" s="543" customFormat="1" x14ac:dyDescent="0.25">
      <c r="B721" s="539">
        <v>0</v>
      </c>
      <c r="C721" s="539" t="s">
        <v>6211</v>
      </c>
      <c r="D721" s="539" t="s">
        <v>4080</v>
      </c>
      <c r="E721" s="540" t="s">
        <v>4611</v>
      </c>
      <c r="F721" s="539" t="s">
        <v>416</v>
      </c>
      <c r="G721" s="539" t="s">
        <v>558</v>
      </c>
      <c r="H721" s="539" t="s">
        <v>2149</v>
      </c>
      <c r="I721" s="541" t="s">
        <v>5467</v>
      </c>
      <c r="J721" s="541" t="s">
        <v>624</v>
      </c>
      <c r="K721" s="540" t="s">
        <v>2149</v>
      </c>
      <c r="L721" s="700"/>
      <c r="M721" s="700"/>
      <c r="N721" s="700"/>
      <c r="O721" s="542">
        <v>0</v>
      </c>
      <c r="P721" s="542">
        <v>0</v>
      </c>
      <c r="Q721" s="542">
        <v>0</v>
      </c>
      <c r="R721" s="539" t="s">
        <v>3795</v>
      </c>
    </row>
    <row r="722" spans="2:18" s="543" customFormat="1" x14ac:dyDescent="0.25">
      <c r="B722" s="539">
        <v>0</v>
      </c>
      <c r="C722" s="539" t="s">
        <v>6212</v>
      </c>
      <c r="D722" s="539" t="s">
        <v>4080</v>
      </c>
      <c r="E722" s="540" t="s">
        <v>3946</v>
      </c>
      <c r="F722" s="539" t="s">
        <v>416</v>
      </c>
      <c r="G722" s="539" t="s">
        <v>558</v>
      </c>
      <c r="H722" s="539" t="s">
        <v>370</v>
      </c>
      <c r="I722" s="541" t="s">
        <v>5467</v>
      </c>
      <c r="J722" s="541" t="s">
        <v>624</v>
      </c>
      <c r="K722" s="540" t="s">
        <v>370</v>
      </c>
      <c r="L722" s="700"/>
      <c r="M722" s="700"/>
      <c r="N722" s="700"/>
      <c r="O722" s="542">
        <v>0</v>
      </c>
      <c r="P722" s="542">
        <v>0</v>
      </c>
      <c r="Q722" s="542">
        <v>0</v>
      </c>
      <c r="R722" s="539" t="s">
        <v>3795</v>
      </c>
    </row>
    <row r="723" spans="2:18" s="543" customFormat="1" x14ac:dyDescent="0.25">
      <c r="B723" s="539">
        <v>0</v>
      </c>
      <c r="C723" s="539" t="s">
        <v>6213</v>
      </c>
      <c r="D723" s="539" t="s">
        <v>4080</v>
      </c>
      <c r="E723" s="540" t="s">
        <v>3946</v>
      </c>
      <c r="F723" s="539" t="s">
        <v>416</v>
      </c>
      <c r="G723" s="539" t="s">
        <v>558</v>
      </c>
      <c r="H723" s="539" t="s">
        <v>422</v>
      </c>
      <c r="I723" s="541" t="s">
        <v>5467</v>
      </c>
      <c r="J723" s="541" t="s">
        <v>624</v>
      </c>
      <c r="K723" s="540" t="s">
        <v>422</v>
      </c>
      <c r="L723" s="700"/>
      <c r="M723" s="700"/>
      <c r="N723" s="700"/>
      <c r="O723" s="542">
        <v>0</v>
      </c>
      <c r="P723" s="542">
        <v>0</v>
      </c>
      <c r="Q723" s="542">
        <v>0</v>
      </c>
      <c r="R723" s="539" t="s">
        <v>3795</v>
      </c>
    </row>
    <row r="724" spans="2:18" s="543" customFormat="1" x14ac:dyDescent="0.25">
      <c r="B724" s="539">
        <v>0</v>
      </c>
      <c r="C724" s="539" t="s">
        <v>6214</v>
      </c>
      <c r="D724" s="539" t="s">
        <v>4080</v>
      </c>
      <c r="E724" s="540" t="s">
        <v>3974</v>
      </c>
      <c r="F724" s="539" t="s">
        <v>416</v>
      </c>
      <c r="G724" s="539" t="s">
        <v>558</v>
      </c>
      <c r="H724" s="539" t="s">
        <v>484</v>
      </c>
      <c r="I724" s="541" t="s">
        <v>5467</v>
      </c>
      <c r="J724" s="541" t="s">
        <v>624</v>
      </c>
      <c r="K724" s="540" t="s">
        <v>484</v>
      </c>
      <c r="L724" s="700"/>
      <c r="M724" s="700"/>
      <c r="N724" s="700"/>
      <c r="O724" s="542">
        <v>0</v>
      </c>
      <c r="P724" s="542">
        <v>0</v>
      </c>
      <c r="Q724" s="542">
        <v>0</v>
      </c>
      <c r="R724" s="539" t="s">
        <v>3795</v>
      </c>
    </row>
    <row r="725" spans="2:18" s="543" customFormat="1" x14ac:dyDescent="0.25">
      <c r="B725" s="539">
        <v>0</v>
      </c>
      <c r="C725" s="539" t="s">
        <v>6215</v>
      </c>
      <c r="D725" s="539" t="s">
        <v>4080</v>
      </c>
      <c r="E725" s="540" t="s">
        <v>5250</v>
      </c>
      <c r="F725" s="539" t="s">
        <v>416</v>
      </c>
      <c r="G725" s="539" t="s">
        <v>558</v>
      </c>
      <c r="H725" s="539" t="s">
        <v>2149</v>
      </c>
      <c r="I725" s="541" t="s">
        <v>5467</v>
      </c>
      <c r="J725" s="541" t="s">
        <v>624</v>
      </c>
      <c r="K725" s="540" t="s">
        <v>2149</v>
      </c>
      <c r="L725" s="700"/>
      <c r="M725" s="700"/>
      <c r="N725" s="700"/>
      <c r="O725" s="542">
        <v>0</v>
      </c>
      <c r="P725" s="542">
        <v>0</v>
      </c>
      <c r="Q725" s="542">
        <v>0</v>
      </c>
      <c r="R725" s="539" t="s">
        <v>3795</v>
      </c>
    </row>
    <row r="726" spans="2:18" s="543" customFormat="1" x14ac:dyDescent="0.25">
      <c r="B726" s="539">
        <v>0</v>
      </c>
      <c r="C726" s="539" t="s">
        <v>6216</v>
      </c>
      <c r="D726" s="539" t="s">
        <v>4080</v>
      </c>
      <c r="E726" s="540" t="s">
        <v>3947</v>
      </c>
      <c r="F726" s="539" t="s">
        <v>416</v>
      </c>
      <c r="G726" s="539" t="s">
        <v>558</v>
      </c>
      <c r="H726" s="539" t="s">
        <v>767</v>
      </c>
      <c r="I726" s="541" t="s">
        <v>5467</v>
      </c>
      <c r="J726" s="541" t="s">
        <v>624</v>
      </c>
      <c r="K726" s="540" t="s">
        <v>767</v>
      </c>
      <c r="L726" s="700"/>
      <c r="M726" s="700"/>
      <c r="N726" s="700"/>
      <c r="O726" s="542">
        <v>0</v>
      </c>
      <c r="P726" s="542">
        <v>0</v>
      </c>
      <c r="Q726" s="542">
        <v>0</v>
      </c>
      <c r="R726" s="539" t="s">
        <v>3795</v>
      </c>
    </row>
    <row r="727" spans="2:18" s="543" customFormat="1" x14ac:dyDescent="0.25">
      <c r="B727" s="539">
        <v>0</v>
      </c>
      <c r="C727" s="539" t="s">
        <v>6217</v>
      </c>
      <c r="D727" s="539" t="s">
        <v>4080</v>
      </c>
      <c r="E727" s="540" t="s">
        <v>4610</v>
      </c>
      <c r="F727" s="539" t="s">
        <v>416</v>
      </c>
      <c r="G727" s="539" t="s">
        <v>558</v>
      </c>
      <c r="H727" s="539" t="s">
        <v>422</v>
      </c>
      <c r="I727" s="541" t="s">
        <v>5467</v>
      </c>
      <c r="J727" s="541" t="s">
        <v>624</v>
      </c>
      <c r="K727" s="540" t="s">
        <v>422</v>
      </c>
      <c r="L727" s="700"/>
      <c r="M727" s="700"/>
      <c r="N727" s="700"/>
      <c r="O727" s="542">
        <v>0</v>
      </c>
      <c r="P727" s="542">
        <v>0</v>
      </c>
      <c r="Q727" s="542">
        <v>0</v>
      </c>
      <c r="R727" s="539" t="s">
        <v>3795</v>
      </c>
    </row>
    <row r="728" spans="2:18" s="543" customFormat="1" x14ac:dyDescent="0.25">
      <c r="B728" s="539">
        <v>0</v>
      </c>
      <c r="C728" s="539" t="s">
        <v>6218</v>
      </c>
      <c r="D728" s="539" t="s">
        <v>4080</v>
      </c>
      <c r="E728" s="540" t="s">
        <v>4887</v>
      </c>
      <c r="F728" s="539" t="s">
        <v>416</v>
      </c>
      <c r="G728" s="539" t="s">
        <v>558</v>
      </c>
      <c r="H728" s="539" t="s">
        <v>634</v>
      </c>
      <c r="I728" s="541" t="s">
        <v>5467</v>
      </c>
      <c r="J728" s="541" t="s">
        <v>624</v>
      </c>
      <c r="K728" s="540" t="s">
        <v>634</v>
      </c>
      <c r="L728" s="700"/>
      <c r="M728" s="700"/>
      <c r="N728" s="700"/>
      <c r="O728" s="542">
        <v>0</v>
      </c>
      <c r="P728" s="542">
        <v>0</v>
      </c>
      <c r="Q728" s="542">
        <v>0</v>
      </c>
      <c r="R728" s="539" t="s">
        <v>3795</v>
      </c>
    </row>
    <row r="729" spans="2:18" s="543" customFormat="1" x14ac:dyDescent="0.25">
      <c r="B729" s="539">
        <v>0</v>
      </c>
      <c r="C729" s="539" t="s">
        <v>6219</v>
      </c>
      <c r="D729" s="539" t="s">
        <v>4080</v>
      </c>
      <c r="E729" s="540" t="s">
        <v>5585</v>
      </c>
      <c r="F729" s="539" t="s">
        <v>416</v>
      </c>
      <c r="G729" s="539" t="s">
        <v>558</v>
      </c>
      <c r="H729" s="539" t="s">
        <v>634</v>
      </c>
      <c r="I729" s="541" t="s">
        <v>5467</v>
      </c>
      <c r="J729" s="541" t="s">
        <v>624</v>
      </c>
      <c r="K729" s="540" t="s">
        <v>634</v>
      </c>
      <c r="L729" s="700"/>
      <c r="M729" s="700"/>
      <c r="N729" s="700"/>
      <c r="O729" s="542">
        <v>0</v>
      </c>
      <c r="P729" s="542">
        <v>0</v>
      </c>
      <c r="Q729" s="542">
        <v>0</v>
      </c>
      <c r="R729" s="539" t="s">
        <v>3795</v>
      </c>
    </row>
    <row r="730" spans="2:18" s="543" customFormat="1" x14ac:dyDescent="0.25">
      <c r="B730" s="539">
        <v>0</v>
      </c>
      <c r="C730" s="539" t="s">
        <v>6220</v>
      </c>
      <c r="D730" s="539" t="s">
        <v>4080</v>
      </c>
      <c r="E730" s="540" t="s">
        <v>5123</v>
      </c>
      <c r="F730" s="539" t="s">
        <v>416</v>
      </c>
      <c r="G730" s="539" t="s">
        <v>558</v>
      </c>
      <c r="H730" s="539" t="s">
        <v>431</v>
      </c>
      <c r="I730" s="541" t="s">
        <v>5467</v>
      </c>
      <c r="J730" s="541" t="s">
        <v>624</v>
      </c>
      <c r="K730" s="540" t="s">
        <v>431</v>
      </c>
      <c r="L730" s="700"/>
      <c r="M730" s="700"/>
      <c r="N730" s="700"/>
      <c r="O730" s="542">
        <v>0</v>
      </c>
      <c r="P730" s="542">
        <v>0</v>
      </c>
      <c r="Q730" s="542">
        <v>0</v>
      </c>
      <c r="R730" s="539" t="s">
        <v>3795</v>
      </c>
    </row>
    <row r="731" spans="2:18" s="543" customFormat="1" x14ac:dyDescent="0.25">
      <c r="B731" s="539">
        <v>0</v>
      </c>
      <c r="C731" s="539" t="s">
        <v>6221</v>
      </c>
      <c r="D731" s="539" t="s">
        <v>4080</v>
      </c>
      <c r="E731" s="540" t="s">
        <v>5125</v>
      </c>
      <c r="F731" s="539" t="s">
        <v>416</v>
      </c>
      <c r="G731" s="539" t="s">
        <v>558</v>
      </c>
      <c r="H731" s="539" t="s">
        <v>3483</v>
      </c>
      <c r="I731" s="541" t="s">
        <v>5467</v>
      </c>
      <c r="J731" s="541" t="s">
        <v>624</v>
      </c>
      <c r="K731" s="540" t="s">
        <v>3483</v>
      </c>
      <c r="L731" s="700"/>
      <c r="M731" s="700"/>
      <c r="N731" s="700"/>
      <c r="O731" s="542">
        <v>0</v>
      </c>
      <c r="P731" s="542">
        <v>0</v>
      </c>
      <c r="Q731" s="542">
        <v>0</v>
      </c>
      <c r="R731" s="539" t="s">
        <v>3795</v>
      </c>
    </row>
    <row r="732" spans="2:18" s="543" customFormat="1" x14ac:dyDescent="0.25">
      <c r="B732" s="539">
        <v>0</v>
      </c>
      <c r="C732" s="539" t="s">
        <v>6222</v>
      </c>
      <c r="D732" s="539" t="s">
        <v>4080</v>
      </c>
      <c r="E732" s="540" t="s">
        <v>5127</v>
      </c>
      <c r="F732" s="539" t="s">
        <v>416</v>
      </c>
      <c r="G732" s="539" t="s">
        <v>558</v>
      </c>
      <c r="H732" s="539" t="s">
        <v>426</v>
      </c>
      <c r="I732" s="541" t="s">
        <v>5467</v>
      </c>
      <c r="J732" s="541" t="s">
        <v>624</v>
      </c>
      <c r="K732" s="540" t="s">
        <v>426</v>
      </c>
      <c r="L732" s="700"/>
      <c r="M732" s="700"/>
      <c r="N732" s="700"/>
      <c r="O732" s="542">
        <v>0</v>
      </c>
      <c r="P732" s="542">
        <v>0</v>
      </c>
      <c r="Q732" s="542">
        <v>0</v>
      </c>
      <c r="R732" s="539" t="s">
        <v>3795</v>
      </c>
    </row>
    <row r="733" spans="2:18" s="543" customFormat="1" x14ac:dyDescent="0.25">
      <c r="B733" s="539">
        <v>0</v>
      </c>
      <c r="C733" s="539" t="s">
        <v>6223</v>
      </c>
      <c r="D733" s="539" t="s">
        <v>4080</v>
      </c>
      <c r="E733" s="540" t="s">
        <v>5121</v>
      </c>
      <c r="F733" s="539" t="s">
        <v>416</v>
      </c>
      <c r="G733" s="539" t="s">
        <v>558</v>
      </c>
      <c r="H733" s="539" t="s">
        <v>370</v>
      </c>
      <c r="I733" s="541" t="s">
        <v>5467</v>
      </c>
      <c r="J733" s="541" t="s">
        <v>624</v>
      </c>
      <c r="K733" s="540" t="s">
        <v>370</v>
      </c>
      <c r="L733" s="700"/>
      <c r="M733" s="700"/>
      <c r="N733" s="700"/>
      <c r="O733" s="542">
        <v>0</v>
      </c>
      <c r="P733" s="542">
        <v>0</v>
      </c>
      <c r="Q733" s="542">
        <v>0</v>
      </c>
      <c r="R733" s="539" t="s">
        <v>3795</v>
      </c>
    </row>
    <row r="734" spans="2:18" s="543" customFormat="1" x14ac:dyDescent="0.25">
      <c r="B734" s="539">
        <v>0</v>
      </c>
      <c r="C734" s="539" t="s">
        <v>6224</v>
      </c>
      <c r="D734" s="539" t="s">
        <v>4080</v>
      </c>
      <c r="E734" s="540" t="s">
        <v>5129</v>
      </c>
      <c r="F734" s="539" t="s">
        <v>416</v>
      </c>
      <c r="G734" s="539" t="s">
        <v>558</v>
      </c>
      <c r="H734" s="539" t="s">
        <v>634</v>
      </c>
      <c r="I734" s="541" t="s">
        <v>5467</v>
      </c>
      <c r="J734" s="541" t="s">
        <v>624</v>
      </c>
      <c r="K734" s="540" t="s">
        <v>634</v>
      </c>
      <c r="L734" s="700"/>
      <c r="M734" s="700"/>
      <c r="N734" s="700"/>
      <c r="O734" s="542">
        <v>0</v>
      </c>
      <c r="P734" s="542">
        <v>0</v>
      </c>
      <c r="Q734" s="542">
        <v>0</v>
      </c>
      <c r="R734" s="539" t="s">
        <v>3795</v>
      </c>
    </row>
    <row r="735" spans="2:18" s="543" customFormat="1" x14ac:dyDescent="0.25">
      <c r="B735" s="539">
        <v>0</v>
      </c>
      <c r="C735" s="539" t="s">
        <v>6225</v>
      </c>
      <c r="D735" s="539" t="s">
        <v>4080</v>
      </c>
      <c r="E735" s="540" t="s">
        <v>5586</v>
      </c>
      <c r="F735" s="539" t="s">
        <v>416</v>
      </c>
      <c r="G735" s="539" t="s">
        <v>558</v>
      </c>
      <c r="H735" s="539" t="s">
        <v>522</v>
      </c>
      <c r="I735" s="541" t="s">
        <v>5467</v>
      </c>
      <c r="J735" s="541" t="s">
        <v>624</v>
      </c>
      <c r="K735" s="540" t="s">
        <v>522</v>
      </c>
      <c r="L735" s="700"/>
      <c r="M735" s="700"/>
      <c r="N735" s="700"/>
      <c r="O735" s="542">
        <v>0</v>
      </c>
      <c r="P735" s="542">
        <v>0</v>
      </c>
      <c r="Q735" s="542">
        <v>0</v>
      </c>
      <c r="R735" s="539" t="s">
        <v>3795</v>
      </c>
    </row>
    <row r="736" spans="2:18" s="543" customFormat="1" x14ac:dyDescent="0.25">
      <c r="B736" s="539">
        <v>0</v>
      </c>
      <c r="C736" s="539" t="s">
        <v>6226</v>
      </c>
      <c r="D736" s="539" t="s">
        <v>4080</v>
      </c>
      <c r="E736" s="540" t="s">
        <v>5587</v>
      </c>
      <c r="F736" s="539" t="s">
        <v>416</v>
      </c>
      <c r="G736" s="539" t="s">
        <v>558</v>
      </c>
      <c r="H736" s="539" t="s">
        <v>422</v>
      </c>
      <c r="I736" s="541" t="s">
        <v>5467</v>
      </c>
      <c r="J736" s="541" t="s">
        <v>624</v>
      </c>
      <c r="K736" s="540" t="s">
        <v>422</v>
      </c>
      <c r="L736" s="700"/>
      <c r="M736" s="700"/>
      <c r="N736" s="700"/>
      <c r="O736" s="542">
        <v>0</v>
      </c>
      <c r="P736" s="542">
        <v>0</v>
      </c>
      <c r="Q736" s="542">
        <v>0</v>
      </c>
      <c r="R736" s="539" t="s">
        <v>3795</v>
      </c>
    </row>
    <row r="737" spans="2:18" s="543" customFormat="1" x14ac:dyDescent="0.25">
      <c r="B737" s="539">
        <v>0</v>
      </c>
      <c r="C737" s="539" t="s">
        <v>6227</v>
      </c>
      <c r="D737" s="539" t="s">
        <v>4080</v>
      </c>
      <c r="E737" s="540" t="s">
        <v>5713</v>
      </c>
      <c r="F737" s="539" t="s">
        <v>416</v>
      </c>
      <c r="G737" s="539" t="s">
        <v>558</v>
      </c>
      <c r="H737" s="539" t="s">
        <v>422</v>
      </c>
      <c r="I737" s="541" t="s">
        <v>5467</v>
      </c>
      <c r="J737" s="541" t="s">
        <v>624</v>
      </c>
      <c r="K737" s="540" t="s">
        <v>422</v>
      </c>
      <c r="L737" s="700"/>
      <c r="M737" s="700"/>
      <c r="N737" s="700"/>
      <c r="O737" s="542">
        <v>0</v>
      </c>
      <c r="P737" s="542">
        <v>0</v>
      </c>
      <c r="Q737" s="542">
        <v>0</v>
      </c>
      <c r="R737" s="539" t="s">
        <v>3795</v>
      </c>
    </row>
    <row r="738" spans="2:18" s="543" customFormat="1" x14ac:dyDescent="0.25">
      <c r="B738" s="539">
        <v>0</v>
      </c>
      <c r="C738" s="539" t="s">
        <v>6303</v>
      </c>
      <c r="D738" s="539" t="s">
        <v>3079</v>
      </c>
      <c r="E738" s="540" t="s">
        <v>5705</v>
      </c>
      <c r="F738" s="539" t="s">
        <v>416</v>
      </c>
      <c r="G738" s="539" t="s">
        <v>558</v>
      </c>
      <c r="H738" s="539" t="s">
        <v>484</v>
      </c>
      <c r="I738" s="541">
        <v>44593</v>
      </c>
      <c r="J738" s="541">
        <v>45657</v>
      </c>
      <c r="K738" s="540" t="s">
        <v>5562</v>
      </c>
      <c r="L738" s="700"/>
      <c r="M738" s="700"/>
      <c r="N738" s="700"/>
      <c r="O738" s="542">
        <v>0</v>
      </c>
      <c r="P738" s="542">
        <v>0</v>
      </c>
      <c r="Q738" s="542">
        <v>0</v>
      </c>
      <c r="R738" s="539" t="s">
        <v>3795</v>
      </c>
    </row>
    <row r="739" spans="2:18" s="543" customFormat="1" x14ac:dyDescent="0.25">
      <c r="B739" s="539">
        <v>0</v>
      </c>
      <c r="C739" s="539" t="s">
        <v>6304</v>
      </c>
      <c r="D739" s="539" t="s">
        <v>3079</v>
      </c>
      <c r="E739" s="540" t="s">
        <v>5772</v>
      </c>
      <c r="F739" s="539" t="s">
        <v>416</v>
      </c>
      <c r="G739" s="539" t="s">
        <v>558</v>
      </c>
      <c r="H739" s="539" t="s">
        <v>484</v>
      </c>
      <c r="I739" s="541">
        <v>44593</v>
      </c>
      <c r="J739" s="541">
        <v>45657</v>
      </c>
      <c r="K739" s="540" t="s">
        <v>5562</v>
      </c>
      <c r="L739" s="700"/>
      <c r="M739" s="700"/>
      <c r="N739" s="700"/>
      <c r="O739" s="542">
        <v>0</v>
      </c>
      <c r="P739" s="542">
        <v>0</v>
      </c>
      <c r="Q739" s="542">
        <v>0</v>
      </c>
      <c r="R739" s="539" t="s">
        <v>3795</v>
      </c>
    </row>
    <row r="740" spans="2:18" s="543" customFormat="1" x14ac:dyDescent="0.25">
      <c r="B740" s="539">
        <v>0</v>
      </c>
      <c r="C740" s="539" t="s">
        <v>6305</v>
      </c>
      <c r="D740" s="539" t="s">
        <v>3079</v>
      </c>
      <c r="E740" s="540" t="s">
        <v>5784</v>
      </c>
      <c r="F740" s="539" t="s">
        <v>416</v>
      </c>
      <c r="G740" s="539" t="s">
        <v>558</v>
      </c>
      <c r="H740" s="539" t="s">
        <v>484</v>
      </c>
      <c r="I740" s="541">
        <v>44593</v>
      </c>
      <c r="J740" s="541">
        <v>45657</v>
      </c>
      <c r="K740" s="540" t="s">
        <v>5562</v>
      </c>
      <c r="L740" s="700"/>
      <c r="M740" s="700"/>
      <c r="N740" s="700"/>
      <c r="O740" s="542">
        <v>0</v>
      </c>
      <c r="P740" s="542">
        <v>0</v>
      </c>
      <c r="Q740" s="542">
        <v>0</v>
      </c>
      <c r="R740" s="539" t="s">
        <v>3795</v>
      </c>
    </row>
    <row r="741" spans="2:18" s="543" customFormat="1" x14ac:dyDescent="0.25">
      <c r="B741" s="539">
        <v>0</v>
      </c>
      <c r="C741" s="539" t="s">
        <v>6306</v>
      </c>
      <c r="D741" s="539" t="s">
        <v>3079</v>
      </c>
      <c r="E741" s="540" t="s">
        <v>5784</v>
      </c>
      <c r="F741" s="539" t="s">
        <v>416</v>
      </c>
      <c r="G741" s="539" t="s">
        <v>558</v>
      </c>
      <c r="H741" s="539" t="s">
        <v>422</v>
      </c>
      <c r="I741" s="541">
        <v>44593</v>
      </c>
      <c r="J741" s="541">
        <v>45657</v>
      </c>
      <c r="K741" s="540" t="s">
        <v>193</v>
      </c>
      <c r="L741" s="700"/>
      <c r="M741" s="700"/>
      <c r="N741" s="700"/>
      <c r="O741" s="542">
        <v>0</v>
      </c>
      <c r="P741" s="542">
        <v>0</v>
      </c>
      <c r="Q741" s="542">
        <v>0</v>
      </c>
      <c r="R741" s="539" t="s">
        <v>3795</v>
      </c>
    </row>
    <row r="742" spans="2:18" s="543" customFormat="1" x14ac:dyDescent="0.25">
      <c r="B742" s="539">
        <v>0</v>
      </c>
      <c r="C742" s="539" t="s">
        <v>6307</v>
      </c>
      <c r="D742" s="539" t="s">
        <v>3079</v>
      </c>
      <c r="E742" s="540" t="s">
        <v>3820</v>
      </c>
      <c r="F742" s="539" t="s">
        <v>416</v>
      </c>
      <c r="G742" s="539" t="s">
        <v>558</v>
      </c>
      <c r="H742" s="539" t="s">
        <v>370</v>
      </c>
      <c r="I742" s="541">
        <v>44593</v>
      </c>
      <c r="J742" s="541">
        <v>45657</v>
      </c>
      <c r="K742" s="540" t="s">
        <v>3415</v>
      </c>
      <c r="L742" s="700"/>
      <c r="M742" s="700"/>
      <c r="N742" s="700"/>
      <c r="O742" s="542">
        <v>0</v>
      </c>
      <c r="P742" s="542">
        <v>0</v>
      </c>
      <c r="Q742" s="542">
        <v>0</v>
      </c>
      <c r="R742" s="539" t="s">
        <v>3795</v>
      </c>
    </row>
    <row r="743" spans="2:18" s="543" customFormat="1" x14ac:dyDescent="0.25">
      <c r="B743" s="539">
        <v>0</v>
      </c>
      <c r="C743" s="539" t="s">
        <v>6308</v>
      </c>
      <c r="D743" s="539" t="s">
        <v>3079</v>
      </c>
      <c r="E743" s="540" t="s">
        <v>5236</v>
      </c>
      <c r="F743" s="539" t="s">
        <v>416</v>
      </c>
      <c r="G743" s="539" t="s">
        <v>558</v>
      </c>
      <c r="H743" s="539" t="s">
        <v>470</v>
      </c>
      <c r="I743" s="541">
        <v>44593</v>
      </c>
      <c r="J743" s="541">
        <v>45626</v>
      </c>
      <c r="K743" s="540" t="s">
        <v>3526</v>
      </c>
      <c r="L743" s="700"/>
      <c r="M743" s="700"/>
      <c r="N743" s="700"/>
      <c r="O743" s="542">
        <v>0</v>
      </c>
      <c r="P743" s="542">
        <v>0</v>
      </c>
      <c r="Q743" s="542">
        <v>0</v>
      </c>
      <c r="R743" s="539" t="s">
        <v>3795</v>
      </c>
    </row>
    <row r="744" spans="2:18" s="543" customFormat="1" x14ac:dyDescent="0.25">
      <c r="B744" s="539">
        <v>0</v>
      </c>
      <c r="C744" s="539" t="s">
        <v>6309</v>
      </c>
      <c r="D744" s="539" t="s">
        <v>3079</v>
      </c>
      <c r="E744" s="540" t="s">
        <v>5177</v>
      </c>
      <c r="F744" s="539" t="s">
        <v>416</v>
      </c>
      <c r="G744" s="539" t="s">
        <v>558</v>
      </c>
      <c r="H744" s="539" t="s">
        <v>509</v>
      </c>
      <c r="I744" s="541">
        <v>44593</v>
      </c>
      <c r="J744" s="541">
        <v>46022</v>
      </c>
      <c r="K744" s="540" t="s">
        <v>5495</v>
      </c>
      <c r="L744" s="700"/>
      <c r="M744" s="700"/>
      <c r="N744" s="700"/>
      <c r="O744" s="542">
        <v>0</v>
      </c>
      <c r="P744" s="542">
        <v>0</v>
      </c>
      <c r="Q744" s="542">
        <v>0</v>
      </c>
      <c r="R744" s="539" t="s">
        <v>3795</v>
      </c>
    </row>
    <row r="745" spans="2:18" s="543" customFormat="1" x14ac:dyDescent="0.25">
      <c r="B745" s="539">
        <v>0</v>
      </c>
      <c r="C745" s="539" t="s">
        <v>6310</v>
      </c>
      <c r="D745" s="539" t="s">
        <v>3079</v>
      </c>
      <c r="E745" s="540" t="s">
        <v>5177</v>
      </c>
      <c r="F745" s="539" t="s">
        <v>416</v>
      </c>
      <c r="G745" s="539" t="s">
        <v>558</v>
      </c>
      <c r="H745" s="539" t="s">
        <v>517</v>
      </c>
      <c r="I745" s="541">
        <v>44593</v>
      </c>
      <c r="J745" s="541">
        <v>46022</v>
      </c>
      <c r="K745" s="540" t="s">
        <v>5494</v>
      </c>
      <c r="L745" s="700"/>
      <c r="M745" s="700"/>
      <c r="N745" s="700"/>
      <c r="O745" s="542">
        <v>0</v>
      </c>
      <c r="P745" s="542">
        <v>0</v>
      </c>
      <c r="Q745" s="542">
        <v>0</v>
      </c>
      <c r="R745" s="539" t="s">
        <v>3795</v>
      </c>
    </row>
    <row r="746" spans="2:18" s="543" customFormat="1" x14ac:dyDescent="0.25">
      <c r="B746" s="539">
        <v>0</v>
      </c>
      <c r="C746" s="539" t="s">
        <v>6311</v>
      </c>
      <c r="D746" s="539" t="s">
        <v>3079</v>
      </c>
      <c r="E746" s="540" t="s">
        <v>5192</v>
      </c>
      <c r="F746" s="539" t="s">
        <v>416</v>
      </c>
      <c r="G746" s="539" t="s">
        <v>558</v>
      </c>
      <c r="H746" s="539" t="s">
        <v>475</v>
      </c>
      <c r="I746" s="541">
        <v>44593</v>
      </c>
      <c r="J746" s="541">
        <v>46022</v>
      </c>
      <c r="K746" s="540" t="s">
        <v>6030</v>
      </c>
      <c r="L746" s="700"/>
      <c r="M746" s="700"/>
      <c r="N746" s="700"/>
      <c r="O746" s="542">
        <v>0</v>
      </c>
      <c r="P746" s="542">
        <v>0</v>
      </c>
      <c r="Q746" s="542">
        <v>0</v>
      </c>
      <c r="R746" s="539" t="s">
        <v>3795</v>
      </c>
    </row>
    <row r="747" spans="2:18" s="543" customFormat="1" x14ac:dyDescent="0.25">
      <c r="B747" s="539">
        <v>0</v>
      </c>
      <c r="C747" s="539" t="s">
        <v>6312</v>
      </c>
      <c r="D747" s="539" t="s">
        <v>3079</v>
      </c>
      <c r="E747" s="540" t="s">
        <v>879</v>
      </c>
      <c r="F747" s="539" t="s">
        <v>416</v>
      </c>
      <c r="G747" s="539" t="s">
        <v>558</v>
      </c>
      <c r="H747" s="539" t="s">
        <v>561</v>
      </c>
      <c r="I747" s="541">
        <v>44593</v>
      </c>
      <c r="J747" s="541">
        <v>46022</v>
      </c>
      <c r="K747" s="540" t="s">
        <v>6031</v>
      </c>
      <c r="L747" s="700"/>
      <c r="M747" s="700"/>
      <c r="N747" s="700"/>
      <c r="O747" s="542">
        <v>0</v>
      </c>
      <c r="P747" s="542">
        <v>0</v>
      </c>
      <c r="Q747" s="542">
        <v>0</v>
      </c>
      <c r="R747" s="539" t="s">
        <v>3795</v>
      </c>
    </row>
    <row r="748" spans="2:18" s="543" customFormat="1" x14ac:dyDescent="0.25">
      <c r="B748" s="539">
        <v>0</v>
      </c>
      <c r="C748" s="539" t="s">
        <v>6313</v>
      </c>
      <c r="D748" s="539" t="s">
        <v>3079</v>
      </c>
      <c r="E748" s="540" t="s">
        <v>3811</v>
      </c>
      <c r="F748" s="539" t="s">
        <v>416</v>
      </c>
      <c r="G748" s="539" t="s">
        <v>558</v>
      </c>
      <c r="H748" s="539" t="s">
        <v>509</v>
      </c>
      <c r="I748" s="541">
        <v>44593</v>
      </c>
      <c r="J748" s="541">
        <v>46022</v>
      </c>
      <c r="K748" s="540" t="s">
        <v>6032</v>
      </c>
      <c r="L748" s="700"/>
      <c r="M748" s="700"/>
      <c r="N748" s="700"/>
      <c r="O748" s="542">
        <v>0</v>
      </c>
      <c r="P748" s="542">
        <v>0</v>
      </c>
      <c r="Q748" s="542">
        <v>0</v>
      </c>
      <c r="R748" s="539" t="s">
        <v>3795</v>
      </c>
    </row>
    <row r="749" spans="2:18" s="543" customFormat="1" x14ac:dyDescent="0.25">
      <c r="B749" s="539">
        <v>0</v>
      </c>
      <c r="C749" s="539" t="s">
        <v>6314</v>
      </c>
      <c r="D749" s="539" t="s">
        <v>3079</v>
      </c>
      <c r="E749" s="540" t="s">
        <v>3885</v>
      </c>
      <c r="F749" s="539" t="s">
        <v>416</v>
      </c>
      <c r="G749" s="539" t="s">
        <v>558</v>
      </c>
      <c r="H749" s="539" t="s">
        <v>2149</v>
      </c>
      <c r="I749" s="541">
        <v>44593</v>
      </c>
      <c r="J749" s="541">
        <v>45291</v>
      </c>
      <c r="K749" s="540" t="s">
        <v>5584</v>
      </c>
      <c r="L749" s="700"/>
      <c r="M749" s="700"/>
      <c r="N749" s="700"/>
      <c r="O749" s="542">
        <v>0</v>
      </c>
      <c r="P749" s="542">
        <v>0</v>
      </c>
      <c r="Q749" s="542">
        <v>0</v>
      </c>
      <c r="R749" s="539" t="s">
        <v>3795</v>
      </c>
    </row>
    <row r="750" spans="2:18" s="543" customFormat="1" x14ac:dyDescent="0.25">
      <c r="B750" s="539">
        <v>0</v>
      </c>
      <c r="C750" s="539" t="s">
        <v>6315</v>
      </c>
      <c r="D750" s="539" t="s">
        <v>3079</v>
      </c>
      <c r="E750" s="540" t="s">
        <v>4081</v>
      </c>
      <c r="F750" s="539" t="s">
        <v>416</v>
      </c>
      <c r="G750" s="539" t="s">
        <v>558</v>
      </c>
      <c r="H750" s="539" t="s">
        <v>370</v>
      </c>
      <c r="I750" s="541">
        <v>44593</v>
      </c>
      <c r="J750" s="541">
        <v>45291</v>
      </c>
      <c r="K750" s="540" t="s">
        <v>3415</v>
      </c>
      <c r="L750" s="700"/>
      <c r="M750" s="700"/>
      <c r="N750" s="700"/>
      <c r="O750" s="542">
        <v>0</v>
      </c>
      <c r="P750" s="542">
        <v>0</v>
      </c>
      <c r="Q750" s="542">
        <v>0</v>
      </c>
      <c r="R750" s="539" t="s">
        <v>3795</v>
      </c>
    </row>
    <row r="751" spans="2:18" s="543" customFormat="1" x14ac:dyDescent="0.25">
      <c r="B751" s="539">
        <v>0</v>
      </c>
      <c r="C751" s="539" t="s">
        <v>6316</v>
      </c>
      <c r="D751" s="539" t="s">
        <v>3079</v>
      </c>
      <c r="E751" s="540" t="s">
        <v>3734</v>
      </c>
      <c r="F751" s="539" t="s">
        <v>416</v>
      </c>
      <c r="G751" s="539" t="s">
        <v>558</v>
      </c>
      <c r="H751" s="539" t="s">
        <v>370</v>
      </c>
      <c r="I751" s="541">
        <v>44593</v>
      </c>
      <c r="J751" s="541">
        <v>46022</v>
      </c>
      <c r="K751" s="540" t="s">
        <v>3415</v>
      </c>
      <c r="L751" s="700"/>
      <c r="M751" s="700"/>
      <c r="N751" s="700"/>
      <c r="O751" s="542">
        <v>0</v>
      </c>
      <c r="P751" s="542">
        <v>0</v>
      </c>
      <c r="Q751" s="542">
        <v>0</v>
      </c>
      <c r="R751" s="539" t="s">
        <v>3795</v>
      </c>
    </row>
    <row r="752" spans="2:18" s="543" customFormat="1" x14ac:dyDescent="0.25">
      <c r="B752" s="539">
        <v>0</v>
      </c>
      <c r="C752" s="539" t="s">
        <v>6317</v>
      </c>
      <c r="D752" s="539" t="s">
        <v>3079</v>
      </c>
      <c r="E752" s="540" t="s">
        <v>4773</v>
      </c>
      <c r="F752" s="539" t="s">
        <v>416</v>
      </c>
      <c r="G752" s="539" t="s">
        <v>558</v>
      </c>
      <c r="H752" s="539" t="s">
        <v>767</v>
      </c>
      <c r="I752" s="541">
        <v>44593</v>
      </c>
      <c r="J752" s="541">
        <v>45291</v>
      </c>
      <c r="K752" s="540" t="s">
        <v>5575</v>
      </c>
      <c r="L752" s="700"/>
      <c r="M752" s="700"/>
      <c r="N752" s="700"/>
      <c r="O752" s="542">
        <v>0</v>
      </c>
      <c r="P752" s="542">
        <v>0</v>
      </c>
      <c r="Q752" s="542">
        <v>0</v>
      </c>
      <c r="R752" s="539" t="s">
        <v>3795</v>
      </c>
    </row>
    <row r="753" spans="2:18" s="543" customFormat="1" x14ac:dyDescent="0.25">
      <c r="B753" s="539">
        <v>0</v>
      </c>
      <c r="C753" s="539" t="s">
        <v>6318</v>
      </c>
      <c r="D753" s="539" t="s">
        <v>3079</v>
      </c>
      <c r="E753" s="540" t="s">
        <v>3986</v>
      </c>
      <c r="F753" s="539" t="s">
        <v>416</v>
      </c>
      <c r="G753" s="539" t="s">
        <v>558</v>
      </c>
      <c r="H753" s="539" t="s">
        <v>422</v>
      </c>
      <c r="I753" s="541">
        <v>44593</v>
      </c>
      <c r="J753" s="541">
        <v>45657</v>
      </c>
      <c r="K753" s="540" t="s">
        <v>193</v>
      </c>
      <c r="L753" s="700"/>
      <c r="M753" s="700"/>
      <c r="N753" s="700"/>
      <c r="O753" s="542">
        <v>0</v>
      </c>
      <c r="P753" s="542">
        <v>0</v>
      </c>
      <c r="Q753" s="542">
        <v>0</v>
      </c>
      <c r="R753" s="539" t="s">
        <v>3795</v>
      </c>
    </row>
    <row r="754" spans="2:18" s="543" customFormat="1" x14ac:dyDescent="0.25">
      <c r="B754" s="539">
        <v>0</v>
      </c>
      <c r="C754" s="539" t="s">
        <v>6319</v>
      </c>
      <c r="D754" s="539" t="s">
        <v>3079</v>
      </c>
      <c r="E754" s="540" t="s">
        <v>3987</v>
      </c>
      <c r="F754" s="539" t="s">
        <v>416</v>
      </c>
      <c r="G754" s="539" t="s">
        <v>558</v>
      </c>
      <c r="H754" s="539" t="s">
        <v>422</v>
      </c>
      <c r="I754" s="541">
        <v>44593</v>
      </c>
      <c r="J754" s="541">
        <v>45291</v>
      </c>
      <c r="K754" s="540" t="s">
        <v>193</v>
      </c>
      <c r="L754" s="700"/>
      <c r="M754" s="700"/>
      <c r="N754" s="700"/>
      <c r="O754" s="542">
        <v>0</v>
      </c>
      <c r="P754" s="542">
        <v>0</v>
      </c>
      <c r="Q754" s="542">
        <v>0</v>
      </c>
      <c r="R754" s="539" t="s">
        <v>3795</v>
      </c>
    </row>
    <row r="755" spans="2:18" s="543" customFormat="1" x14ac:dyDescent="0.25">
      <c r="B755" s="539">
        <v>0</v>
      </c>
      <c r="C755" s="539" t="s">
        <v>6320</v>
      </c>
      <c r="D755" s="539" t="s">
        <v>3079</v>
      </c>
      <c r="E755" s="540" t="s">
        <v>4774</v>
      </c>
      <c r="F755" s="539" t="s">
        <v>416</v>
      </c>
      <c r="G755" s="539" t="s">
        <v>558</v>
      </c>
      <c r="H755" s="539" t="s">
        <v>422</v>
      </c>
      <c r="I755" s="541">
        <v>44593</v>
      </c>
      <c r="J755" s="541">
        <v>45291</v>
      </c>
      <c r="K755" s="540" t="s">
        <v>193</v>
      </c>
      <c r="L755" s="700"/>
      <c r="M755" s="700"/>
      <c r="N755" s="700"/>
      <c r="O755" s="542">
        <v>0</v>
      </c>
      <c r="P755" s="542">
        <v>0</v>
      </c>
      <c r="Q755" s="542">
        <v>0</v>
      </c>
      <c r="R755" s="539" t="s">
        <v>3795</v>
      </c>
    </row>
    <row r="756" spans="2:18" s="543" customFormat="1" x14ac:dyDescent="0.25">
      <c r="B756" s="539">
        <v>0</v>
      </c>
      <c r="C756" s="539" t="s">
        <v>6321</v>
      </c>
      <c r="D756" s="539" t="s">
        <v>3079</v>
      </c>
      <c r="E756" s="540" t="s">
        <v>4832</v>
      </c>
      <c r="F756" s="539" t="s">
        <v>416</v>
      </c>
      <c r="G756" s="539" t="s">
        <v>558</v>
      </c>
      <c r="H756" s="539" t="s">
        <v>422</v>
      </c>
      <c r="I756" s="541">
        <v>44593</v>
      </c>
      <c r="J756" s="541">
        <v>46022</v>
      </c>
      <c r="K756" s="540" t="s">
        <v>193</v>
      </c>
      <c r="L756" s="700"/>
      <c r="M756" s="700"/>
      <c r="N756" s="700"/>
      <c r="O756" s="542">
        <v>0</v>
      </c>
      <c r="P756" s="542">
        <v>0</v>
      </c>
      <c r="Q756" s="542">
        <v>0</v>
      </c>
      <c r="R756" s="539" t="s">
        <v>3795</v>
      </c>
    </row>
    <row r="757" spans="2:18" s="543" customFormat="1" x14ac:dyDescent="0.25">
      <c r="B757" s="539">
        <v>0</v>
      </c>
      <c r="C757" s="539" t="s">
        <v>6322</v>
      </c>
      <c r="D757" s="539" t="s">
        <v>3079</v>
      </c>
      <c r="E757" s="540" t="s">
        <v>4000</v>
      </c>
      <c r="F757" s="539" t="s">
        <v>416</v>
      </c>
      <c r="G757" s="539" t="s">
        <v>558</v>
      </c>
      <c r="H757" s="539" t="s">
        <v>608</v>
      </c>
      <c r="I757" s="541">
        <v>44593</v>
      </c>
      <c r="J757" s="1005">
        <v>46022</v>
      </c>
      <c r="K757" s="540" t="s">
        <v>243</v>
      </c>
      <c r="L757" s="700"/>
      <c r="M757" s="700"/>
      <c r="N757" s="700"/>
      <c r="O757" s="542">
        <v>0</v>
      </c>
      <c r="P757" s="542">
        <v>0</v>
      </c>
      <c r="Q757" s="542">
        <v>0</v>
      </c>
      <c r="R757" s="539" t="s">
        <v>3795</v>
      </c>
    </row>
    <row r="758" spans="2:18" s="543" customFormat="1" x14ac:dyDescent="0.25">
      <c r="B758" s="539">
        <v>0</v>
      </c>
      <c r="C758" s="539" t="s">
        <v>6323</v>
      </c>
      <c r="D758" s="539" t="s">
        <v>3079</v>
      </c>
      <c r="E758" s="540" t="s">
        <v>4834</v>
      </c>
      <c r="F758" s="539" t="s">
        <v>416</v>
      </c>
      <c r="G758" s="539" t="s">
        <v>558</v>
      </c>
      <c r="H758" s="539" t="s">
        <v>811</v>
      </c>
      <c r="I758" s="541">
        <v>44593</v>
      </c>
      <c r="J758" s="541">
        <v>45291</v>
      </c>
      <c r="K758" s="540" t="s">
        <v>5934</v>
      </c>
      <c r="L758" s="700"/>
      <c r="M758" s="700"/>
      <c r="N758" s="700"/>
      <c r="O758" s="542">
        <v>0</v>
      </c>
      <c r="P758" s="542">
        <v>0</v>
      </c>
      <c r="Q758" s="542">
        <v>0</v>
      </c>
      <c r="R758" s="539" t="s">
        <v>3795</v>
      </c>
    </row>
    <row r="759" spans="2:18" s="543" customFormat="1" x14ac:dyDescent="0.25">
      <c r="B759" s="539">
        <v>0</v>
      </c>
      <c r="C759" s="539" t="s">
        <v>6324</v>
      </c>
      <c r="D759" s="539" t="s">
        <v>3079</v>
      </c>
      <c r="E759" s="540" t="s">
        <v>4848</v>
      </c>
      <c r="F759" s="539" t="s">
        <v>416</v>
      </c>
      <c r="G759" s="539" t="s">
        <v>558</v>
      </c>
      <c r="H759" s="539" t="s">
        <v>634</v>
      </c>
      <c r="I759" s="541">
        <v>44593</v>
      </c>
      <c r="J759" s="541">
        <v>45169</v>
      </c>
      <c r="K759" s="540" t="s">
        <v>200</v>
      </c>
      <c r="L759" s="700"/>
      <c r="M759" s="700"/>
      <c r="N759" s="700"/>
      <c r="O759" s="542">
        <v>0</v>
      </c>
      <c r="P759" s="542">
        <v>0</v>
      </c>
      <c r="Q759" s="542">
        <v>0</v>
      </c>
      <c r="R759" s="539" t="s">
        <v>3795</v>
      </c>
    </row>
    <row r="760" spans="2:18" s="543" customFormat="1" x14ac:dyDescent="0.25">
      <c r="B760" s="539">
        <v>0</v>
      </c>
      <c r="C760" s="539" t="s">
        <v>6325</v>
      </c>
      <c r="D760" s="539" t="s">
        <v>3079</v>
      </c>
      <c r="E760" s="540" t="s">
        <v>5025</v>
      </c>
      <c r="F760" s="539" t="s">
        <v>416</v>
      </c>
      <c r="G760" s="539" t="s">
        <v>558</v>
      </c>
      <c r="H760" s="539" t="s">
        <v>1944</v>
      </c>
      <c r="I760" s="541">
        <v>44593</v>
      </c>
      <c r="J760" s="541">
        <v>45291</v>
      </c>
      <c r="K760" s="540" t="s">
        <v>6034</v>
      </c>
      <c r="L760" s="700"/>
      <c r="M760" s="700"/>
      <c r="N760" s="700"/>
      <c r="O760" s="542">
        <v>0</v>
      </c>
      <c r="P760" s="542">
        <v>0</v>
      </c>
      <c r="Q760" s="542">
        <v>0</v>
      </c>
      <c r="R760" s="539" t="s">
        <v>3795</v>
      </c>
    </row>
    <row r="761" spans="2:18" s="543" customFormat="1" x14ac:dyDescent="0.25">
      <c r="B761" s="539">
        <v>0</v>
      </c>
      <c r="C761" s="539" t="s">
        <v>6326</v>
      </c>
      <c r="D761" s="539" t="s">
        <v>3079</v>
      </c>
      <c r="E761" s="540" t="s">
        <v>4883</v>
      </c>
      <c r="F761" s="539" t="s">
        <v>416</v>
      </c>
      <c r="G761" s="539" t="s">
        <v>558</v>
      </c>
      <c r="H761" s="539" t="s">
        <v>5710</v>
      </c>
      <c r="I761" s="541">
        <v>44593</v>
      </c>
      <c r="J761" s="541">
        <v>46022</v>
      </c>
      <c r="K761" s="540" t="s">
        <v>6035</v>
      </c>
      <c r="L761" s="700"/>
      <c r="M761" s="700"/>
      <c r="N761" s="700"/>
      <c r="O761" s="542">
        <v>0</v>
      </c>
      <c r="P761" s="542">
        <v>0</v>
      </c>
      <c r="Q761" s="542">
        <v>0</v>
      </c>
      <c r="R761" s="539" t="s">
        <v>3795</v>
      </c>
    </row>
    <row r="762" spans="2:18" s="543" customFormat="1" x14ac:dyDescent="0.25">
      <c r="B762" s="539">
        <v>0</v>
      </c>
      <c r="C762" s="539" t="s">
        <v>6399</v>
      </c>
      <c r="D762" s="539" t="s">
        <v>3079</v>
      </c>
      <c r="E762" s="540" t="s">
        <v>6228</v>
      </c>
      <c r="F762" s="539" t="s">
        <v>416</v>
      </c>
      <c r="G762" s="539" t="s">
        <v>558</v>
      </c>
      <c r="H762" s="539" t="s">
        <v>767</v>
      </c>
      <c r="I762" s="541">
        <v>44621</v>
      </c>
      <c r="J762" s="541">
        <v>46022</v>
      </c>
      <c r="K762" s="540" t="s">
        <v>5575</v>
      </c>
      <c r="L762" s="700"/>
      <c r="M762" s="700"/>
      <c r="N762" s="700"/>
      <c r="O762" s="542">
        <v>0</v>
      </c>
      <c r="P762" s="542">
        <v>0</v>
      </c>
      <c r="Q762" s="542">
        <v>0</v>
      </c>
      <c r="R762" s="539" t="s">
        <v>3795</v>
      </c>
    </row>
    <row r="763" spans="2:18" s="543" customFormat="1" x14ac:dyDescent="0.25">
      <c r="B763" s="539">
        <v>0</v>
      </c>
      <c r="C763" s="539" t="s">
        <v>6398</v>
      </c>
      <c r="D763" s="539" t="s">
        <v>3079</v>
      </c>
      <c r="E763" s="540" t="s">
        <v>6229</v>
      </c>
      <c r="F763" s="539" t="s">
        <v>416</v>
      </c>
      <c r="G763" s="539" t="s">
        <v>558</v>
      </c>
      <c r="H763" s="539" t="s">
        <v>484</v>
      </c>
      <c r="I763" s="541">
        <v>44621</v>
      </c>
      <c r="J763" s="541">
        <v>46022</v>
      </c>
      <c r="K763" s="540" t="s">
        <v>5562</v>
      </c>
      <c r="L763" s="700"/>
      <c r="M763" s="700"/>
      <c r="N763" s="700"/>
      <c r="O763" s="542">
        <v>0</v>
      </c>
      <c r="P763" s="542">
        <v>0</v>
      </c>
      <c r="Q763" s="542">
        <v>0</v>
      </c>
      <c r="R763" s="539" t="s">
        <v>3795</v>
      </c>
    </row>
    <row r="764" spans="2:18" s="543" customFormat="1" x14ac:dyDescent="0.25">
      <c r="B764" s="539">
        <v>0</v>
      </c>
      <c r="C764" s="539" t="s">
        <v>6397</v>
      </c>
      <c r="D764" s="539" t="s">
        <v>3079</v>
      </c>
      <c r="E764" s="540" t="s">
        <v>3009</v>
      </c>
      <c r="F764" s="539" t="s">
        <v>416</v>
      </c>
      <c r="G764" s="539" t="s">
        <v>558</v>
      </c>
      <c r="H764" s="539" t="s">
        <v>422</v>
      </c>
      <c r="I764" s="541">
        <v>44621</v>
      </c>
      <c r="J764" s="541">
        <v>45291</v>
      </c>
      <c r="K764" s="540" t="s">
        <v>193</v>
      </c>
      <c r="L764" s="700"/>
      <c r="M764" s="700"/>
      <c r="N764" s="700"/>
      <c r="O764" s="542">
        <v>0</v>
      </c>
      <c r="P764" s="542">
        <v>0</v>
      </c>
      <c r="Q764" s="542">
        <v>0</v>
      </c>
      <c r="R764" s="539" t="s">
        <v>3795</v>
      </c>
    </row>
    <row r="765" spans="2:18" s="543" customFormat="1" x14ac:dyDescent="0.25">
      <c r="B765" s="539">
        <v>0</v>
      </c>
      <c r="C765" s="539" t="s">
        <v>6396</v>
      </c>
      <c r="D765" s="539" t="s">
        <v>3079</v>
      </c>
      <c r="E765" s="540" t="s">
        <v>5694</v>
      </c>
      <c r="F765" s="539" t="s">
        <v>416</v>
      </c>
      <c r="G765" s="539" t="s">
        <v>558</v>
      </c>
      <c r="H765" s="539" t="s">
        <v>370</v>
      </c>
      <c r="I765" s="541">
        <v>44621</v>
      </c>
      <c r="J765" s="541">
        <v>46022</v>
      </c>
      <c r="K765" s="540" t="s">
        <v>3415</v>
      </c>
      <c r="L765" s="700"/>
      <c r="M765" s="700"/>
      <c r="N765" s="700"/>
      <c r="O765" s="542">
        <v>0</v>
      </c>
      <c r="P765" s="542">
        <v>0</v>
      </c>
      <c r="Q765" s="542">
        <v>0</v>
      </c>
      <c r="R765" s="539" t="s">
        <v>3795</v>
      </c>
    </row>
    <row r="766" spans="2:18" s="543" customFormat="1" x14ac:dyDescent="0.25">
      <c r="B766" s="539">
        <v>0</v>
      </c>
      <c r="C766" s="539" t="s">
        <v>6395</v>
      </c>
      <c r="D766" s="539" t="s">
        <v>3079</v>
      </c>
      <c r="E766" s="540" t="s">
        <v>5722</v>
      </c>
      <c r="F766" s="539" t="s">
        <v>416</v>
      </c>
      <c r="G766" s="539" t="s">
        <v>558</v>
      </c>
      <c r="H766" s="539" t="s">
        <v>522</v>
      </c>
      <c r="I766" s="541">
        <v>44621</v>
      </c>
      <c r="J766" s="541">
        <v>46022</v>
      </c>
      <c r="K766" s="540" t="s">
        <v>3506</v>
      </c>
      <c r="L766" s="700"/>
      <c r="M766" s="700"/>
      <c r="N766" s="700"/>
      <c r="O766" s="542">
        <v>0</v>
      </c>
      <c r="P766" s="542">
        <v>0</v>
      </c>
      <c r="Q766" s="542">
        <v>0</v>
      </c>
      <c r="R766" s="539" t="s">
        <v>3795</v>
      </c>
    </row>
    <row r="767" spans="2:18" s="543" customFormat="1" x14ac:dyDescent="0.25">
      <c r="B767" s="539">
        <v>0</v>
      </c>
      <c r="C767" s="539" t="s">
        <v>6394</v>
      </c>
      <c r="D767" s="539" t="s">
        <v>3079</v>
      </c>
      <c r="E767" s="540" t="s">
        <v>6230</v>
      </c>
      <c r="F767" s="539" t="s">
        <v>416</v>
      </c>
      <c r="G767" s="539" t="s">
        <v>558</v>
      </c>
      <c r="H767" s="539" t="s">
        <v>370</v>
      </c>
      <c r="I767" s="541">
        <v>44621</v>
      </c>
      <c r="J767" s="541">
        <v>45657</v>
      </c>
      <c r="K767" s="540" t="s">
        <v>3415</v>
      </c>
      <c r="L767" s="700"/>
      <c r="M767" s="700"/>
      <c r="N767" s="700"/>
      <c r="O767" s="542">
        <v>0</v>
      </c>
      <c r="P767" s="542">
        <v>0</v>
      </c>
      <c r="Q767" s="542">
        <v>0</v>
      </c>
      <c r="R767" s="539" t="s">
        <v>3795</v>
      </c>
    </row>
    <row r="768" spans="2:18" s="543" customFormat="1" x14ac:dyDescent="0.25">
      <c r="B768" s="539">
        <v>0</v>
      </c>
      <c r="C768" s="539" t="s">
        <v>6393</v>
      </c>
      <c r="D768" s="539" t="s">
        <v>3079</v>
      </c>
      <c r="E768" s="540" t="s">
        <v>6231</v>
      </c>
      <c r="F768" s="539" t="s">
        <v>416</v>
      </c>
      <c r="G768" s="539" t="s">
        <v>558</v>
      </c>
      <c r="H768" s="539" t="s">
        <v>561</v>
      </c>
      <c r="I768" s="541">
        <v>44621</v>
      </c>
      <c r="J768" s="541">
        <v>45657</v>
      </c>
      <c r="K768" s="540" t="s">
        <v>6031</v>
      </c>
      <c r="L768" s="700"/>
      <c r="M768" s="700"/>
      <c r="N768" s="700"/>
      <c r="O768" s="542">
        <v>0</v>
      </c>
      <c r="P768" s="542">
        <v>0</v>
      </c>
      <c r="Q768" s="542">
        <v>0</v>
      </c>
      <c r="R768" s="539" t="s">
        <v>3795</v>
      </c>
    </row>
    <row r="769" spans="2:18" s="543" customFormat="1" x14ac:dyDescent="0.25">
      <c r="B769" s="539">
        <v>0</v>
      </c>
      <c r="C769" s="539" t="s">
        <v>6392</v>
      </c>
      <c r="D769" s="539" t="s">
        <v>3079</v>
      </c>
      <c r="E769" s="540" t="s">
        <v>5789</v>
      </c>
      <c r="F769" s="539" t="s">
        <v>416</v>
      </c>
      <c r="G769" s="539" t="s">
        <v>558</v>
      </c>
      <c r="H769" s="539" t="s">
        <v>370</v>
      </c>
      <c r="I769" s="541">
        <v>44621</v>
      </c>
      <c r="J769" s="541">
        <v>46022</v>
      </c>
      <c r="K769" s="540" t="s">
        <v>3415</v>
      </c>
      <c r="L769" s="700"/>
      <c r="M769" s="700"/>
      <c r="N769" s="700"/>
      <c r="O769" s="542">
        <v>0</v>
      </c>
      <c r="P769" s="542">
        <v>0</v>
      </c>
      <c r="Q769" s="542">
        <v>0</v>
      </c>
      <c r="R769" s="539" t="s">
        <v>3795</v>
      </c>
    </row>
    <row r="770" spans="2:18" s="543" customFormat="1" x14ac:dyDescent="0.25">
      <c r="B770" s="539">
        <v>0</v>
      </c>
      <c r="C770" s="539" t="s">
        <v>6391</v>
      </c>
      <c r="D770" s="539" t="s">
        <v>3079</v>
      </c>
      <c r="E770" s="540" t="s">
        <v>5795</v>
      </c>
      <c r="F770" s="539" t="s">
        <v>416</v>
      </c>
      <c r="G770" s="539" t="s">
        <v>558</v>
      </c>
      <c r="H770" s="539" t="s">
        <v>504</v>
      </c>
      <c r="I770" s="541">
        <v>44621</v>
      </c>
      <c r="J770" s="541">
        <v>46022</v>
      </c>
      <c r="K770" s="540" t="s">
        <v>6033</v>
      </c>
      <c r="L770" s="700"/>
      <c r="M770" s="700"/>
      <c r="N770" s="700"/>
      <c r="O770" s="542">
        <v>0</v>
      </c>
      <c r="P770" s="542">
        <v>0</v>
      </c>
      <c r="Q770" s="542">
        <v>0</v>
      </c>
      <c r="R770" s="539" t="s">
        <v>3795</v>
      </c>
    </row>
    <row r="771" spans="2:18" s="543" customFormat="1" x14ac:dyDescent="0.25">
      <c r="B771" s="539">
        <v>0</v>
      </c>
      <c r="C771" s="539" t="s">
        <v>6390</v>
      </c>
      <c r="D771" s="539" t="s">
        <v>3079</v>
      </c>
      <c r="E771" s="540" t="s">
        <v>5770</v>
      </c>
      <c r="F771" s="539" t="s">
        <v>416</v>
      </c>
      <c r="G771" s="539" t="s">
        <v>558</v>
      </c>
      <c r="H771" s="539" t="s">
        <v>561</v>
      </c>
      <c r="I771" s="541">
        <v>44621</v>
      </c>
      <c r="J771" s="541">
        <v>45657</v>
      </c>
      <c r="K771" s="540" t="s">
        <v>6031</v>
      </c>
      <c r="L771" s="700"/>
      <c r="M771" s="700"/>
      <c r="N771" s="700"/>
      <c r="O771" s="542">
        <v>0</v>
      </c>
      <c r="P771" s="542">
        <v>0</v>
      </c>
      <c r="Q771" s="542">
        <v>0</v>
      </c>
      <c r="R771" s="539" t="s">
        <v>3795</v>
      </c>
    </row>
    <row r="772" spans="2:18" s="543" customFormat="1" x14ac:dyDescent="0.25">
      <c r="B772" s="539">
        <v>0</v>
      </c>
      <c r="C772" s="539" t="s">
        <v>6389</v>
      </c>
      <c r="D772" s="539" t="s">
        <v>3079</v>
      </c>
      <c r="E772" s="540" t="s">
        <v>5765</v>
      </c>
      <c r="F772" s="539" t="s">
        <v>416</v>
      </c>
      <c r="G772" s="539" t="s">
        <v>558</v>
      </c>
      <c r="H772" s="539" t="s">
        <v>561</v>
      </c>
      <c r="I772" s="541">
        <v>44621</v>
      </c>
      <c r="J772" s="541">
        <v>45657</v>
      </c>
      <c r="K772" s="540" t="s">
        <v>6031</v>
      </c>
      <c r="L772" s="700"/>
      <c r="M772" s="700"/>
      <c r="N772" s="700"/>
      <c r="O772" s="542">
        <v>0</v>
      </c>
      <c r="P772" s="542">
        <v>0</v>
      </c>
      <c r="Q772" s="542">
        <v>0</v>
      </c>
      <c r="R772" s="539" t="s">
        <v>3795</v>
      </c>
    </row>
    <row r="773" spans="2:18" s="543" customFormat="1" x14ac:dyDescent="0.25">
      <c r="B773" s="539">
        <v>0</v>
      </c>
      <c r="C773" s="539" t="s">
        <v>6388</v>
      </c>
      <c r="D773" s="539" t="s">
        <v>3079</v>
      </c>
      <c r="E773" s="540" t="s">
        <v>6232</v>
      </c>
      <c r="F773" s="539" t="s">
        <v>416</v>
      </c>
      <c r="G773" s="539" t="s">
        <v>558</v>
      </c>
      <c r="H773" s="539" t="s">
        <v>561</v>
      </c>
      <c r="I773" s="541">
        <v>44621</v>
      </c>
      <c r="J773" s="541">
        <v>45657</v>
      </c>
      <c r="K773" s="540" t="s">
        <v>6031</v>
      </c>
      <c r="L773" s="700"/>
      <c r="M773" s="700"/>
      <c r="N773" s="700"/>
      <c r="O773" s="542">
        <v>0</v>
      </c>
      <c r="P773" s="542">
        <v>0</v>
      </c>
      <c r="Q773" s="542">
        <v>0</v>
      </c>
      <c r="R773" s="539" t="s">
        <v>3795</v>
      </c>
    </row>
    <row r="774" spans="2:18" s="543" customFormat="1" x14ac:dyDescent="0.25">
      <c r="B774" s="539">
        <v>0</v>
      </c>
      <c r="C774" s="539" t="s">
        <v>6387</v>
      </c>
      <c r="D774" s="539" t="s">
        <v>3079</v>
      </c>
      <c r="E774" s="540" t="s">
        <v>5758</v>
      </c>
      <c r="F774" s="539" t="s">
        <v>416</v>
      </c>
      <c r="G774" s="539" t="s">
        <v>558</v>
      </c>
      <c r="H774" s="539" t="s">
        <v>634</v>
      </c>
      <c r="I774" s="541">
        <v>44621</v>
      </c>
      <c r="J774" s="541">
        <v>46022</v>
      </c>
      <c r="K774" s="540" t="s">
        <v>200</v>
      </c>
      <c r="L774" s="700"/>
      <c r="M774" s="700"/>
      <c r="N774" s="700"/>
      <c r="O774" s="542">
        <v>0</v>
      </c>
      <c r="P774" s="542">
        <v>0</v>
      </c>
      <c r="Q774" s="542">
        <v>0</v>
      </c>
      <c r="R774" s="539" t="s">
        <v>3795</v>
      </c>
    </row>
    <row r="775" spans="2:18" s="543" customFormat="1" x14ac:dyDescent="0.25">
      <c r="B775" s="539">
        <v>0</v>
      </c>
      <c r="C775" s="539" t="s">
        <v>6386</v>
      </c>
      <c r="D775" s="539" t="s">
        <v>3079</v>
      </c>
      <c r="E775" s="540" t="s">
        <v>6233</v>
      </c>
      <c r="F775" s="539" t="s">
        <v>416</v>
      </c>
      <c r="G775" s="539" t="s">
        <v>558</v>
      </c>
      <c r="H775" s="539" t="s">
        <v>470</v>
      </c>
      <c r="I775" s="541">
        <v>44621</v>
      </c>
      <c r="J775" s="541">
        <v>45657</v>
      </c>
      <c r="K775" s="540" t="s">
        <v>3526</v>
      </c>
      <c r="L775" s="700"/>
      <c r="M775" s="700"/>
      <c r="N775" s="700"/>
      <c r="O775" s="542">
        <v>0</v>
      </c>
      <c r="P775" s="542">
        <v>0</v>
      </c>
      <c r="Q775" s="542">
        <v>0</v>
      </c>
      <c r="R775" s="539" t="s">
        <v>3795</v>
      </c>
    </row>
    <row r="776" spans="2:18" s="543" customFormat="1" x14ac:dyDescent="0.25">
      <c r="B776" s="539">
        <v>0</v>
      </c>
      <c r="C776" s="539" t="s">
        <v>6385</v>
      </c>
      <c r="D776" s="539" t="s">
        <v>3079</v>
      </c>
      <c r="E776" s="540" t="s">
        <v>5716</v>
      </c>
      <c r="F776" s="539" t="s">
        <v>416</v>
      </c>
      <c r="G776" s="539" t="s">
        <v>558</v>
      </c>
      <c r="H776" s="539" t="s">
        <v>370</v>
      </c>
      <c r="I776" s="541">
        <v>44621</v>
      </c>
      <c r="J776" s="541">
        <v>46022</v>
      </c>
      <c r="K776" s="540" t="s">
        <v>3415</v>
      </c>
      <c r="L776" s="700"/>
      <c r="M776" s="700"/>
      <c r="N776" s="700"/>
      <c r="O776" s="542">
        <v>0</v>
      </c>
      <c r="P776" s="542">
        <v>0</v>
      </c>
      <c r="Q776" s="542">
        <v>0</v>
      </c>
      <c r="R776" s="539" t="s">
        <v>3795</v>
      </c>
    </row>
    <row r="777" spans="2:18" s="543" customFormat="1" x14ac:dyDescent="0.25">
      <c r="B777" s="539">
        <v>0</v>
      </c>
      <c r="C777" s="539" t="s">
        <v>6384</v>
      </c>
      <c r="D777" s="539" t="s">
        <v>3079</v>
      </c>
      <c r="E777" s="540" t="s">
        <v>5741</v>
      </c>
      <c r="F777" s="539" t="s">
        <v>416</v>
      </c>
      <c r="G777" s="539" t="s">
        <v>558</v>
      </c>
      <c r="H777" s="539" t="s">
        <v>370</v>
      </c>
      <c r="I777" s="541">
        <v>44621</v>
      </c>
      <c r="J777" s="541">
        <v>46022</v>
      </c>
      <c r="K777" s="540" t="s">
        <v>3415</v>
      </c>
      <c r="L777" s="700"/>
      <c r="M777" s="700"/>
      <c r="N777" s="700"/>
      <c r="O777" s="542">
        <v>0</v>
      </c>
      <c r="P777" s="542">
        <v>0</v>
      </c>
      <c r="Q777" s="542">
        <v>0</v>
      </c>
      <c r="R777" s="539" t="s">
        <v>3795</v>
      </c>
    </row>
    <row r="778" spans="2:18" s="543" customFormat="1" x14ac:dyDescent="0.25">
      <c r="B778" s="539">
        <v>0</v>
      </c>
      <c r="C778" s="539" t="s">
        <v>6383</v>
      </c>
      <c r="D778" s="539" t="s">
        <v>3079</v>
      </c>
      <c r="E778" s="540" t="s">
        <v>6234</v>
      </c>
      <c r="F778" s="539" t="s">
        <v>416</v>
      </c>
      <c r="G778" s="539" t="s">
        <v>558</v>
      </c>
      <c r="H778" s="539" t="s">
        <v>767</v>
      </c>
      <c r="I778" s="541">
        <v>44621</v>
      </c>
      <c r="J778" s="541">
        <v>46022</v>
      </c>
      <c r="K778" s="540" t="s">
        <v>5575</v>
      </c>
      <c r="L778" s="700"/>
      <c r="M778" s="700"/>
      <c r="N778" s="700"/>
      <c r="O778" s="542">
        <v>0</v>
      </c>
      <c r="P778" s="542">
        <v>0</v>
      </c>
      <c r="Q778" s="542">
        <v>0</v>
      </c>
      <c r="R778" s="539" t="s">
        <v>3795</v>
      </c>
    </row>
    <row r="779" spans="2:18" s="543" customFormat="1" x14ac:dyDescent="0.25">
      <c r="B779" s="539">
        <v>0</v>
      </c>
      <c r="C779" s="539" t="s">
        <v>6382</v>
      </c>
      <c r="D779" s="539" t="s">
        <v>3079</v>
      </c>
      <c r="E779" s="540" t="s">
        <v>4411</v>
      </c>
      <c r="F779" s="539" t="s">
        <v>416</v>
      </c>
      <c r="G779" s="539" t="s">
        <v>558</v>
      </c>
      <c r="H779" s="539" t="s">
        <v>3318</v>
      </c>
      <c r="I779" s="541">
        <v>44621</v>
      </c>
      <c r="J779" s="541">
        <v>46022</v>
      </c>
      <c r="K779" s="540" t="s">
        <v>3560</v>
      </c>
      <c r="L779" s="700"/>
      <c r="M779" s="700"/>
      <c r="N779" s="700"/>
      <c r="O779" s="542">
        <v>0</v>
      </c>
      <c r="P779" s="542">
        <v>0</v>
      </c>
      <c r="Q779" s="542">
        <v>0</v>
      </c>
      <c r="R779" s="539" t="s">
        <v>3795</v>
      </c>
    </row>
    <row r="780" spans="2:18" s="543" customFormat="1" x14ac:dyDescent="0.25">
      <c r="B780" s="539">
        <v>0</v>
      </c>
      <c r="C780" s="539" t="s">
        <v>6381</v>
      </c>
      <c r="D780" s="539" t="s">
        <v>3079</v>
      </c>
      <c r="E780" s="540" t="s">
        <v>6235</v>
      </c>
      <c r="F780" s="539" t="s">
        <v>416</v>
      </c>
      <c r="G780" s="539" t="s">
        <v>558</v>
      </c>
      <c r="H780" s="539" t="s">
        <v>767</v>
      </c>
      <c r="I780" s="541">
        <v>44621</v>
      </c>
      <c r="J780" s="541">
        <v>46022</v>
      </c>
      <c r="K780" s="540" t="s">
        <v>5575</v>
      </c>
      <c r="L780" s="700"/>
      <c r="M780" s="700"/>
      <c r="N780" s="700"/>
      <c r="O780" s="542">
        <v>0</v>
      </c>
      <c r="P780" s="542">
        <v>0</v>
      </c>
      <c r="Q780" s="542">
        <v>0</v>
      </c>
      <c r="R780" s="539" t="s">
        <v>3795</v>
      </c>
    </row>
    <row r="781" spans="2:18" s="543" customFormat="1" x14ac:dyDescent="0.25">
      <c r="B781" s="539">
        <v>0</v>
      </c>
      <c r="C781" s="539" t="s">
        <v>6380</v>
      </c>
      <c r="D781" s="539" t="s">
        <v>3079</v>
      </c>
      <c r="E781" s="540" t="s">
        <v>6051</v>
      </c>
      <c r="F781" s="539" t="s">
        <v>416</v>
      </c>
      <c r="G781" s="539" t="s">
        <v>558</v>
      </c>
      <c r="H781" s="539" t="s">
        <v>1148</v>
      </c>
      <c r="I781" s="541">
        <v>44621</v>
      </c>
      <c r="J781" s="541">
        <v>46022</v>
      </c>
      <c r="K781" s="540" t="s">
        <v>3476</v>
      </c>
      <c r="L781" s="700"/>
      <c r="M781" s="700"/>
      <c r="N781" s="700"/>
      <c r="O781" s="542">
        <v>0</v>
      </c>
      <c r="P781" s="542">
        <v>0</v>
      </c>
      <c r="Q781" s="542">
        <v>0</v>
      </c>
      <c r="R781" s="539" t="s">
        <v>3795</v>
      </c>
    </row>
    <row r="782" spans="2:18" s="543" customFormat="1" x14ac:dyDescent="0.25">
      <c r="B782" s="539">
        <v>0</v>
      </c>
      <c r="C782" s="539" t="s">
        <v>6379</v>
      </c>
      <c r="D782" s="539" t="s">
        <v>3079</v>
      </c>
      <c r="E782" s="540" t="s">
        <v>6090</v>
      </c>
      <c r="F782" s="539" t="s">
        <v>416</v>
      </c>
      <c r="G782" s="539" t="s">
        <v>558</v>
      </c>
      <c r="H782" s="539" t="s">
        <v>370</v>
      </c>
      <c r="I782" s="541">
        <v>44621</v>
      </c>
      <c r="J782" s="541">
        <v>46022</v>
      </c>
      <c r="K782" s="540" t="s">
        <v>3415</v>
      </c>
      <c r="L782" s="700"/>
      <c r="M782" s="700"/>
      <c r="N782" s="700"/>
      <c r="O782" s="542">
        <v>0</v>
      </c>
      <c r="P782" s="542">
        <v>0</v>
      </c>
      <c r="Q782" s="542">
        <v>0</v>
      </c>
      <c r="R782" s="539" t="s">
        <v>3795</v>
      </c>
    </row>
    <row r="783" spans="2:18" s="543" customFormat="1" x14ac:dyDescent="0.25">
      <c r="B783" s="539">
        <v>0</v>
      </c>
      <c r="C783" s="539" t="s">
        <v>6378</v>
      </c>
      <c r="D783" s="539" t="s">
        <v>3079</v>
      </c>
      <c r="E783" s="540" t="s">
        <v>6090</v>
      </c>
      <c r="F783" s="539" t="s">
        <v>416</v>
      </c>
      <c r="G783" s="539" t="s">
        <v>558</v>
      </c>
      <c r="H783" s="539" t="s">
        <v>422</v>
      </c>
      <c r="I783" s="541">
        <v>44621</v>
      </c>
      <c r="J783" s="541">
        <v>46022</v>
      </c>
      <c r="K783" s="540" t="s">
        <v>193</v>
      </c>
      <c r="L783" s="700"/>
      <c r="M783" s="700"/>
      <c r="N783" s="700"/>
      <c r="O783" s="542">
        <v>0</v>
      </c>
      <c r="P783" s="542">
        <v>0</v>
      </c>
      <c r="Q783" s="542">
        <v>0</v>
      </c>
      <c r="R783" s="539" t="s">
        <v>3795</v>
      </c>
    </row>
    <row r="784" spans="2:18" s="543" customFormat="1" x14ac:dyDescent="0.25">
      <c r="B784" s="539">
        <v>0</v>
      </c>
      <c r="C784" s="539" t="s">
        <v>6377</v>
      </c>
      <c r="D784" s="539" t="s">
        <v>3079</v>
      </c>
      <c r="E784" s="540" t="s">
        <v>6083</v>
      </c>
      <c r="F784" s="539" t="s">
        <v>416</v>
      </c>
      <c r="G784" s="539" t="s">
        <v>558</v>
      </c>
      <c r="H784" s="539" t="s">
        <v>522</v>
      </c>
      <c r="I784" s="541">
        <v>44621</v>
      </c>
      <c r="J784" s="541">
        <v>46022</v>
      </c>
      <c r="K784" s="540" t="s">
        <v>3506</v>
      </c>
      <c r="L784" s="700"/>
      <c r="M784" s="700"/>
      <c r="N784" s="700"/>
      <c r="O784" s="542">
        <v>0</v>
      </c>
      <c r="P784" s="542">
        <v>0</v>
      </c>
      <c r="Q784" s="542">
        <v>0</v>
      </c>
      <c r="R784" s="539" t="s">
        <v>3795</v>
      </c>
    </row>
    <row r="785" spans="2:18" s="543" customFormat="1" x14ac:dyDescent="0.25">
      <c r="B785" s="539">
        <v>0</v>
      </c>
      <c r="C785" s="539" t="s">
        <v>6376</v>
      </c>
      <c r="D785" s="539" t="s">
        <v>3079</v>
      </c>
      <c r="E785" s="540" t="s">
        <v>6237</v>
      </c>
      <c r="F785" s="539" t="s">
        <v>416</v>
      </c>
      <c r="G785" s="539" t="s">
        <v>558</v>
      </c>
      <c r="H785" s="539" t="s">
        <v>370</v>
      </c>
      <c r="I785" s="541">
        <v>44621</v>
      </c>
      <c r="J785" s="541">
        <v>46022</v>
      </c>
      <c r="K785" s="540" t="s">
        <v>3415</v>
      </c>
      <c r="L785" s="700"/>
      <c r="M785" s="700"/>
      <c r="N785" s="700"/>
      <c r="O785" s="542">
        <v>0</v>
      </c>
      <c r="P785" s="542">
        <v>0</v>
      </c>
      <c r="Q785" s="542">
        <v>0</v>
      </c>
      <c r="R785" s="539" t="s">
        <v>3795</v>
      </c>
    </row>
    <row r="786" spans="2:18" s="543" customFormat="1" x14ac:dyDescent="0.25">
      <c r="B786" s="539">
        <v>0</v>
      </c>
      <c r="C786" s="539" t="s">
        <v>6375</v>
      </c>
      <c r="D786" s="539" t="s">
        <v>3079</v>
      </c>
      <c r="E786" s="540" t="s">
        <v>6238</v>
      </c>
      <c r="F786" s="539" t="s">
        <v>416</v>
      </c>
      <c r="G786" s="539" t="s">
        <v>558</v>
      </c>
      <c r="H786" s="539" t="s">
        <v>767</v>
      </c>
      <c r="I786" s="541">
        <v>44621</v>
      </c>
      <c r="J786" s="541">
        <v>46022</v>
      </c>
      <c r="K786" s="540" t="s">
        <v>5575</v>
      </c>
      <c r="L786" s="700"/>
      <c r="M786" s="700"/>
      <c r="N786" s="700"/>
      <c r="O786" s="542">
        <v>0</v>
      </c>
      <c r="P786" s="542">
        <v>0</v>
      </c>
      <c r="Q786" s="542">
        <v>0</v>
      </c>
      <c r="R786" s="539" t="s">
        <v>3795</v>
      </c>
    </row>
    <row r="787" spans="2:18" s="543" customFormat="1" x14ac:dyDescent="0.25">
      <c r="B787" s="539">
        <v>0</v>
      </c>
      <c r="C787" s="539" t="s">
        <v>6449</v>
      </c>
      <c r="D787" s="539" t="s">
        <v>3079</v>
      </c>
      <c r="E787" s="540" t="s">
        <v>6327</v>
      </c>
      <c r="F787" s="539" t="s">
        <v>416</v>
      </c>
      <c r="G787" s="539" t="s">
        <v>558</v>
      </c>
      <c r="H787" s="539" t="s">
        <v>562</v>
      </c>
      <c r="I787" s="541">
        <v>44652</v>
      </c>
      <c r="J787" s="541">
        <v>45991</v>
      </c>
      <c r="K787" s="540" t="s">
        <v>6328</v>
      </c>
      <c r="L787" s="700"/>
      <c r="M787" s="700"/>
      <c r="N787" s="700"/>
      <c r="O787" s="542">
        <v>0</v>
      </c>
      <c r="P787" s="542">
        <v>0</v>
      </c>
      <c r="Q787" s="542">
        <v>0</v>
      </c>
      <c r="R787" s="539" t="s">
        <v>3795</v>
      </c>
    </row>
    <row r="788" spans="2:18" s="543" customFormat="1" x14ac:dyDescent="0.25">
      <c r="B788" s="539">
        <v>0</v>
      </c>
      <c r="C788" s="539" t="s">
        <v>6450</v>
      </c>
      <c r="D788" s="539" t="s">
        <v>3079</v>
      </c>
      <c r="E788" s="540" t="s">
        <v>6330</v>
      </c>
      <c r="F788" s="539" t="s">
        <v>416</v>
      </c>
      <c r="G788" s="539" t="s">
        <v>558</v>
      </c>
      <c r="H788" s="539" t="s">
        <v>370</v>
      </c>
      <c r="I788" s="541">
        <v>44652</v>
      </c>
      <c r="J788" s="541">
        <v>46022</v>
      </c>
      <c r="K788" s="540" t="s">
        <v>3415</v>
      </c>
      <c r="L788" s="700"/>
      <c r="M788" s="700"/>
      <c r="N788" s="700"/>
      <c r="O788" s="542">
        <v>0</v>
      </c>
      <c r="P788" s="542">
        <v>0</v>
      </c>
      <c r="Q788" s="542">
        <v>0</v>
      </c>
      <c r="R788" s="539" t="s">
        <v>3795</v>
      </c>
    </row>
    <row r="789" spans="2:18" s="543" customFormat="1" x14ac:dyDescent="0.25">
      <c r="B789" s="539">
        <v>0</v>
      </c>
      <c r="C789" s="539" t="s">
        <v>6451</v>
      </c>
      <c r="D789" s="539" t="s">
        <v>3079</v>
      </c>
      <c r="E789" s="540" t="s">
        <v>6236</v>
      </c>
      <c r="F789" s="539" t="s">
        <v>416</v>
      </c>
      <c r="G789" s="539" t="s">
        <v>558</v>
      </c>
      <c r="H789" s="539" t="s">
        <v>634</v>
      </c>
      <c r="I789" s="541">
        <v>44652</v>
      </c>
      <c r="J789" s="541">
        <v>46022</v>
      </c>
      <c r="K789" s="540" t="s">
        <v>200</v>
      </c>
      <c r="L789" s="700"/>
      <c r="M789" s="700"/>
      <c r="N789" s="700"/>
      <c r="O789" s="542">
        <v>0</v>
      </c>
      <c r="P789" s="542">
        <v>0</v>
      </c>
      <c r="Q789" s="542">
        <v>0</v>
      </c>
      <c r="R789" s="539" t="s">
        <v>3795</v>
      </c>
    </row>
    <row r="790" spans="2:18" s="543" customFormat="1" x14ac:dyDescent="0.25">
      <c r="B790" s="539">
        <v>0</v>
      </c>
      <c r="C790" s="539" t="s">
        <v>6463</v>
      </c>
      <c r="D790" s="539" t="s">
        <v>3079</v>
      </c>
      <c r="E790" s="540" t="s">
        <v>4438</v>
      </c>
      <c r="F790" s="539" t="s">
        <v>416</v>
      </c>
      <c r="G790" s="539" t="s">
        <v>558</v>
      </c>
      <c r="H790" s="539" t="s">
        <v>517</v>
      </c>
      <c r="I790" s="541">
        <v>44713</v>
      </c>
      <c r="J790" s="541">
        <v>45657</v>
      </c>
      <c r="K790" s="540" t="s">
        <v>5494</v>
      </c>
      <c r="L790" s="700"/>
      <c r="M790" s="700"/>
      <c r="N790" s="700"/>
      <c r="O790" s="542">
        <v>0</v>
      </c>
      <c r="P790" s="542">
        <v>0</v>
      </c>
      <c r="Q790" s="542">
        <v>0</v>
      </c>
      <c r="R790" s="539" t="s">
        <v>3795</v>
      </c>
    </row>
    <row r="791" spans="2:18" s="543" customFormat="1" x14ac:dyDescent="0.25">
      <c r="B791" s="539">
        <v>0</v>
      </c>
      <c r="C791" s="539" t="s">
        <v>6464</v>
      </c>
      <c r="D791" s="539" t="s">
        <v>3079</v>
      </c>
      <c r="E791" s="540" t="s">
        <v>6057</v>
      </c>
      <c r="F791" s="539" t="s">
        <v>416</v>
      </c>
      <c r="G791" s="539" t="s">
        <v>558</v>
      </c>
      <c r="H791" s="539" t="s">
        <v>431</v>
      </c>
      <c r="I791" s="541">
        <v>44713</v>
      </c>
      <c r="J791" s="541">
        <v>46022</v>
      </c>
      <c r="K791" s="540" t="s">
        <v>194</v>
      </c>
      <c r="L791" s="700"/>
      <c r="M791" s="700"/>
      <c r="N791" s="700"/>
      <c r="O791" s="542">
        <v>0</v>
      </c>
      <c r="P791" s="542">
        <v>0</v>
      </c>
      <c r="Q791" s="542">
        <v>0</v>
      </c>
      <c r="R791" s="539" t="s">
        <v>3795</v>
      </c>
    </row>
    <row r="792" spans="2:18" s="543" customFormat="1" x14ac:dyDescent="0.25">
      <c r="B792" s="539">
        <v>0</v>
      </c>
      <c r="C792" s="539" t="s">
        <v>6465</v>
      </c>
      <c r="D792" s="539" t="s">
        <v>3079</v>
      </c>
      <c r="E792" s="540" t="s">
        <v>5751</v>
      </c>
      <c r="F792" s="539" t="s">
        <v>416</v>
      </c>
      <c r="G792" s="539" t="s">
        <v>558</v>
      </c>
      <c r="H792" s="539" t="s">
        <v>561</v>
      </c>
      <c r="I792" s="541">
        <v>44713</v>
      </c>
      <c r="J792" s="541">
        <v>46022</v>
      </c>
      <c r="K792" s="540" t="s">
        <v>6031</v>
      </c>
      <c r="L792" s="700"/>
      <c r="M792" s="700"/>
      <c r="N792" s="700"/>
      <c r="O792" s="542">
        <v>0</v>
      </c>
      <c r="P792" s="542">
        <v>0</v>
      </c>
      <c r="Q792" s="542">
        <v>0</v>
      </c>
      <c r="R792" s="539" t="s">
        <v>3795</v>
      </c>
    </row>
    <row r="793" spans="2:18" s="543" customFormat="1" x14ac:dyDescent="0.25">
      <c r="B793" s="539">
        <v>0</v>
      </c>
      <c r="C793" s="539" t="s">
        <v>6466</v>
      </c>
      <c r="D793" s="539" t="s">
        <v>3079</v>
      </c>
      <c r="E793" s="540" t="s">
        <v>3727</v>
      </c>
      <c r="F793" s="539" t="s">
        <v>416</v>
      </c>
      <c r="G793" s="539" t="s">
        <v>558</v>
      </c>
      <c r="H793" s="539" t="s">
        <v>370</v>
      </c>
      <c r="I793" s="541">
        <v>44713</v>
      </c>
      <c r="J793" s="541">
        <v>46022</v>
      </c>
      <c r="K793" s="540" t="s">
        <v>3415</v>
      </c>
      <c r="L793" s="700"/>
      <c r="M793" s="700"/>
      <c r="N793" s="700"/>
      <c r="O793" s="542">
        <v>0</v>
      </c>
      <c r="P793" s="542">
        <v>0</v>
      </c>
      <c r="Q793" s="542">
        <v>0</v>
      </c>
      <c r="R793" s="539" t="s">
        <v>3795</v>
      </c>
    </row>
    <row r="794" spans="2:18" s="543" customFormat="1" x14ac:dyDescent="0.25">
      <c r="B794" s="539">
        <v>0</v>
      </c>
      <c r="C794" s="539" t="s">
        <v>6467</v>
      </c>
      <c r="D794" s="539" t="s">
        <v>3079</v>
      </c>
      <c r="E794" s="540" t="s">
        <v>6075</v>
      </c>
      <c r="F794" s="539" t="s">
        <v>416</v>
      </c>
      <c r="G794" s="539" t="s">
        <v>558</v>
      </c>
      <c r="H794" s="539" t="s">
        <v>634</v>
      </c>
      <c r="I794" s="541">
        <v>44713</v>
      </c>
      <c r="J794" s="541">
        <v>46022</v>
      </c>
      <c r="K794" s="540" t="s">
        <v>200</v>
      </c>
      <c r="L794" s="700"/>
      <c r="M794" s="700"/>
      <c r="N794" s="700"/>
      <c r="O794" s="542">
        <v>0</v>
      </c>
      <c r="P794" s="542">
        <v>0</v>
      </c>
      <c r="Q794" s="542">
        <v>0</v>
      </c>
      <c r="R794" s="539" t="s">
        <v>3795</v>
      </c>
    </row>
    <row r="795" spans="2:18" s="543" customFormat="1" x14ac:dyDescent="0.25">
      <c r="B795" s="539">
        <v>0</v>
      </c>
      <c r="C795" s="539" t="s">
        <v>6468</v>
      </c>
      <c r="D795" s="539" t="s">
        <v>3079</v>
      </c>
      <c r="E795" s="540" t="s">
        <v>6086</v>
      </c>
      <c r="F795" s="539" t="s">
        <v>416</v>
      </c>
      <c r="G795" s="539" t="s">
        <v>558</v>
      </c>
      <c r="H795" s="539" t="s">
        <v>522</v>
      </c>
      <c r="I795" s="541">
        <v>44713</v>
      </c>
      <c r="J795" s="541">
        <v>46022</v>
      </c>
      <c r="K795" s="540" t="s">
        <v>3506</v>
      </c>
      <c r="L795" s="700"/>
      <c r="M795" s="700"/>
      <c r="N795" s="700"/>
      <c r="O795" s="542">
        <v>0</v>
      </c>
      <c r="P795" s="542">
        <v>0</v>
      </c>
      <c r="Q795" s="542">
        <v>0</v>
      </c>
      <c r="R795" s="539" t="s">
        <v>3795</v>
      </c>
    </row>
    <row r="796" spans="2:18" s="543" customFormat="1" x14ac:dyDescent="0.25">
      <c r="B796" s="539">
        <v>0</v>
      </c>
      <c r="C796" s="539" t="s">
        <v>6469</v>
      </c>
      <c r="D796" s="539" t="s">
        <v>3079</v>
      </c>
      <c r="E796" s="540" t="s">
        <v>6360</v>
      </c>
      <c r="F796" s="539" t="s">
        <v>416</v>
      </c>
      <c r="G796" s="539" t="s">
        <v>558</v>
      </c>
      <c r="H796" s="539" t="s">
        <v>719</v>
      </c>
      <c r="I796" s="541">
        <v>44713</v>
      </c>
      <c r="J796" s="541">
        <v>46022</v>
      </c>
      <c r="K796" s="540" t="s">
        <v>6452</v>
      </c>
      <c r="L796" s="700"/>
      <c r="M796" s="700"/>
      <c r="N796" s="700"/>
      <c r="O796" s="542">
        <v>0</v>
      </c>
      <c r="P796" s="542">
        <v>0</v>
      </c>
      <c r="Q796" s="542">
        <v>0</v>
      </c>
      <c r="R796" s="539" t="s">
        <v>3795</v>
      </c>
    </row>
    <row r="797" spans="2:18" s="543" customFormat="1" x14ac:dyDescent="0.25">
      <c r="B797" s="539">
        <v>0</v>
      </c>
      <c r="C797" s="539" t="s">
        <v>6470</v>
      </c>
      <c r="D797" s="539" t="s">
        <v>3079</v>
      </c>
      <c r="E797" s="540" t="s">
        <v>6329</v>
      </c>
      <c r="F797" s="539" t="s">
        <v>416</v>
      </c>
      <c r="G797" s="539" t="s">
        <v>558</v>
      </c>
      <c r="H797" s="539" t="s">
        <v>634</v>
      </c>
      <c r="I797" s="541">
        <v>44713</v>
      </c>
      <c r="J797" s="541">
        <v>46022</v>
      </c>
      <c r="K797" s="540" t="s">
        <v>200</v>
      </c>
      <c r="L797" s="700"/>
      <c r="M797" s="700"/>
      <c r="N797" s="700"/>
      <c r="O797" s="542">
        <v>0</v>
      </c>
      <c r="P797" s="542">
        <v>0</v>
      </c>
      <c r="Q797" s="542">
        <v>0</v>
      </c>
      <c r="R797" s="539" t="s">
        <v>3795</v>
      </c>
    </row>
    <row r="798" spans="2:18" s="543" customFormat="1" x14ac:dyDescent="0.25">
      <c r="B798" s="539">
        <v>0</v>
      </c>
      <c r="C798" s="539" t="s">
        <v>6471</v>
      </c>
      <c r="D798" s="539" t="s">
        <v>3079</v>
      </c>
      <c r="E798" s="540" t="s">
        <v>6354</v>
      </c>
      <c r="F798" s="539" t="s">
        <v>416</v>
      </c>
      <c r="G798" s="539" t="s">
        <v>558</v>
      </c>
      <c r="H798" s="539" t="s">
        <v>370</v>
      </c>
      <c r="I798" s="541">
        <v>44713</v>
      </c>
      <c r="J798" s="541">
        <v>46022</v>
      </c>
      <c r="K798" s="540" t="s">
        <v>3415</v>
      </c>
      <c r="L798" s="700"/>
      <c r="M798" s="700"/>
      <c r="N798" s="700"/>
      <c r="O798" s="542">
        <v>0</v>
      </c>
      <c r="P798" s="542">
        <v>0</v>
      </c>
      <c r="Q798" s="542">
        <v>0</v>
      </c>
      <c r="R798" s="539" t="s">
        <v>3795</v>
      </c>
    </row>
    <row r="799" spans="2:18" s="543" customFormat="1" x14ac:dyDescent="0.25">
      <c r="B799" s="539">
        <v>0</v>
      </c>
      <c r="C799" s="539" t="s">
        <v>6472</v>
      </c>
      <c r="D799" s="539" t="s">
        <v>3079</v>
      </c>
      <c r="E799" s="540" t="s">
        <v>6357</v>
      </c>
      <c r="F799" s="539" t="s">
        <v>416</v>
      </c>
      <c r="G799" s="539" t="s">
        <v>558</v>
      </c>
      <c r="H799" s="539" t="s">
        <v>422</v>
      </c>
      <c r="I799" s="541">
        <v>44713</v>
      </c>
      <c r="J799" s="541">
        <v>46022</v>
      </c>
      <c r="K799" s="540" t="s">
        <v>193</v>
      </c>
      <c r="L799" s="700"/>
      <c r="M799" s="700"/>
      <c r="N799" s="700"/>
      <c r="O799" s="542">
        <v>0</v>
      </c>
      <c r="P799" s="542">
        <v>0</v>
      </c>
      <c r="Q799" s="542">
        <v>0</v>
      </c>
      <c r="R799" s="539" t="s">
        <v>3795</v>
      </c>
    </row>
    <row r="800" spans="2:18" s="543" customFormat="1" x14ac:dyDescent="0.25">
      <c r="B800" s="539">
        <v>0</v>
      </c>
      <c r="C800" s="539" t="s">
        <v>6473</v>
      </c>
      <c r="D800" s="539" t="s">
        <v>3079</v>
      </c>
      <c r="E800" s="540" t="s">
        <v>6352</v>
      </c>
      <c r="F800" s="539" t="s">
        <v>416</v>
      </c>
      <c r="G800" s="539" t="s">
        <v>558</v>
      </c>
      <c r="H800" s="539" t="s">
        <v>422</v>
      </c>
      <c r="I800" s="541">
        <v>44713</v>
      </c>
      <c r="J800" s="541">
        <v>46022</v>
      </c>
      <c r="K800" s="540" t="s">
        <v>193</v>
      </c>
      <c r="L800" s="700"/>
      <c r="M800" s="700"/>
      <c r="N800" s="700"/>
      <c r="O800" s="542">
        <v>0</v>
      </c>
      <c r="P800" s="542">
        <v>0</v>
      </c>
      <c r="Q800" s="542">
        <v>0</v>
      </c>
      <c r="R800" s="539" t="s">
        <v>3795</v>
      </c>
    </row>
    <row r="801" spans="2:18" s="543" customFormat="1" x14ac:dyDescent="0.25">
      <c r="B801" s="539">
        <v>0</v>
      </c>
      <c r="C801" s="539" t="s">
        <v>6582</v>
      </c>
      <c r="D801" s="539" t="s">
        <v>3079</v>
      </c>
      <c r="E801" s="540" t="s">
        <v>6349</v>
      </c>
      <c r="F801" s="539" t="s">
        <v>416</v>
      </c>
      <c r="G801" s="539" t="s">
        <v>558</v>
      </c>
      <c r="H801" s="539" t="s">
        <v>522</v>
      </c>
      <c r="I801" s="541">
        <v>44743</v>
      </c>
      <c r="J801" s="541">
        <v>46022</v>
      </c>
      <c r="K801" s="540" t="s">
        <v>3506</v>
      </c>
      <c r="L801" s="700"/>
      <c r="M801" s="700"/>
      <c r="N801" s="700"/>
      <c r="O801" s="542">
        <v>0</v>
      </c>
      <c r="P801" s="542">
        <v>0</v>
      </c>
      <c r="Q801" s="542">
        <v>0</v>
      </c>
      <c r="R801" s="539" t="s">
        <v>3795</v>
      </c>
    </row>
    <row r="802" spans="2:18" s="543" customFormat="1" x14ac:dyDescent="0.25">
      <c r="B802" s="539">
        <v>0</v>
      </c>
      <c r="C802" s="539" t="s">
        <v>6583</v>
      </c>
      <c r="D802" s="539" t="s">
        <v>3079</v>
      </c>
      <c r="E802" s="540" t="s">
        <v>6417</v>
      </c>
      <c r="F802" s="539" t="s">
        <v>416</v>
      </c>
      <c r="G802" s="539" t="s">
        <v>558</v>
      </c>
      <c r="H802" s="539" t="s">
        <v>522</v>
      </c>
      <c r="I802" s="541">
        <v>44743</v>
      </c>
      <c r="J802" s="541">
        <v>46022</v>
      </c>
      <c r="K802" s="540" t="s">
        <v>3506</v>
      </c>
      <c r="L802" s="700"/>
      <c r="M802" s="700"/>
      <c r="N802" s="700"/>
      <c r="O802" s="542">
        <v>0</v>
      </c>
      <c r="P802" s="542">
        <v>0</v>
      </c>
      <c r="Q802" s="542">
        <v>0</v>
      </c>
      <c r="R802" s="539" t="s">
        <v>3795</v>
      </c>
    </row>
    <row r="803" spans="2:18" s="543" customFormat="1" x14ac:dyDescent="0.25">
      <c r="B803" s="539">
        <v>0</v>
      </c>
      <c r="C803" s="539" t="s">
        <v>6584</v>
      </c>
      <c r="D803" s="539" t="s">
        <v>3079</v>
      </c>
      <c r="E803" s="540" t="s">
        <v>6415</v>
      </c>
      <c r="F803" s="539" t="s">
        <v>416</v>
      </c>
      <c r="G803" s="539" t="s">
        <v>558</v>
      </c>
      <c r="H803" s="539" t="s">
        <v>370</v>
      </c>
      <c r="I803" s="541">
        <v>44743</v>
      </c>
      <c r="J803" s="541">
        <v>46022</v>
      </c>
      <c r="K803" s="540" t="s">
        <v>3415</v>
      </c>
      <c r="L803" s="700"/>
      <c r="M803" s="700"/>
      <c r="N803" s="700"/>
      <c r="O803" s="542">
        <v>0</v>
      </c>
      <c r="P803" s="542">
        <v>0</v>
      </c>
      <c r="Q803" s="542">
        <v>0</v>
      </c>
      <c r="R803" s="539" t="s">
        <v>3795</v>
      </c>
    </row>
    <row r="804" spans="2:18" s="543" customFormat="1" x14ac:dyDescent="0.25">
      <c r="B804" s="539">
        <v>0</v>
      </c>
      <c r="C804" s="539" t="s">
        <v>6585</v>
      </c>
      <c r="D804" s="539" t="s">
        <v>3079</v>
      </c>
      <c r="E804" s="540" t="s">
        <v>6414</v>
      </c>
      <c r="F804" s="539" t="s">
        <v>416</v>
      </c>
      <c r="G804" s="539" t="s">
        <v>558</v>
      </c>
      <c r="H804" s="539" t="s">
        <v>634</v>
      </c>
      <c r="I804" s="541">
        <v>44743</v>
      </c>
      <c r="J804" s="541">
        <v>46022</v>
      </c>
      <c r="K804" s="540" t="s">
        <v>200</v>
      </c>
      <c r="L804" s="700"/>
      <c r="M804" s="700"/>
      <c r="N804" s="700"/>
      <c r="O804" s="542">
        <v>0</v>
      </c>
      <c r="P804" s="542">
        <v>0</v>
      </c>
      <c r="Q804" s="542">
        <v>0</v>
      </c>
      <c r="R804" s="539" t="s">
        <v>3795</v>
      </c>
    </row>
    <row r="805" spans="2:18" s="543" customFormat="1" x14ac:dyDescent="0.25">
      <c r="B805" s="539">
        <v>0</v>
      </c>
      <c r="C805" s="539" t="s">
        <v>6586</v>
      </c>
      <c r="D805" s="539" t="s">
        <v>3079</v>
      </c>
      <c r="E805" s="540" t="s">
        <v>6416</v>
      </c>
      <c r="F805" s="539" t="s">
        <v>416</v>
      </c>
      <c r="G805" s="539" t="s">
        <v>558</v>
      </c>
      <c r="H805" s="539" t="s">
        <v>634</v>
      </c>
      <c r="I805" s="541">
        <v>44743</v>
      </c>
      <c r="J805" s="541">
        <v>46022</v>
      </c>
      <c r="K805" s="540" t="s">
        <v>200</v>
      </c>
      <c r="L805" s="700"/>
      <c r="M805" s="700"/>
      <c r="N805" s="700"/>
      <c r="O805" s="542">
        <v>0</v>
      </c>
      <c r="P805" s="542">
        <v>0</v>
      </c>
      <c r="Q805" s="542">
        <v>0</v>
      </c>
      <c r="R805" s="539" t="s">
        <v>3795</v>
      </c>
    </row>
    <row r="806" spans="2:18" s="543" customFormat="1" x14ac:dyDescent="0.25">
      <c r="B806" s="539">
        <v>0</v>
      </c>
      <c r="C806" s="539" t="s">
        <v>6587</v>
      </c>
      <c r="D806" s="539" t="s">
        <v>3079</v>
      </c>
      <c r="E806" s="540" t="s">
        <v>3923</v>
      </c>
      <c r="F806" s="539" t="s">
        <v>416</v>
      </c>
      <c r="G806" s="539" t="s">
        <v>558</v>
      </c>
      <c r="H806" s="539" t="s">
        <v>504</v>
      </c>
      <c r="I806" s="541">
        <v>44743</v>
      </c>
      <c r="J806" s="541">
        <v>46022</v>
      </c>
      <c r="K806" s="540" t="s">
        <v>6033</v>
      </c>
      <c r="L806" s="700"/>
      <c r="M806" s="700"/>
      <c r="N806" s="700"/>
      <c r="O806" s="542">
        <v>0</v>
      </c>
      <c r="P806" s="542">
        <v>0</v>
      </c>
      <c r="Q806" s="542">
        <v>0</v>
      </c>
      <c r="R806" s="539" t="s">
        <v>3795</v>
      </c>
    </row>
    <row r="807" spans="2:18" s="543" customFormat="1" x14ac:dyDescent="0.25">
      <c r="B807" s="539">
        <v>0</v>
      </c>
      <c r="C807" s="539" t="s">
        <v>6588</v>
      </c>
      <c r="D807" s="539" t="s">
        <v>3079</v>
      </c>
      <c r="E807" s="540" t="s">
        <v>6514</v>
      </c>
      <c r="F807" s="539" t="s">
        <v>416</v>
      </c>
      <c r="G807" s="539" t="s">
        <v>558</v>
      </c>
      <c r="H807" s="539" t="s">
        <v>370</v>
      </c>
      <c r="I807" s="541">
        <v>44743</v>
      </c>
      <c r="J807" s="541">
        <v>46022</v>
      </c>
      <c r="K807" s="540" t="s">
        <v>3415</v>
      </c>
      <c r="L807" s="700"/>
      <c r="M807" s="700"/>
      <c r="N807" s="700"/>
      <c r="O807" s="542">
        <v>0</v>
      </c>
      <c r="P807" s="542">
        <v>0</v>
      </c>
      <c r="Q807" s="542">
        <v>0</v>
      </c>
      <c r="R807" s="539" t="s">
        <v>3795</v>
      </c>
    </row>
    <row r="808" spans="2:18" s="543" customFormat="1" x14ac:dyDescent="0.25">
      <c r="B808" s="539">
        <v>0</v>
      </c>
      <c r="C808" s="539" t="s">
        <v>6589</v>
      </c>
      <c r="D808" s="539" t="s">
        <v>3079</v>
      </c>
      <c r="E808" s="540" t="s">
        <v>6411</v>
      </c>
      <c r="F808" s="539" t="s">
        <v>416</v>
      </c>
      <c r="G808" s="539" t="s">
        <v>558</v>
      </c>
      <c r="H808" s="539" t="s">
        <v>634</v>
      </c>
      <c r="I808" s="541">
        <v>44743</v>
      </c>
      <c r="J808" s="541">
        <v>46022</v>
      </c>
      <c r="K808" s="540" t="s">
        <v>200</v>
      </c>
      <c r="L808" s="700"/>
      <c r="M808" s="700"/>
      <c r="N808" s="700"/>
      <c r="O808" s="542">
        <v>0</v>
      </c>
      <c r="P808" s="542">
        <v>0</v>
      </c>
      <c r="Q808" s="542">
        <v>0</v>
      </c>
      <c r="R808" s="539" t="s">
        <v>3795</v>
      </c>
    </row>
    <row r="809" spans="2:18" s="543" customFormat="1" x14ac:dyDescent="0.25">
      <c r="B809" s="539">
        <v>0</v>
      </c>
      <c r="C809" s="539" t="s">
        <v>6623</v>
      </c>
      <c r="D809" s="539" t="s">
        <v>3079</v>
      </c>
      <c r="E809" s="540" t="s">
        <v>6504</v>
      </c>
      <c r="F809" s="539" t="s">
        <v>416</v>
      </c>
      <c r="G809" s="539" t="s">
        <v>558</v>
      </c>
      <c r="H809" s="539" t="s">
        <v>634</v>
      </c>
      <c r="I809" s="541">
        <v>44774</v>
      </c>
      <c r="J809" s="541">
        <v>46022</v>
      </c>
      <c r="K809" s="540" t="s">
        <v>200</v>
      </c>
      <c r="L809" s="700"/>
      <c r="M809" s="700"/>
      <c r="N809" s="700"/>
      <c r="O809" s="542">
        <v>0</v>
      </c>
      <c r="P809" s="542">
        <v>0</v>
      </c>
      <c r="Q809" s="542">
        <v>0</v>
      </c>
      <c r="R809" s="539" t="s">
        <v>3795</v>
      </c>
    </row>
    <row r="810" spans="2:18" s="543" customFormat="1" x14ac:dyDescent="0.25">
      <c r="B810" s="539">
        <v>0</v>
      </c>
      <c r="C810" s="539" t="s">
        <v>6624</v>
      </c>
      <c r="D810" s="539" t="s">
        <v>3079</v>
      </c>
      <c r="E810" s="540" t="s">
        <v>6487</v>
      </c>
      <c r="F810" s="539" t="s">
        <v>416</v>
      </c>
      <c r="G810" s="539" t="s">
        <v>558</v>
      </c>
      <c r="H810" s="539" t="s">
        <v>3483</v>
      </c>
      <c r="I810" s="541">
        <v>44774</v>
      </c>
      <c r="J810" s="541">
        <v>46022</v>
      </c>
      <c r="K810" s="540" t="s">
        <v>6574</v>
      </c>
      <c r="L810" s="700"/>
      <c r="M810" s="700"/>
      <c r="N810" s="700"/>
      <c r="O810" s="542">
        <v>0</v>
      </c>
      <c r="P810" s="542">
        <v>0</v>
      </c>
      <c r="Q810" s="542">
        <v>0</v>
      </c>
      <c r="R810" s="539" t="s">
        <v>3795</v>
      </c>
    </row>
    <row r="811" spans="2:18" s="543" customFormat="1" x14ac:dyDescent="0.25">
      <c r="B811" s="539">
        <v>0</v>
      </c>
      <c r="C811" s="539" t="s">
        <v>6625</v>
      </c>
      <c r="D811" s="539" t="s">
        <v>3079</v>
      </c>
      <c r="E811" s="540" t="s">
        <v>6412</v>
      </c>
      <c r="F811" s="539" t="s">
        <v>416</v>
      </c>
      <c r="G811" s="539" t="s">
        <v>558</v>
      </c>
      <c r="H811" s="539" t="s">
        <v>767</v>
      </c>
      <c r="I811" s="541">
        <v>44774</v>
      </c>
      <c r="J811" s="541">
        <v>46022</v>
      </c>
      <c r="K811" s="540" t="s">
        <v>5575</v>
      </c>
      <c r="L811" s="700"/>
      <c r="M811" s="700"/>
      <c r="N811" s="700"/>
      <c r="O811" s="542">
        <v>0</v>
      </c>
      <c r="P811" s="542">
        <v>0</v>
      </c>
      <c r="Q811" s="542">
        <v>0</v>
      </c>
      <c r="R811" s="539" t="s">
        <v>3795</v>
      </c>
    </row>
    <row r="812" spans="2:18" s="543" customFormat="1" x14ac:dyDescent="0.25">
      <c r="B812" s="539">
        <v>0</v>
      </c>
      <c r="C812" s="539" t="s">
        <v>6626</v>
      </c>
      <c r="D812" s="539" t="s">
        <v>3079</v>
      </c>
      <c r="E812" s="540" t="s">
        <v>6511</v>
      </c>
      <c r="F812" s="539" t="s">
        <v>416</v>
      </c>
      <c r="G812" s="539" t="s">
        <v>558</v>
      </c>
      <c r="H812" s="539" t="s">
        <v>422</v>
      </c>
      <c r="I812" s="541">
        <v>44774</v>
      </c>
      <c r="J812" s="541">
        <v>46022</v>
      </c>
      <c r="K812" s="540" t="s">
        <v>193</v>
      </c>
      <c r="L812" s="700"/>
      <c r="M812" s="700"/>
      <c r="N812" s="700"/>
      <c r="O812" s="542">
        <v>0</v>
      </c>
      <c r="P812" s="542">
        <v>0</v>
      </c>
      <c r="Q812" s="542">
        <v>0</v>
      </c>
      <c r="R812" s="539" t="s">
        <v>3795</v>
      </c>
    </row>
    <row r="813" spans="2:18" s="543" customFormat="1" x14ac:dyDescent="0.25">
      <c r="B813" s="539">
        <v>0</v>
      </c>
      <c r="C813" s="539" t="s">
        <v>6627</v>
      </c>
      <c r="D813" s="539" t="s">
        <v>3079</v>
      </c>
      <c r="E813" s="540" t="s">
        <v>6500</v>
      </c>
      <c r="F813" s="539" t="s">
        <v>416</v>
      </c>
      <c r="G813" s="539" t="s">
        <v>558</v>
      </c>
      <c r="H813" s="539" t="s">
        <v>634</v>
      </c>
      <c r="I813" s="541">
        <v>44774</v>
      </c>
      <c r="J813" s="541">
        <v>46022</v>
      </c>
      <c r="K813" s="540" t="s">
        <v>200</v>
      </c>
      <c r="L813" s="700"/>
      <c r="M813" s="700"/>
      <c r="N813" s="700"/>
      <c r="O813" s="542">
        <v>0</v>
      </c>
      <c r="P813" s="542">
        <v>0</v>
      </c>
      <c r="Q813" s="542">
        <v>0</v>
      </c>
      <c r="R813" s="539" t="s">
        <v>3795</v>
      </c>
    </row>
    <row r="814" spans="2:18" s="543" customFormat="1" x14ac:dyDescent="0.25">
      <c r="B814" s="539">
        <v>0</v>
      </c>
      <c r="C814" s="539" t="s">
        <v>6628</v>
      </c>
      <c r="D814" s="539" t="s">
        <v>3079</v>
      </c>
      <c r="E814" s="540" t="s">
        <v>6506</v>
      </c>
      <c r="F814" s="539" t="s">
        <v>416</v>
      </c>
      <c r="G814" s="539" t="s">
        <v>558</v>
      </c>
      <c r="H814" s="539" t="s">
        <v>561</v>
      </c>
      <c r="I814" s="541">
        <v>44774</v>
      </c>
      <c r="J814" s="541">
        <v>46022</v>
      </c>
      <c r="K814" s="540" t="s">
        <v>6031</v>
      </c>
      <c r="L814" s="700"/>
      <c r="M814" s="700"/>
      <c r="N814" s="700"/>
      <c r="O814" s="542">
        <v>0</v>
      </c>
      <c r="P814" s="542">
        <v>0</v>
      </c>
      <c r="Q814" s="542">
        <v>0</v>
      </c>
      <c r="R814" s="539" t="s">
        <v>3795</v>
      </c>
    </row>
    <row r="815" spans="2:18" s="543" customFormat="1" x14ac:dyDescent="0.25">
      <c r="B815" s="539">
        <v>0</v>
      </c>
      <c r="C815" s="539" t="s">
        <v>6629</v>
      </c>
      <c r="D815" s="539" t="s">
        <v>3079</v>
      </c>
      <c r="E815" s="540" t="s">
        <v>3820</v>
      </c>
      <c r="F815" s="539" t="s">
        <v>416</v>
      </c>
      <c r="G815" s="539" t="s">
        <v>558</v>
      </c>
      <c r="H815" s="539" t="s">
        <v>422</v>
      </c>
      <c r="I815" s="541">
        <v>44774</v>
      </c>
      <c r="J815" s="541">
        <v>46022</v>
      </c>
      <c r="K815" s="540" t="s">
        <v>193</v>
      </c>
      <c r="L815" s="700"/>
      <c r="M815" s="700"/>
      <c r="N815" s="700"/>
      <c r="O815" s="542">
        <v>0</v>
      </c>
      <c r="P815" s="542">
        <v>0</v>
      </c>
      <c r="Q815" s="542">
        <v>0</v>
      </c>
      <c r="R815" s="539" t="s">
        <v>3795</v>
      </c>
    </row>
    <row r="816" spans="2:18" s="543" customFormat="1" x14ac:dyDescent="0.25">
      <c r="B816" s="539">
        <v>0</v>
      </c>
      <c r="C816" s="539" t="s">
        <v>6630</v>
      </c>
      <c r="D816" s="539" t="s">
        <v>3079</v>
      </c>
      <c r="E816" s="540" t="s">
        <v>6491</v>
      </c>
      <c r="F816" s="539" t="s">
        <v>416</v>
      </c>
      <c r="G816" s="539" t="s">
        <v>558</v>
      </c>
      <c r="H816" s="539" t="s">
        <v>1880</v>
      </c>
      <c r="I816" s="541">
        <v>44774</v>
      </c>
      <c r="J816" s="541">
        <v>46022</v>
      </c>
      <c r="K816" s="540" t="s">
        <v>6575</v>
      </c>
      <c r="L816" s="700"/>
      <c r="M816" s="700"/>
      <c r="N816" s="700"/>
      <c r="O816" s="542">
        <v>0</v>
      </c>
      <c r="P816" s="542">
        <v>0</v>
      </c>
      <c r="Q816" s="542">
        <v>0</v>
      </c>
      <c r="R816" s="539" t="s">
        <v>3795</v>
      </c>
    </row>
    <row r="817" spans="2:18" s="543" customFormat="1" x14ac:dyDescent="0.25">
      <c r="B817" s="539">
        <v>0</v>
      </c>
      <c r="C817" s="539" t="s">
        <v>6631</v>
      </c>
      <c r="D817" s="539" t="s">
        <v>3079</v>
      </c>
      <c r="E817" s="540" t="s">
        <v>6331</v>
      </c>
      <c r="F817" s="539" t="s">
        <v>416</v>
      </c>
      <c r="G817" s="539" t="s">
        <v>558</v>
      </c>
      <c r="H817" s="539" t="s">
        <v>608</v>
      </c>
      <c r="I817" s="541">
        <v>44774</v>
      </c>
      <c r="J817" s="541">
        <v>46022</v>
      </c>
      <c r="K817" s="540" t="s">
        <v>243</v>
      </c>
      <c r="L817" s="700"/>
      <c r="M817" s="700"/>
      <c r="N817" s="700"/>
      <c r="O817" s="542">
        <v>0</v>
      </c>
      <c r="P817" s="542">
        <v>0</v>
      </c>
      <c r="Q817" s="542">
        <v>0</v>
      </c>
      <c r="R817" s="539" t="s">
        <v>3795</v>
      </c>
    </row>
    <row r="818" spans="2:18" s="543" customFormat="1" x14ac:dyDescent="0.25">
      <c r="B818" s="539">
        <v>0</v>
      </c>
      <c r="C818" s="539" t="s">
        <v>6632</v>
      </c>
      <c r="D818" s="539" t="s">
        <v>3079</v>
      </c>
      <c r="E818" s="540" t="s">
        <v>6493</v>
      </c>
      <c r="F818" s="539" t="s">
        <v>416</v>
      </c>
      <c r="G818" s="539" t="s">
        <v>558</v>
      </c>
      <c r="H818" s="539" t="s">
        <v>370</v>
      </c>
      <c r="I818" s="541">
        <v>44774</v>
      </c>
      <c r="J818" s="541">
        <v>46022</v>
      </c>
      <c r="K818" s="540" t="s">
        <v>3415</v>
      </c>
      <c r="L818" s="700"/>
      <c r="M818" s="700"/>
      <c r="N818" s="700"/>
      <c r="O818" s="542">
        <v>0</v>
      </c>
      <c r="P818" s="542">
        <v>0</v>
      </c>
      <c r="Q818" s="542">
        <v>0</v>
      </c>
      <c r="R818" s="539" t="s">
        <v>3795</v>
      </c>
    </row>
    <row r="819" spans="2:18" s="543" customFormat="1" x14ac:dyDescent="0.25">
      <c r="B819" s="539">
        <v>0</v>
      </c>
      <c r="C819" s="539" t="s">
        <v>6701</v>
      </c>
      <c r="D819" s="539" t="s">
        <v>3079</v>
      </c>
      <c r="E819" s="540" t="s">
        <v>6495</v>
      </c>
      <c r="F819" s="539" t="s">
        <v>416</v>
      </c>
      <c r="G819" s="539" t="s">
        <v>558</v>
      </c>
      <c r="H819" s="539" t="s">
        <v>484</v>
      </c>
      <c r="I819" s="541">
        <v>44835</v>
      </c>
      <c r="J819" s="541">
        <v>46022</v>
      </c>
      <c r="K819" s="540" t="s">
        <v>5562</v>
      </c>
      <c r="L819" s="700"/>
      <c r="M819" s="700"/>
      <c r="N819" s="700"/>
      <c r="O819" s="542">
        <v>0</v>
      </c>
      <c r="P819" s="542">
        <v>0</v>
      </c>
      <c r="Q819" s="542">
        <v>0</v>
      </c>
      <c r="R819" s="539" t="s">
        <v>3795</v>
      </c>
    </row>
    <row r="820" spans="2:18" s="543" customFormat="1" x14ac:dyDescent="0.25">
      <c r="B820" s="539">
        <v>0</v>
      </c>
      <c r="C820" s="539" t="s">
        <v>6702</v>
      </c>
      <c r="D820" s="539" t="s">
        <v>3079</v>
      </c>
      <c r="E820" s="540" t="s">
        <v>6497</v>
      </c>
      <c r="F820" s="539" t="s">
        <v>416</v>
      </c>
      <c r="G820" s="539" t="s">
        <v>558</v>
      </c>
      <c r="H820" s="539" t="s">
        <v>370</v>
      </c>
      <c r="I820" s="541">
        <v>44835</v>
      </c>
      <c r="J820" s="541">
        <v>46022</v>
      </c>
      <c r="K820" s="540" t="s">
        <v>3415</v>
      </c>
      <c r="L820" s="700"/>
      <c r="M820" s="700"/>
      <c r="N820" s="700"/>
      <c r="O820" s="542">
        <v>0</v>
      </c>
      <c r="P820" s="542">
        <v>0</v>
      </c>
      <c r="Q820" s="542">
        <v>0</v>
      </c>
      <c r="R820" s="539" t="s">
        <v>3795</v>
      </c>
    </row>
    <row r="821" spans="2:18" s="543" customFormat="1" x14ac:dyDescent="0.25">
      <c r="B821" s="539">
        <v>0</v>
      </c>
      <c r="C821" s="539" t="s">
        <v>6703</v>
      </c>
      <c r="D821" s="539" t="s">
        <v>3079</v>
      </c>
      <c r="E821" s="540" t="s">
        <v>6482</v>
      </c>
      <c r="F821" s="539" t="s">
        <v>416</v>
      </c>
      <c r="G821" s="539" t="s">
        <v>558</v>
      </c>
      <c r="H821" s="539" t="s">
        <v>431</v>
      </c>
      <c r="I821" s="541">
        <v>44835</v>
      </c>
      <c r="J821" s="541">
        <v>46022</v>
      </c>
      <c r="K821" s="540" t="s">
        <v>194</v>
      </c>
      <c r="L821" s="700"/>
      <c r="M821" s="700"/>
      <c r="N821" s="700"/>
      <c r="O821" s="542">
        <v>0</v>
      </c>
      <c r="P821" s="542">
        <v>0</v>
      </c>
      <c r="Q821" s="542">
        <v>0</v>
      </c>
      <c r="R821" s="539" t="s">
        <v>3795</v>
      </c>
    </row>
    <row r="822" spans="2:18" s="543" customFormat="1" x14ac:dyDescent="0.25">
      <c r="B822" s="539">
        <v>0</v>
      </c>
      <c r="C822" s="539" t="s">
        <v>6704</v>
      </c>
      <c r="D822" s="539" t="s">
        <v>3079</v>
      </c>
      <c r="E822" s="540" t="s">
        <v>6508</v>
      </c>
      <c r="F822" s="539" t="s">
        <v>416</v>
      </c>
      <c r="G822" s="539" t="s">
        <v>558</v>
      </c>
      <c r="H822" s="539" t="s">
        <v>811</v>
      </c>
      <c r="I822" s="541">
        <v>44835</v>
      </c>
      <c r="J822" s="541">
        <v>46022</v>
      </c>
      <c r="K822" s="540" t="s">
        <v>5934</v>
      </c>
      <c r="L822" s="700"/>
      <c r="M822" s="700"/>
      <c r="N822" s="700"/>
      <c r="O822" s="542">
        <v>0</v>
      </c>
      <c r="P822" s="542">
        <v>0</v>
      </c>
      <c r="Q822" s="542">
        <v>0</v>
      </c>
      <c r="R822" s="539" t="s">
        <v>3795</v>
      </c>
    </row>
    <row r="823" spans="2:18" s="543" customFormat="1" x14ac:dyDescent="0.25">
      <c r="B823" s="539">
        <v>0</v>
      </c>
      <c r="C823" s="539" t="s">
        <v>6705</v>
      </c>
      <c r="D823" s="539" t="s">
        <v>3079</v>
      </c>
      <c r="E823" s="540" t="s">
        <v>6489</v>
      </c>
      <c r="F823" s="539" t="s">
        <v>416</v>
      </c>
      <c r="G823" s="539" t="s">
        <v>558</v>
      </c>
      <c r="H823" s="539" t="s">
        <v>431</v>
      </c>
      <c r="I823" s="541">
        <v>44835</v>
      </c>
      <c r="J823" s="541">
        <v>46022</v>
      </c>
      <c r="K823" s="540" t="s">
        <v>194</v>
      </c>
      <c r="L823" s="700"/>
      <c r="M823" s="700"/>
      <c r="N823" s="700"/>
      <c r="O823" s="542">
        <v>0</v>
      </c>
      <c r="P823" s="542">
        <v>0</v>
      </c>
      <c r="Q823" s="542">
        <v>0</v>
      </c>
      <c r="R823" s="539" t="s">
        <v>3795</v>
      </c>
    </row>
    <row r="824" spans="2:18" s="543" customFormat="1" x14ac:dyDescent="0.25">
      <c r="B824" s="539">
        <v>0</v>
      </c>
      <c r="C824" s="539" t="s">
        <v>6706</v>
      </c>
      <c r="D824" s="539" t="s">
        <v>3079</v>
      </c>
      <c r="E824" s="540" t="s">
        <v>6485</v>
      </c>
      <c r="F824" s="539" t="s">
        <v>416</v>
      </c>
      <c r="G824" s="539" t="s">
        <v>558</v>
      </c>
      <c r="H824" s="539" t="s">
        <v>370</v>
      </c>
      <c r="I824" s="541">
        <v>44835</v>
      </c>
      <c r="J824" s="541">
        <v>46022</v>
      </c>
      <c r="K824" s="540" t="s">
        <v>3415</v>
      </c>
      <c r="L824" s="700"/>
      <c r="M824" s="700"/>
      <c r="N824" s="700"/>
      <c r="O824" s="542">
        <v>0</v>
      </c>
      <c r="P824" s="542">
        <v>0</v>
      </c>
      <c r="Q824" s="542">
        <v>0</v>
      </c>
      <c r="R824" s="539" t="s">
        <v>3795</v>
      </c>
    </row>
    <row r="825" spans="2:18" s="543" customFormat="1" x14ac:dyDescent="0.25">
      <c r="B825" s="539">
        <v>0</v>
      </c>
      <c r="C825" s="539" t="s">
        <v>6707</v>
      </c>
      <c r="D825" s="539" t="s">
        <v>3079</v>
      </c>
      <c r="E825" s="540" t="s">
        <v>6633</v>
      </c>
      <c r="F825" s="539" t="s">
        <v>416</v>
      </c>
      <c r="G825" s="539" t="s">
        <v>558</v>
      </c>
      <c r="H825" s="539" t="s">
        <v>608</v>
      </c>
      <c r="I825" s="541">
        <v>44835</v>
      </c>
      <c r="J825" s="541">
        <v>46022</v>
      </c>
      <c r="K825" s="540" t="s">
        <v>243</v>
      </c>
      <c r="L825" s="700"/>
      <c r="M825" s="700"/>
      <c r="N825" s="700"/>
      <c r="O825" s="542">
        <v>0</v>
      </c>
      <c r="P825" s="542">
        <v>0</v>
      </c>
      <c r="Q825" s="542">
        <v>0</v>
      </c>
      <c r="R825" s="539" t="s">
        <v>3795</v>
      </c>
    </row>
    <row r="826" spans="2:18" s="543" customFormat="1" x14ac:dyDescent="0.25">
      <c r="B826" s="539">
        <v>0</v>
      </c>
      <c r="C826" s="539" t="s">
        <v>6708</v>
      </c>
      <c r="D826" s="539" t="s">
        <v>3079</v>
      </c>
      <c r="E826" s="540" t="s">
        <v>6513</v>
      </c>
      <c r="F826" s="539" t="s">
        <v>416</v>
      </c>
      <c r="G826" s="539" t="s">
        <v>558</v>
      </c>
      <c r="H826" s="539" t="s">
        <v>811</v>
      </c>
      <c r="I826" s="541">
        <v>44835</v>
      </c>
      <c r="J826" s="541">
        <v>46022</v>
      </c>
      <c r="K826" s="540" t="s">
        <v>5934</v>
      </c>
      <c r="L826" s="700"/>
      <c r="M826" s="700"/>
      <c r="N826" s="700"/>
      <c r="O826" s="542">
        <v>0</v>
      </c>
      <c r="P826" s="542">
        <v>0</v>
      </c>
      <c r="Q826" s="542">
        <v>0</v>
      </c>
      <c r="R826" s="539" t="s">
        <v>3795</v>
      </c>
    </row>
    <row r="827" spans="2:18" s="543" customFormat="1" x14ac:dyDescent="0.25">
      <c r="B827" s="539">
        <v>0</v>
      </c>
      <c r="C827" s="539" t="s">
        <v>6709</v>
      </c>
      <c r="D827" s="539" t="s">
        <v>3079</v>
      </c>
      <c r="E827" s="540" t="s">
        <v>6611</v>
      </c>
      <c r="F827" s="539" t="s">
        <v>416</v>
      </c>
      <c r="G827" s="539" t="s">
        <v>558</v>
      </c>
      <c r="H827" s="539" t="s">
        <v>561</v>
      </c>
      <c r="I827" s="541">
        <v>44835</v>
      </c>
      <c r="J827" s="541">
        <v>46022</v>
      </c>
      <c r="K827" s="540" t="s">
        <v>6031</v>
      </c>
      <c r="L827" s="700"/>
      <c r="M827" s="700"/>
      <c r="N827" s="700"/>
      <c r="O827" s="542">
        <v>0</v>
      </c>
      <c r="P827" s="542">
        <v>0</v>
      </c>
      <c r="Q827" s="542">
        <v>0</v>
      </c>
      <c r="R827" s="539" t="s">
        <v>3795</v>
      </c>
    </row>
    <row r="828" spans="2:18" s="543" customFormat="1" x14ac:dyDescent="0.25">
      <c r="B828" s="539">
        <v>0</v>
      </c>
      <c r="C828" s="539" t="s">
        <v>6710</v>
      </c>
      <c r="D828" s="539" t="s">
        <v>3079</v>
      </c>
      <c r="E828" s="540" t="s">
        <v>6610</v>
      </c>
      <c r="F828" s="539" t="s">
        <v>416</v>
      </c>
      <c r="G828" s="539" t="s">
        <v>558</v>
      </c>
      <c r="H828" s="539" t="s">
        <v>730</v>
      </c>
      <c r="I828" s="541">
        <v>44835</v>
      </c>
      <c r="J828" s="541">
        <v>46022</v>
      </c>
      <c r="K828" s="540" t="s">
        <v>192</v>
      </c>
      <c r="L828" s="700"/>
      <c r="M828" s="700"/>
      <c r="N828" s="700"/>
      <c r="O828" s="542">
        <v>0</v>
      </c>
      <c r="P828" s="542">
        <v>0</v>
      </c>
      <c r="Q828" s="542">
        <v>0</v>
      </c>
      <c r="R828" s="539" t="s">
        <v>3795</v>
      </c>
    </row>
    <row r="829" spans="2:18" s="543" customFormat="1" x14ac:dyDescent="0.25">
      <c r="B829" s="539">
        <v>0</v>
      </c>
      <c r="C829" s="539" t="s">
        <v>6829</v>
      </c>
      <c r="D829" s="539" t="s">
        <v>3079</v>
      </c>
      <c r="E829" s="540" t="s">
        <v>6603</v>
      </c>
      <c r="F829" s="539" t="s">
        <v>416</v>
      </c>
      <c r="G829" s="539" t="s">
        <v>558</v>
      </c>
      <c r="H829" s="539" t="s">
        <v>524</v>
      </c>
      <c r="I829" s="541">
        <v>44866</v>
      </c>
      <c r="J829" s="541">
        <v>46022</v>
      </c>
      <c r="K829" s="540" t="s">
        <v>6663</v>
      </c>
      <c r="L829" s="700"/>
      <c r="M829" s="700"/>
      <c r="N829" s="700"/>
      <c r="O829" s="542">
        <v>0</v>
      </c>
      <c r="P829" s="542">
        <v>0</v>
      </c>
      <c r="Q829" s="542">
        <v>0</v>
      </c>
      <c r="R829" s="539" t="s">
        <v>3795</v>
      </c>
    </row>
    <row r="830" spans="2:18" s="543" customFormat="1" x14ac:dyDescent="0.25">
      <c r="B830" s="539">
        <v>0</v>
      </c>
      <c r="C830" s="539" t="s">
        <v>6830</v>
      </c>
      <c r="D830" s="539" t="s">
        <v>3079</v>
      </c>
      <c r="E830" s="540" t="s">
        <v>6605</v>
      </c>
      <c r="F830" s="539" t="s">
        <v>416</v>
      </c>
      <c r="G830" s="539" t="s">
        <v>558</v>
      </c>
      <c r="H830" s="539" t="s">
        <v>524</v>
      </c>
      <c r="I830" s="541">
        <v>44866</v>
      </c>
      <c r="J830" s="541">
        <v>46022</v>
      </c>
      <c r="K830" s="540" t="s">
        <v>6663</v>
      </c>
      <c r="L830" s="700"/>
      <c r="M830" s="700"/>
      <c r="N830" s="700"/>
      <c r="O830" s="542">
        <v>0</v>
      </c>
      <c r="P830" s="542">
        <v>0</v>
      </c>
      <c r="Q830" s="542">
        <v>0</v>
      </c>
      <c r="R830" s="539" t="s">
        <v>3795</v>
      </c>
    </row>
    <row r="831" spans="2:18" s="543" customFormat="1" x14ac:dyDescent="0.25">
      <c r="B831" s="539">
        <v>0</v>
      </c>
      <c r="C831" s="539" t="s">
        <v>6831</v>
      </c>
      <c r="D831" s="539" t="s">
        <v>3079</v>
      </c>
      <c r="E831" s="540" t="s">
        <v>6608</v>
      </c>
      <c r="F831" s="539" t="s">
        <v>416</v>
      </c>
      <c r="G831" s="539" t="s">
        <v>558</v>
      </c>
      <c r="H831" s="539" t="s">
        <v>504</v>
      </c>
      <c r="I831" s="541">
        <v>44866</v>
      </c>
      <c r="J831" s="541">
        <v>46022</v>
      </c>
      <c r="K831" s="540" t="s">
        <v>6033</v>
      </c>
      <c r="L831" s="700"/>
      <c r="M831" s="700"/>
      <c r="N831" s="700"/>
      <c r="O831" s="542">
        <v>0</v>
      </c>
      <c r="P831" s="542">
        <v>0</v>
      </c>
      <c r="Q831" s="542">
        <v>0</v>
      </c>
      <c r="R831" s="539" t="s">
        <v>3795</v>
      </c>
    </row>
    <row r="832" spans="2:18" s="543" customFormat="1" x14ac:dyDescent="0.25">
      <c r="B832" s="539">
        <v>0</v>
      </c>
      <c r="C832" s="539" t="s">
        <v>6832</v>
      </c>
      <c r="D832" s="539" t="s">
        <v>3079</v>
      </c>
      <c r="E832" s="540" t="s">
        <v>6029</v>
      </c>
      <c r="F832" s="539" t="s">
        <v>416</v>
      </c>
      <c r="G832" s="539" t="s">
        <v>558</v>
      </c>
      <c r="H832" s="539" t="s">
        <v>561</v>
      </c>
      <c r="I832" s="541">
        <v>44866</v>
      </c>
      <c r="J832" s="541">
        <v>46022</v>
      </c>
      <c r="K832" s="540" t="s">
        <v>6031</v>
      </c>
      <c r="L832" s="700"/>
      <c r="M832" s="700"/>
      <c r="N832" s="700"/>
      <c r="O832" s="542">
        <v>0</v>
      </c>
      <c r="P832" s="542">
        <v>0</v>
      </c>
      <c r="Q832" s="542">
        <v>0</v>
      </c>
      <c r="R832" s="539" t="s">
        <v>3795</v>
      </c>
    </row>
    <row r="833" spans="2:18" s="543" customFormat="1" x14ac:dyDescent="0.25">
      <c r="B833" s="539">
        <v>0</v>
      </c>
      <c r="C833" s="539" t="s">
        <v>7159</v>
      </c>
      <c r="D833" s="539" t="s">
        <v>3079</v>
      </c>
      <c r="E833" s="540" t="s">
        <v>6711</v>
      </c>
      <c r="F833" s="539" t="s">
        <v>416</v>
      </c>
      <c r="G833" s="539" t="s">
        <v>558</v>
      </c>
      <c r="H833" s="539" t="s">
        <v>422</v>
      </c>
      <c r="I833" s="541">
        <v>44896</v>
      </c>
      <c r="J833" s="541">
        <v>46022</v>
      </c>
      <c r="K833" s="540" t="s">
        <v>193</v>
      </c>
      <c r="L833" s="700"/>
      <c r="M833" s="700"/>
      <c r="N833" s="700"/>
      <c r="O833" s="542">
        <v>0</v>
      </c>
      <c r="P833" s="542">
        <v>0</v>
      </c>
      <c r="Q833" s="542">
        <v>0</v>
      </c>
      <c r="R833" s="539" t="s">
        <v>3795</v>
      </c>
    </row>
    <row r="834" spans="2:18" s="543" customFormat="1" x14ac:dyDescent="0.25">
      <c r="B834" s="539">
        <v>0</v>
      </c>
      <c r="C834" s="539" t="s">
        <v>7160</v>
      </c>
      <c r="D834" s="539" t="s">
        <v>3079</v>
      </c>
      <c r="E834" s="540" t="s">
        <v>6641</v>
      </c>
      <c r="F834" s="539" t="s">
        <v>416</v>
      </c>
      <c r="G834" s="539" t="s">
        <v>558</v>
      </c>
      <c r="H834" s="539" t="s">
        <v>370</v>
      </c>
      <c r="I834" s="541">
        <v>44896</v>
      </c>
      <c r="J834" s="541">
        <v>46022</v>
      </c>
      <c r="K834" s="540" t="s">
        <v>3415</v>
      </c>
      <c r="L834" s="700"/>
      <c r="M834" s="700"/>
      <c r="N834" s="700"/>
      <c r="O834" s="542">
        <v>0</v>
      </c>
      <c r="P834" s="542">
        <v>0</v>
      </c>
      <c r="Q834" s="542">
        <v>0</v>
      </c>
      <c r="R834" s="539" t="s">
        <v>3795</v>
      </c>
    </row>
    <row r="835" spans="2:18" s="543" customFormat="1" x14ac:dyDescent="0.25">
      <c r="B835" s="539">
        <v>0</v>
      </c>
      <c r="C835" s="539" t="s">
        <v>7417</v>
      </c>
      <c r="D835" s="539" t="s">
        <v>3079</v>
      </c>
      <c r="E835" s="540" t="s">
        <v>6639</v>
      </c>
      <c r="F835" s="539" t="s">
        <v>416</v>
      </c>
      <c r="G835" s="539" t="s">
        <v>558</v>
      </c>
      <c r="H835" s="539" t="s">
        <v>370</v>
      </c>
      <c r="I835" s="541">
        <v>44593</v>
      </c>
      <c r="J835" s="541">
        <v>46022</v>
      </c>
      <c r="K835" s="540" t="s">
        <v>3415</v>
      </c>
      <c r="L835" s="700"/>
      <c r="M835" s="700"/>
      <c r="N835" s="700"/>
      <c r="O835" s="542">
        <v>0</v>
      </c>
      <c r="P835" s="542">
        <v>0</v>
      </c>
      <c r="Q835" s="542">
        <v>0</v>
      </c>
      <c r="R835" s="539" t="s">
        <v>3795</v>
      </c>
    </row>
    <row r="836" spans="2:18" s="543" customFormat="1" x14ac:dyDescent="0.25">
      <c r="B836" s="539">
        <v>0</v>
      </c>
      <c r="C836" s="539" t="s">
        <v>7418</v>
      </c>
      <c r="D836" s="539" t="s">
        <v>3079</v>
      </c>
      <c r="E836" s="540" t="s">
        <v>6896</v>
      </c>
      <c r="F836" s="539" t="s">
        <v>416</v>
      </c>
      <c r="G836" s="539" t="s">
        <v>558</v>
      </c>
      <c r="H836" s="539" t="s">
        <v>370</v>
      </c>
      <c r="I836" s="541">
        <v>44593</v>
      </c>
      <c r="J836" s="541">
        <v>46022</v>
      </c>
      <c r="K836" s="540" t="s">
        <v>3415</v>
      </c>
      <c r="L836" s="700"/>
      <c r="M836" s="700"/>
      <c r="N836" s="700"/>
      <c r="O836" s="542">
        <v>0</v>
      </c>
      <c r="P836" s="542">
        <v>0</v>
      </c>
      <c r="Q836" s="542">
        <v>0</v>
      </c>
      <c r="R836" s="539" t="s">
        <v>3795</v>
      </c>
    </row>
    <row r="837" spans="2:18" s="543" customFormat="1" x14ac:dyDescent="0.25">
      <c r="B837" s="539">
        <v>0</v>
      </c>
      <c r="C837" s="539" t="s">
        <v>7419</v>
      </c>
      <c r="D837" s="539" t="s">
        <v>3079</v>
      </c>
      <c r="E837" s="540" t="s">
        <v>6896</v>
      </c>
      <c r="F837" s="539" t="s">
        <v>416</v>
      </c>
      <c r="G837" s="539" t="s">
        <v>558</v>
      </c>
      <c r="H837" s="539" t="s">
        <v>634</v>
      </c>
      <c r="I837" s="541">
        <v>44593</v>
      </c>
      <c r="J837" s="541">
        <v>46022</v>
      </c>
      <c r="K837" s="540" t="s">
        <v>200</v>
      </c>
      <c r="L837" s="700"/>
      <c r="M837" s="700"/>
      <c r="N837" s="700"/>
      <c r="O837" s="542">
        <v>0</v>
      </c>
      <c r="P837" s="542">
        <v>0</v>
      </c>
      <c r="Q837" s="542">
        <v>0</v>
      </c>
      <c r="R837" s="539" t="s">
        <v>3795</v>
      </c>
    </row>
    <row r="838" spans="2:18" s="543" customFormat="1" x14ac:dyDescent="0.25">
      <c r="B838" s="539">
        <v>0</v>
      </c>
      <c r="C838" s="539" t="s">
        <v>7420</v>
      </c>
      <c r="D838" s="539" t="s">
        <v>3079</v>
      </c>
      <c r="E838" s="540" t="s">
        <v>6057</v>
      </c>
      <c r="F838" s="539" t="s">
        <v>416</v>
      </c>
      <c r="G838" s="539" t="s">
        <v>558</v>
      </c>
      <c r="H838" s="539" t="s">
        <v>433</v>
      </c>
      <c r="I838" s="541">
        <v>44593</v>
      </c>
      <c r="J838" s="541">
        <v>46022</v>
      </c>
      <c r="K838" s="540" t="s">
        <v>195</v>
      </c>
      <c r="L838" s="700"/>
      <c r="M838" s="700"/>
      <c r="N838" s="700"/>
      <c r="O838" s="542">
        <v>0</v>
      </c>
      <c r="P838" s="542">
        <v>0</v>
      </c>
      <c r="Q838" s="542">
        <v>0</v>
      </c>
      <c r="R838" s="539" t="s">
        <v>3795</v>
      </c>
    </row>
    <row r="839" spans="2:18" s="543" customFormat="1" x14ac:dyDescent="0.25">
      <c r="B839" s="539">
        <v>0</v>
      </c>
      <c r="C839" s="539" t="s">
        <v>7421</v>
      </c>
      <c r="D839" s="539" t="s">
        <v>3079</v>
      </c>
      <c r="E839" s="540" t="s">
        <v>6901</v>
      </c>
      <c r="F839" s="539" t="s">
        <v>416</v>
      </c>
      <c r="G839" s="539" t="s">
        <v>558</v>
      </c>
      <c r="H839" s="539" t="s">
        <v>634</v>
      </c>
      <c r="I839" s="541">
        <v>44593</v>
      </c>
      <c r="J839" s="541">
        <v>46022</v>
      </c>
      <c r="K839" s="540" t="s">
        <v>200</v>
      </c>
      <c r="L839" s="700"/>
      <c r="M839" s="700"/>
      <c r="N839" s="700"/>
      <c r="O839" s="542">
        <v>0</v>
      </c>
      <c r="P839" s="542">
        <v>0</v>
      </c>
      <c r="Q839" s="542">
        <v>0</v>
      </c>
      <c r="R839" s="539" t="s">
        <v>3795</v>
      </c>
    </row>
    <row r="840" spans="2:18" s="543" customFormat="1" x14ac:dyDescent="0.25">
      <c r="B840" s="539">
        <v>0</v>
      </c>
      <c r="C840" s="539" t="s">
        <v>7422</v>
      </c>
      <c r="D840" s="539" t="s">
        <v>3079</v>
      </c>
      <c r="E840" s="540" t="s">
        <v>6864</v>
      </c>
      <c r="F840" s="539" t="s">
        <v>416</v>
      </c>
      <c r="G840" s="539" t="s">
        <v>558</v>
      </c>
      <c r="H840" s="539" t="s">
        <v>470</v>
      </c>
      <c r="I840" s="541">
        <v>44593</v>
      </c>
      <c r="J840" s="541">
        <v>46022</v>
      </c>
      <c r="K840" s="540" t="s">
        <v>3526</v>
      </c>
      <c r="L840" s="700"/>
      <c r="M840" s="700"/>
      <c r="N840" s="700"/>
      <c r="O840" s="542">
        <v>0</v>
      </c>
      <c r="P840" s="542">
        <v>0</v>
      </c>
      <c r="Q840" s="542">
        <v>0</v>
      </c>
      <c r="R840" s="539" t="s">
        <v>3795</v>
      </c>
    </row>
    <row r="841" spans="2:18" s="543" customFormat="1" x14ac:dyDescent="0.25">
      <c r="B841" s="539">
        <v>0</v>
      </c>
      <c r="C841" s="539" t="s">
        <v>7423</v>
      </c>
      <c r="D841" s="539" t="s">
        <v>3079</v>
      </c>
      <c r="E841" s="540" t="s">
        <v>6887</v>
      </c>
      <c r="F841" s="539" t="s">
        <v>416</v>
      </c>
      <c r="G841" s="539" t="s">
        <v>558</v>
      </c>
      <c r="H841" s="539" t="s">
        <v>422</v>
      </c>
      <c r="I841" s="541">
        <v>44593</v>
      </c>
      <c r="J841" s="541">
        <v>46022</v>
      </c>
      <c r="K841" s="540" t="s">
        <v>193</v>
      </c>
      <c r="L841" s="700"/>
      <c r="M841" s="700"/>
      <c r="N841" s="700"/>
      <c r="O841" s="542">
        <v>0</v>
      </c>
      <c r="P841" s="542">
        <v>0</v>
      </c>
      <c r="Q841" s="542">
        <v>0</v>
      </c>
      <c r="R841" s="539" t="s">
        <v>3795</v>
      </c>
    </row>
    <row r="842" spans="2:18" s="543" customFormat="1" x14ac:dyDescent="0.25">
      <c r="B842" s="539">
        <v>0</v>
      </c>
      <c r="C842" s="539" t="s">
        <v>7424</v>
      </c>
      <c r="D842" s="539" t="s">
        <v>3079</v>
      </c>
      <c r="E842" s="540" t="s">
        <v>6892</v>
      </c>
      <c r="F842" s="539" t="s">
        <v>416</v>
      </c>
      <c r="G842" s="539" t="s">
        <v>558</v>
      </c>
      <c r="H842" s="539" t="s">
        <v>370</v>
      </c>
      <c r="I842" s="541">
        <v>44593</v>
      </c>
      <c r="J842" s="541">
        <v>46022</v>
      </c>
      <c r="K842" s="540" t="s">
        <v>3415</v>
      </c>
      <c r="L842" s="700"/>
      <c r="M842" s="700"/>
      <c r="N842" s="700"/>
      <c r="O842" s="542">
        <v>0</v>
      </c>
      <c r="P842" s="542">
        <v>0</v>
      </c>
      <c r="Q842" s="542">
        <v>0</v>
      </c>
      <c r="R842" s="539" t="s">
        <v>3795</v>
      </c>
    </row>
    <row r="843" spans="2:18" s="543" customFormat="1" x14ac:dyDescent="0.25">
      <c r="B843" s="539">
        <v>0</v>
      </c>
      <c r="C843" s="539" t="s">
        <v>7425</v>
      </c>
      <c r="D843" s="539" t="s">
        <v>3079</v>
      </c>
      <c r="E843" s="540" t="s">
        <v>6872</v>
      </c>
      <c r="F843" s="539" t="s">
        <v>416</v>
      </c>
      <c r="G843" s="539" t="s">
        <v>558</v>
      </c>
      <c r="H843" s="539" t="s">
        <v>370</v>
      </c>
      <c r="I843" s="541">
        <v>44593</v>
      </c>
      <c r="J843" s="541">
        <v>46022</v>
      </c>
      <c r="K843" s="540" t="s">
        <v>3415</v>
      </c>
      <c r="L843" s="700"/>
      <c r="M843" s="700"/>
      <c r="N843" s="700"/>
      <c r="O843" s="542">
        <v>0</v>
      </c>
      <c r="P843" s="542">
        <v>0</v>
      </c>
      <c r="Q843" s="542">
        <v>0</v>
      </c>
      <c r="R843" s="539" t="s">
        <v>3795</v>
      </c>
    </row>
    <row r="844" spans="2:18" s="543" customFormat="1" x14ac:dyDescent="0.25">
      <c r="B844" s="539">
        <v>0</v>
      </c>
      <c r="C844" s="539" t="s">
        <v>7426</v>
      </c>
      <c r="D844" s="539" t="s">
        <v>3079</v>
      </c>
      <c r="E844" s="540" t="s">
        <v>6869</v>
      </c>
      <c r="F844" s="539" t="s">
        <v>416</v>
      </c>
      <c r="G844" s="539" t="s">
        <v>558</v>
      </c>
      <c r="H844" s="539" t="s">
        <v>370</v>
      </c>
      <c r="I844" s="541">
        <v>44593</v>
      </c>
      <c r="J844" s="541">
        <v>46022</v>
      </c>
      <c r="K844" s="540" t="s">
        <v>3415</v>
      </c>
      <c r="L844" s="700"/>
      <c r="M844" s="700"/>
      <c r="N844" s="700"/>
      <c r="O844" s="542">
        <v>0</v>
      </c>
      <c r="P844" s="542">
        <v>0</v>
      </c>
      <c r="Q844" s="542">
        <v>0</v>
      </c>
      <c r="R844" s="539" t="s">
        <v>3795</v>
      </c>
    </row>
    <row r="845" spans="2:18" s="543" customFormat="1" x14ac:dyDescent="0.25">
      <c r="B845" s="539">
        <v>0</v>
      </c>
      <c r="C845" s="539" t="s">
        <v>7427</v>
      </c>
      <c r="D845" s="539" t="s">
        <v>3079</v>
      </c>
      <c r="E845" s="540" t="s">
        <v>6866</v>
      </c>
      <c r="F845" s="539" t="s">
        <v>416</v>
      </c>
      <c r="G845" s="539" t="s">
        <v>558</v>
      </c>
      <c r="H845" s="539" t="s">
        <v>370</v>
      </c>
      <c r="I845" s="541">
        <v>44593</v>
      </c>
      <c r="J845" s="541">
        <v>46022</v>
      </c>
      <c r="K845" s="540" t="s">
        <v>3415</v>
      </c>
      <c r="L845" s="700"/>
      <c r="M845" s="700"/>
      <c r="N845" s="700"/>
      <c r="O845" s="542">
        <v>0</v>
      </c>
      <c r="P845" s="542">
        <v>0</v>
      </c>
      <c r="Q845" s="542">
        <v>0</v>
      </c>
      <c r="R845" s="539" t="s">
        <v>3795</v>
      </c>
    </row>
    <row r="846" spans="2:18" s="543" customFormat="1" x14ac:dyDescent="0.25">
      <c r="B846" s="539">
        <v>0</v>
      </c>
      <c r="C846" s="539" t="s">
        <v>7428</v>
      </c>
      <c r="D846" s="539" t="s">
        <v>3079</v>
      </c>
      <c r="E846" s="540" t="s">
        <v>7161</v>
      </c>
      <c r="F846" s="539" t="s">
        <v>416</v>
      </c>
      <c r="G846" s="539" t="s">
        <v>558</v>
      </c>
      <c r="H846" s="539" t="s">
        <v>475</v>
      </c>
      <c r="I846" s="541">
        <v>44593</v>
      </c>
      <c r="J846" s="541">
        <v>46022</v>
      </c>
      <c r="K846" s="540" t="s">
        <v>6030</v>
      </c>
      <c r="L846" s="700"/>
      <c r="M846" s="700"/>
      <c r="N846" s="700"/>
      <c r="O846" s="542">
        <v>0</v>
      </c>
      <c r="P846" s="542">
        <v>0</v>
      </c>
      <c r="Q846" s="542">
        <v>0</v>
      </c>
      <c r="R846" s="539" t="s">
        <v>3795</v>
      </c>
    </row>
    <row r="847" spans="2:18" s="543" customFormat="1" x14ac:dyDescent="0.25">
      <c r="B847" s="539">
        <v>0</v>
      </c>
      <c r="C847" s="539" t="s">
        <v>7429</v>
      </c>
      <c r="D847" s="539" t="s">
        <v>3079</v>
      </c>
      <c r="E847" s="540" t="s">
        <v>6894</v>
      </c>
      <c r="F847" s="539" t="s">
        <v>416</v>
      </c>
      <c r="G847" s="539" t="s">
        <v>558</v>
      </c>
      <c r="H847" s="539" t="s">
        <v>431</v>
      </c>
      <c r="I847" s="541">
        <v>44593</v>
      </c>
      <c r="J847" s="541">
        <v>46022</v>
      </c>
      <c r="K847" s="540" t="s">
        <v>194</v>
      </c>
      <c r="L847" s="700"/>
      <c r="M847" s="700"/>
      <c r="N847" s="700"/>
      <c r="O847" s="542">
        <v>0</v>
      </c>
      <c r="P847" s="542">
        <v>0</v>
      </c>
      <c r="Q847" s="542">
        <v>0</v>
      </c>
      <c r="R847" s="539" t="s">
        <v>3795</v>
      </c>
    </row>
    <row r="848" spans="2:18" s="543" customFormat="1" x14ac:dyDescent="0.25">
      <c r="B848" s="539">
        <v>0</v>
      </c>
      <c r="C848" s="539" t="s">
        <v>7430</v>
      </c>
      <c r="D848" s="539" t="s">
        <v>3079</v>
      </c>
      <c r="E848" s="540" t="s">
        <v>6874</v>
      </c>
      <c r="F848" s="539" t="s">
        <v>416</v>
      </c>
      <c r="G848" s="539" t="s">
        <v>558</v>
      </c>
      <c r="H848" s="539" t="s">
        <v>513</v>
      </c>
      <c r="I848" s="541">
        <v>44621</v>
      </c>
      <c r="J848" s="541">
        <v>46022</v>
      </c>
      <c r="K848" s="540" t="s">
        <v>7279</v>
      </c>
      <c r="L848" s="700"/>
      <c r="M848" s="700"/>
      <c r="N848" s="700"/>
      <c r="O848" s="542">
        <v>0</v>
      </c>
      <c r="P848" s="542">
        <v>0</v>
      </c>
      <c r="Q848" s="542">
        <v>0</v>
      </c>
      <c r="R848" s="539" t="s">
        <v>3795</v>
      </c>
    </row>
    <row r="849" spans="2:18" s="543" customFormat="1" x14ac:dyDescent="0.25">
      <c r="B849" s="539">
        <v>0</v>
      </c>
      <c r="C849" s="539" t="s">
        <v>7431</v>
      </c>
      <c r="D849" s="539" t="s">
        <v>3079</v>
      </c>
      <c r="E849" s="540" t="s">
        <v>6880</v>
      </c>
      <c r="F849" s="539" t="s">
        <v>416</v>
      </c>
      <c r="G849" s="539" t="s">
        <v>558</v>
      </c>
      <c r="H849" s="539" t="s">
        <v>507</v>
      </c>
      <c r="I849" s="541">
        <v>44621</v>
      </c>
      <c r="J849" s="541">
        <v>46022</v>
      </c>
      <c r="K849" s="540" t="s">
        <v>7280</v>
      </c>
      <c r="L849" s="700"/>
      <c r="M849" s="700"/>
      <c r="N849" s="700"/>
      <c r="O849" s="542">
        <v>0</v>
      </c>
      <c r="P849" s="542">
        <v>0</v>
      </c>
      <c r="Q849" s="542">
        <v>0</v>
      </c>
      <c r="R849" s="539" t="s">
        <v>3795</v>
      </c>
    </row>
    <row r="850" spans="2:18" s="543" customFormat="1" x14ac:dyDescent="0.25">
      <c r="B850" s="539">
        <v>0</v>
      </c>
      <c r="C850" s="539" t="s">
        <v>7432</v>
      </c>
      <c r="D850" s="539" t="s">
        <v>3079</v>
      </c>
      <c r="E850" s="540" t="s">
        <v>4067</v>
      </c>
      <c r="F850" s="539" t="s">
        <v>416</v>
      </c>
      <c r="G850" s="539" t="s">
        <v>558</v>
      </c>
      <c r="H850" s="539" t="s">
        <v>3483</v>
      </c>
      <c r="I850" s="541">
        <v>44621</v>
      </c>
      <c r="J850" s="541">
        <v>46022</v>
      </c>
      <c r="K850" s="540" t="s">
        <v>6574</v>
      </c>
      <c r="L850" s="700"/>
      <c r="M850" s="700"/>
      <c r="N850" s="700"/>
      <c r="O850" s="542">
        <v>0</v>
      </c>
      <c r="P850" s="542">
        <v>0</v>
      </c>
      <c r="Q850" s="542">
        <v>0</v>
      </c>
      <c r="R850" s="539" t="s">
        <v>3795</v>
      </c>
    </row>
    <row r="851" spans="2:18" s="543" customFormat="1" x14ac:dyDescent="0.25">
      <c r="B851" s="539">
        <v>0</v>
      </c>
      <c r="C851" s="539" t="s">
        <v>7433</v>
      </c>
      <c r="D851" s="539" t="s">
        <v>3079</v>
      </c>
      <c r="E851" s="540" t="s">
        <v>188</v>
      </c>
      <c r="F851" s="539" t="s">
        <v>416</v>
      </c>
      <c r="G851" s="539" t="s">
        <v>558</v>
      </c>
      <c r="H851" s="539" t="s">
        <v>511</v>
      </c>
      <c r="I851" s="541">
        <v>44621</v>
      </c>
      <c r="J851" s="541">
        <v>46022</v>
      </c>
      <c r="K851" s="540" t="s">
        <v>5495</v>
      </c>
      <c r="L851" s="700"/>
      <c r="M851" s="700"/>
      <c r="N851" s="700"/>
      <c r="O851" s="542">
        <v>0</v>
      </c>
      <c r="P851" s="542">
        <v>0</v>
      </c>
      <c r="Q851" s="542">
        <v>0</v>
      </c>
      <c r="R851" s="539" t="s">
        <v>3795</v>
      </c>
    </row>
    <row r="852" spans="2:18" s="543" customFormat="1" x14ac:dyDescent="0.25">
      <c r="B852" s="539">
        <v>0</v>
      </c>
      <c r="C852" s="539" t="s">
        <v>7434</v>
      </c>
      <c r="D852" s="539" t="s">
        <v>3079</v>
      </c>
      <c r="E852" s="540" t="s">
        <v>188</v>
      </c>
      <c r="F852" s="539" t="s">
        <v>416</v>
      </c>
      <c r="G852" s="539" t="s">
        <v>558</v>
      </c>
      <c r="H852" s="539" t="s">
        <v>511</v>
      </c>
      <c r="I852" s="541">
        <v>44621</v>
      </c>
      <c r="J852" s="541">
        <v>46022</v>
      </c>
      <c r="K852" s="540" t="s">
        <v>5495</v>
      </c>
      <c r="L852" s="700"/>
      <c r="M852" s="700"/>
      <c r="N852" s="700"/>
      <c r="O852" s="542">
        <v>0</v>
      </c>
      <c r="P852" s="542">
        <v>0</v>
      </c>
      <c r="Q852" s="542">
        <v>0</v>
      </c>
      <c r="R852" s="539" t="s">
        <v>3795</v>
      </c>
    </row>
    <row r="853" spans="2:18" s="543" customFormat="1" x14ac:dyDescent="0.25">
      <c r="B853" s="539">
        <v>0</v>
      </c>
      <c r="C853" s="539" t="s">
        <v>7435</v>
      </c>
      <c r="D853" s="539" t="s">
        <v>3079</v>
      </c>
      <c r="E853" s="540" t="s">
        <v>6876</v>
      </c>
      <c r="F853" s="539" t="s">
        <v>416</v>
      </c>
      <c r="G853" s="539" t="s">
        <v>558</v>
      </c>
      <c r="H853" s="539" t="s">
        <v>634</v>
      </c>
      <c r="I853" s="541">
        <v>44621</v>
      </c>
      <c r="J853" s="541">
        <v>46022</v>
      </c>
      <c r="K853" s="540" t="s">
        <v>200</v>
      </c>
      <c r="L853" s="700"/>
      <c r="M853" s="700"/>
      <c r="N853" s="700"/>
      <c r="O853" s="542">
        <v>0</v>
      </c>
      <c r="P853" s="542">
        <v>0</v>
      </c>
      <c r="Q853" s="542">
        <v>0</v>
      </c>
      <c r="R853" s="539" t="s">
        <v>3795</v>
      </c>
    </row>
    <row r="854" spans="2:18" s="543" customFormat="1" x14ac:dyDescent="0.25">
      <c r="B854" s="539">
        <v>0</v>
      </c>
      <c r="C854" s="539" t="s">
        <v>7436</v>
      </c>
      <c r="D854" s="539" t="s">
        <v>3079</v>
      </c>
      <c r="E854" s="540" t="s">
        <v>6890</v>
      </c>
      <c r="F854" s="539" t="s">
        <v>416</v>
      </c>
      <c r="G854" s="539" t="s">
        <v>558</v>
      </c>
      <c r="H854" s="539" t="s">
        <v>562</v>
      </c>
      <c r="I854" s="541">
        <v>44621</v>
      </c>
      <c r="J854" s="541">
        <v>46022</v>
      </c>
      <c r="K854" s="540" t="s">
        <v>6328</v>
      </c>
      <c r="L854" s="700"/>
      <c r="M854" s="700"/>
      <c r="N854" s="700"/>
      <c r="O854" s="542">
        <v>0</v>
      </c>
      <c r="P854" s="542">
        <v>0</v>
      </c>
      <c r="Q854" s="542">
        <v>0</v>
      </c>
      <c r="R854" s="539" t="s">
        <v>3795</v>
      </c>
    </row>
    <row r="855" spans="2:18" s="543" customFormat="1" x14ac:dyDescent="0.25">
      <c r="B855" s="539">
        <v>0</v>
      </c>
      <c r="C855" s="539" t="s">
        <v>7437</v>
      </c>
      <c r="D855" s="539" t="s">
        <v>3079</v>
      </c>
      <c r="E855" s="540" t="s">
        <v>6057</v>
      </c>
      <c r="F855" s="539" t="s">
        <v>416</v>
      </c>
      <c r="G855" s="539" t="s">
        <v>558</v>
      </c>
      <c r="H855" s="539" t="s">
        <v>433</v>
      </c>
      <c r="I855" s="541">
        <v>44621</v>
      </c>
      <c r="J855" s="541">
        <v>46022</v>
      </c>
      <c r="K855" s="540" t="s">
        <v>195</v>
      </c>
      <c r="L855" s="700"/>
      <c r="M855" s="700"/>
      <c r="N855" s="700"/>
      <c r="O855" s="542">
        <v>0</v>
      </c>
      <c r="P855" s="542">
        <v>0</v>
      </c>
      <c r="Q855" s="542">
        <v>0</v>
      </c>
      <c r="R855" s="539" t="s">
        <v>3795</v>
      </c>
    </row>
    <row r="856" spans="2:18" s="543" customFormat="1" x14ac:dyDescent="0.25">
      <c r="B856" s="539">
        <v>0</v>
      </c>
      <c r="C856" s="974"/>
      <c r="D856" s="539" t="s">
        <v>3079</v>
      </c>
      <c r="E856" s="540" t="s">
        <v>6931</v>
      </c>
      <c r="F856" s="539" t="s">
        <v>416</v>
      </c>
      <c r="G856" s="539" t="s">
        <v>558</v>
      </c>
      <c r="H856" s="539" t="s">
        <v>433</v>
      </c>
      <c r="I856" s="541">
        <v>45017</v>
      </c>
      <c r="J856" s="541">
        <v>46022</v>
      </c>
      <c r="K856" s="540" t="s">
        <v>195</v>
      </c>
      <c r="L856" s="700"/>
      <c r="M856" s="700"/>
      <c r="N856" s="700"/>
      <c r="O856" s="542">
        <v>0</v>
      </c>
      <c r="P856" s="542">
        <v>0</v>
      </c>
      <c r="Q856" s="542">
        <v>0</v>
      </c>
      <c r="R856" s="539" t="s">
        <v>7438</v>
      </c>
    </row>
    <row r="857" spans="2:18" s="543" customFormat="1" x14ac:dyDescent="0.25">
      <c r="B857" s="539">
        <v>0</v>
      </c>
      <c r="C857" s="974"/>
      <c r="D857" s="539" t="s">
        <v>3079</v>
      </c>
      <c r="E857" s="540" t="s">
        <v>6935</v>
      </c>
      <c r="F857" s="539" t="s">
        <v>416</v>
      </c>
      <c r="G857" s="539" t="s">
        <v>558</v>
      </c>
      <c r="H857" s="539" t="s">
        <v>370</v>
      </c>
      <c r="I857" s="541">
        <v>45017</v>
      </c>
      <c r="J857" s="541">
        <v>46022</v>
      </c>
      <c r="K857" s="540" t="s">
        <v>3415</v>
      </c>
      <c r="L857" s="700"/>
      <c r="M857" s="700"/>
      <c r="N857" s="700"/>
      <c r="O857" s="542">
        <v>0</v>
      </c>
      <c r="P857" s="542">
        <v>0</v>
      </c>
      <c r="Q857" s="542">
        <v>0</v>
      </c>
      <c r="R857" s="539" t="s">
        <v>7439</v>
      </c>
    </row>
    <row r="858" spans="2:18" s="543" customFormat="1" x14ac:dyDescent="0.25">
      <c r="B858" s="539">
        <v>0</v>
      </c>
      <c r="C858" s="974"/>
      <c r="D858" s="539" t="s">
        <v>3079</v>
      </c>
      <c r="E858" s="540" t="s">
        <v>6937</v>
      </c>
      <c r="F858" s="539" t="s">
        <v>416</v>
      </c>
      <c r="G858" s="539" t="s">
        <v>558</v>
      </c>
      <c r="H858" s="539" t="s">
        <v>433</v>
      </c>
      <c r="I858" s="541">
        <v>45017</v>
      </c>
      <c r="J858" s="541">
        <v>46022</v>
      </c>
      <c r="K858" s="540" t="s">
        <v>195</v>
      </c>
      <c r="L858" s="700"/>
      <c r="M858" s="700"/>
      <c r="N858" s="700"/>
      <c r="O858" s="542">
        <v>0</v>
      </c>
      <c r="P858" s="542">
        <v>0</v>
      </c>
      <c r="Q858" s="542">
        <v>0</v>
      </c>
      <c r="R858" s="539" t="s">
        <v>7440</v>
      </c>
    </row>
    <row r="859" spans="2:18" s="543" customFormat="1" x14ac:dyDescent="0.25">
      <c r="B859" s="539">
        <v>0</v>
      </c>
      <c r="C859" s="974"/>
      <c r="D859" s="539" t="s">
        <v>3079</v>
      </c>
      <c r="E859" s="540" t="s">
        <v>6939</v>
      </c>
      <c r="F859" s="539" t="s">
        <v>416</v>
      </c>
      <c r="G859" s="539" t="s">
        <v>558</v>
      </c>
      <c r="H859" s="539" t="s">
        <v>3483</v>
      </c>
      <c r="I859" s="541">
        <v>45017</v>
      </c>
      <c r="J859" s="541">
        <v>46022</v>
      </c>
      <c r="K859" s="540" t="s">
        <v>6574</v>
      </c>
      <c r="L859" s="700"/>
      <c r="M859" s="700"/>
      <c r="N859" s="700"/>
      <c r="O859" s="542">
        <v>0</v>
      </c>
      <c r="P859" s="542">
        <v>0</v>
      </c>
      <c r="Q859" s="542">
        <v>0</v>
      </c>
      <c r="R859" s="539" t="s">
        <v>7441</v>
      </c>
    </row>
    <row r="860" spans="2:18" s="543" customFormat="1" x14ac:dyDescent="0.25">
      <c r="B860" s="539">
        <v>0</v>
      </c>
      <c r="C860" s="974"/>
      <c r="D860" s="539" t="s">
        <v>3079</v>
      </c>
      <c r="E860" s="540" t="s">
        <v>6941</v>
      </c>
      <c r="F860" s="539" t="s">
        <v>416</v>
      </c>
      <c r="G860" s="539" t="s">
        <v>558</v>
      </c>
      <c r="H860" s="539" t="s">
        <v>634</v>
      </c>
      <c r="I860" s="541">
        <v>45017</v>
      </c>
      <c r="J860" s="541">
        <v>46022</v>
      </c>
      <c r="K860" s="540" t="s">
        <v>200</v>
      </c>
      <c r="L860" s="700"/>
      <c r="M860" s="700"/>
      <c r="N860" s="700"/>
      <c r="O860" s="542">
        <v>0</v>
      </c>
      <c r="P860" s="542">
        <v>0</v>
      </c>
      <c r="Q860" s="542">
        <v>0</v>
      </c>
      <c r="R860" s="539" t="s">
        <v>7442</v>
      </c>
    </row>
    <row r="861" spans="2:18" s="543" customFormat="1" x14ac:dyDescent="0.25">
      <c r="B861" s="539">
        <v>0</v>
      </c>
      <c r="C861" s="974"/>
      <c r="D861" s="539" t="s">
        <v>3079</v>
      </c>
      <c r="E861" s="540" t="s">
        <v>6933</v>
      </c>
      <c r="F861" s="539" t="s">
        <v>416</v>
      </c>
      <c r="G861" s="539" t="s">
        <v>558</v>
      </c>
      <c r="H861" s="539" t="s">
        <v>634</v>
      </c>
      <c r="I861" s="541">
        <v>45017</v>
      </c>
      <c r="J861" s="541">
        <v>46022</v>
      </c>
      <c r="K861" s="540" t="s">
        <v>200</v>
      </c>
      <c r="L861" s="700"/>
      <c r="M861" s="700"/>
      <c r="N861" s="700"/>
      <c r="O861" s="542">
        <v>0</v>
      </c>
      <c r="P861" s="542">
        <v>0</v>
      </c>
      <c r="Q861" s="542">
        <v>0</v>
      </c>
      <c r="R861" s="539" t="s">
        <v>7443</v>
      </c>
    </row>
    <row r="862" spans="2:18" s="543" customFormat="1" x14ac:dyDescent="0.25">
      <c r="B862" s="539">
        <v>0</v>
      </c>
      <c r="C862" s="974"/>
      <c r="D862" s="539" t="s">
        <v>3079</v>
      </c>
      <c r="E862" s="540" t="s">
        <v>7357</v>
      </c>
      <c r="F862" s="539" t="s">
        <v>416</v>
      </c>
      <c r="G862" s="539" t="s">
        <v>558</v>
      </c>
      <c r="H862" s="539" t="s">
        <v>3318</v>
      </c>
      <c r="I862" s="541">
        <v>45047</v>
      </c>
      <c r="J862" s="541">
        <v>46022</v>
      </c>
      <c r="K862" s="540" t="s">
        <v>3560</v>
      </c>
      <c r="L862" s="700"/>
      <c r="M862" s="700"/>
      <c r="N862" s="700"/>
      <c r="O862" s="542">
        <v>0</v>
      </c>
      <c r="P862" s="542">
        <v>0</v>
      </c>
      <c r="Q862" s="542">
        <v>0</v>
      </c>
      <c r="R862" s="539" t="s">
        <v>7510</v>
      </c>
    </row>
    <row r="863" spans="2:18" s="543" customFormat="1" x14ac:dyDescent="0.25">
      <c r="B863" s="539">
        <v>0</v>
      </c>
      <c r="C863" s="974"/>
      <c r="D863" s="539" t="s">
        <v>3079</v>
      </c>
      <c r="E863" s="540" t="s">
        <v>7359</v>
      </c>
      <c r="F863" s="539" t="s">
        <v>416</v>
      </c>
      <c r="G863" s="539" t="s">
        <v>558</v>
      </c>
      <c r="H863" s="539" t="s">
        <v>1880</v>
      </c>
      <c r="I863" s="541">
        <v>45047</v>
      </c>
      <c r="J863" s="541">
        <v>46022</v>
      </c>
      <c r="K863" s="540" t="s">
        <v>7511</v>
      </c>
      <c r="L863" s="700"/>
      <c r="M863" s="700"/>
      <c r="N863" s="700"/>
      <c r="O863" s="542">
        <v>0</v>
      </c>
      <c r="P863" s="542">
        <v>0</v>
      </c>
      <c r="Q863" s="542">
        <v>0</v>
      </c>
      <c r="R863" s="539" t="s">
        <v>7512</v>
      </c>
    </row>
    <row r="864" spans="2:18" s="543" customFormat="1" x14ac:dyDescent="0.25">
      <c r="B864" s="539">
        <v>0</v>
      </c>
      <c r="C864" s="974"/>
      <c r="D864" s="539" t="s">
        <v>3079</v>
      </c>
      <c r="E864" s="540" t="s">
        <v>7361</v>
      </c>
      <c r="F864" s="539" t="s">
        <v>416</v>
      </c>
      <c r="G864" s="539" t="s">
        <v>558</v>
      </c>
      <c r="H864" s="539" t="s">
        <v>522</v>
      </c>
      <c r="I864" s="541">
        <v>45047</v>
      </c>
      <c r="J864" s="541">
        <v>46022</v>
      </c>
      <c r="K864" s="540" t="s">
        <v>3506</v>
      </c>
      <c r="L864" s="700"/>
      <c r="M864" s="700"/>
      <c r="N864" s="700"/>
      <c r="O864" s="542">
        <v>0</v>
      </c>
      <c r="P864" s="542">
        <v>0</v>
      </c>
      <c r="Q864" s="542">
        <v>0</v>
      </c>
      <c r="R864" s="539" t="s">
        <v>7513</v>
      </c>
    </row>
    <row r="865" spans="2:18" s="543" customFormat="1" x14ac:dyDescent="0.25">
      <c r="B865" s="539">
        <v>0</v>
      </c>
      <c r="C865" s="974"/>
      <c r="D865" s="539" t="s">
        <v>3079</v>
      </c>
      <c r="E865" s="540" t="s">
        <v>7363</v>
      </c>
      <c r="F865" s="539" t="s">
        <v>416</v>
      </c>
      <c r="G865" s="539" t="s">
        <v>558</v>
      </c>
      <c r="H865" s="539" t="s">
        <v>370</v>
      </c>
      <c r="I865" s="541">
        <v>45047</v>
      </c>
      <c r="J865" s="541">
        <v>46022</v>
      </c>
      <c r="K865" s="540" t="s">
        <v>3415</v>
      </c>
      <c r="L865" s="700"/>
      <c r="M865" s="700"/>
      <c r="N865" s="700"/>
      <c r="O865" s="542">
        <v>0</v>
      </c>
      <c r="P865" s="542">
        <v>0</v>
      </c>
      <c r="Q865" s="542">
        <v>0</v>
      </c>
      <c r="R865" s="539" t="s">
        <v>7514</v>
      </c>
    </row>
    <row r="866" spans="2:18" s="543" customFormat="1" x14ac:dyDescent="0.25">
      <c r="B866" s="539">
        <v>0</v>
      </c>
      <c r="C866" s="974"/>
      <c r="D866" s="539" t="s">
        <v>3079</v>
      </c>
      <c r="E866" s="540" t="s">
        <v>7365</v>
      </c>
      <c r="F866" s="539" t="s">
        <v>416</v>
      </c>
      <c r="G866" s="539" t="s">
        <v>558</v>
      </c>
      <c r="H866" s="539" t="s">
        <v>422</v>
      </c>
      <c r="I866" s="541">
        <v>45047</v>
      </c>
      <c r="J866" s="541">
        <v>46022</v>
      </c>
      <c r="K866" s="540" t="s">
        <v>193</v>
      </c>
      <c r="L866" s="700"/>
      <c r="M866" s="700"/>
      <c r="N866" s="700"/>
      <c r="O866" s="542">
        <v>0</v>
      </c>
      <c r="P866" s="542">
        <v>0</v>
      </c>
      <c r="Q866" s="542">
        <v>0</v>
      </c>
      <c r="R866" s="539" t="s">
        <v>7515</v>
      </c>
    </row>
    <row r="867" spans="2:18" s="543" customFormat="1" x14ac:dyDescent="0.25">
      <c r="B867" s="539">
        <v>0</v>
      </c>
      <c r="C867" s="974"/>
      <c r="D867" s="539" t="s">
        <v>3079</v>
      </c>
      <c r="E867" s="540" t="s">
        <v>7367</v>
      </c>
      <c r="F867" s="539" t="s">
        <v>416</v>
      </c>
      <c r="G867" s="539" t="s">
        <v>558</v>
      </c>
      <c r="H867" s="539" t="s">
        <v>484</v>
      </c>
      <c r="I867" s="541">
        <v>45047</v>
      </c>
      <c r="J867" s="541">
        <v>46022</v>
      </c>
      <c r="K867" s="540" t="s">
        <v>5562</v>
      </c>
      <c r="L867" s="700"/>
      <c r="M867" s="700"/>
      <c r="N867" s="700"/>
      <c r="O867" s="542">
        <v>0</v>
      </c>
      <c r="P867" s="542">
        <v>0</v>
      </c>
      <c r="Q867" s="542">
        <v>0</v>
      </c>
      <c r="R867" s="539" t="s">
        <v>7516</v>
      </c>
    </row>
    <row r="868" spans="2:18" s="543" customFormat="1" x14ac:dyDescent="0.25">
      <c r="B868" s="539">
        <v>0</v>
      </c>
      <c r="C868" s="974"/>
      <c r="D868" s="539" t="s">
        <v>3079</v>
      </c>
      <c r="E868" s="540" t="s">
        <v>7517</v>
      </c>
      <c r="F868" s="539" t="s">
        <v>416</v>
      </c>
      <c r="G868" s="539" t="s">
        <v>558</v>
      </c>
      <c r="H868" s="539" t="s">
        <v>561</v>
      </c>
      <c r="I868" s="541">
        <v>45047</v>
      </c>
      <c r="J868" s="541">
        <v>46022</v>
      </c>
      <c r="K868" s="540" t="s">
        <v>6031</v>
      </c>
      <c r="L868" s="700"/>
      <c r="M868" s="700"/>
      <c r="N868" s="700"/>
      <c r="O868" s="542">
        <v>0</v>
      </c>
      <c r="P868" s="542">
        <v>0</v>
      </c>
      <c r="Q868" s="542">
        <v>0</v>
      </c>
      <c r="R868" s="539" t="s">
        <v>7518</v>
      </c>
    </row>
    <row r="869" spans="2:18" s="543" customFormat="1" x14ac:dyDescent="0.25">
      <c r="B869" s="539">
        <v>0</v>
      </c>
      <c r="C869" s="974"/>
      <c r="D869" s="539" t="s">
        <v>3079</v>
      </c>
      <c r="E869" s="540" t="s">
        <v>7370</v>
      </c>
      <c r="F869" s="539" t="s">
        <v>416</v>
      </c>
      <c r="G869" s="539" t="s">
        <v>558</v>
      </c>
      <c r="H869" s="539" t="s">
        <v>433</v>
      </c>
      <c r="I869" s="541">
        <v>45047</v>
      </c>
      <c r="J869" s="541">
        <v>46022</v>
      </c>
      <c r="K869" s="540" t="s">
        <v>195</v>
      </c>
      <c r="L869" s="700"/>
      <c r="M869" s="700"/>
      <c r="N869" s="700"/>
      <c r="O869" s="542">
        <v>0</v>
      </c>
      <c r="P869" s="542">
        <v>0</v>
      </c>
      <c r="Q869" s="542">
        <v>0</v>
      </c>
      <c r="R869" s="539" t="s">
        <v>7519</v>
      </c>
    </row>
    <row r="870" spans="2:18" x14ac:dyDescent="0.25">
      <c r="B870" s="544">
        <v>0</v>
      </c>
      <c r="C870" s="544" t="s">
        <v>4331</v>
      </c>
      <c r="D870" s="544" t="s">
        <v>3079</v>
      </c>
      <c r="E870" s="545" t="s">
        <v>3737</v>
      </c>
      <c r="F870" s="544" t="s">
        <v>416</v>
      </c>
      <c r="G870" s="544" t="s">
        <v>558</v>
      </c>
      <c r="H870" s="544" t="s">
        <v>3057</v>
      </c>
      <c r="I870" s="546">
        <v>45047</v>
      </c>
      <c r="J870" s="546">
        <v>45077</v>
      </c>
      <c r="K870" s="545" t="s">
        <v>3057</v>
      </c>
      <c r="L870" s="547">
        <v>0</v>
      </c>
      <c r="M870" s="547">
        <v>0</v>
      </c>
      <c r="N870" s="547">
        <v>0</v>
      </c>
      <c r="O870" s="547">
        <v>0</v>
      </c>
      <c r="P870" s="547">
        <v>0</v>
      </c>
      <c r="Q870" s="547">
        <v>0</v>
      </c>
      <c r="R870" s="544" t="s">
        <v>4327</v>
      </c>
    </row>
    <row r="871" spans="2:18" x14ac:dyDescent="0.25">
      <c r="B871" s="544">
        <v>0</v>
      </c>
      <c r="C871" s="544" t="s">
        <v>4332</v>
      </c>
      <c r="D871" s="544" t="s">
        <v>3079</v>
      </c>
      <c r="E871" s="545" t="s">
        <v>3796</v>
      </c>
      <c r="F871" s="544" t="s">
        <v>416</v>
      </c>
      <c r="G871" s="544" t="s">
        <v>558</v>
      </c>
      <c r="H871" s="544" t="s">
        <v>3797</v>
      </c>
      <c r="I871" s="546">
        <v>45047</v>
      </c>
      <c r="J871" s="546">
        <v>45077</v>
      </c>
      <c r="K871" s="545" t="s">
        <v>3797</v>
      </c>
      <c r="L871" s="547">
        <v>0</v>
      </c>
      <c r="M871" s="547">
        <v>0</v>
      </c>
      <c r="N871" s="547">
        <v>0</v>
      </c>
      <c r="O871" s="547">
        <v>0</v>
      </c>
      <c r="P871" s="547">
        <v>0</v>
      </c>
      <c r="Q871" s="547">
        <v>0</v>
      </c>
      <c r="R871" s="544" t="s">
        <v>4327</v>
      </c>
    </row>
    <row r="872" spans="2:18" x14ac:dyDescent="0.25">
      <c r="B872" s="544">
        <v>0</v>
      </c>
      <c r="C872" s="544" t="s">
        <v>4334</v>
      </c>
      <c r="D872" s="544" t="s">
        <v>3079</v>
      </c>
      <c r="E872" s="545" t="s">
        <v>3738</v>
      </c>
      <c r="F872" s="544" t="s">
        <v>416</v>
      </c>
      <c r="G872" s="544" t="s">
        <v>558</v>
      </c>
      <c r="H872" s="544" t="s">
        <v>3746</v>
      </c>
      <c r="I872" s="546">
        <v>45047</v>
      </c>
      <c r="J872" s="546">
        <v>45077</v>
      </c>
      <c r="K872" s="545" t="s">
        <v>3746</v>
      </c>
      <c r="L872" s="547">
        <v>0</v>
      </c>
      <c r="M872" s="547">
        <v>0</v>
      </c>
      <c r="N872" s="547">
        <v>0</v>
      </c>
      <c r="O872" s="547">
        <v>0</v>
      </c>
      <c r="P872" s="547">
        <v>0</v>
      </c>
      <c r="Q872" s="547">
        <v>0</v>
      </c>
      <c r="R872" s="544" t="s">
        <v>4327</v>
      </c>
    </row>
    <row r="873" spans="2:18" x14ac:dyDescent="0.25">
      <c r="B873" s="544">
        <v>0</v>
      </c>
      <c r="C873" s="544" t="s">
        <v>4335</v>
      </c>
      <c r="D873" s="544" t="s">
        <v>3079</v>
      </c>
      <c r="E873" s="545" t="s">
        <v>4087</v>
      </c>
      <c r="F873" s="544" t="s">
        <v>416</v>
      </c>
      <c r="G873" s="544" t="s">
        <v>558</v>
      </c>
      <c r="H873" s="544" t="s">
        <v>3797</v>
      </c>
      <c r="I873" s="546">
        <v>45047</v>
      </c>
      <c r="J873" s="546">
        <v>45077</v>
      </c>
      <c r="K873" s="545" t="s">
        <v>3797</v>
      </c>
      <c r="L873" s="547">
        <v>0</v>
      </c>
      <c r="M873" s="547">
        <v>0</v>
      </c>
      <c r="N873" s="547">
        <v>0</v>
      </c>
      <c r="O873" s="547">
        <v>0</v>
      </c>
      <c r="P873" s="547">
        <v>0</v>
      </c>
      <c r="Q873" s="547">
        <v>0</v>
      </c>
      <c r="R873" s="544" t="s">
        <v>4327</v>
      </c>
    </row>
    <row r="874" spans="2:18" x14ac:dyDescent="0.25">
      <c r="B874" s="544">
        <v>0</v>
      </c>
      <c r="C874" s="544" t="s">
        <v>4342</v>
      </c>
      <c r="D874" s="544" t="s">
        <v>3079</v>
      </c>
      <c r="E874" s="545" t="s">
        <v>3466</v>
      </c>
      <c r="F874" s="544" t="s">
        <v>416</v>
      </c>
      <c r="G874" s="544" t="s">
        <v>558</v>
      </c>
      <c r="H874" s="544" t="s">
        <v>4291</v>
      </c>
      <c r="I874" s="546">
        <v>45047</v>
      </c>
      <c r="J874" s="546">
        <v>45077</v>
      </c>
      <c r="K874" s="545" t="s">
        <v>4291</v>
      </c>
      <c r="L874" s="547">
        <v>0</v>
      </c>
      <c r="M874" s="547">
        <v>0</v>
      </c>
      <c r="N874" s="547">
        <v>0</v>
      </c>
      <c r="O874" s="547">
        <v>0</v>
      </c>
      <c r="P874" s="547">
        <v>0</v>
      </c>
      <c r="Q874" s="547">
        <v>0</v>
      </c>
      <c r="R874" s="544" t="s">
        <v>4327</v>
      </c>
    </row>
    <row r="875" spans="2:18" x14ac:dyDescent="0.25">
      <c r="B875" s="544">
        <v>0</v>
      </c>
      <c r="C875" s="544" t="s">
        <v>4344</v>
      </c>
      <c r="D875" s="544" t="s">
        <v>3079</v>
      </c>
      <c r="E875" s="545" t="s">
        <v>3614</v>
      </c>
      <c r="F875" s="544" t="s">
        <v>416</v>
      </c>
      <c r="G875" s="544" t="s">
        <v>558</v>
      </c>
      <c r="H875" s="544" t="s">
        <v>3797</v>
      </c>
      <c r="I875" s="546">
        <v>45047</v>
      </c>
      <c r="J875" s="546">
        <v>45077</v>
      </c>
      <c r="K875" s="545" t="s">
        <v>3797</v>
      </c>
      <c r="L875" s="547">
        <v>0</v>
      </c>
      <c r="M875" s="547">
        <v>0</v>
      </c>
      <c r="N875" s="547">
        <v>0</v>
      </c>
      <c r="O875" s="547">
        <v>0</v>
      </c>
      <c r="P875" s="547">
        <v>0</v>
      </c>
      <c r="Q875" s="547">
        <v>0</v>
      </c>
      <c r="R875" s="544" t="s">
        <v>4327</v>
      </c>
    </row>
    <row r="876" spans="2:18" x14ac:dyDescent="0.25">
      <c r="B876" s="544">
        <v>0</v>
      </c>
      <c r="C876" s="544" t="s">
        <v>4343</v>
      </c>
      <c r="D876" s="544" t="s">
        <v>3079</v>
      </c>
      <c r="E876" s="545" t="s">
        <v>185</v>
      </c>
      <c r="F876" s="544" t="s">
        <v>416</v>
      </c>
      <c r="G876" s="544" t="s">
        <v>558</v>
      </c>
      <c r="H876" s="544" t="s">
        <v>3746</v>
      </c>
      <c r="I876" s="546">
        <v>45047</v>
      </c>
      <c r="J876" s="546">
        <v>45077</v>
      </c>
      <c r="K876" s="545" t="s">
        <v>3746</v>
      </c>
      <c r="L876" s="547">
        <v>0</v>
      </c>
      <c r="M876" s="547">
        <v>0</v>
      </c>
      <c r="N876" s="547">
        <v>0</v>
      </c>
      <c r="O876" s="547">
        <v>0</v>
      </c>
      <c r="P876" s="547">
        <v>0</v>
      </c>
      <c r="Q876" s="547">
        <v>0</v>
      </c>
      <c r="R876" s="544" t="s">
        <v>4327</v>
      </c>
    </row>
    <row r="877" spans="2:18" x14ac:dyDescent="0.25">
      <c r="B877" s="544">
        <v>0</v>
      </c>
      <c r="C877" s="544" t="s">
        <v>4340</v>
      </c>
      <c r="D877" s="544" t="s">
        <v>3079</v>
      </c>
      <c r="E877" s="545" t="s">
        <v>97</v>
      </c>
      <c r="F877" s="544" t="s">
        <v>435</v>
      </c>
      <c r="G877" s="544" t="s">
        <v>417</v>
      </c>
      <c r="H877" s="544" t="s">
        <v>2120</v>
      </c>
      <c r="I877" s="546">
        <v>45047</v>
      </c>
      <c r="J877" s="546">
        <v>45077</v>
      </c>
      <c r="K877" s="545" t="s">
        <v>2120</v>
      </c>
      <c r="L877" s="547">
        <v>0</v>
      </c>
      <c r="M877" s="547">
        <v>0</v>
      </c>
      <c r="N877" s="547">
        <v>0</v>
      </c>
      <c r="O877" s="547">
        <v>0</v>
      </c>
      <c r="P877" s="547">
        <v>0</v>
      </c>
      <c r="Q877" s="547">
        <v>0</v>
      </c>
      <c r="R877" s="544" t="s">
        <v>4327</v>
      </c>
    </row>
    <row r="878" spans="2:18" x14ac:dyDescent="0.25">
      <c r="B878" s="544">
        <v>0</v>
      </c>
      <c r="C878" s="544" t="s">
        <v>4341</v>
      </c>
      <c r="D878" s="544" t="s">
        <v>3079</v>
      </c>
      <c r="E878" s="545" t="s">
        <v>97</v>
      </c>
      <c r="F878" s="544" t="s">
        <v>435</v>
      </c>
      <c r="G878" s="544" t="s">
        <v>417</v>
      </c>
      <c r="H878" s="544" t="s">
        <v>2120</v>
      </c>
      <c r="I878" s="546">
        <v>45047</v>
      </c>
      <c r="J878" s="546">
        <v>45077</v>
      </c>
      <c r="K878" s="545" t="s">
        <v>2120</v>
      </c>
      <c r="L878" s="547">
        <v>0</v>
      </c>
      <c r="M878" s="547">
        <v>0</v>
      </c>
      <c r="N878" s="547">
        <v>0</v>
      </c>
      <c r="O878" s="547">
        <v>0</v>
      </c>
      <c r="P878" s="547">
        <v>0</v>
      </c>
      <c r="Q878" s="547">
        <v>0</v>
      </c>
      <c r="R878" s="544" t="s">
        <v>4327</v>
      </c>
    </row>
    <row r="879" spans="2:18" x14ac:dyDescent="0.25">
      <c r="B879" s="544">
        <v>0</v>
      </c>
      <c r="C879" s="544" t="s">
        <v>4330</v>
      </c>
      <c r="D879" s="544" t="s">
        <v>3079</v>
      </c>
      <c r="E879" s="545" t="s">
        <v>3807</v>
      </c>
      <c r="F879" s="544" t="s">
        <v>416</v>
      </c>
      <c r="G879" s="544" t="s">
        <v>558</v>
      </c>
      <c r="H879" s="544" t="s">
        <v>2120</v>
      </c>
      <c r="I879" s="546">
        <v>45047</v>
      </c>
      <c r="J879" s="546">
        <v>45077</v>
      </c>
      <c r="K879" s="545" t="s">
        <v>2120</v>
      </c>
      <c r="L879" s="547">
        <v>0</v>
      </c>
      <c r="M879" s="547">
        <v>0</v>
      </c>
      <c r="N879" s="547">
        <v>0</v>
      </c>
      <c r="O879" s="547">
        <v>0</v>
      </c>
      <c r="P879" s="547">
        <v>0</v>
      </c>
      <c r="Q879" s="547">
        <v>0</v>
      </c>
      <c r="R879" s="544" t="s">
        <v>4327</v>
      </c>
    </row>
    <row r="880" spans="2:18" x14ac:dyDescent="0.25">
      <c r="B880" s="544">
        <v>0</v>
      </c>
      <c r="C880" s="544" t="s">
        <v>4333</v>
      </c>
      <c r="D880" s="544" t="s">
        <v>3079</v>
      </c>
      <c r="E880" s="545" t="s">
        <v>3808</v>
      </c>
      <c r="F880" s="544" t="s">
        <v>416</v>
      </c>
      <c r="G880" s="544" t="s">
        <v>558</v>
      </c>
      <c r="H880" s="544" t="s">
        <v>2120</v>
      </c>
      <c r="I880" s="546">
        <v>45047</v>
      </c>
      <c r="J880" s="546">
        <v>45077</v>
      </c>
      <c r="K880" s="545" t="s">
        <v>2120</v>
      </c>
      <c r="L880" s="547">
        <v>0</v>
      </c>
      <c r="M880" s="547">
        <v>0</v>
      </c>
      <c r="N880" s="547">
        <v>0</v>
      </c>
      <c r="O880" s="547">
        <v>0</v>
      </c>
      <c r="P880" s="547">
        <v>0</v>
      </c>
      <c r="Q880" s="547">
        <v>0</v>
      </c>
      <c r="R880" s="544" t="s">
        <v>4327</v>
      </c>
    </row>
    <row r="881" spans="2:18" x14ac:dyDescent="0.25">
      <c r="B881" s="544">
        <v>0</v>
      </c>
      <c r="C881" s="544" t="s">
        <v>4337</v>
      </c>
      <c r="D881" s="544" t="s">
        <v>3079</v>
      </c>
      <c r="E881" s="545" t="s">
        <v>3818</v>
      </c>
      <c r="F881" s="544" t="s">
        <v>416</v>
      </c>
      <c r="G881" s="544" t="s">
        <v>558</v>
      </c>
      <c r="H881" s="544" t="s">
        <v>4338</v>
      </c>
      <c r="I881" s="546">
        <v>45047</v>
      </c>
      <c r="J881" s="546">
        <v>45077</v>
      </c>
      <c r="K881" s="545" t="s">
        <v>4338</v>
      </c>
      <c r="L881" s="547">
        <v>0</v>
      </c>
      <c r="M881" s="547">
        <v>0</v>
      </c>
      <c r="N881" s="547">
        <v>0</v>
      </c>
      <c r="O881" s="547">
        <v>0</v>
      </c>
      <c r="P881" s="547">
        <v>0</v>
      </c>
      <c r="Q881" s="547">
        <v>0</v>
      </c>
      <c r="R881" s="544" t="s">
        <v>4327</v>
      </c>
    </row>
    <row r="882" spans="2:18" x14ac:dyDescent="0.25">
      <c r="B882" s="544">
        <v>0</v>
      </c>
      <c r="C882" s="544" t="s">
        <v>4339</v>
      </c>
      <c r="D882" s="544" t="s">
        <v>3079</v>
      </c>
      <c r="E882" s="545" t="s">
        <v>4141</v>
      </c>
      <c r="F882" s="544" t="s">
        <v>416</v>
      </c>
      <c r="G882" s="544" t="s">
        <v>558</v>
      </c>
      <c r="H882" s="544" t="s">
        <v>4338</v>
      </c>
      <c r="I882" s="546">
        <v>45047</v>
      </c>
      <c r="J882" s="546">
        <v>45077</v>
      </c>
      <c r="K882" s="545" t="s">
        <v>4338</v>
      </c>
      <c r="L882" s="547">
        <v>0</v>
      </c>
      <c r="M882" s="547">
        <v>0</v>
      </c>
      <c r="N882" s="547">
        <v>0</v>
      </c>
      <c r="O882" s="547">
        <v>0</v>
      </c>
      <c r="P882" s="547">
        <v>0</v>
      </c>
      <c r="Q882" s="547">
        <v>0</v>
      </c>
      <c r="R882" s="544" t="s">
        <v>4327</v>
      </c>
    </row>
    <row r="883" spans="2:18" x14ac:dyDescent="0.25">
      <c r="B883" s="544">
        <v>0</v>
      </c>
      <c r="C883" s="544" t="s">
        <v>4540</v>
      </c>
      <c r="D883" s="544" t="s">
        <v>3079</v>
      </c>
      <c r="E883" s="545" t="s">
        <v>3989</v>
      </c>
      <c r="F883" s="544" t="s">
        <v>416</v>
      </c>
      <c r="G883" s="544" t="s">
        <v>558</v>
      </c>
      <c r="H883" s="544" t="s">
        <v>3746</v>
      </c>
      <c r="I883" s="546">
        <v>45047</v>
      </c>
      <c r="J883" s="546">
        <v>45077</v>
      </c>
      <c r="K883" s="545" t="s">
        <v>3746</v>
      </c>
      <c r="L883" s="547">
        <v>0</v>
      </c>
      <c r="M883" s="547">
        <v>0</v>
      </c>
      <c r="N883" s="547">
        <v>0</v>
      </c>
      <c r="O883" s="547">
        <v>0</v>
      </c>
      <c r="P883" s="547">
        <v>0</v>
      </c>
      <c r="Q883" s="547">
        <v>0</v>
      </c>
      <c r="R883" s="544" t="s">
        <v>4327</v>
      </c>
    </row>
    <row r="884" spans="2:18" x14ac:dyDescent="0.25">
      <c r="B884" s="544">
        <v>0</v>
      </c>
      <c r="C884" s="544" t="s">
        <v>4508</v>
      </c>
      <c r="D884" s="544" t="s">
        <v>3079</v>
      </c>
      <c r="E884" s="545" t="s">
        <v>4176</v>
      </c>
      <c r="F884" s="544" t="s">
        <v>416</v>
      </c>
      <c r="G884" s="544" t="s">
        <v>558</v>
      </c>
      <c r="H884" s="544" t="s">
        <v>4338</v>
      </c>
      <c r="I884" s="546">
        <v>45047</v>
      </c>
      <c r="J884" s="546">
        <v>45077</v>
      </c>
      <c r="K884" s="545" t="s">
        <v>4338</v>
      </c>
      <c r="L884" s="547">
        <v>0</v>
      </c>
      <c r="M884" s="547">
        <v>0</v>
      </c>
      <c r="N884" s="547">
        <v>0</v>
      </c>
      <c r="O884" s="547">
        <v>0</v>
      </c>
      <c r="P884" s="547">
        <v>0</v>
      </c>
      <c r="Q884" s="547">
        <v>0</v>
      </c>
      <c r="R884" s="544" t="s">
        <v>4327</v>
      </c>
    </row>
    <row r="885" spans="2:18" x14ac:dyDescent="0.25">
      <c r="B885" s="544">
        <v>0</v>
      </c>
      <c r="C885" s="544" t="s">
        <v>4625</v>
      </c>
      <c r="D885" s="544" t="s">
        <v>3079</v>
      </c>
      <c r="E885" s="545" t="s">
        <v>1003</v>
      </c>
      <c r="F885" s="544" t="s">
        <v>416</v>
      </c>
      <c r="G885" s="544" t="s">
        <v>558</v>
      </c>
      <c r="H885" s="544" t="s">
        <v>4257</v>
      </c>
      <c r="I885" s="546">
        <v>45047</v>
      </c>
      <c r="J885" s="546">
        <v>45077</v>
      </c>
      <c r="K885" s="545" t="s">
        <v>4257</v>
      </c>
      <c r="L885" s="547">
        <v>0</v>
      </c>
      <c r="M885" s="547">
        <v>0</v>
      </c>
      <c r="N885" s="547">
        <v>0</v>
      </c>
      <c r="O885" s="547">
        <v>0</v>
      </c>
      <c r="P885" s="547">
        <v>0</v>
      </c>
      <c r="Q885" s="547">
        <v>0</v>
      </c>
      <c r="R885" s="544" t="s">
        <v>4327</v>
      </c>
    </row>
    <row r="886" spans="2:18" x14ac:dyDescent="0.25">
      <c r="B886" s="544">
        <v>0</v>
      </c>
      <c r="C886" s="544" t="s">
        <v>4675</v>
      </c>
      <c r="D886" s="544" t="s">
        <v>3079</v>
      </c>
      <c r="E886" s="545" t="s">
        <v>4175</v>
      </c>
      <c r="F886" s="544" t="s">
        <v>416</v>
      </c>
      <c r="G886" s="544" t="s">
        <v>558</v>
      </c>
      <c r="H886" s="544" t="s">
        <v>2961</v>
      </c>
      <c r="I886" s="546">
        <v>45047</v>
      </c>
      <c r="J886" s="546">
        <v>45077</v>
      </c>
      <c r="K886" s="545" t="s">
        <v>2961</v>
      </c>
      <c r="L886" s="547">
        <v>0</v>
      </c>
      <c r="M886" s="547">
        <v>0</v>
      </c>
      <c r="N886" s="547">
        <v>0</v>
      </c>
      <c r="O886" s="547">
        <v>0</v>
      </c>
      <c r="P886" s="547">
        <v>0</v>
      </c>
      <c r="Q886" s="547">
        <v>0</v>
      </c>
      <c r="R886" s="544" t="s">
        <v>4327</v>
      </c>
    </row>
    <row r="887" spans="2:18" x14ac:dyDescent="0.25">
      <c r="B887" s="544">
        <v>0</v>
      </c>
      <c r="C887" s="544" t="s">
        <v>4776</v>
      </c>
      <c r="D887" s="544" t="s">
        <v>3079</v>
      </c>
      <c r="E887" s="545" t="s">
        <v>4640</v>
      </c>
      <c r="F887" s="544" t="s">
        <v>416</v>
      </c>
      <c r="G887" s="544" t="s">
        <v>558</v>
      </c>
      <c r="H887" s="544" t="s">
        <v>4291</v>
      </c>
      <c r="I887" s="546">
        <v>45047</v>
      </c>
      <c r="J887" s="546">
        <v>45077</v>
      </c>
      <c r="K887" s="545" t="s">
        <v>4291</v>
      </c>
      <c r="L887" s="547">
        <v>0</v>
      </c>
      <c r="M887" s="547">
        <v>0</v>
      </c>
      <c r="N887" s="547">
        <v>0</v>
      </c>
      <c r="O887" s="547">
        <v>0</v>
      </c>
      <c r="P887" s="547">
        <v>0</v>
      </c>
      <c r="Q887" s="547">
        <v>0</v>
      </c>
      <c r="R887" s="544" t="s">
        <v>4327</v>
      </c>
    </row>
    <row r="888" spans="2:18" x14ac:dyDescent="0.25">
      <c r="B888" s="544">
        <v>0</v>
      </c>
      <c r="C888" s="544" t="s">
        <v>4964</v>
      </c>
      <c r="D888" s="544" t="s">
        <v>3079</v>
      </c>
      <c r="E888" s="545" t="s">
        <v>4833</v>
      </c>
      <c r="F888" s="544" t="s">
        <v>416</v>
      </c>
      <c r="G888" s="544" t="s">
        <v>558</v>
      </c>
      <c r="H888" s="544" t="s">
        <v>4291</v>
      </c>
      <c r="I888" s="546">
        <v>45047</v>
      </c>
      <c r="J888" s="546">
        <v>45077</v>
      </c>
      <c r="K888" s="545" t="s">
        <v>4291</v>
      </c>
      <c r="L888" s="547">
        <v>0</v>
      </c>
      <c r="M888" s="547">
        <v>0</v>
      </c>
      <c r="N888" s="547">
        <v>0</v>
      </c>
      <c r="O888" s="547">
        <v>0</v>
      </c>
      <c r="P888" s="547">
        <v>0</v>
      </c>
      <c r="Q888" s="547">
        <v>0</v>
      </c>
      <c r="R888" s="544" t="s">
        <v>4327</v>
      </c>
    </row>
    <row r="889" spans="2:18" x14ac:dyDescent="0.25">
      <c r="B889" s="544">
        <v>0</v>
      </c>
      <c r="C889" s="544" t="s">
        <v>4965</v>
      </c>
      <c r="D889" s="544" t="s">
        <v>3079</v>
      </c>
      <c r="E889" s="545" t="s">
        <v>4853</v>
      </c>
      <c r="F889" s="544" t="s">
        <v>416</v>
      </c>
      <c r="G889" s="544" t="s">
        <v>558</v>
      </c>
      <c r="H889" s="544" t="s">
        <v>4291</v>
      </c>
      <c r="I889" s="546">
        <v>45047</v>
      </c>
      <c r="J889" s="546">
        <v>45077</v>
      </c>
      <c r="K889" s="545" t="s">
        <v>4291</v>
      </c>
      <c r="L889" s="547">
        <v>0</v>
      </c>
      <c r="M889" s="547">
        <v>0</v>
      </c>
      <c r="N889" s="547">
        <v>0</v>
      </c>
      <c r="O889" s="547">
        <v>0</v>
      </c>
      <c r="P889" s="547">
        <v>0</v>
      </c>
      <c r="Q889" s="547">
        <v>0</v>
      </c>
      <c r="R889" s="544" t="s">
        <v>4327</v>
      </c>
    </row>
    <row r="890" spans="2:18" x14ac:dyDescent="0.25">
      <c r="B890" s="544">
        <v>0</v>
      </c>
      <c r="C890" s="544" t="s">
        <v>5364</v>
      </c>
      <c r="D890" s="544" t="s">
        <v>3079</v>
      </c>
      <c r="E890" s="545" t="s">
        <v>4606</v>
      </c>
      <c r="F890" s="544" t="s">
        <v>416</v>
      </c>
      <c r="G890" s="544" t="s">
        <v>558</v>
      </c>
      <c r="H890" s="544" t="s">
        <v>4257</v>
      </c>
      <c r="I890" s="546">
        <v>45047</v>
      </c>
      <c r="J890" s="546">
        <v>45077</v>
      </c>
      <c r="K890" s="545" t="s">
        <v>4257</v>
      </c>
      <c r="L890" s="547">
        <v>0</v>
      </c>
      <c r="M890" s="547">
        <v>0</v>
      </c>
      <c r="N890" s="547">
        <v>0</v>
      </c>
      <c r="O890" s="547">
        <v>0</v>
      </c>
      <c r="P890" s="547">
        <v>0</v>
      </c>
      <c r="Q890" s="547">
        <v>0</v>
      </c>
      <c r="R890" s="544" t="s">
        <v>4327</v>
      </c>
    </row>
    <row r="891" spans="2:18" x14ac:dyDescent="0.25">
      <c r="B891" s="544">
        <v>0</v>
      </c>
      <c r="C891" s="544" t="s">
        <v>6239</v>
      </c>
      <c r="D891" s="544" t="s">
        <v>4080</v>
      </c>
      <c r="E891" s="545" t="s">
        <v>5571</v>
      </c>
      <c r="F891" s="544" t="s">
        <v>416</v>
      </c>
      <c r="G891" s="544" t="s">
        <v>558</v>
      </c>
      <c r="H891" s="544" t="s">
        <v>611</v>
      </c>
      <c r="I891" s="546">
        <v>45047</v>
      </c>
      <c r="J891" s="546">
        <v>45077</v>
      </c>
      <c r="K891" s="544" t="s">
        <v>611</v>
      </c>
      <c r="L891" s="547">
        <v>0</v>
      </c>
      <c r="M891" s="547">
        <v>0</v>
      </c>
      <c r="N891" s="547">
        <v>0</v>
      </c>
      <c r="O891" s="547">
        <v>0</v>
      </c>
      <c r="P891" s="547">
        <v>0</v>
      </c>
      <c r="Q891" s="547">
        <v>0</v>
      </c>
      <c r="R891" s="544" t="s">
        <v>4327</v>
      </c>
    </row>
    <row r="892" spans="2:18" x14ac:dyDescent="0.25">
      <c r="B892" s="544">
        <v>0</v>
      </c>
      <c r="C892" s="544" t="s">
        <v>6240</v>
      </c>
      <c r="D892" s="544" t="s">
        <v>4080</v>
      </c>
      <c r="E892" s="545" t="s">
        <v>3812</v>
      </c>
      <c r="F892" s="544" t="s">
        <v>416</v>
      </c>
      <c r="G892" s="544" t="s">
        <v>558</v>
      </c>
      <c r="H892" s="544" t="s">
        <v>2961</v>
      </c>
      <c r="I892" s="546">
        <v>45047</v>
      </c>
      <c r="J892" s="546">
        <v>45077</v>
      </c>
      <c r="K892" s="544" t="s">
        <v>2961</v>
      </c>
      <c r="L892" s="547">
        <v>0</v>
      </c>
      <c r="M892" s="547">
        <v>0</v>
      </c>
      <c r="N892" s="547">
        <v>0</v>
      </c>
      <c r="O892" s="547">
        <v>0</v>
      </c>
      <c r="P892" s="547">
        <v>0</v>
      </c>
      <c r="Q892" s="547">
        <v>0</v>
      </c>
      <c r="R892" s="544" t="s">
        <v>4327</v>
      </c>
    </row>
    <row r="893" spans="2:18" x14ac:dyDescent="0.25">
      <c r="B893" s="544">
        <v>0</v>
      </c>
      <c r="C893" s="544" t="s">
        <v>6241</v>
      </c>
      <c r="D893" s="544" t="s">
        <v>4080</v>
      </c>
      <c r="E893" s="545" t="s">
        <v>3854</v>
      </c>
      <c r="F893" s="544" t="s">
        <v>416</v>
      </c>
      <c r="G893" s="544" t="s">
        <v>558</v>
      </c>
      <c r="H893" s="544" t="s">
        <v>3746</v>
      </c>
      <c r="I893" s="546">
        <v>45047</v>
      </c>
      <c r="J893" s="546">
        <v>45077</v>
      </c>
      <c r="K893" s="544" t="s">
        <v>3746</v>
      </c>
      <c r="L893" s="547">
        <v>0</v>
      </c>
      <c r="M893" s="547">
        <v>0</v>
      </c>
      <c r="N893" s="547">
        <v>0</v>
      </c>
      <c r="O893" s="547">
        <v>0</v>
      </c>
      <c r="P893" s="547">
        <v>0</v>
      </c>
      <c r="Q893" s="547">
        <v>0</v>
      </c>
      <c r="R893" s="544" t="s">
        <v>4327</v>
      </c>
    </row>
    <row r="894" spans="2:18" x14ac:dyDescent="0.25">
      <c r="B894" s="544">
        <v>0</v>
      </c>
      <c r="C894" s="544" t="s">
        <v>6242</v>
      </c>
      <c r="D894" s="544" t="s">
        <v>4080</v>
      </c>
      <c r="E894" s="545" t="s">
        <v>5579</v>
      </c>
      <c r="F894" s="544" t="s">
        <v>416</v>
      </c>
      <c r="G894" s="544" t="s">
        <v>558</v>
      </c>
      <c r="H894" s="544" t="s">
        <v>611</v>
      </c>
      <c r="I894" s="546">
        <v>45047</v>
      </c>
      <c r="J894" s="546">
        <v>45077</v>
      </c>
      <c r="K894" s="544" t="s">
        <v>611</v>
      </c>
      <c r="L894" s="547">
        <v>0</v>
      </c>
      <c r="M894" s="547">
        <v>0</v>
      </c>
      <c r="N894" s="547">
        <v>0</v>
      </c>
      <c r="O894" s="547">
        <v>0</v>
      </c>
      <c r="P894" s="547">
        <v>0</v>
      </c>
      <c r="Q894" s="547">
        <v>0</v>
      </c>
      <c r="R894" s="544" t="s">
        <v>4327</v>
      </c>
    </row>
    <row r="895" spans="2:18" x14ac:dyDescent="0.25">
      <c r="B895" s="544">
        <v>0</v>
      </c>
      <c r="C895" s="544" t="s">
        <v>6243</v>
      </c>
      <c r="D895" s="544" t="s">
        <v>4080</v>
      </c>
      <c r="E895" s="545" t="s">
        <v>3852</v>
      </c>
      <c r="F895" s="544" t="s">
        <v>416</v>
      </c>
      <c r="G895" s="544" t="s">
        <v>558</v>
      </c>
      <c r="H895" s="544" t="s">
        <v>5186</v>
      </c>
      <c r="I895" s="546">
        <v>45047</v>
      </c>
      <c r="J895" s="546">
        <v>45077</v>
      </c>
      <c r="K895" s="544" t="s">
        <v>5186</v>
      </c>
      <c r="L895" s="547">
        <v>0</v>
      </c>
      <c r="M895" s="547">
        <v>0</v>
      </c>
      <c r="N895" s="547">
        <v>0</v>
      </c>
      <c r="O895" s="547">
        <v>0</v>
      </c>
      <c r="P895" s="547">
        <v>0</v>
      </c>
      <c r="Q895" s="547">
        <v>0</v>
      </c>
      <c r="R895" s="544" t="s">
        <v>4327</v>
      </c>
    </row>
    <row r="896" spans="2:18" x14ac:dyDescent="0.25">
      <c r="B896" s="544">
        <v>0</v>
      </c>
      <c r="C896" s="544" t="s">
        <v>6244</v>
      </c>
      <c r="D896" s="544" t="s">
        <v>4080</v>
      </c>
      <c r="E896" s="545" t="s">
        <v>5555</v>
      </c>
      <c r="F896" s="544" t="s">
        <v>416</v>
      </c>
      <c r="G896" s="544" t="s">
        <v>558</v>
      </c>
      <c r="H896" s="544" t="s">
        <v>5186</v>
      </c>
      <c r="I896" s="546">
        <v>45047</v>
      </c>
      <c r="J896" s="546">
        <v>45077</v>
      </c>
      <c r="K896" s="544" t="s">
        <v>5186</v>
      </c>
      <c r="L896" s="547">
        <v>0</v>
      </c>
      <c r="M896" s="547">
        <v>0</v>
      </c>
      <c r="N896" s="547">
        <v>0</v>
      </c>
      <c r="O896" s="547">
        <v>0</v>
      </c>
      <c r="P896" s="547">
        <v>0</v>
      </c>
      <c r="Q896" s="547">
        <v>0</v>
      </c>
      <c r="R896" s="544" t="s">
        <v>4327</v>
      </c>
    </row>
    <row r="897" spans="2:18" x14ac:dyDescent="0.25">
      <c r="B897" s="544">
        <v>0</v>
      </c>
      <c r="C897" s="544" t="s">
        <v>6245</v>
      </c>
      <c r="D897" s="544" t="s">
        <v>4080</v>
      </c>
      <c r="E897" s="545" t="s">
        <v>5565</v>
      </c>
      <c r="F897" s="544" t="s">
        <v>416</v>
      </c>
      <c r="G897" s="544" t="s">
        <v>558</v>
      </c>
      <c r="H897" s="544" t="s">
        <v>611</v>
      </c>
      <c r="I897" s="546">
        <v>45047</v>
      </c>
      <c r="J897" s="546">
        <v>45077</v>
      </c>
      <c r="K897" s="544" t="s">
        <v>611</v>
      </c>
      <c r="L897" s="547">
        <v>0</v>
      </c>
      <c r="M897" s="547">
        <v>0</v>
      </c>
      <c r="N897" s="547">
        <v>0</v>
      </c>
      <c r="O897" s="547">
        <v>0</v>
      </c>
      <c r="P897" s="547">
        <v>0</v>
      </c>
      <c r="Q897" s="547">
        <v>0</v>
      </c>
      <c r="R897" s="544" t="s">
        <v>4327</v>
      </c>
    </row>
    <row r="898" spans="2:18" x14ac:dyDescent="0.25">
      <c r="B898" s="544">
        <v>0</v>
      </c>
      <c r="C898" s="544" t="s">
        <v>6246</v>
      </c>
      <c r="D898" s="544" t="s">
        <v>4080</v>
      </c>
      <c r="E898" s="545" t="s">
        <v>5568</v>
      </c>
      <c r="F898" s="544" t="s">
        <v>416</v>
      </c>
      <c r="G898" s="544" t="s">
        <v>558</v>
      </c>
      <c r="H898" s="544" t="s">
        <v>611</v>
      </c>
      <c r="I898" s="546">
        <v>45047</v>
      </c>
      <c r="J898" s="546">
        <v>45077</v>
      </c>
      <c r="K898" s="544" t="s">
        <v>611</v>
      </c>
      <c r="L898" s="547">
        <v>0</v>
      </c>
      <c r="M898" s="547">
        <v>0</v>
      </c>
      <c r="N898" s="547">
        <v>0</v>
      </c>
      <c r="O898" s="547">
        <v>0</v>
      </c>
      <c r="P898" s="547">
        <v>0</v>
      </c>
      <c r="Q898" s="547">
        <v>0</v>
      </c>
      <c r="R898" s="544" t="s">
        <v>4327</v>
      </c>
    </row>
    <row r="899" spans="2:18" x14ac:dyDescent="0.25">
      <c r="B899" s="544">
        <v>0</v>
      </c>
      <c r="C899" s="544" t="s">
        <v>6247</v>
      </c>
      <c r="D899" s="544" t="s">
        <v>4080</v>
      </c>
      <c r="E899" s="545" t="s">
        <v>301</v>
      </c>
      <c r="F899" s="544" t="s">
        <v>416</v>
      </c>
      <c r="G899" s="544" t="s">
        <v>558</v>
      </c>
      <c r="H899" s="544" t="s">
        <v>2961</v>
      </c>
      <c r="I899" s="546">
        <v>45047</v>
      </c>
      <c r="J899" s="546">
        <v>45077</v>
      </c>
      <c r="K899" s="544" t="s">
        <v>2961</v>
      </c>
      <c r="L899" s="547">
        <v>0</v>
      </c>
      <c r="M899" s="547">
        <v>0</v>
      </c>
      <c r="N899" s="547">
        <v>0</v>
      </c>
      <c r="O899" s="547">
        <v>0</v>
      </c>
      <c r="P899" s="547">
        <v>0</v>
      </c>
      <c r="Q899" s="547">
        <v>0</v>
      </c>
      <c r="R899" s="544" t="s">
        <v>4327</v>
      </c>
    </row>
    <row r="900" spans="2:18" x14ac:dyDescent="0.25">
      <c r="B900" s="544">
        <v>0</v>
      </c>
      <c r="C900" s="544" t="s">
        <v>6248</v>
      </c>
      <c r="D900" s="544" t="s">
        <v>4080</v>
      </c>
      <c r="E900" s="545" t="s">
        <v>6249</v>
      </c>
      <c r="F900" s="544" t="s">
        <v>416</v>
      </c>
      <c r="G900" s="544" t="s">
        <v>558</v>
      </c>
      <c r="H900" s="544" t="s">
        <v>611</v>
      </c>
      <c r="I900" s="546">
        <v>45047</v>
      </c>
      <c r="J900" s="546">
        <v>45077</v>
      </c>
      <c r="K900" s="544" t="s">
        <v>611</v>
      </c>
      <c r="L900" s="547">
        <v>0</v>
      </c>
      <c r="M900" s="547">
        <v>0</v>
      </c>
      <c r="N900" s="547">
        <v>0</v>
      </c>
      <c r="O900" s="547">
        <v>0</v>
      </c>
      <c r="P900" s="547">
        <v>0</v>
      </c>
      <c r="Q900" s="547">
        <v>0</v>
      </c>
      <c r="R900" s="544" t="s">
        <v>4327</v>
      </c>
    </row>
    <row r="901" spans="2:18" x14ac:dyDescent="0.25">
      <c r="B901" s="544">
        <v>0</v>
      </c>
      <c r="C901" s="544" t="s">
        <v>6250</v>
      </c>
      <c r="D901" s="544" t="s">
        <v>4080</v>
      </c>
      <c r="E901" s="545" t="s">
        <v>3848</v>
      </c>
      <c r="F901" s="544" t="s">
        <v>416</v>
      </c>
      <c r="G901" s="544" t="s">
        <v>558</v>
      </c>
      <c r="H901" s="544" t="s">
        <v>3746</v>
      </c>
      <c r="I901" s="546">
        <v>45047</v>
      </c>
      <c r="J901" s="546">
        <v>45077</v>
      </c>
      <c r="K901" s="544" t="s">
        <v>3746</v>
      </c>
      <c r="L901" s="547">
        <v>0</v>
      </c>
      <c r="M901" s="547">
        <v>0</v>
      </c>
      <c r="N901" s="547">
        <v>0</v>
      </c>
      <c r="O901" s="547">
        <v>0</v>
      </c>
      <c r="P901" s="547">
        <v>0</v>
      </c>
      <c r="Q901" s="547">
        <v>0</v>
      </c>
      <c r="R901" s="544" t="s">
        <v>4327</v>
      </c>
    </row>
    <row r="902" spans="2:18" x14ac:dyDescent="0.25">
      <c r="B902" s="544">
        <v>0</v>
      </c>
      <c r="C902" s="544" t="s">
        <v>6251</v>
      </c>
      <c r="D902" s="544" t="s">
        <v>4080</v>
      </c>
      <c r="E902" s="545" t="s">
        <v>5574</v>
      </c>
      <c r="F902" s="544" t="s">
        <v>416</v>
      </c>
      <c r="G902" s="544" t="s">
        <v>558</v>
      </c>
      <c r="H902" s="544" t="s">
        <v>611</v>
      </c>
      <c r="I902" s="546">
        <v>45047</v>
      </c>
      <c r="J902" s="546">
        <v>45077</v>
      </c>
      <c r="K902" s="544" t="s">
        <v>611</v>
      </c>
      <c r="L902" s="547">
        <v>0</v>
      </c>
      <c r="M902" s="547">
        <v>0</v>
      </c>
      <c r="N902" s="547">
        <v>0</v>
      </c>
      <c r="O902" s="547">
        <v>0</v>
      </c>
      <c r="P902" s="547">
        <v>0</v>
      </c>
      <c r="Q902" s="547">
        <v>0</v>
      </c>
      <c r="R902" s="544" t="s">
        <v>4327</v>
      </c>
    </row>
    <row r="903" spans="2:18" x14ac:dyDescent="0.25">
      <c r="B903" s="544">
        <v>0</v>
      </c>
      <c r="C903" s="544" t="s">
        <v>6252</v>
      </c>
      <c r="D903" s="544" t="s">
        <v>4080</v>
      </c>
      <c r="E903" s="545" t="s">
        <v>3849</v>
      </c>
      <c r="F903" s="544" t="s">
        <v>416</v>
      </c>
      <c r="G903" s="544" t="s">
        <v>558</v>
      </c>
      <c r="H903" s="544" t="s">
        <v>611</v>
      </c>
      <c r="I903" s="546">
        <v>45047</v>
      </c>
      <c r="J903" s="546">
        <v>45077</v>
      </c>
      <c r="K903" s="544" t="s">
        <v>611</v>
      </c>
      <c r="L903" s="547">
        <v>0</v>
      </c>
      <c r="M903" s="547">
        <v>0</v>
      </c>
      <c r="N903" s="547">
        <v>0</v>
      </c>
      <c r="O903" s="547">
        <v>0</v>
      </c>
      <c r="P903" s="547">
        <v>0</v>
      </c>
      <c r="Q903" s="547">
        <v>0</v>
      </c>
      <c r="R903" s="544" t="s">
        <v>4327</v>
      </c>
    </row>
    <row r="904" spans="2:18" x14ac:dyDescent="0.25">
      <c r="B904" s="544">
        <v>0</v>
      </c>
      <c r="C904" s="544" t="s">
        <v>6253</v>
      </c>
      <c r="D904" s="544" t="s">
        <v>4080</v>
      </c>
      <c r="E904" s="545" t="s">
        <v>5518</v>
      </c>
      <c r="F904" s="544" t="s">
        <v>416</v>
      </c>
      <c r="G904" s="544" t="s">
        <v>558</v>
      </c>
      <c r="H904" s="544" t="s">
        <v>611</v>
      </c>
      <c r="I904" s="546">
        <v>45047</v>
      </c>
      <c r="J904" s="546">
        <v>45077</v>
      </c>
      <c r="K904" s="544" t="s">
        <v>611</v>
      </c>
      <c r="L904" s="547">
        <v>0</v>
      </c>
      <c r="M904" s="547">
        <v>0</v>
      </c>
      <c r="N904" s="547">
        <v>0</v>
      </c>
      <c r="O904" s="547">
        <v>0</v>
      </c>
      <c r="P904" s="547">
        <v>0</v>
      </c>
      <c r="Q904" s="547">
        <v>0</v>
      </c>
      <c r="R904" s="544" t="s">
        <v>4327</v>
      </c>
    </row>
    <row r="905" spans="2:18" x14ac:dyDescent="0.25">
      <c r="B905" s="544">
        <v>0</v>
      </c>
      <c r="C905" s="544" t="s">
        <v>6254</v>
      </c>
      <c r="D905" s="544" t="s">
        <v>4080</v>
      </c>
      <c r="E905" s="545" t="s">
        <v>5580</v>
      </c>
      <c r="F905" s="544" t="s">
        <v>416</v>
      </c>
      <c r="G905" s="544" t="s">
        <v>558</v>
      </c>
      <c r="H905" s="544" t="s">
        <v>611</v>
      </c>
      <c r="I905" s="546">
        <v>45047</v>
      </c>
      <c r="J905" s="546">
        <v>45077</v>
      </c>
      <c r="K905" s="544" t="s">
        <v>611</v>
      </c>
      <c r="L905" s="547">
        <v>0</v>
      </c>
      <c r="M905" s="547">
        <v>0</v>
      </c>
      <c r="N905" s="547">
        <v>0</v>
      </c>
      <c r="O905" s="547">
        <v>0</v>
      </c>
      <c r="P905" s="547">
        <v>0</v>
      </c>
      <c r="Q905" s="547">
        <v>0</v>
      </c>
      <c r="R905" s="544" t="s">
        <v>4327</v>
      </c>
    </row>
    <row r="906" spans="2:18" x14ac:dyDescent="0.25">
      <c r="B906" s="544">
        <v>0</v>
      </c>
      <c r="C906" s="544" t="s">
        <v>6332</v>
      </c>
      <c r="D906" s="544" t="s">
        <v>4080</v>
      </c>
      <c r="E906" s="545" t="s">
        <v>4846</v>
      </c>
      <c r="F906" s="544" t="s">
        <v>416</v>
      </c>
      <c r="G906" s="544" t="s">
        <v>558</v>
      </c>
      <c r="H906" s="544" t="s">
        <v>4338</v>
      </c>
      <c r="I906" s="546">
        <v>45047</v>
      </c>
      <c r="J906" s="546">
        <v>45077</v>
      </c>
      <c r="K906" s="544" t="s">
        <v>4338</v>
      </c>
      <c r="L906" s="547">
        <v>0</v>
      </c>
      <c r="M906" s="547">
        <v>0</v>
      </c>
      <c r="N906" s="547">
        <v>0</v>
      </c>
      <c r="O906" s="547">
        <v>0</v>
      </c>
      <c r="P906" s="547">
        <v>0</v>
      </c>
      <c r="Q906" s="547">
        <v>0</v>
      </c>
      <c r="R906" s="544" t="s">
        <v>4327</v>
      </c>
    </row>
    <row r="907" spans="2:18" x14ac:dyDescent="0.25">
      <c r="B907" s="544">
        <v>0</v>
      </c>
      <c r="C907" s="544" t="s">
        <v>6333</v>
      </c>
      <c r="D907" s="544" t="s">
        <v>4080</v>
      </c>
      <c r="E907" s="545" t="s">
        <v>4176</v>
      </c>
      <c r="F907" s="544" t="s">
        <v>416</v>
      </c>
      <c r="G907" s="544" t="s">
        <v>558</v>
      </c>
      <c r="H907" s="544" t="s">
        <v>4338</v>
      </c>
      <c r="I907" s="546">
        <v>45047</v>
      </c>
      <c r="J907" s="546">
        <v>45077</v>
      </c>
      <c r="K907" s="544" t="s">
        <v>4338</v>
      </c>
      <c r="L907" s="547">
        <v>0</v>
      </c>
      <c r="M907" s="547">
        <v>0</v>
      </c>
      <c r="N907" s="547">
        <v>0</v>
      </c>
      <c r="O907" s="547">
        <v>0</v>
      </c>
      <c r="P907" s="547">
        <v>0</v>
      </c>
      <c r="Q907" s="547">
        <v>0</v>
      </c>
      <c r="R907" s="544" t="s">
        <v>4327</v>
      </c>
    </row>
    <row r="908" spans="2:18" x14ac:dyDescent="0.25">
      <c r="B908" s="544">
        <v>0</v>
      </c>
      <c r="C908" s="544" t="s">
        <v>6334</v>
      </c>
      <c r="D908" s="544" t="s">
        <v>4080</v>
      </c>
      <c r="E908" s="545" t="s">
        <v>5576</v>
      </c>
      <c r="F908" s="544" t="s">
        <v>416</v>
      </c>
      <c r="G908" s="544" t="s">
        <v>558</v>
      </c>
      <c r="H908" s="544" t="s">
        <v>4338</v>
      </c>
      <c r="I908" s="546">
        <v>45047</v>
      </c>
      <c r="J908" s="546">
        <v>45077</v>
      </c>
      <c r="K908" s="544" t="s">
        <v>4338</v>
      </c>
      <c r="L908" s="547">
        <v>0</v>
      </c>
      <c r="M908" s="547">
        <v>0</v>
      </c>
      <c r="N908" s="547">
        <v>0</v>
      </c>
      <c r="O908" s="547">
        <v>0</v>
      </c>
      <c r="P908" s="547">
        <v>0</v>
      </c>
      <c r="Q908" s="547">
        <v>0</v>
      </c>
      <c r="R908" s="544" t="s">
        <v>4327</v>
      </c>
    </row>
    <row r="909" spans="2:18" x14ac:dyDescent="0.25">
      <c r="B909" s="544">
        <v>0</v>
      </c>
      <c r="C909" s="544" t="s">
        <v>6335</v>
      </c>
      <c r="D909" s="544" t="s">
        <v>4080</v>
      </c>
      <c r="E909" s="545" t="s">
        <v>4982</v>
      </c>
      <c r="F909" s="544" t="s">
        <v>416</v>
      </c>
      <c r="G909" s="544" t="s">
        <v>558</v>
      </c>
      <c r="H909" s="544" t="s">
        <v>4338</v>
      </c>
      <c r="I909" s="546">
        <v>45047</v>
      </c>
      <c r="J909" s="546">
        <v>45077</v>
      </c>
      <c r="K909" s="544" t="s">
        <v>4338</v>
      </c>
      <c r="L909" s="547">
        <v>0</v>
      </c>
      <c r="M909" s="547">
        <v>0</v>
      </c>
      <c r="N909" s="547">
        <v>0</v>
      </c>
      <c r="O909" s="547">
        <v>0</v>
      </c>
      <c r="P909" s="547">
        <v>0</v>
      </c>
      <c r="Q909" s="547">
        <v>0</v>
      </c>
      <c r="R909" s="544" t="s">
        <v>4327</v>
      </c>
    </row>
    <row r="910" spans="2:18" x14ac:dyDescent="0.25">
      <c r="B910" s="544">
        <v>0</v>
      </c>
      <c r="C910" s="544" t="s">
        <v>6336</v>
      </c>
      <c r="D910" s="544" t="s">
        <v>4080</v>
      </c>
      <c r="E910" s="545" t="s">
        <v>3807</v>
      </c>
      <c r="F910" s="544" t="s">
        <v>416</v>
      </c>
      <c r="G910" s="544" t="s">
        <v>558</v>
      </c>
      <c r="H910" s="544" t="s">
        <v>4338</v>
      </c>
      <c r="I910" s="546">
        <v>45047</v>
      </c>
      <c r="J910" s="546">
        <v>45077</v>
      </c>
      <c r="K910" s="544" t="s">
        <v>4338</v>
      </c>
      <c r="L910" s="547">
        <v>0</v>
      </c>
      <c r="M910" s="547">
        <v>0</v>
      </c>
      <c r="N910" s="547">
        <v>0</v>
      </c>
      <c r="O910" s="547">
        <v>0</v>
      </c>
      <c r="P910" s="547">
        <v>0</v>
      </c>
      <c r="Q910" s="547">
        <v>0</v>
      </c>
      <c r="R910" s="544" t="s">
        <v>4327</v>
      </c>
    </row>
    <row r="911" spans="2:18" x14ac:dyDescent="0.25">
      <c r="B911" s="544">
        <v>0</v>
      </c>
      <c r="C911" s="544" t="s">
        <v>6337</v>
      </c>
      <c r="D911" s="544" t="s">
        <v>4080</v>
      </c>
      <c r="E911" s="545" t="s">
        <v>4877</v>
      </c>
      <c r="F911" s="544" t="s">
        <v>416</v>
      </c>
      <c r="G911" s="544" t="s">
        <v>558</v>
      </c>
      <c r="H911" s="544" t="s">
        <v>4338</v>
      </c>
      <c r="I911" s="546">
        <v>45047</v>
      </c>
      <c r="J911" s="546">
        <v>45077</v>
      </c>
      <c r="K911" s="544" t="s">
        <v>4338</v>
      </c>
      <c r="L911" s="547">
        <v>0</v>
      </c>
      <c r="M911" s="547">
        <v>0</v>
      </c>
      <c r="N911" s="547">
        <v>0</v>
      </c>
      <c r="O911" s="547">
        <v>0</v>
      </c>
      <c r="P911" s="547">
        <v>0</v>
      </c>
      <c r="Q911" s="547">
        <v>0</v>
      </c>
      <c r="R911" s="544" t="s">
        <v>4327</v>
      </c>
    </row>
    <row r="912" spans="2:18" x14ac:dyDescent="0.25">
      <c r="B912" s="544">
        <v>0</v>
      </c>
      <c r="C912" s="544" t="s">
        <v>6338</v>
      </c>
      <c r="D912" s="544" t="s">
        <v>4080</v>
      </c>
      <c r="E912" s="545" t="s">
        <v>5586</v>
      </c>
      <c r="F912" s="544" t="s">
        <v>416</v>
      </c>
      <c r="G912" s="544" t="s">
        <v>558</v>
      </c>
      <c r="H912" s="544" t="s">
        <v>4338</v>
      </c>
      <c r="I912" s="546">
        <v>45047</v>
      </c>
      <c r="J912" s="546">
        <v>45077</v>
      </c>
      <c r="K912" s="544" t="s">
        <v>4338</v>
      </c>
      <c r="L912" s="547">
        <v>0</v>
      </c>
      <c r="M912" s="547">
        <v>0</v>
      </c>
      <c r="N912" s="547">
        <v>0</v>
      </c>
      <c r="O912" s="547">
        <v>0</v>
      </c>
      <c r="P912" s="547">
        <v>0</v>
      </c>
      <c r="Q912" s="547">
        <v>0</v>
      </c>
      <c r="R912" s="544" t="s">
        <v>4327</v>
      </c>
    </row>
    <row r="913" spans="2:18" x14ac:dyDescent="0.25">
      <c r="B913" s="544">
        <v>0</v>
      </c>
      <c r="C913" s="544" t="s">
        <v>6339</v>
      </c>
      <c r="D913" s="544" t="s">
        <v>4080</v>
      </c>
      <c r="E913" s="545" t="s">
        <v>3808</v>
      </c>
      <c r="F913" s="544" t="s">
        <v>416</v>
      </c>
      <c r="G913" s="544" t="s">
        <v>558</v>
      </c>
      <c r="H913" s="544" t="s">
        <v>4338</v>
      </c>
      <c r="I913" s="546">
        <v>45047</v>
      </c>
      <c r="J913" s="546">
        <v>45077</v>
      </c>
      <c r="K913" s="544" t="s">
        <v>4338</v>
      </c>
      <c r="L913" s="547">
        <v>0</v>
      </c>
      <c r="M913" s="547">
        <v>0</v>
      </c>
      <c r="N913" s="547">
        <v>0</v>
      </c>
      <c r="O913" s="547">
        <v>0</v>
      </c>
      <c r="P913" s="547">
        <v>0</v>
      </c>
      <c r="Q913" s="547">
        <v>0</v>
      </c>
      <c r="R913" s="544" t="s">
        <v>4327</v>
      </c>
    </row>
    <row r="914" spans="2:18" x14ac:dyDescent="0.25">
      <c r="B914" s="544">
        <v>0</v>
      </c>
      <c r="C914" s="544" t="s">
        <v>6340</v>
      </c>
      <c r="D914" s="544" t="s">
        <v>4080</v>
      </c>
      <c r="E914" s="545" t="s">
        <v>5730</v>
      </c>
      <c r="F914" s="544" t="s">
        <v>416</v>
      </c>
      <c r="G914" s="544" t="s">
        <v>558</v>
      </c>
      <c r="H914" s="544" t="s">
        <v>4338</v>
      </c>
      <c r="I914" s="546">
        <v>45047</v>
      </c>
      <c r="J914" s="546">
        <v>45077</v>
      </c>
      <c r="K914" s="544" t="s">
        <v>4338</v>
      </c>
      <c r="L914" s="547">
        <v>0</v>
      </c>
      <c r="M914" s="547">
        <v>0</v>
      </c>
      <c r="N914" s="547">
        <v>0</v>
      </c>
      <c r="O914" s="547">
        <v>0</v>
      </c>
      <c r="P914" s="547">
        <v>0</v>
      </c>
      <c r="Q914" s="547">
        <v>0</v>
      </c>
      <c r="R914" s="544" t="s">
        <v>4327</v>
      </c>
    </row>
    <row r="915" spans="2:18" x14ac:dyDescent="0.25">
      <c r="B915" s="544">
        <v>0</v>
      </c>
      <c r="C915" s="544" t="s">
        <v>6341</v>
      </c>
      <c r="D915" s="544" t="s">
        <v>4080</v>
      </c>
      <c r="E915" s="545" t="s">
        <v>3818</v>
      </c>
      <c r="F915" s="544" t="s">
        <v>416</v>
      </c>
      <c r="G915" s="544" t="s">
        <v>558</v>
      </c>
      <c r="H915" s="544" t="s">
        <v>4338</v>
      </c>
      <c r="I915" s="546">
        <v>45047</v>
      </c>
      <c r="J915" s="546">
        <v>45077</v>
      </c>
      <c r="K915" s="544" t="s">
        <v>4338</v>
      </c>
      <c r="L915" s="547">
        <v>0</v>
      </c>
      <c r="M915" s="547">
        <v>0</v>
      </c>
      <c r="N915" s="547">
        <v>0</v>
      </c>
      <c r="O915" s="547">
        <v>0</v>
      </c>
      <c r="P915" s="547">
        <v>0</v>
      </c>
      <c r="Q915" s="547">
        <v>0</v>
      </c>
      <c r="R915" s="544" t="s">
        <v>4327</v>
      </c>
    </row>
    <row r="916" spans="2:18" x14ac:dyDescent="0.25">
      <c r="B916" s="544">
        <v>0</v>
      </c>
      <c r="C916" s="544" t="s">
        <v>6342</v>
      </c>
      <c r="D916" s="544" t="s">
        <v>4080</v>
      </c>
      <c r="E916" s="545" t="s">
        <v>4521</v>
      </c>
      <c r="F916" s="544" t="s">
        <v>416</v>
      </c>
      <c r="G916" s="544" t="s">
        <v>558</v>
      </c>
      <c r="H916" s="544" t="s">
        <v>4338</v>
      </c>
      <c r="I916" s="546">
        <v>45047</v>
      </c>
      <c r="J916" s="546">
        <v>45077</v>
      </c>
      <c r="K916" s="544" t="s">
        <v>4338</v>
      </c>
      <c r="L916" s="547">
        <v>0</v>
      </c>
      <c r="M916" s="547">
        <v>0</v>
      </c>
      <c r="N916" s="547">
        <v>0</v>
      </c>
      <c r="O916" s="547">
        <v>0</v>
      </c>
      <c r="P916" s="547">
        <v>0</v>
      </c>
      <c r="Q916" s="547">
        <v>0</v>
      </c>
      <c r="R916" s="544" t="s">
        <v>4327</v>
      </c>
    </row>
    <row r="917" spans="2:18" x14ac:dyDescent="0.25">
      <c r="B917" s="544">
        <v>0</v>
      </c>
      <c r="C917" s="544" t="s">
        <v>6343</v>
      </c>
      <c r="D917" s="544" t="s">
        <v>4080</v>
      </c>
      <c r="E917" s="545" t="s">
        <v>4141</v>
      </c>
      <c r="F917" s="544" t="s">
        <v>416</v>
      </c>
      <c r="G917" s="544" t="s">
        <v>558</v>
      </c>
      <c r="H917" s="544" t="s">
        <v>4338</v>
      </c>
      <c r="I917" s="546">
        <v>45047</v>
      </c>
      <c r="J917" s="546">
        <v>45077</v>
      </c>
      <c r="K917" s="544" t="s">
        <v>4338</v>
      </c>
      <c r="L917" s="547">
        <v>0</v>
      </c>
      <c r="M917" s="547">
        <v>0</v>
      </c>
      <c r="N917" s="547">
        <v>0</v>
      </c>
      <c r="O917" s="547">
        <v>0</v>
      </c>
      <c r="P917" s="547">
        <v>0</v>
      </c>
      <c r="Q917" s="547">
        <v>0</v>
      </c>
      <c r="R917" s="544" t="s">
        <v>4327</v>
      </c>
    </row>
    <row r="918" spans="2:18" x14ac:dyDescent="0.25">
      <c r="B918" s="544">
        <v>0</v>
      </c>
      <c r="C918" s="544" t="s">
        <v>6344</v>
      </c>
      <c r="D918" s="544" t="s">
        <v>4080</v>
      </c>
      <c r="E918" s="545" t="s">
        <v>5566</v>
      </c>
      <c r="F918" s="544" t="s">
        <v>416</v>
      </c>
      <c r="G918" s="544" t="s">
        <v>558</v>
      </c>
      <c r="H918" s="544" t="s">
        <v>4338</v>
      </c>
      <c r="I918" s="546">
        <v>45047</v>
      </c>
      <c r="J918" s="546">
        <v>45077</v>
      </c>
      <c r="K918" s="544" t="s">
        <v>4338</v>
      </c>
      <c r="L918" s="547">
        <v>0</v>
      </c>
      <c r="M918" s="547">
        <v>0</v>
      </c>
      <c r="N918" s="547">
        <v>0</v>
      </c>
      <c r="O918" s="547">
        <v>0</v>
      </c>
      <c r="P918" s="547">
        <v>0</v>
      </c>
      <c r="Q918" s="547">
        <v>0</v>
      </c>
      <c r="R918" s="544" t="s">
        <v>4327</v>
      </c>
    </row>
    <row r="919" spans="2:18" x14ac:dyDescent="0.25">
      <c r="B919" s="544">
        <v>0</v>
      </c>
      <c r="C919" s="544" t="s">
        <v>6345</v>
      </c>
      <c r="D919" s="544" t="s">
        <v>4080</v>
      </c>
      <c r="E919" s="545" t="s">
        <v>4000</v>
      </c>
      <c r="F919" s="544" t="s">
        <v>416</v>
      </c>
      <c r="G919" s="544" t="s">
        <v>558</v>
      </c>
      <c r="H919" s="544" t="s">
        <v>5186</v>
      </c>
      <c r="I919" s="546">
        <v>45047</v>
      </c>
      <c r="J919" s="546">
        <v>45077</v>
      </c>
      <c r="K919" s="544" t="s">
        <v>5186</v>
      </c>
      <c r="L919" s="547">
        <v>0</v>
      </c>
      <c r="M919" s="547">
        <v>0</v>
      </c>
      <c r="N919" s="547">
        <v>0</v>
      </c>
      <c r="O919" s="547">
        <v>0</v>
      </c>
      <c r="P919" s="547">
        <v>0</v>
      </c>
      <c r="Q919" s="547">
        <v>0</v>
      </c>
      <c r="R919" s="544" t="s">
        <v>4327</v>
      </c>
    </row>
    <row r="920" spans="2:18" x14ac:dyDescent="0.25">
      <c r="B920" s="544">
        <v>0</v>
      </c>
      <c r="C920" s="544" t="s">
        <v>6590</v>
      </c>
      <c r="D920" s="544" t="s">
        <v>4080</v>
      </c>
      <c r="E920" s="545" t="s">
        <v>6083</v>
      </c>
      <c r="F920" s="544" t="s">
        <v>416</v>
      </c>
      <c r="G920" s="544" t="s">
        <v>558</v>
      </c>
      <c r="H920" s="544" t="s">
        <v>4338</v>
      </c>
      <c r="I920" s="546">
        <v>45047</v>
      </c>
      <c r="J920" s="546">
        <v>45077</v>
      </c>
      <c r="K920" s="544" t="s">
        <v>4338</v>
      </c>
      <c r="L920" s="547">
        <v>0</v>
      </c>
      <c r="M920" s="547">
        <v>0</v>
      </c>
      <c r="N920" s="547">
        <v>0</v>
      </c>
      <c r="O920" s="547">
        <v>0</v>
      </c>
      <c r="P920" s="547">
        <v>0</v>
      </c>
      <c r="Q920" s="547">
        <v>0</v>
      </c>
      <c r="R920" s="544" t="s">
        <v>4327</v>
      </c>
    </row>
    <row r="921" spans="2:18" x14ac:dyDescent="0.25">
      <c r="B921" s="544">
        <v>0</v>
      </c>
      <c r="C921" s="544" t="s">
        <v>6346</v>
      </c>
      <c r="D921" s="544" t="s">
        <v>4080</v>
      </c>
      <c r="E921" s="545" t="s">
        <v>97</v>
      </c>
      <c r="F921" s="544" t="s">
        <v>416</v>
      </c>
      <c r="G921" s="544" t="s">
        <v>558</v>
      </c>
      <c r="H921" s="544" t="s">
        <v>614</v>
      </c>
      <c r="I921" s="546">
        <v>45047</v>
      </c>
      <c r="J921" s="546">
        <v>45077</v>
      </c>
      <c r="K921" s="544" t="s">
        <v>614</v>
      </c>
      <c r="L921" s="547">
        <v>0</v>
      </c>
      <c r="M921" s="547">
        <v>0</v>
      </c>
      <c r="N921" s="547">
        <v>0</v>
      </c>
      <c r="O921" s="547">
        <v>0</v>
      </c>
      <c r="P921" s="547">
        <v>0</v>
      </c>
      <c r="Q921" s="547">
        <v>0</v>
      </c>
      <c r="R921" s="544" t="s">
        <v>4327</v>
      </c>
    </row>
    <row r="922" spans="2:18" x14ac:dyDescent="0.25">
      <c r="B922" s="544">
        <v>0</v>
      </c>
      <c r="C922" s="544" t="s">
        <v>6347</v>
      </c>
      <c r="D922" s="544" t="s">
        <v>4080</v>
      </c>
      <c r="E922" s="545" t="s">
        <v>97</v>
      </c>
      <c r="F922" s="544" t="s">
        <v>416</v>
      </c>
      <c r="G922" s="544" t="s">
        <v>558</v>
      </c>
      <c r="H922" s="544" t="s">
        <v>614</v>
      </c>
      <c r="I922" s="546">
        <v>45047</v>
      </c>
      <c r="J922" s="546">
        <v>45077</v>
      </c>
      <c r="K922" s="544" t="s">
        <v>614</v>
      </c>
      <c r="L922" s="547">
        <v>0</v>
      </c>
      <c r="M922" s="547">
        <v>0</v>
      </c>
      <c r="N922" s="547">
        <v>0</v>
      </c>
      <c r="O922" s="547">
        <v>0</v>
      </c>
      <c r="P922" s="547">
        <v>0</v>
      </c>
      <c r="Q922" s="547">
        <v>0</v>
      </c>
      <c r="R922" s="544" t="s">
        <v>4327</v>
      </c>
    </row>
    <row r="923" spans="2:18" x14ac:dyDescent="0.25">
      <c r="B923" s="544">
        <v>0</v>
      </c>
      <c r="C923" s="544" t="s">
        <v>6591</v>
      </c>
      <c r="D923" s="544" t="s">
        <v>4080</v>
      </c>
      <c r="E923" s="545" t="s">
        <v>5722</v>
      </c>
      <c r="F923" s="544" t="s">
        <v>416</v>
      </c>
      <c r="G923" s="544" t="s">
        <v>558</v>
      </c>
      <c r="H923" s="544" t="s">
        <v>4338</v>
      </c>
      <c r="I923" s="546">
        <v>45047</v>
      </c>
      <c r="J923" s="546">
        <v>45077</v>
      </c>
      <c r="K923" s="544" t="s">
        <v>4338</v>
      </c>
      <c r="L923" s="547">
        <v>0</v>
      </c>
      <c r="M923" s="547">
        <v>0</v>
      </c>
      <c r="N923" s="547">
        <v>0</v>
      </c>
      <c r="O923" s="547">
        <v>0</v>
      </c>
      <c r="P923" s="547">
        <v>0</v>
      </c>
      <c r="Q923" s="547">
        <v>0</v>
      </c>
      <c r="R923" s="544" t="s">
        <v>4327</v>
      </c>
    </row>
    <row r="924" spans="2:18" x14ac:dyDescent="0.25">
      <c r="B924" s="544">
        <v>0</v>
      </c>
      <c r="C924" s="544" t="s">
        <v>6592</v>
      </c>
      <c r="D924" s="544" t="s">
        <v>4080</v>
      </c>
      <c r="E924" s="545" t="s">
        <v>6086</v>
      </c>
      <c r="F924" s="544" t="s">
        <v>416</v>
      </c>
      <c r="G924" s="544" t="s">
        <v>558</v>
      </c>
      <c r="H924" s="544" t="s">
        <v>4338</v>
      </c>
      <c r="I924" s="546">
        <v>45047</v>
      </c>
      <c r="J924" s="546">
        <v>45077</v>
      </c>
      <c r="K924" s="544" t="s">
        <v>4338</v>
      </c>
      <c r="L924" s="547">
        <v>0</v>
      </c>
      <c r="M924" s="547">
        <v>0</v>
      </c>
      <c r="N924" s="547">
        <v>0</v>
      </c>
      <c r="O924" s="547">
        <v>0</v>
      </c>
      <c r="P924" s="547">
        <v>0</v>
      </c>
      <c r="Q924" s="547">
        <v>0</v>
      </c>
      <c r="R924" s="544" t="s">
        <v>4327</v>
      </c>
    </row>
    <row r="925" spans="2:18" x14ac:dyDescent="0.25">
      <c r="B925" s="544">
        <v>0</v>
      </c>
      <c r="C925" s="544" t="s">
        <v>6593</v>
      </c>
      <c r="D925" s="544" t="s">
        <v>4080</v>
      </c>
      <c r="E925" s="545" t="s">
        <v>6349</v>
      </c>
      <c r="F925" s="544" t="s">
        <v>416</v>
      </c>
      <c r="G925" s="544" t="s">
        <v>558</v>
      </c>
      <c r="H925" s="544" t="s">
        <v>4338</v>
      </c>
      <c r="I925" s="546">
        <v>45047</v>
      </c>
      <c r="J925" s="546">
        <v>45077</v>
      </c>
      <c r="K925" s="544" t="s">
        <v>4338</v>
      </c>
      <c r="L925" s="547">
        <v>0</v>
      </c>
      <c r="M925" s="547">
        <v>0</v>
      </c>
      <c r="N925" s="547">
        <v>0</v>
      </c>
      <c r="O925" s="547">
        <v>0</v>
      </c>
      <c r="P925" s="547">
        <v>0</v>
      </c>
      <c r="Q925" s="547">
        <v>0</v>
      </c>
      <c r="R925" s="544" t="s">
        <v>4327</v>
      </c>
    </row>
    <row r="926" spans="2:18" x14ac:dyDescent="0.25">
      <c r="B926" s="544">
        <v>0</v>
      </c>
      <c r="C926" s="544" t="s">
        <v>6594</v>
      </c>
      <c r="D926" s="544" t="s">
        <v>4080</v>
      </c>
      <c r="E926" s="545" t="s">
        <v>6417</v>
      </c>
      <c r="F926" s="544" t="s">
        <v>416</v>
      </c>
      <c r="G926" s="544" t="s">
        <v>558</v>
      </c>
      <c r="H926" s="544" t="s">
        <v>4338</v>
      </c>
      <c r="I926" s="546">
        <v>45047</v>
      </c>
      <c r="J926" s="546">
        <v>45077</v>
      </c>
      <c r="K926" s="544" t="s">
        <v>4338</v>
      </c>
      <c r="L926" s="547">
        <v>0</v>
      </c>
      <c r="M926" s="547">
        <v>0</v>
      </c>
      <c r="N926" s="547">
        <v>0</v>
      </c>
      <c r="O926" s="547">
        <v>0</v>
      </c>
      <c r="P926" s="547">
        <v>0</v>
      </c>
      <c r="Q926" s="547">
        <v>0</v>
      </c>
      <c r="R926" s="544" t="s">
        <v>4327</v>
      </c>
    </row>
    <row r="927" spans="2:18" s="1010" customFormat="1" x14ac:dyDescent="0.25">
      <c r="B927" s="1006">
        <v>0</v>
      </c>
      <c r="C927" s="1006" t="s">
        <v>4743</v>
      </c>
      <c r="D927" s="1006" t="s">
        <v>3079</v>
      </c>
      <c r="E927" s="1006" t="s">
        <v>4667</v>
      </c>
      <c r="F927" s="1006" t="s">
        <v>416</v>
      </c>
      <c r="G927" s="1006" t="s">
        <v>558</v>
      </c>
      <c r="H927" s="1006" t="s">
        <v>422</v>
      </c>
      <c r="I927" s="1007">
        <v>44317</v>
      </c>
      <c r="J927" s="1007">
        <v>45046</v>
      </c>
      <c r="K927" s="1008" t="s">
        <v>4668</v>
      </c>
      <c r="L927" s="1009">
        <v>0</v>
      </c>
      <c r="M927" s="1009">
        <v>0</v>
      </c>
      <c r="N927" s="1009">
        <v>0</v>
      </c>
      <c r="O927" s="1009">
        <v>0</v>
      </c>
      <c r="P927" s="1009">
        <v>0</v>
      </c>
      <c r="Q927" s="1009">
        <v>0</v>
      </c>
      <c r="R927" s="1006" t="s">
        <v>7520</v>
      </c>
    </row>
    <row r="928" spans="2:18" s="1010" customFormat="1" x14ac:dyDescent="0.25">
      <c r="B928" s="1006">
        <v>0</v>
      </c>
      <c r="C928" s="1006" t="s">
        <v>4744</v>
      </c>
      <c r="D928" s="1006" t="s">
        <v>3079</v>
      </c>
      <c r="E928" s="1006" t="s">
        <v>4667</v>
      </c>
      <c r="F928" s="1006" t="s">
        <v>416</v>
      </c>
      <c r="G928" s="1006" t="s">
        <v>558</v>
      </c>
      <c r="H928" s="1006" t="s">
        <v>370</v>
      </c>
      <c r="I928" s="1007">
        <v>44317</v>
      </c>
      <c r="J928" s="1007">
        <v>45046</v>
      </c>
      <c r="K928" s="1008" t="s">
        <v>4669</v>
      </c>
      <c r="L928" s="1009">
        <v>0</v>
      </c>
      <c r="M928" s="1009">
        <v>0</v>
      </c>
      <c r="N928" s="1009">
        <v>0</v>
      </c>
      <c r="O928" s="1009">
        <v>0</v>
      </c>
      <c r="P928" s="1009">
        <v>0</v>
      </c>
      <c r="Q928" s="1009">
        <v>0</v>
      </c>
      <c r="R928" s="1006" t="s">
        <v>7520</v>
      </c>
    </row>
  </sheetData>
  <mergeCells count="204">
    <mergeCell ref="L324:L325"/>
    <mergeCell ref="M324:M325"/>
    <mergeCell ref="N324:N325"/>
    <mergeCell ref="L366:L367"/>
    <mergeCell ref="M366:M367"/>
    <mergeCell ref="N366:N367"/>
    <mergeCell ref="O366:O367"/>
    <mergeCell ref="P366:P367"/>
    <mergeCell ref="Q366:Q367"/>
    <mergeCell ref="R240:R243"/>
    <mergeCell ref="L249:L250"/>
    <mergeCell ref="M249:M250"/>
    <mergeCell ref="N249:N250"/>
    <mergeCell ref="O249:O250"/>
    <mergeCell ref="P249:P250"/>
    <mergeCell ref="Q249:Q250"/>
    <mergeCell ref="L240:L243"/>
    <mergeCell ref="M240:M243"/>
    <mergeCell ref="N240:N243"/>
    <mergeCell ref="O240:O243"/>
    <mergeCell ref="P240:P243"/>
    <mergeCell ref="Q240:Q243"/>
    <mergeCell ref="R234:R235"/>
    <mergeCell ref="L236:L239"/>
    <mergeCell ref="M236:M239"/>
    <mergeCell ref="N236:N239"/>
    <mergeCell ref="O236:O239"/>
    <mergeCell ref="P236:P239"/>
    <mergeCell ref="Q236:Q239"/>
    <mergeCell ref="R236:R239"/>
    <mergeCell ref="L234:L235"/>
    <mergeCell ref="M234:M235"/>
    <mergeCell ref="N234:N235"/>
    <mergeCell ref="O234:O235"/>
    <mergeCell ref="P234:P235"/>
    <mergeCell ref="Q234:Q235"/>
    <mergeCell ref="R211:R215"/>
    <mergeCell ref="L216:L217"/>
    <mergeCell ref="M216:M217"/>
    <mergeCell ref="N216:N217"/>
    <mergeCell ref="O216:O217"/>
    <mergeCell ref="P216:P217"/>
    <mergeCell ref="Q216:Q217"/>
    <mergeCell ref="R216:R217"/>
    <mergeCell ref="L211:L215"/>
    <mergeCell ref="M211:M215"/>
    <mergeCell ref="N211:N215"/>
    <mergeCell ref="O211:O215"/>
    <mergeCell ref="P211:P215"/>
    <mergeCell ref="Q211:Q215"/>
    <mergeCell ref="R174:R199"/>
    <mergeCell ref="L200:L210"/>
    <mergeCell ref="M200:M210"/>
    <mergeCell ref="N200:N210"/>
    <mergeCell ref="O200:O210"/>
    <mergeCell ref="P200:P210"/>
    <mergeCell ref="Q200:Q210"/>
    <mergeCell ref="R200:R210"/>
    <mergeCell ref="L174:L199"/>
    <mergeCell ref="M174:M199"/>
    <mergeCell ref="N174:N199"/>
    <mergeCell ref="O174:O199"/>
    <mergeCell ref="P174:P199"/>
    <mergeCell ref="Q174:Q199"/>
    <mergeCell ref="R155:R158"/>
    <mergeCell ref="L160:L173"/>
    <mergeCell ref="M160:M173"/>
    <mergeCell ref="N160:N173"/>
    <mergeCell ref="O160:O173"/>
    <mergeCell ref="P160:P173"/>
    <mergeCell ref="Q160:Q173"/>
    <mergeCell ref="R160:R173"/>
    <mergeCell ref="L155:L158"/>
    <mergeCell ref="M155:M158"/>
    <mergeCell ref="N155:N158"/>
    <mergeCell ref="O155:O158"/>
    <mergeCell ref="P155:P158"/>
    <mergeCell ref="Q155:Q158"/>
    <mergeCell ref="R128:R146"/>
    <mergeCell ref="L147:L154"/>
    <mergeCell ref="M147:M154"/>
    <mergeCell ref="N147:N154"/>
    <mergeCell ref="O147:O154"/>
    <mergeCell ref="P147:P154"/>
    <mergeCell ref="Q147:Q154"/>
    <mergeCell ref="L128:L146"/>
    <mergeCell ref="M128:M146"/>
    <mergeCell ref="N128:N146"/>
    <mergeCell ref="O128:O146"/>
    <mergeCell ref="P128:P146"/>
    <mergeCell ref="Q128:Q146"/>
    <mergeCell ref="L118:L127"/>
    <mergeCell ref="M118:M127"/>
    <mergeCell ref="N118:N127"/>
    <mergeCell ref="O118:O127"/>
    <mergeCell ref="P118:P127"/>
    <mergeCell ref="Q118:Q127"/>
    <mergeCell ref="R102:R108"/>
    <mergeCell ref="L109:L117"/>
    <mergeCell ref="M109:M117"/>
    <mergeCell ref="N109:N117"/>
    <mergeCell ref="O109:O117"/>
    <mergeCell ref="P109:P117"/>
    <mergeCell ref="Q109:Q117"/>
    <mergeCell ref="L102:L108"/>
    <mergeCell ref="M102:M108"/>
    <mergeCell ref="N102:N108"/>
    <mergeCell ref="O102:O108"/>
    <mergeCell ref="P102:P108"/>
    <mergeCell ref="Q102:Q108"/>
    <mergeCell ref="L92:L101"/>
    <mergeCell ref="M92:M101"/>
    <mergeCell ref="N92:N101"/>
    <mergeCell ref="O92:O101"/>
    <mergeCell ref="P92:P101"/>
    <mergeCell ref="Q92:Q101"/>
    <mergeCell ref="R77:R83"/>
    <mergeCell ref="L84:L91"/>
    <mergeCell ref="M84:M91"/>
    <mergeCell ref="N84:N91"/>
    <mergeCell ref="O84:O91"/>
    <mergeCell ref="P84:P91"/>
    <mergeCell ref="Q84:Q91"/>
    <mergeCell ref="R84:R91"/>
    <mergeCell ref="L77:L83"/>
    <mergeCell ref="M77:M83"/>
    <mergeCell ref="N77:N83"/>
    <mergeCell ref="O77:O83"/>
    <mergeCell ref="P77:P83"/>
    <mergeCell ref="Q77:Q83"/>
    <mergeCell ref="R62:R70"/>
    <mergeCell ref="L71:L76"/>
    <mergeCell ref="M71:M76"/>
    <mergeCell ref="N71:N76"/>
    <mergeCell ref="O71:O76"/>
    <mergeCell ref="P71:P76"/>
    <mergeCell ref="Q71:Q76"/>
    <mergeCell ref="R71:R76"/>
    <mergeCell ref="L62:L70"/>
    <mergeCell ref="M62:M70"/>
    <mergeCell ref="N62:N70"/>
    <mergeCell ref="O62:O70"/>
    <mergeCell ref="P62:P70"/>
    <mergeCell ref="Q62:Q70"/>
    <mergeCell ref="L54:L60"/>
    <mergeCell ref="M54:M60"/>
    <mergeCell ref="N54:N60"/>
    <mergeCell ref="O54:O60"/>
    <mergeCell ref="P54:P60"/>
    <mergeCell ref="Q54:Q60"/>
    <mergeCell ref="L52:L53"/>
    <mergeCell ref="M52:M53"/>
    <mergeCell ref="N52:N53"/>
    <mergeCell ref="O52:O53"/>
    <mergeCell ref="P52:P53"/>
    <mergeCell ref="Q52:Q53"/>
    <mergeCell ref="L45:L51"/>
    <mergeCell ref="M45:M51"/>
    <mergeCell ref="N45:N51"/>
    <mergeCell ref="O45:O51"/>
    <mergeCell ref="P45:P51"/>
    <mergeCell ref="Q45:Q51"/>
    <mergeCell ref="L37:L44"/>
    <mergeCell ref="M37:M44"/>
    <mergeCell ref="N37:N44"/>
    <mergeCell ref="O37:O44"/>
    <mergeCell ref="P37:P44"/>
    <mergeCell ref="Q37:Q44"/>
    <mergeCell ref="L34:L36"/>
    <mergeCell ref="M34:M36"/>
    <mergeCell ref="N34:N36"/>
    <mergeCell ref="O34:O36"/>
    <mergeCell ref="P34:P36"/>
    <mergeCell ref="Q34:Q36"/>
    <mergeCell ref="L29:L33"/>
    <mergeCell ref="M29:M33"/>
    <mergeCell ref="N29:N33"/>
    <mergeCell ref="O29:O33"/>
    <mergeCell ref="P29:P33"/>
    <mergeCell ref="Q29:Q33"/>
    <mergeCell ref="L26:L28"/>
    <mergeCell ref="M26:M28"/>
    <mergeCell ref="N26:N28"/>
    <mergeCell ref="O26:O28"/>
    <mergeCell ref="P26:P28"/>
    <mergeCell ref="Q26:Q28"/>
    <mergeCell ref="L22:L25"/>
    <mergeCell ref="M22:M25"/>
    <mergeCell ref="N22:N25"/>
    <mergeCell ref="O22:O25"/>
    <mergeCell ref="P22:P25"/>
    <mergeCell ref="Q22:Q25"/>
    <mergeCell ref="R5:R6"/>
    <mergeCell ref="L7:L21"/>
    <mergeCell ref="M7:M21"/>
    <mergeCell ref="N7:N21"/>
    <mergeCell ref="O7:O21"/>
    <mergeCell ref="P7:P21"/>
    <mergeCell ref="Q7:Q21"/>
    <mergeCell ref="B5:H5"/>
    <mergeCell ref="I5:J5"/>
    <mergeCell ref="K5:K6"/>
    <mergeCell ref="L5:N5"/>
    <mergeCell ref="O5:Q5"/>
  </mergeCells>
  <conditionalFormatting sqref="C214">
    <cfRule type="dataBar" priority="1">
      <dataBar>
        <cfvo type="min"/>
        <cfvo type="max"/>
        <color rgb="FF638EC6"/>
      </dataBar>
      <extLst>
        <ext xmlns:x14="http://schemas.microsoft.com/office/spreadsheetml/2009/9/main" uri="{B025F937-C7B1-47D3-B67F-A62EFF666E3E}">
          <x14:id>{19D1E59A-4456-4539-A703-C1FCFC56118A}</x14:id>
        </ext>
      </extLst>
    </cfRule>
  </conditionalFormatting>
  <conditionalFormatting sqref="C196:D196">
    <cfRule type="dataBar" priority="3">
      <dataBar>
        <cfvo type="min"/>
        <cfvo type="max"/>
        <color rgb="FF638EC6"/>
      </dataBar>
      <extLst>
        <ext xmlns:x14="http://schemas.microsoft.com/office/spreadsheetml/2009/9/main" uri="{B025F937-C7B1-47D3-B67F-A62EFF666E3E}">
          <x14:id>{4F0DDB56-7DAE-40BB-92AC-34F43AFFD2A7}</x14:id>
        </ext>
      </extLst>
    </cfRule>
  </conditionalFormatting>
  <conditionalFormatting sqref="C209:D209">
    <cfRule type="dataBar" priority="2">
      <dataBar>
        <cfvo type="min"/>
        <cfvo type="max"/>
        <color rgb="FF638EC6"/>
      </dataBar>
      <extLst>
        <ext xmlns:x14="http://schemas.microsoft.com/office/spreadsheetml/2009/9/main" uri="{B025F937-C7B1-47D3-B67F-A62EFF666E3E}">
          <x14:id>{39A2D56E-B5AF-4F4B-816E-51B8E8A3CC29}</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19D1E59A-4456-4539-A703-C1FCFC56118A}">
            <x14:dataBar minLength="0" maxLength="100" gradient="0">
              <x14:cfvo type="autoMin"/>
              <x14:cfvo type="autoMax"/>
              <x14:negativeFillColor rgb="FFFF0000"/>
              <x14:axisColor rgb="FF000000"/>
            </x14:dataBar>
          </x14:cfRule>
          <xm:sqref>C214</xm:sqref>
        </x14:conditionalFormatting>
        <x14:conditionalFormatting xmlns:xm="http://schemas.microsoft.com/office/excel/2006/main">
          <x14:cfRule type="dataBar" id="{4F0DDB56-7DAE-40BB-92AC-34F43AFFD2A7}">
            <x14:dataBar minLength="0" maxLength="100" gradient="0">
              <x14:cfvo type="autoMin"/>
              <x14:cfvo type="autoMax"/>
              <x14:negativeFillColor rgb="FFFF0000"/>
              <x14:axisColor rgb="FF000000"/>
            </x14:dataBar>
          </x14:cfRule>
          <xm:sqref>C196:D196</xm:sqref>
        </x14:conditionalFormatting>
        <x14:conditionalFormatting xmlns:xm="http://schemas.microsoft.com/office/excel/2006/main">
          <x14:cfRule type="dataBar" id="{39A2D56E-B5AF-4F4B-816E-51B8E8A3CC29}">
            <x14:dataBar minLength="0" maxLength="100" gradient="0">
              <x14:cfvo type="autoMin"/>
              <x14:cfvo type="autoMax"/>
              <x14:negativeFillColor rgb="FFFF0000"/>
              <x14:axisColor rgb="FF000000"/>
            </x14:dataBar>
          </x14:cfRule>
          <xm:sqref>C209:D209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65A9-73A7-409B-B8A8-A31AA866EBC6}">
  <sheetPr codeName="Hoja33"/>
  <dimension ref="B2:R22"/>
  <sheetViews>
    <sheetView zoomScale="70" zoomScaleNormal="70" workbookViewId="0">
      <pane xSplit="10" ySplit="6" topLeftCell="K7" activePane="bottomRight" state="frozen"/>
      <selection activeCell="R40" sqref="R40"/>
      <selection pane="topRight" activeCell="R40" sqref="R40"/>
      <selection pane="bottomLeft" activeCell="R40" sqref="R40"/>
      <selection pane="bottomRight" activeCell="R40" sqref="R40"/>
    </sheetView>
  </sheetViews>
  <sheetFormatPr baseColWidth="10" defaultColWidth="9.140625" defaultRowHeight="15" x14ac:dyDescent="0.25"/>
  <cols>
    <col min="3" max="3" width="22" customWidth="1"/>
    <col min="4" max="4" width="15" customWidth="1"/>
    <col min="5" max="5" width="50" customWidth="1"/>
    <col min="6" max="7" width="15" customWidth="1"/>
    <col min="8" max="8" width="25" customWidth="1"/>
    <col min="9" max="10" width="15" style="555" customWidth="1"/>
    <col min="11" max="11" width="35.5703125" customWidth="1"/>
    <col min="12" max="17" width="15" style="550" customWidth="1"/>
    <col min="18" max="18" width="51.7109375" customWidth="1"/>
  </cols>
  <sheetData>
    <row r="2" spans="2:18" ht="21" x14ac:dyDescent="0.35">
      <c r="D2" s="548" t="s">
        <v>7162</v>
      </c>
    </row>
    <row r="5" spans="2:18" x14ac:dyDescent="0.25">
      <c r="B5" s="1092" t="s">
        <v>393</v>
      </c>
      <c r="C5" s="1092"/>
      <c r="D5" s="1092"/>
      <c r="E5" s="1092"/>
      <c r="F5" s="1092"/>
      <c r="G5" s="1092"/>
      <c r="H5" s="1092"/>
      <c r="I5" s="1093" t="s">
        <v>394</v>
      </c>
      <c r="J5" s="1093"/>
      <c r="K5" s="1092" t="s">
        <v>407</v>
      </c>
      <c r="L5" s="1094" t="s">
        <v>395</v>
      </c>
      <c r="M5" s="1094"/>
      <c r="N5" s="1094"/>
      <c r="O5" s="1094" t="s">
        <v>396</v>
      </c>
      <c r="P5" s="1094"/>
      <c r="Q5" s="1094"/>
      <c r="R5" s="1092" t="s">
        <v>4051</v>
      </c>
    </row>
    <row r="6" spans="2:18" ht="30" x14ac:dyDescent="0.25">
      <c r="B6" s="551" t="s">
        <v>4002</v>
      </c>
      <c r="C6" s="551" t="s">
        <v>4052</v>
      </c>
      <c r="D6" s="551" t="s">
        <v>4003</v>
      </c>
      <c r="E6" s="551" t="s">
        <v>401</v>
      </c>
      <c r="F6" s="551" t="s">
        <v>402</v>
      </c>
      <c r="G6" s="551" t="s">
        <v>403</v>
      </c>
      <c r="H6" s="551" t="s">
        <v>404</v>
      </c>
      <c r="I6" s="703" t="s">
        <v>405</v>
      </c>
      <c r="J6" s="703" t="s">
        <v>406</v>
      </c>
      <c r="K6" s="1092"/>
      <c r="L6" s="553" t="s">
        <v>408</v>
      </c>
      <c r="M6" s="553" t="s">
        <v>409</v>
      </c>
      <c r="N6" s="553" t="s">
        <v>410</v>
      </c>
      <c r="O6" s="553" t="s">
        <v>408</v>
      </c>
      <c r="P6" s="553" t="s">
        <v>409</v>
      </c>
      <c r="Q6" s="553" t="s">
        <v>410</v>
      </c>
      <c r="R6" s="1092"/>
    </row>
    <row r="7" spans="2:18" x14ac:dyDescent="0.25">
      <c r="B7" s="500">
        <v>1</v>
      </c>
      <c r="C7" s="500" t="s">
        <v>5481</v>
      </c>
      <c r="D7" s="500" t="s">
        <v>4778</v>
      </c>
      <c r="E7" s="500" t="s">
        <v>2551</v>
      </c>
      <c r="F7" s="500" t="s">
        <v>416</v>
      </c>
      <c r="G7" s="500" t="s">
        <v>558</v>
      </c>
      <c r="H7" s="500" t="s">
        <v>428</v>
      </c>
      <c r="I7" s="556" t="s">
        <v>4969</v>
      </c>
      <c r="J7" s="556" t="s">
        <v>5482</v>
      </c>
      <c r="K7" s="500" t="s">
        <v>4777</v>
      </c>
      <c r="L7" s="502">
        <v>0.7</v>
      </c>
      <c r="M7" s="502">
        <v>0.7</v>
      </c>
      <c r="N7" s="502">
        <v>0.7</v>
      </c>
      <c r="O7" s="502">
        <v>0</v>
      </c>
      <c r="P7" s="502">
        <v>0</v>
      </c>
      <c r="Q7" s="502">
        <v>0</v>
      </c>
      <c r="R7" s="500"/>
    </row>
    <row r="8" spans="2:18" x14ac:dyDescent="0.25">
      <c r="B8" s="500">
        <v>2</v>
      </c>
      <c r="C8" s="500" t="s">
        <v>5483</v>
      </c>
      <c r="D8" s="500" t="s">
        <v>4778</v>
      </c>
      <c r="E8" s="500" t="s">
        <v>5484</v>
      </c>
      <c r="F8" s="500" t="s">
        <v>416</v>
      </c>
      <c r="G8" s="500" t="s">
        <v>558</v>
      </c>
      <c r="H8" s="500" t="s">
        <v>470</v>
      </c>
      <c r="I8" s="556" t="s">
        <v>4729</v>
      </c>
      <c r="J8" s="556" t="s">
        <v>2230</v>
      </c>
      <c r="K8" s="500" t="s">
        <v>4783</v>
      </c>
      <c r="L8" s="502">
        <v>2</v>
      </c>
      <c r="M8" s="502">
        <v>2</v>
      </c>
      <c r="N8" s="502">
        <v>2</v>
      </c>
      <c r="O8" s="502">
        <v>0</v>
      </c>
      <c r="P8" s="502">
        <v>0</v>
      </c>
      <c r="Q8" s="502">
        <v>0</v>
      </c>
      <c r="R8" s="500"/>
    </row>
    <row r="9" spans="2:18" x14ac:dyDescent="0.25">
      <c r="B9" s="500">
        <v>3</v>
      </c>
      <c r="C9" s="500" t="s">
        <v>5485</v>
      </c>
      <c r="D9" s="500" t="s">
        <v>4778</v>
      </c>
      <c r="E9" s="500" t="s">
        <v>5486</v>
      </c>
      <c r="F9" s="500" t="s">
        <v>416</v>
      </c>
      <c r="G9" s="500" t="s">
        <v>558</v>
      </c>
      <c r="H9" s="500" t="s">
        <v>370</v>
      </c>
      <c r="I9" s="556" t="s">
        <v>4808</v>
      </c>
      <c r="J9" s="556" t="s">
        <v>5433</v>
      </c>
      <c r="K9" s="500" t="s">
        <v>4782</v>
      </c>
      <c r="L9" s="502">
        <v>0.53500000000000003</v>
      </c>
      <c r="M9" s="502">
        <v>0.53500000000000003</v>
      </c>
      <c r="N9" s="502">
        <v>0.53500000000000003</v>
      </c>
      <c r="O9" s="502">
        <v>0</v>
      </c>
      <c r="P9" s="502">
        <v>0</v>
      </c>
      <c r="Q9" s="502">
        <v>0</v>
      </c>
      <c r="R9" s="500" t="s">
        <v>4781</v>
      </c>
    </row>
    <row r="10" spans="2:18" x14ac:dyDescent="0.25">
      <c r="B10" s="500">
        <v>4</v>
      </c>
      <c r="C10" s="500" t="s">
        <v>5487</v>
      </c>
      <c r="D10" s="500" t="s">
        <v>4778</v>
      </c>
      <c r="E10" s="500" t="s">
        <v>5486</v>
      </c>
      <c r="F10" s="500" t="s">
        <v>416</v>
      </c>
      <c r="G10" s="500" t="s">
        <v>558</v>
      </c>
      <c r="H10" s="500" t="s">
        <v>370</v>
      </c>
      <c r="I10" s="556" t="s">
        <v>4969</v>
      </c>
      <c r="J10" s="556" t="s">
        <v>5433</v>
      </c>
      <c r="K10" s="500" t="s">
        <v>4780</v>
      </c>
      <c r="L10" s="502">
        <v>0.2</v>
      </c>
      <c r="M10" s="502">
        <v>0.2</v>
      </c>
      <c r="N10" s="502">
        <v>0.2</v>
      </c>
      <c r="O10" s="502">
        <v>0</v>
      </c>
      <c r="P10" s="502">
        <v>0</v>
      </c>
      <c r="Q10" s="502">
        <v>0</v>
      </c>
      <c r="R10" s="500" t="s">
        <v>4779</v>
      </c>
    </row>
    <row r="11" spans="2:18" x14ac:dyDescent="0.25">
      <c r="B11" s="500">
        <v>5</v>
      </c>
      <c r="C11" s="500" t="s">
        <v>5488</v>
      </c>
      <c r="D11" s="500" t="s">
        <v>4778</v>
      </c>
      <c r="E11" s="500" t="s">
        <v>5489</v>
      </c>
      <c r="F11" s="500" t="s">
        <v>416</v>
      </c>
      <c r="G11" s="500" t="s">
        <v>558</v>
      </c>
      <c r="H11" s="500" t="s">
        <v>779</v>
      </c>
      <c r="I11" s="556" t="s">
        <v>4729</v>
      </c>
      <c r="J11" s="556" t="s">
        <v>5433</v>
      </c>
      <c r="K11" s="500" t="s">
        <v>4786</v>
      </c>
      <c r="L11" s="1081">
        <v>3.25</v>
      </c>
      <c r="M11" s="1081">
        <v>3.25</v>
      </c>
      <c r="N11" s="1081">
        <v>3.25</v>
      </c>
      <c r="O11" s="502">
        <v>0</v>
      </c>
      <c r="P11" s="502">
        <v>0</v>
      </c>
      <c r="Q11" s="502">
        <v>0</v>
      </c>
      <c r="R11" s="500" t="s">
        <v>4785</v>
      </c>
    </row>
    <row r="12" spans="2:18" x14ac:dyDescent="0.25">
      <c r="B12" s="500">
        <v>6</v>
      </c>
      <c r="C12" s="500" t="s">
        <v>5490</v>
      </c>
      <c r="D12" s="500" t="s">
        <v>4778</v>
      </c>
      <c r="E12" s="500" t="s">
        <v>5489</v>
      </c>
      <c r="F12" s="500" t="s">
        <v>416</v>
      </c>
      <c r="G12" s="500" t="s">
        <v>558</v>
      </c>
      <c r="H12" s="500" t="s">
        <v>779</v>
      </c>
      <c r="I12" s="556" t="s">
        <v>4729</v>
      </c>
      <c r="J12" s="556" t="s">
        <v>5433</v>
      </c>
      <c r="K12" s="500" t="s">
        <v>4786</v>
      </c>
      <c r="L12" s="1082"/>
      <c r="M12" s="1082"/>
      <c r="N12" s="1082"/>
      <c r="O12" s="502">
        <v>0</v>
      </c>
      <c r="P12" s="502">
        <v>0</v>
      </c>
      <c r="Q12" s="502">
        <v>0</v>
      </c>
      <c r="R12" s="500" t="s">
        <v>4787</v>
      </c>
    </row>
    <row r="13" spans="2:18" x14ac:dyDescent="0.25">
      <c r="B13" s="500">
        <v>7</v>
      </c>
      <c r="C13" s="500" t="s">
        <v>7163</v>
      </c>
      <c r="D13" s="500" t="s">
        <v>4778</v>
      </c>
      <c r="E13" s="500" t="s">
        <v>5489</v>
      </c>
      <c r="F13" s="500" t="s">
        <v>416</v>
      </c>
      <c r="G13" s="500" t="s">
        <v>558</v>
      </c>
      <c r="H13" s="500" t="s">
        <v>779</v>
      </c>
      <c r="I13" s="735">
        <v>44927</v>
      </c>
      <c r="J13" s="556" t="s">
        <v>5433</v>
      </c>
      <c r="K13" s="375" t="s">
        <v>4786</v>
      </c>
      <c r="L13" s="1083"/>
      <c r="M13" s="1083"/>
      <c r="N13" s="1083"/>
      <c r="O13" s="502">
        <v>0</v>
      </c>
      <c r="P13" s="502">
        <v>0</v>
      </c>
      <c r="Q13" s="502">
        <v>0</v>
      </c>
      <c r="R13" s="500" t="s">
        <v>6834</v>
      </c>
    </row>
    <row r="14" spans="2:18" x14ac:dyDescent="0.25">
      <c r="B14" s="500">
        <v>8</v>
      </c>
      <c r="C14" s="500" t="s">
        <v>5491</v>
      </c>
      <c r="D14" s="500" t="s">
        <v>4778</v>
      </c>
      <c r="E14" s="500" t="s">
        <v>5492</v>
      </c>
      <c r="F14" s="500" t="s">
        <v>416</v>
      </c>
      <c r="G14" s="500" t="s">
        <v>558</v>
      </c>
      <c r="H14" s="500" t="s">
        <v>3460</v>
      </c>
      <c r="I14" s="556" t="s">
        <v>4729</v>
      </c>
      <c r="J14" s="556" t="s">
        <v>5433</v>
      </c>
      <c r="K14" s="375" t="s">
        <v>4784</v>
      </c>
      <c r="L14" s="502">
        <v>1.7</v>
      </c>
      <c r="M14" s="502">
        <v>1.7</v>
      </c>
      <c r="N14" s="502">
        <v>1.7</v>
      </c>
      <c r="O14" s="502">
        <v>0</v>
      </c>
      <c r="P14" s="502">
        <v>0</v>
      </c>
      <c r="Q14" s="502">
        <v>0</v>
      </c>
      <c r="R14" s="500"/>
    </row>
    <row r="15" spans="2:18" x14ac:dyDescent="0.25">
      <c r="B15" s="500">
        <v>9</v>
      </c>
      <c r="C15" s="739" t="s">
        <v>6833</v>
      </c>
      <c r="D15" s="500" t="s">
        <v>4778</v>
      </c>
      <c r="E15" s="500" t="s">
        <v>6835</v>
      </c>
      <c r="F15" s="500" t="s">
        <v>416</v>
      </c>
      <c r="G15" s="500" t="s">
        <v>558</v>
      </c>
      <c r="H15" s="500" t="s">
        <v>3316</v>
      </c>
      <c r="I15" s="748">
        <v>44986</v>
      </c>
      <c r="J15" s="748">
        <v>46811</v>
      </c>
      <c r="K15" s="375" t="s">
        <v>6836</v>
      </c>
      <c r="L15" s="502">
        <v>0.2</v>
      </c>
      <c r="M15" s="502">
        <v>0.2</v>
      </c>
      <c r="N15" s="502">
        <v>0.2</v>
      </c>
      <c r="O15" s="502">
        <v>0</v>
      </c>
      <c r="P15" s="502">
        <v>0</v>
      </c>
      <c r="Q15" s="502">
        <v>0</v>
      </c>
      <c r="R15" s="500" t="s">
        <v>6837</v>
      </c>
    </row>
    <row r="16" spans="2:18" x14ac:dyDescent="0.25">
      <c r="B16" s="500">
        <v>10</v>
      </c>
      <c r="C16" s="500" t="s">
        <v>7164</v>
      </c>
      <c r="D16" s="500" t="s">
        <v>4778</v>
      </c>
      <c r="E16" s="500" t="s">
        <v>97</v>
      </c>
      <c r="F16" s="500" t="s">
        <v>416</v>
      </c>
      <c r="G16" s="500" t="s">
        <v>558</v>
      </c>
      <c r="H16" s="500" t="s">
        <v>531</v>
      </c>
      <c r="I16" s="735">
        <v>44927</v>
      </c>
      <c r="J16" s="748">
        <v>44985</v>
      </c>
      <c r="K16" s="865" t="s">
        <v>7165</v>
      </c>
      <c r="L16" s="1246">
        <v>4.5</v>
      </c>
      <c r="M16" s="1246">
        <v>4.5</v>
      </c>
      <c r="N16" s="1246">
        <v>4.5</v>
      </c>
      <c r="O16" s="1246">
        <v>0</v>
      </c>
      <c r="P16" s="1246">
        <v>0</v>
      </c>
      <c r="Q16" s="1246">
        <v>0</v>
      </c>
      <c r="R16" s="500"/>
    </row>
    <row r="17" spans="2:18" x14ac:dyDescent="0.25">
      <c r="B17" s="500">
        <v>11</v>
      </c>
      <c r="C17" s="500" t="s">
        <v>7166</v>
      </c>
      <c r="D17" s="500" t="s">
        <v>4778</v>
      </c>
      <c r="E17" s="500" t="s">
        <v>97</v>
      </c>
      <c r="F17" s="500" t="s">
        <v>416</v>
      </c>
      <c r="G17" s="500" t="s">
        <v>558</v>
      </c>
      <c r="H17" s="500" t="s">
        <v>520</v>
      </c>
      <c r="I17" s="735">
        <v>44927</v>
      </c>
      <c r="J17" s="748">
        <v>44985</v>
      </c>
      <c r="K17" s="865" t="s">
        <v>7167</v>
      </c>
      <c r="L17" s="1246"/>
      <c r="M17" s="1246"/>
      <c r="N17" s="1246"/>
      <c r="O17" s="1246"/>
      <c r="P17" s="1246"/>
      <c r="Q17" s="1246"/>
      <c r="R17" s="500"/>
    </row>
    <row r="18" spans="2:18" x14ac:dyDescent="0.25">
      <c r="B18" s="500">
        <v>12</v>
      </c>
      <c r="C18" s="500" t="s">
        <v>7168</v>
      </c>
      <c r="D18" s="500" t="s">
        <v>4778</v>
      </c>
      <c r="E18" s="500" t="s">
        <v>97</v>
      </c>
      <c r="F18" s="500" t="s">
        <v>416</v>
      </c>
      <c r="G18" s="500" t="s">
        <v>558</v>
      </c>
      <c r="H18" s="500" t="s">
        <v>528</v>
      </c>
      <c r="I18" s="735">
        <v>44927</v>
      </c>
      <c r="J18" s="748">
        <v>44985</v>
      </c>
      <c r="K18" s="865" t="s">
        <v>7169</v>
      </c>
      <c r="L18" s="1246"/>
      <c r="M18" s="1246"/>
      <c r="N18" s="1246"/>
      <c r="O18" s="1246"/>
      <c r="P18" s="1246"/>
      <c r="Q18" s="1246"/>
      <c r="R18" s="500"/>
    </row>
    <row r="19" spans="2:18" x14ac:dyDescent="0.25">
      <c r="B19" s="500">
        <v>13</v>
      </c>
      <c r="C19" s="500" t="s">
        <v>7170</v>
      </c>
      <c r="D19" s="500" t="s">
        <v>4778</v>
      </c>
      <c r="E19" s="500" t="s">
        <v>97</v>
      </c>
      <c r="F19" s="500" t="s">
        <v>416</v>
      </c>
      <c r="G19" s="500" t="s">
        <v>558</v>
      </c>
      <c r="H19" s="500" t="s">
        <v>534</v>
      </c>
      <c r="I19" s="735">
        <v>44927</v>
      </c>
      <c r="J19" s="748">
        <v>44985</v>
      </c>
      <c r="K19" s="865" t="s">
        <v>7171</v>
      </c>
      <c r="L19" s="1246"/>
      <c r="M19" s="1246"/>
      <c r="N19" s="1246"/>
      <c r="O19" s="1246"/>
      <c r="P19" s="1246"/>
      <c r="Q19" s="1246"/>
      <c r="R19" s="500"/>
    </row>
    <row r="20" spans="2:18" x14ac:dyDescent="0.25">
      <c r="B20" s="500">
        <v>14</v>
      </c>
      <c r="C20" s="500" t="s">
        <v>7172</v>
      </c>
      <c r="D20" s="500" t="s">
        <v>4778</v>
      </c>
      <c r="E20" s="500" t="s">
        <v>97</v>
      </c>
      <c r="F20" s="500" t="s">
        <v>416</v>
      </c>
      <c r="G20" s="500" t="s">
        <v>558</v>
      </c>
      <c r="H20" s="500" t="s">
        <v>711</v>
      </c>
      <c r="I20" s="735">
        <v>44927</v>
      </c>
      <c r="J20" s="748">
        <v>44985</v>
      </c>
      <c r="K20" s="865" t="s">
        <v>7173</v>
      </c>
      <c r="L20" s="1246"/>
      <c r="M20" s="1246"/>
      <c r="N20" s="1246"/>
      <c r="O20" s="1246"/>
      <c r="P20" s="1246"/>
      <c r="Q20" s="1246"/>
      <c r="R20" s="500"/>
    </row>
    <row r="21" spans="2:18" x14ac:dyDescent="0.25">
      <c r="B21" s="500">
        <v>15</v>
      </c>
      <c r="C21" s="500" t="s">
        <v>7174</v>
      </c>
      <c r="D21" s="500" t="s">
        <v>4778</v>
      </c>
      <c r="E21" s="500" t="s">
        <v>97</v>
      </c>
      <c r="F21" s="500" t="s">
        <v>416</v>
      </c>
      <c r="G21" s="500" t="s">
        <v>558</v>
      </c>
      <c r="H21" s="500" t="s">
        <v>524</v>
      </c>
      <c r="I21" s="735">
        <v>44927</v>
      </c>
      <c r="J21" s="748">
        <v>44985</v>
      </c>
      <c r="K21" s="865" t="s">
        <v>6663</v>
      </c>
      <c r="L21" s="1246"/>
      <c r="M21" s="1246"/>
      <c r="N21" s="1246"/>
      <c r="O21" s="1246"/>
      <c r="P21" s="1246"/>
      <c r="Q21" s="1246"/>
      <c r="R21" s="500"/>
    </row>
    <row r="22" spans="2:18" x14ac:dyDescent="0.25">
      <c r="B22" s="500">
        <v>16</v>
      </c>
      <c r="C22" s="500" t="s">
        <v>7175</v>
      </c>
      <c r="D22" s="500" t="s">
        <v>4778</v>
      </c>
      <c r="E22" s="500" t="s">
        <v>97</v>
      </c>
      <c r="F22" s="500" t="s">
        <v>416</v>
      </c>
      <c r="G22" s="500" t="s">
        <v>558</v>
      </c>
      <c r="H22" s="500" t="s">
        <v>522</v>
      </c>
      <c r="I22" s="735">
        <v>44927</v>
      </c>
      <c r="J22" s="748">
        <v>44985</v>
      </c>
      <c r="K22" s="865" t="s">
        <v>7176</v>
      </c>
      <c r="L22" s="1246"/>
      <c r="M22" s="1246"/>
      <c r="N22" s="1246"/>
      <c r="O22" s="1246"/>
      <c r="P22" s="1246"/>
      <c r="Q22" s="1246"/>
      <c r="R22" s="500"/>
    </row>
  </sheetData>
  <mergeCells count="15">
    <mergeCell ref="L11:L13"/>
    <mergeCell ref="M11:M13"/>
    <mergeCell ref="N11:N13"/>
    <mergeCell ref="R5:R6"/>
    <mergeCell ref="B5:H5"/>
    <mergeCell ref="I5:J5"/>
    <mergeCell ref="K5:K6"/>
    <mergeCell ref="L5:N5"/>
    <mergeCell ref="O5:Q5"/>
    <mergeCell ref="Q16:Q22"/>
    <mergeCell ref="L16:L22"/>
    <mergeCell ref="M16:M22"/>
    <mergeCell ref="N16:N22"/>
    <mergeCell ref="O16:O22"/>
    <mergeCell ref="P16:P2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FE8DB-FDBE-4019-874D-7B9CC1607B3C}">
  <sheetPr codeName="Hoja34">
    <tabColor rgb="FF2E6EBC"/>
  </sheetPr>
  <dimension ref="B2:R75"/>
  <sheetViews>
    <sheetView showGridLines="0" view="pageBreakPreview" zoomScale="85" zoomScaleNormal="55" zoomScaleSheetLayoutView="85" workbookViewId="0">
      <selection activeCell="E16" sqref="E16"/>
    </sheetView>
  </sheetViews>
  <sheetFormatPr baseColWidth="10" defaultColWidth="9.140625" defaultRowHeight="15" x14ac:dyDescent="0.25"/>
  <cols>
    <col min="3" max="3" width="17.42578125" customWidth="1"/>
    <col min="4" max="4" width="23.85546875" customWidth="1"/>
    <col min="5" max="5" width="33.28515625" customWidth="1"/>
    <col min="6" max="7" width="15" customWidth="1"/>
    <col min="8" max="8" width="25" customWidth="1"/>
    <col min="9" max="10" width="15" style="555" customWidth="1"/>
    <col min="11" max="11" width="33.28515625" customWidth="1"/>
    <col min="12" max="17" width="15" style="550" customWidth="1"/>
    <col min="18" max="18" width="50" customWidth="1"/>
  </cols>
  <sheetData>
    <row r="2" spans="2:18" ht="21" x14ac:dyDescent="0.35">
      <c r="D2" s="548" t="s">
        <v>7521</v>
      </c>
    </row>
    <row r="3" spans="2:18" x14ac:dyDescent="0.25">
      <c r="L3" s="550">
        <v>285.28599999999994</v>
      </c>
      <c r="M3" s="550">
        <v>285.28599999999994</v>
      </c>
      <c r="N3" s="550">
        <v>285.28599999999994</v>
      </c>
    </row>
    <row r="5" spans="2:18" x14ac:dyDescent="0.25">
      <c r="B5" s="1239" t="s">
        <v>393</v>
      </c>
      <c r="C5" s="1239"/>
      <c r="D5" s="1239"/>
      <c r="E5" s="1239"/>
      <c r="F5" s="1239"/>
      <c r="G5" s="1239"/>
      <c r="H5" s="1239"/>
      <c r="I5" s="1240" t="s">
        <v>394</v>
      </c>
      <c r="J5" s="1240"/>
      <c r="K5" s="1239" t="s">
        <v>407</v>
      </c>
      <c r="L5" s="1242" t="s">
        <v>395</v>
      </c>
      <c r="M5" s="1242"/>
      <c r="N5" s="1242"/>
      <c r="O5" s="1242" t="s">
        <v>396</v>
      </c>
      <c r="P5" s="1242"/>
      <c r="Q5" s="1242"/>
      <c r="R5" s="1239" t="s">
        <v>397</v>
      </c>
    </row>
    <row r="6" spans="2:18" ht="30" x14ac:dyDescent="0.25">
      <c r="B6" s="696" t="s">
        <v>4002</v>
      </c>
      <c r="C6" s="696" t="s">
        <v>399</v>
      </c>
      <c r="D6" s="696" t="s">
        <v>4003</v>
      </c>
      <c r="E6" s="696" t="s">
        <v>401</v>
      </c>
      <c r="F6" s="696" t="s">
        <v>402</v>
      </c>
      <c r="G6" s="696" t="s">
        <v>403</v>
      </c>
      <c r="H6" s="696" t="s">
        <v>404</v>
      </c>
      <c r="I6" s="697" t="s">
        <v>405</v>
      </c>
      <c r="J6" s="697" t="s">
        <v>406</v>
      </c>
      <c r="K6" s="1239"/>
      <c r="L6" s="698" t="s">
        <v>408</v>
      </c>
      <c r="M6" s="698" t="s">
        <v>409</v>
      </c>
      <c r="N6" s="698" t="s">
        <v>410</v>
      </c>
      <c r="O6" s="698" t="s">
        <v>408</v>
      </c>
      <c r="P6" s="698" t="s">
        <v>409</v>
      </c>
      <c r="Q6" s="698" t="s">
        <v>410</v>
      </c>
      <c r="R6" s="1239"/>
    </row>
    <row r="7" spans="2:18" x14ac:dyDescent="0.25">
      <c r="B7" s="500">
        <v>0</v>
      </c>
      <c r="C7" s="600" t="s">
        <v>3684</v>
      </c>
      <c r="D7" s="600" t="s">
        <v>3277</v>
      </c>
      <c r="E7" s="600" t="s">
        <v>4040</v>
      </c>
      <c r="F7" s="600" t="s">
        <v>435</v>
      </c>
      <c r="G7" s="600" t="s">
        <v>417</v>
      </c>
      <c r="H7" s="600" t="s">
        <v>418</v>
      </c>
      <c r="I7" s="601">
        <v>41640</v>
      </c>
      <c r="J7" s="601">
        <v>47848</v>
      </c>
      <c r="K7" s="620" t="s">
        <v>122</v>
      </c>
      <c r="L7" s="1102">
        <v>5.976</v>
      </c>
      <c r="M7" s="1102">
        <v>5.976</v>
      </c>
      <c r="N7" s="1102">
        <v>5.976</v>
      </c>
      <c r="O7" s="1102">
        <v>1.194</v>
      </c>
      <c r="P7" s="1102">
        <v>1.194</v>
      </c>
      <c r="Q7" s="1102">
        <v>1.194</v>
      </c>
      <c r="R7" s="620"/>
    </row>
    <row r="8" spans="2:18" x14ac:dyDescent="0.25">
      <c r="B8" s="500">
        <v>0</v>
      </c>
      <c r="C8" s="600" t="s">
        <v>3685</v>
      </c>
      <c r="D8" s="600" t="s">
        <v>3277</v>
      </c>
      <c r="E8" s="600" t="s">
        <v>4040</v>
      </c>
      <c r="F8" s="600" t="s">
        <v>435</v>
      </c>
      <c r="G8" s="600" t="s">
        <v>417</v>
      </c>
      <c r="H8" s="600" t="s">
        <v>422</v>
      </c>
      <c r="I8" s="601">
        <v>41640</v>
      </c>
      <c r="J8" s="601">
        <v>47848</v>
      </c>
      <c r="K8" s="620" t="s">
        <v>115</v>
      </c>
      <c r="L8" s="1103"/>
      <c r="M8" s="1103"/>
      <c r="N8" s="1103"/>
      <c r="O8" s="1103"/>
      <c r="P8" s="1103"/>
      <c r="Q8" s="1103"/>
      <c r="R8" s="620"/>
    </row>
    <row r="9" spans="2:18" x14ac:dyDescent="0.25">
      <c r="B9" s="500">
        <v>0</v>
      </c>
      <c r="C9" s="600" t="s">
        <v>3686</v>
      </c>
      <c r="D9" s="600" t="s">
        <v>3277</v>
      </c>
      <c r="E9" s="600" t="s">
        <v>4040</v>
      </c>
      <c r="F9" s="600" t="s">
        <v>435</v>
      </c>
      <c r="G9" s="600" t="s">
        <v>417</v>
      </c>
      <c r="H9" s="600" t="s">
        <v>424</v>
      </c>
      <c r="I9" s="601">
        <v>41640</v>
      </c>
      <c r="J9" s="601">
        <v>47848</v>
      </c>
      <c r="K9" s="620" t="s">
        <v>120</v>
      </c>
      <c r="L9" s="1103"/>
      <c r="M9" s="1103"/>
      <c r="N9" s="1103"/>
      <c r="O9" s="1103"/>
      <c r="P9" s="1103"/>
      <c r="Q9" s="1103"/>
      <c r="R9" s="620"/>
    </row>
    <row r="10" spans="2:18" x14ac:dyDescent="0.25">
      <c r="B10" s="500">
        <v>0</v>
      </c>
      <c r="C10" s="600" t="s">
        <v>3687</v>
      </c>
      <c r="D10" s="600" t="s">
        <v>3277</v>
      </c>
      <c r="E10" s="600" t="s">
        <v>4040</v>
      </c>
      <c r="F10" s="600" t="s">
        <v>435</v>
      </c>
      <c r="G10" s="600" t="s">
        <v>417</v>
      </c>
      <c r="H10" s="600" t="s">
        <v>428</v>
      </c>
      <c r="I10" s="601">
        <v>41640</v>
      </c>
      <c r="J10" s="601">
        <v>47848</v>
      </c>
      <c r="K10" s="620" t="s">
        <v>119</v>
      </c>
      <c r="L10" s="1103"/>
      <c r="M10" s="1103"/>
      <c r="N10" s="1103"/>
      <c r="O10" s="1103"/>
      <c r="P10" s="1103"/>
      <c r="Q10" s="1103"/>
      <c r="R10" s="620"/>
    </row>
    <row r="11" spans="2:18" x14ac:dyDescent="0.25">
      <c r="B11" s="500">
        <v>0</v>
      </c>
      <c r="C11" s="600" t="s">
        <v>3688</v>
      </c>
      <c r="D11" s="600" t="s">
        <v>3277</v>
      </c>
      <c r="E11" s="600" t="s">
        <v>4040</v>
      </c>
      <c r="F11" s="600" t="s">
        <v>435</v>
      </c>
      <c r="G11" s="600" t="s">
        <v>417</v>
      </c>
      <c r="H11" s="600" t="s">
        <v>370</v>
      </c>
      <c r="I11" s="601">
        <v>41640</v>
      </c>
      <c r="J11" s="601">
        <v>47848</v>
      </c>
      <c r="K11" s="620" t="s">
        <v>116</v>
      </c>
      <c r="L11" s="1103"/>
      <c r="M11" s="1103"/>
      <c r="N11" s="1103"/>
      <c r="O11" s="1103"/>
      <c r="P11" s="1103"/>
      <c r="Q11" s="1103"/>
      <c r="R11" s="620"/>
    </row>
    <row r="12" spans="2:18" x14ac:dyDescent="0.25">
      <c r="B12" s="500">
        <v>0</v>
      </c>
      <c r="C12" s="600" t="s">
        <v>3689</v>
      </c>
      <c r="D12" s="600" t="s">
        <v>3277</v>
      </c>
      <c r="E12" s="600" t="s">
        <v>4040</v>
      </c>
      <c r="F12" s="600" t="s">
        <v>435</v>
      </c>
      <c r="G12" s="600" t="s">
        <v>417</v>
      </c>
      <c r="H12" s="600" t="s">
        <v>431</v>
      </c>
      <c r="I12" s="601">
        <v>41640</v>
      </c>
      <c r="J12" s="601">
        <v>47848</v>
      </c>
      <c r="K12" s="620" t="s">
        <v>118</v>
      </c>
      <c r="L12" s="1103"/>
      <c r="M12" s="1103"/>
      <c r="N12" s="1103"/>
      <c r="O12" s="1103"/>
      <c r="P12" s="1103"/>
      <c r="Q12" s="1103"/>
      <c r="R12" s="620"/>
    </row>
    <row r="13" spans="2:18" x14ac:dyDescent="0.25">
      <c r="B13" s="500">
        <v>0</v>
      </c>
      <c r="C13" s="600" t="s">
        <v>3690</v>
      </c>
      <c r="D13" s="600" t="s">
        <v>3277</v>
      </c>
      <c r="E13" s="600" t="s">
        <v>4040</v>
      </c>
      <c r="F13" s="600" t="s">
        <v>435</v>
      </c>
      <c r="G13" s="600" t="s">
        <v>417</v>
      </c>
      <c r="H13" s="600" t="s">
        <v>433</v>
      </c>
      <c r="I13" s="601">
        <v>41640</v>
      </c>
      <c r="J13" s="601">
        <v>47848</v>
      </c>
      <c r="K13" s="620" t="s">
        <v>160</v>
      </c>
      <c r="L13" s="1103"/>
      <c r="M13" s="1103"/>
      <c r="N13" s="1103"/>
      <c r="O13" s="1103"/>
      <c r="P13" s="1103"/>
      <c r="Q13" s="1103"/>
      <c r="R13" s="620"/>
    </row>
    <row r="14" spans="2:18" x14ac:dyDescent="0.25">
      <c r="B14" s="500">
        <v>0</v>
      </c>
      <c r="C14" s="600" t="s">
        <v>4429</v>
      </c>
      <c r="D14" s="600" t="s">
        <v>3277</v>
      </c>
      <c r="E14" s="600" t="s">
        <v>4040</v>
      </c>
      <c r="F14" s="600" t="s">
        <v>435</v>
      </c>
      <c r="G14" s="600" t="s">
        <v>417</v>
      </c>
      <c r="H14" s="600" t="s">
        <v>4388</v>
      </c>
      <c r="I14" s="601">
        <v>44166</v>
      </c>
      <c r="J14" s="601">
        <v>47848</v>
      </c>
      <c r="K14" s="620" t="s">
        <v>4389</v>
      </c>
      <c r="L14" s="1103"/>
      <c r="M14" s="1103"/>
      <c r="N14" s="1103"/>
      <c r="O14" s="1103"/>
      <c r="P14" s="1103"/>
      <c r="Q14" s="1103"/>
      <c r="R14" s="620"/>
    </row>
    <row r="15" spans="2:18" x14ac:dyDescent="0.25">
      <c r="B15" s="500">
        <v>0</v>
      </c>
      <c r="C15" s="600" t="s">
        <v>3691</v>
      </c>
      <c r="D15" s="600" t="s">
        <v>3277</v>
      </c>
      <c r="E15" s="600" t="s">
        <v>4040</v>
      </c>
      <c r="F15" s="600" t="s">
        <v>435</v>
      </c>
      <c r="G15" s="600" t="s">
        <v>417</v>
      </c>
      <c r="H15" s="600" t="s">
        <v>426</v>
      </c>
      <c r="I15" s="601">
        <v>41640</v>
      </c>
      <c r="J15" s="601">
        <v>47848</v>
      </c>
      <c r="K15" s="620" t="s">
        <v>123</v>
      </c>
      <c r="L15" s="1104"/>
      <c r="M15" s="1104"/>
      <c r="N15" s="1104"/>
      <c r="O15" s="1104"/>
      <c r="P15" s="1104"/>
      <c r="Q15" s="1104"/>
      <c r="R15" s="620"/>
    </row>
    <row r="16" spans="2:18" x14ac:dyDescent="0.25">
      <c r="B16" s="500">
        <v>0</v>
      </c>
      <c r="C16" s="600" t="s">
        <v>3692</v>
      </c>
      <c r="D16" s="600" t="s">
        <v>3277</v>
      </c>
      <c r="E16" s="600" t="s">
        <v>34</v>
      </c>
      <c r="F16" s="600" t="s">
        <v>435</v>
      </c>
      <c r="G16" s="600" t="s">
        <v>417</v>
      </c>
      <c r="H16" s="600" t="s">
        <v>719</v>
      </c>
      <c r="I16" s="601">
        <v>41640</v>
      </c>
      <c r="J16" s="601">
        <v>47848</v>
      </c>
      <c r="K16" s="620" t="s">
        <v>125</v>
      </c>
      <c r="L16" s="1102">
        <v>72.884</v>
      </c>
      <c r="M16" s="1102">
        <v>72.884</v>
      </c>
      <c r="N16" s="1102">
        <v>72.884</v>
      </c>
      <c r="O16" s="1102">
        <v>14.577</v>
      </c>
      <c r="P16" s="1102">
        <v>14.577</v>
      </c>
      <c r="Q16" s="1102">
        <v>14.577</v>
      </c>
      <c r="R16" s="620" t="s">
        <v>6104</v>
      </c>
    </row>
    <row r="17" spans="2:18" x14ac:dyDescent="0.25">
      <c r="B17" s="500">
        <v>0</v>
      </c>
      <c r="C17" s="600" t="s">
        <v>3693</v>
      </c>
      <c r="D17" s="600" t="s">
        <v>3277</v>
      </c>
      <c r="E17" s="600" t="s">
        <v>34</v>
      </c>
      <c r="F17" s="600" t="s">
        <v>435</v>
      </c>
      <c r="G17" s="600" t="s">
        <v>417</v>
      </c>
      <c r="H17" s="600" t="s">
        <v>767</v>
      </c>
      <c r="I17" s="601">
        <v>41640</v>
      </c>
      <c r="J17" s="601">
        <v>47848</v>
      </c>
      <c r="K17" s="620" t="s">
        <v>161</v>
      </c>
      <c r="L17" s="1103"/>
      <c r="M17" s="1103"/>
      <c r="N17" s="1103"/>
      <c r="O17" s="1103"/>
      <c r="P17" s="1103"/>
      <c r="Q17" s="1103"/>
      <c r="R17" s="620" t="s">
        <v>6104</v>
      </c>
    </row>
    <row r="18" spans="2:18" x14ac:dyDescent="0.25">
      <c r="B18" s="500">
        <v>0</v>
      </c>
      <c r="C18" s="600" t="s">
        <v>3694</v>
      </c>
      <c r="D18" s="600" t="s">
        <v>3277</v>
      </c>
      <c r="E18" s="600" t="s">
        <v>34</v>
      </c>
      <c r="F18" s="600" t="s">
        <v>435</v>
      </c>
      <c r="G18" s="600" t="s">
        <v>417</v>
      </c>
      <c r="H18" s="600" t="s">
        <v>634</v>
      </c>
      <c r="I18" s="601">
        <v>41640</v>
      </c>
      <c r="J18" s="601">
        <v>47848</v>
      </c>
      <c r="K18" s="620" t="s">
        <v>124</v>
      </c>
      <c r="L18" s="1103"/>
      <c r="M18" s="1103"/>
      <c r="N18" s="1103"/>
      <c r="O18" s="1103"/>
      <c r="P18" s="1103"/>
      <c r="Q18" s="1103"/>
      <c r="R18" s="620" t="s">
        <v>6104</v>
      </c>
    </row>
    <row r="19" spans="2:18" x14ac:dyDescent="0.25">
      <c r="B19" s="500">
        <v>0</v>
      </c>
      <c r="C19" s="600" t="s">
        <v>3695</v>
      </c>
      <c r="D19" s="600" t="s">
        <v>3277</v>
      </c>
      <c r="E19" s="600" t="s">
        <v>34</v>
      </c>
      <c r="F19" s="600" t="s">
        <v>435</v>
      </c>
      <c r="G19" s="600" t="s">
        <v>417</v>
      </c>
      <c r="H19" s="600" t="s">
        <v>370</v>
      </c>
      <c r="I19" s="601">
        <v>41640</v>
      </c>
      <c r="J19" s="601">
        <v>47848</v>
      </c>
      <c r="K19" s="620" t="s">
        <v>1075</v>
      </c>
      <c r="L19" s="1103"/>
      <c r="M19" s="1103"/>
      <c r="N19" s="1103"/>
      <c r="O19" s="1103"/>
      <c r="P19" s="1103"/>
      <c r="Q19" s="1103"/>
      <c r="R19" s="620" t="s">
        <v>6104</v>
      </c>
    </row>
    <row r="20" spans="2:18" x14ac:dyDescent="0.25">
      <c r="B20" s="500">
        <v>0</v>
      </c>
      <c r="C20" s="600" t="s">
        <v>3696</v>
      </c>
      <c r="D20" s="600" t="s">
        <v>3277</v>
      </c>
      <c r="E20" s="600" t="s">
        <v>34</v>
      </c>
      <c r="F20" s="600" t="s">
        <v>435</v>
      </c>
      <c r="G20" s="600" t="s">
        <v>417</v>
      </c>
      <c r="H20" s="600" t="s">
        <v>765</v>
      </c>
      <c r="I20" s="601">
        <v>41640</v>
      </c>
      <c r="J20" s="601">
        <v>47848</v>
      </c>
      <c r="K20" s="620" t="s">
        <v>128</v>
      </c>
      <c r="L20" s="1103"/>
      <c r="M20" s="1103"/>
      <c r="N20" s="1103"/>
      <c r="O20" s="1103"/>
      <c r="P20" s="1103"/>
      <c r="Q20" s="1103"/>
      <c r="R20" s="620" t="s">
        <v>6104</v>
      </c>
    </row>
    <row r="21" spans="2:18" x14ac:dyDescent="0.25">
      <c r="B21" s="500">
        <v>0</v>
      </c>
      <c r="C21" s="600" t="s">
        <v>3389</v>
      </c>
      <c r="D21" s="600" t="s">
        <v>3277</v>
      </c>
      <c r="E21" s="600" t="s">
        <v>34</v>
      </c>
      <c r="F21" s="600" t="s">
        <v>435</v>
      </c>
      <c r="G21" s="600" t="s">
        <v>417</v>
      </c>
      <c r="H21" s="600" t="s">
        <v>1148</v>
      </c>
      <c r="I21" s="601">
        <v>43101</v>
      </c>
      <c r="J21" s="601">
        <v>47848</v>
      </c>
      <c r="K21" s="620" t="s">
        <v>3360</v>
      </c>
      <c r="L21" s="1103"/>
      <c r="M21" s="1103"/>
      <c r="N21" s="1103"/>
      <c r="O21" s="1103"/>
      <c r="P21" s="1103"/>
      <c r="Q21" s="1103"/>
      <c r="R21" s="620" t="s">
        <v>6104</v>
      </c>
    </row>
    <row r="22" spans="2:18" x14ac:dyDescent="0.25">
      <c r="B22" s="500">
        <v>0</v>
      </c>
      <c r="C22" s="600" t="s">
        <v>3390</v>
      </c>
      <c r="D22" s="600" t="s">
        <v>3277</v>
      </c>
      <c r="E22" s="600" t="s">
        <v>34</v>
      </c>
      <c r="F22" s="600" t="s">
        <v>435</v>
      </c>
      <c r="G22" s="600" t="s">
        <v>417</v>
      </c>
      <c r="H22" s="600" t="s">
        <v>1175</v>
      </c>
      <c r="I22" s="601">
        <v>43101</v>
      </c>
      <c r="J22" s="601">
        <v>47848</v>
      </c>
      <c r="K22" s="620" t="s">
        <v>3361</v>
      </c>
      <c r="L22" s="1103"/>
      <c r="M22" s="1103"/>
      <c r="N22" s="1103"/>
      <c r="O22" s="1103"/>
      <c r="P22" s="1103"/>
      <c r="Q22" s="1103"/>
      <c r="R22" s="620" t="s">
        <v>6104</v>
      </c>
    </row>
    <row r="23" spans="2:18" x14ac:dyDescent="0.25">
      <c r="B23" s="500">
        <v>0</v>
      </c>
      <c r="C23" s="600" t="s">
        <v>3586</v>
      </c>
      <c r="D23" s="600" t="s">
        <v>3277</v>
      </c>
      <c r="E23" s="600" t="s">
        <v>34</v>
      </c>
      <c r="F23" s="600" t="s">
        <v>435</v>
      </c>
      <c r="G23" s="600" t="s">
        <v>417</v>
      </c>
      <c r="H23" s="600" t="s">
        <v>3483</v>
      </c>
      <c r="I23" s="601">
        <v>43221</v>
      </c>
      <c r="J23" s="601">
        <v>47848</v>
      </c>
      <c r="K23" s="620" t="s">
        <v>3363</v>
      </c>
      <c r="L23" s="1103"/>
      <c r="M23" s="1103"/>
      <c r="N23" s="1103"/>
      <c r="O23" s="1103"/>
      <c r="P23" s="1103"/>
      <c r="Q23" s="1103"/>
      <c r="R23" s="620" t="s">
        <v>6104</v>
      </c>
    </row>
    <row r="24" spans="2:18" x14ac:dyDescent="0.25">
      <c r="B24" s="500">
        <v>0</v>
      </c>
      <c r="C24" s="600" t="s">
        <v>3596</v>
      </c>
      <c r="D24" s="600" t="s">
        <v>3277</v>
      </c>
      <c r="E24" s="600" t="s">
        <v>34</v>
      </c>
      <c r="F24" s="600" t="s">
        <v>435</v>
      </c>
      <c r="G24" s="600" t="s">
        <v>417</v>
      </c>
      <c r="H24" s="600" t="s">
        <v>3364</v>
      </c>
      <c r="I24" s="601">
        <v>43466</v>
      </c>
      <c r="J24" s="601">
        <v>47848</v>
      </c>
      <c r="K24" s="620" t="s">
        <v>3587</v>
      </c>
      <c r="L24" s="1103"/>
      <c r="M24" s="1103"/>
      <c r="N24" s="1103"/>
      <c r="O24" s="1103"/>
      <c r="P24" s="1103"/>
      <c r="Q24" s="1103"/>
      <c r="R24" s="620" t="s">
        <v>6104</v>
      </c>
    </row>
    <row r="25" spans="2:18" x14ac:dyDescent="0.25">
      <c r="B25" s="500">
        <v>0</v>
      </c>
      <c r="C25" s="600" t="s">
        <v>3697</v>
      </c>
      <c r="D25" s="600" t="s">
        <v>3277</v>
      </c>
      <c r="E25" s="600" t="s">
        <v>34</v>
      </c>
      <c r="F25" s="600" t="s">
        <v>435</v>
      </c>
      <c r="G25" s="600" t="s">
        <v>417</v>
      </c>
      <c r="H25" s="600" t="s">
        <v>730</v>
      </c>
      <c r="I25" s="601">
        <v>42309</v>
      </c>
      <c r="J25" s="601">
        <v>47848</v>
      </c>
      <c r="K25" s="620" t="s">
        <v>162</v>
      </c>
      <c r="L25" s="1104"/>
      <c r="M25" s="1104"/>
      <c r="N25" s="1104"/>
      <c r="O25" s="1104"/>
      <c r="P25" s="1104"/>
      <c r="Q25" s="1104"/>
      <c r="R25" s="620" t="s">
        <v>6104</v>
      </c>
    </row>
    <row r="26" spans="2:18" x14ac:dyDescent="0.25">
      <c r="B26" s="500">
        <v>0</v>
      </c>
      <c r="C26" s="600" t="s">
        <v>3698</v>
      </c>
      <c r="D26" s="600" t="s">
        <v>3277</v>
      </c>
      <c r="E26" s="600" t="s">
        <v>104</v>
      </c>
      <c r="F26" s="600" t="s">
        <v>435</v>
      </c>
      <c r="G26" s="600" t="s">
        <v>417</v>
      </c>
      <c r="H26" s="600" t="s">
        <v>779</v>
      </c>
      <c r="I26" s="601">
        <v>41640</v>
      </c>
      <c r="J26" s="601">
        <v>45291</v>
      </c>
      <c r="K26" s="620" t="s">
        <v>158</v>
      </c>
      <c r="L26" s="531">
        <v>4.3570000000000002</v>
      </c>
      <c r="M26" s="531">
        <v>4.3570000000000002</v>
      </c>
      <c r="N26" s="531">
        <v>4.3570000000000002</v>
      </c>
      <c r="O26" s="531">
        <v>0.87</v>
      </c>
      <c r="P26" s="531">
        <v>0.87</v>
      </c>
      <c r="Q26" s="531">
        <v>0.87</v>
      </c>
      <c r="R26" s="620"/>
    </row>
    <row r="27" spans="2:18" x14ac:dyDescent="0.25">
      <c r="B27" s="500">
        <v>0</v>
      </c>
      <c r="C27" s="600" t="s">
        <v>3699</v>
      </c>
      <c r="D27" s="600" t="s">
        <v>3277</v>
      </c>
      <c r="E27" s="600" t="s">
        <v>4049</v>
      </c>
      <c r="F27" s="600" t="s">
        <v>435</v>
      </c>
      <c r="G27" s="600" t="s">
        <v>417</v>
      </c>
      <c r="H27" s="600" t="s">
        <v>445</v>
      </c>
      <c r="I27" s="601">
        <v>41640</v>
      </c>
      <c r="J27" s="601">
        <v>45291</v>
      </c>
      <c r="K27" s="620" t="s">
        <v>163</v>
      </c>
      <c r="L27" s="531">
        <v>0.12</v>
      </c>
      <c r="M27" s="531">
        <v>0.12</v>
      </c>
      <c r="N27" s="531">
        <v>0.12</v>
      </c>
      <c r="O27" s="531">
        <v>2.3E-2</v>
      </c>
      <c r="P27" s="531">
        <v>2.3E-2</v>
      </c>
      <c r="Q27" s="531">
        <v>2.3E-2</v>
      </c>
      <c r="R27" s="620"/>
    </row>
    <row r="28" spans="2:18" x14ac:dyDescent="0.25">
      <c r="B28" s="500">
        <v>0</v>
      </c>
      <c r="C28" s="600" t="s">
        <v>3700</v>
      </c>
      <c r="D28" s="600" t="s">
        <v>3277</v>
      </c>
      <c r="E28" s="600" t="s">
        <v>59</v>
      </c>
      <c r="F28" s="600" t="s">
        <v>435</v>
      </c>
      <c r="G28" s="600" t="s">
        <v>417</v>
      </c>
      <c r="H28" s="600" t="s">
        <v>470</v>
      </c>
      <c r="I28" s="601">
        <v>41275</v>
      </c>
      <c r="J28" s="601">
        <v>48579</v>
      </c>
      <c r="K28" s="620" t="s">
        <v>1076</v>
      </c>
      <c r="L28" s="1102">
        <v>8.1</v>
      </c>
      <c r="M28" s="1102">
        <v>8.1</v>
      </c>
      <c r="N28" s="1102">
        <v>8.1</v>
      </c>
      <c r="O28" s="1102">
        <v>0.82</v>
      </c>
      <c r="P28" s="1102">
        <v>0.82</v>
      </c>
      <c r="Q28" s="1102">
        <v>0.82</v>
      </c>
      <c r="R28" s="620"/>
    </row>
    <row r="29" spans="2:18" x14ac:dyDescent="0.25">
      <c r="B29" s="500">
        <v>0</v>
      </c>
      <c r="C29" s="600" t="s">
        <v>3701</v>
      </c>
      <c r="D29" s="600" t="s">
        <v>3277</v>
      </c>
      <c r="E29" s="600" t="s">
        <v>59</v>
      </c>
      <c r="F29" s="600" t="s">
        <v>435</v>
      </c>
      <c r="G29" s="600" t="s">
        <v>417</v>
      </c>
      <c r="H29" s="600" t="s">
        <v>473</v>
      </c>
      <c r="I29" s="601">
        <v>41275</v>
      </c>
      <c r="J29" s="601">
        <v>48579</v>
      </c>
      <c r="K29" s="620" t="s">
        <v>64</v>
      </c>
      <c r="L29" s="1103"/>
      <c r="M29" s="1103"/>
      <c r="N29" s="1103"/>
      <c r="O29" s="1103"/>
      <c r="P29" s="1103"/>
      <c r="Q29" s="1103"/>
      <c r="R29" s="620"/>
    </row>
    <row r="30" spans="2:18" x14ac:dyDescent="0.25">
      <c r="B30" s="500">
        <v>0</v>
      </c>
      <c r="C30" s="600" t="s">
        <v>7444</v>
      </c>
      <c r="D30" s="600" t="s">
        <v>3277</v>
      </c>
      <c r="E30" s="600" t="s">
        <v>59</v>
      </c>
      <c r="F30" s="600" t="s">
        <v>435</v>
      </c>
      <c r="G30" s="600" t="s">
        <v>417</v>
      </c>
      <c r="H30" s="600" t="s">
        <v>468</v>
      </c>
      <c r="I30" s="601">
        <v>44927</v>
      </c>
      <c r="J30" s="601">
        <v>48579</v>
      </c>
      <c r="K30" s="620" t="s">
        <v>7339</v>
      </c>
      <c r="L30" s="1103"/>
      <c r="M30" s="1103"/>
      <c r="N30" s="1103"/>
      <c r="O30" s="1103"/>
      <c r="P30" s="1103"/>
      <c r="Q30" s="1103"/>
      <c r="R30" s="620" t="s">
        <v>7340</v>
      </c>
    </row>
    <row r="31" spans="2:18" x14ac:dyDescent="0.25">
      <c r="B31" s="500">
        <v>0</v>
      </c>
      <c r="C31" s="600" t="s">
        <v>3702</v>
      </c>
      <c r="D31" s="600" t="s">
        <v>3277</v>
      </c>
      <c r="E31" s="600" t="s">
        <v>59</v>
      </c>
      <c r="F31" s="600" t="s">
        <v>435</v>
      </c>
      <c r="G31" s="600" t="s">
        <v>417</v>
      </c>
      <c r="H31" s="600" t="s">
        <v>475</v>
      </c>
      <c r="I31" s="601">
        <v>41275</v>
      </c>
      <c r="J31" s="601">
        <v>48579</v>
      </c>
      <c r="K31" s="620" t="s">
        <v>1077</v>
      </c>
      <c r="L31" s="1104"/>
      <c r="M31" s="1104"/>
      <c r="N31" s="1104"/>
      <c r="O31" s="1104"/>
      <c r="P31" s="1104"/>
      <c r="Q31" s="1104"/>
      <c r="R31" s="620"/>
    </row>
    <row r="32" spans="2:18" x14ac:dyDescent="0.25">
      <c r="B32" s="500">
        <v>0</v>
      </c>
      <c r="C32" s="600" t="s">
        <v>3703</v>
      </c>
      <c r="D32" s="600" t="s">
        <v>3277</v>
      </c>
      <c r="E32" s="600" t="s">
        <v>107</v>
      </c>
      <c r="F32" s="600" t="s">
        <v>435</v>
      </c>
      <c r="G32" s="600" t="s">
        <v>417</v>
      </c>
      <c r="H32" s="600" t="s">
        <v>482</v>
      </c>
      <c r="I32" s="601">
        <v>41275</v>
      </c>
      <c r="J32" s="601">
        <v>48579</v>
      </c>
      <c r="K32" s="620" t="s">
        <v>109</v>
      </c>
      <c r="L32" s="1102">
        <v>5.58</v>
      </c>
      <c r="M32" s="1102">
        <v>5.58</v>
      </c>
      <c r="N32" s="1102">
        <v>5.58</v>
      </c>
      <c r="O32" s="1102">
        <v>0.56000000000000005</v>
      </c>
      <c r="P32" s="1102">
        <v>0.56000000000000005</v>
      </c>
      <c r="Q32" s="1102">
        <v>0.56000000000000005</v>
      </c>
      <c r="R32" s="620"/>
    </row>
    <row r="33" spans="2:18" x14ac:dyDescent="0.25">
      <c r="B33" s="500">
        <v>0</v>
      </c>
      <c r="C33" s="600" t="s">
        <v>3704</v>
      </c>
      <c r="D33" s="600" t="s">
        <v>3277</v>
      </c>
      <c r="E33" s="600" t="s">
        <v>107</v>
      </c>
      <c r="F33" s="600" t="s">
        <v>435</v>
      </c>
      <c r="G33" s="600" t="s">
        <v>417</v>
      </c>
      <c r="H33" s="600" t="s">
        <v>484</v>
      </c>
      <c r="I33" s="601">
        <v>41275</v>
      </c>
      <c r="J33" s="601">
        <v>48579</v>
      </c>
      <c r="K33" s="620" t="s">
        <v>108</v>
      </c>
      <c r="L33" s="1103"/>
      <c r="M33" s="1103"/>
      <c r="N33" s="1103"/>
      <c r="O33" s="1103"/>
      <c r="P33" s="1103"/>
      <c r="Q33" s="1103"/>
      <c r="R33" s="620"/>
    </row>
    <row r="34" spans="2:18" x14ac:dyDescent="0.25">
      <c r="B34" s="500">
        <v>0</v>
      </c>
      <c r="C34" s="600" t="s">
        <v>3705</v>
      </c>
      <c r="D34" s="600" t="s">
        <v>3277</v>
      </c>
      <c r="E34" s="600" t="s">
        <v>107</v>
      </c>
      <c r="F34" s="600" t="s">
        <v>435</v>
      </c>
      <c r="G34" s="600" t="s">
        <v>417</v>
      </c>
      <c r="H34" s="600" t="s">
        <v>478</v>
      </c>
      <c r="I34" s="601">
        <v>41275</v>
      </c>
      <c r="J34" s="601">
        <v>48579</v>
      </c>
      <c r="K34" s="620" t="s">
        <v>110</v>
      </c>
      <c r="L34" s="1104"/>
      <c r="M34" s="1104"/>
      <c r="N34" s="1104"/>
      <c r="O34" s="1104"/>
      <c r="P34" s="1104"/>
      <c r="Q34" s="1104"/>
      <c r="R34" s="620"/>
    </row>
    <row r="35" spans="2:18" x14ac:dyDescent="0.25">
      <c r="B35" s="500">
        <v>0</v>
      </c>
      <c r="C35" s="600" t="s">
        <v>3706</v>
      </c>
      <c r="D35" s="600" t="s">
        <v>3277</v>
      </c>
      <c r="E35" s="600" t="s">
        <v>68</v>
      </c>
      <c r="F35" s="600" t="s">
        <v>435</v>
      </c>
      <c r="G35" s="600" t="s">
        <v>417</v>
      </c>
      <c r="H35" s="600" t="s">
        <v>513</v>
      </c>
      <c r="I35" s="601">
        <v>41275</v>
      </c>
      <c r="J35" s="601">
        <v>48579</v>
      </c>
      <c r="K35" s="620" t="s">
        <v>1080</v>
      </c>
      <c r="L35" s="1102">
        <v>10.06</v>
      </c>
      <c r="M35" s="1102">
        <v>10.06</v>
      </c>
      <c r="N35" s="1102">
        <v>10.06</v>
      </c>
      <c r="O35" s="1102">
        <v>1</v>
      </c>
      <c r="P35" s="1102">
        <v>1</v>
      </c>
      <c r="Q35" s="1102">
        <v>1</v>
      </c>
      <c r="R35" s="620"/>
    </row>
    <row r="36" spans="2:18" x14ac:dyDescent="0.25">
      <c r="B36" s="500">
        <v>0</v>
      </c>
      <c r="C36" s="600" t="s">
        <v>3707</v>
      </c>
      <c r="D36" s="600" t="s">
        <v>3277</v>
      </c>
      <c r="E36" s="600" t="s">
        <v>68</v>
      </c>
      <c r="F36" s="600" t="s">
        <v>435</v>
      </c>
      <c r="G36" s="600" t="s">
        <v>417</v>
      </c>
      <c r="H36" s="600" t="s">
        <v>507</v>
      </c>
      <c r="I36" s="601">
        <v>41275</v>
      </c>
      <c r="J36" s="601">
        <v>48579</v>
      </c>
      <c r="K36" s="620" t="s">
        <v>165</v>
      </c>
      <c r="L36" s="1103"/>
      <c r="M36" s="1103"/>
      <c r="N36" s="1103"/>
      <c r="O36" s="1103"/>
      <c r="P36" s="1103"/>
      <c r="Q36" s="1103"/>
      <c r="R36" s="620"/>
    </row>
    <row r="37" spans="2:18" x14ac:dyDescent="0.25">
      <c r="B37" s="500">
        <v>0</v>
      </c>
      <c r="C37" s="600" t="s">
        <v>3708</v>
      </c>
      <c r="D37" s="600" t="s">
        <v>3277</v>
      </c>
      <c r="E37" s="600" t="s">
        <v>68</v>
      </c>
      <c r="F37" s="600" t="s">
        <v>435</v>
      </c>
      <c r="G37" s="600" t="s">
        <v>417</v>
      </c>
      <c r="H37" s="600" t="s">
        <v>504</v>
      </c>
      <c r="I37" s="601">
        <v>41275</v>
      </c>
      <c r="J37" s="601">
        <v>48579</v>
      </c>
      <c r="K37" s="620" t="s">
        <v>1079</v>
      </c>
      <c r="L37" s="1103"/>
      <c r="M37" s="1103"/>
      <c r="N37" s="1103"/>
      <c r="O37" s="1103"/>
      <c r="P37" s="1103"/>
      <c r="Q37" s="1103"/>
      <c r="R37" s="620"/>
    </row>
    <row r="38" spans="2:18" x14ac:dyDescent="0.25">
      <c r="B38" s="500">
        <v>0</v>
      </c>
      <c r="C38" s="600" t="s">
        <v>3709</v>
      </c>
      <c r="D38" s="600" t="s">
        <v>3277</v>
      </c>
      <c r="E38" s="600" t="s">
        <v>68</v>
      </c>
      <c r="F38" s="600" t="s">
        <v>435</v>
      </c>
      <c r="G38" s="600" t="s">
        <v>417</v>
      </c>
      <c r="H38" s="600" t="s">
        <v>478</v>
      </c>
      <c r="I38" s="601">
        <v>41275</v>
      </c>
      <c r="J38" s="601">
        <v>48579</v>
      </c>
      <c r="K38" s="620" t="s">
        <v>1078</v>
      </c>
      <c r="L38" s="1103"/>
      <c r="M38" s="1103"/>
      <c r="N38" s="1103"/>
      <c r="O38" s="1103"/>
      <c r="P38" s="1103"/>
      <c r="Q38" s="1103"/>
      <c r="R38" s="620"/>
    </row>
    <row r="39" spans="2:18" x14ac:dyDescent="0.25">
      <c r="B39" s="500">
        <v>0</v>
      </c>
      <c r="C39" s="600" t="s">
        <v>3710</v>
      </c>
      <c r="D39" s="600" t="s">
        <v>3277</v>
      </c>
      <c r="E39" s="600" t="s">
        <v>68</v>
      </c>
      <c r="F39" s="600" t="s">
        <v>435</v>
      </c>
      <c r="G39" s="600" t="s">
        <v>417</v>
      </c>
      <c r="H39" s="600" t="s">
        <v>509</v>
      </c>
      <c r="I39" s="601">
        <v>41275</v>
      </c>
      <c r="J39" s="601">
        <v>48579</v>
      </c>
      <c r="K39" s="620" t="s">
        <v>70</v>
      </c>
      <c r="L39" s="1103"/>
      <c r="M39" s="1103"/>
      <c r="N39" s="1103"/>
      <c r="O39" s="1103"/>
      <c r="P39" s="1103"/>
      <c r="Q39" s="1103"/>
      <c r="R39" s="620"/>
    </row>
    <row r="40" spans="2:18" x14ac:dyDescent="0.25">
      <c r="B40" s="500">
        <v>0</v>
      </c>
      <c r="C40" s="600" t="s">
        <v>3711</v>
      </c>
      <c r="D40" s="600" t="s">
        <v>3277</v>
      </c>
      <c r="E40" s="600" t="s">
        <v>68</v>
      </c>
      <c r="F40" s="600" t="s">
        <v>435</v>
      </c>
      <c r="G40" s="600" t="s">
        <v>417</v>
      </c>
      <c r="H40" s="600" t="s">
        <v>511</v>
      </c>
      <c r="I40" s="601">
        <v>41275</v>
      </c>
      <c r="J40" s="601">
        <v>48579</v>
      </c>
      <c r="K40" s="620" t="s">
        <v>69</v>
      </c>
      <c r="L40" s="1103"/>
      <c r="M40" s="1103"/>
      <c r="N40" s="1103"/>
      <c r="O40" s="1103"/>
      <c r="P40" s="1103"/>
      <c r="Q40" s="1103"/>
      <c r="R40" s="620"/>
    </row>
    <row r="41" spans="2:18" x14ac:dyDescent="0.25">
      <c r="B41" s="500">
        <v>0</v>
      </c>
      <c r="C41" s="600" t="s">
        <v>3712</v>
      </c>
      <c r="D41" s="600" t="s">
        <v>3277</v>
      </c>
      <c r="E41" s="600" t="s">
        <v>68</v>
      </c>
      <c r="F41" s="600" t="s">
        <v>435</v>
      </c>
      <c r="G41" s="600" t="s">
        <v>417</v>
      </c>
      <c r="H41" s="600" t="s">
        <v>428</v>
      </c>
      <c r="I41" s="601">
        <v>41275</v>
      </c>
      <c r="J41" s="601">
        <v>48579</v>
      </c>
      <c r="K41" s="620" t="s">
        <v>78</v>
      </c>
      <c r="L41" s="1103"/>
      <c r="M41" s="1103"/>
      <c r="N41" s="1103"/>
      <c r="O41" s="1103"/>
      <c r="P41" s="1103"/>
      <c r="Q41" s="1103"/>
      <c r="R41" s="620"/>
    </row>
    <row r="42" spans="2:18" x14ac:dyDescent="0.25">
      <c r="B42" s="500">
        <v>0</v>
      </c>
      <c r="C42" s="600" t="s">
        <v>3713</v>
      </c>
      <c r="D42" s="600" t="s">
        <v>3277</v>
      </c>
      <c r="E42" s="600" t="s">
        <v>68</v>
      </c>
      <c r="F42" s="600" t="s">
        <v>435</v>
      </c>
      <c r="G42" s="600" t="s">
        <v>417</v>
      </c>
      <c r="H42" s="600" t="s">
        <v>517</v>
      </c>
      <c r="I42" s="601">
        <v>41275</v>
      </c>
      <c r="J42" s="601">
        <v>48579</v>
      </c>
      <c r="K42" s="620" t="s">
        <v>1081</v>
      </c>
      <c r="L42" s="1104"/>
      <c r="M42" s="1104"/>
      <c r="N42" s="1104"/>
      <c r="O42" s="1104"/>
      <c r="P42" s="1104"/>
      <c r="Q42" s="1104"/>
      <c r="R42" s="620"/>
    </row>
    <row r="43" spans="2:18" x14ac:dyDescent="0.25">
      <c r="B43" s="500">
        <v>0</v>
      </c>
      <c r="C43" s="600" t="s">
        <v>4142</v>
      </c>
      <c r="D43" s="600" t="s">
        <v>3277</v>
      </c>
      <c r="E43" s="600" t="s">
        <v>4040</v>
      </c>
      <c r="F43" s="600" t="s">
        <v>416</v>
      </c>
      <c r="G43" s="600" t="s">
        <v>558</v>
      </c>
      <c r="H43" s="600" t="s">
        <v>418</v>
      </c>
      <c r="I43" s="601">
        <v>43831</v>
      </c>
      <c r="J43" s="601">
        <v>45657</v>
      </c>
      <c r="K43" s="620" t="s">
        <v>122</v>
      </c>
      <c r="L43" s="1102">
        <v>30</v>
      </c>
      <c r="M43" s="1102">
        <v>30</v>
      </c>
      <c r="N43" s="1102">
        <v>30</v>
      </c>
      <c r="O43" s="1102">
        <v>70</v>
      </c>
      <c r="P43" s="1102">
        <v>70</v>
      </c>
      <c r="Q43" s="1102">
        <v>70</v>
      </c>
      <c r="R43" s="620"/>
    </row>
    <row r="44" spans="2:18" x14ac:dyDescent="0.25">
      <c r="B44" s="500">
        <v>0</v>
      </c>
      <c r="C44" s="600" t="s">
        <v>4143</v>
      </c>
      <c r="D44" s="600" t="s">
        <v>3277</v>
      </c>
      <c r="E44" s="600" t="s">
        <v>4040</v>
      </c>
      <c r="F44" s="600" t="s">
        <v>416</v>
      </c>
      <c r="G44" s="600" t="s">
        <v>558</v>
      </c>
      <c r="H44" s="600" t="s">
        <v>422</v>
      </c>
      <c r="I44" s="601">
        <v>43831</v>
      </c>
      <c r="J44" s="601">
        <v>45657</v>
      </c>
      <c r="K44" s="620" t="s">
        <v>267</v>
      </c>
      <c r="L44" s="1103"/>
      <c r="M44" s="1103"/>
      <c r="N44" s="1103"/>
      <c r="O44" s="1103"/>
      <c r="P44" s="1103"/>
      <c r="Q44" s="1103"/>
      <c r="R44" s="620"/>
    </row>
    <row r="45" spans="2:18" x14ac:dyDescent="0.25">
      <c r="B45" s="500">
        <v>0</v>
      </c>
      <c r="C45" s="600" t="s">
        <v>4144</v>
      </c>
      <c r="D45" s="600" t="s">
        <v>3277</v>
      </c>
      <c r="E45" s="600" t="s">
        <v>4040</v>
      </c>
      <c r="F45" s="600" t="s">
        <v>416</v>
      </c>
      <c r="G45" s="600" t="s">
        <v>558</v>
      </c>
      <c r="H45" s="600" t="s">
        <v>424</v>
      </c>
      <c r="I45" s="601">
        <v>43831</v>
      </c>
      <c r="J45" s="601">
        <v>45657</v>
      </c>
      <c r="K45" s="620" t="s">
        <v>120</v>
      </c>
      <c r="L45" s="1103"/>
      <c r="M45" s="1103"/>
      <c r="N45" s="1103"/>
      <c r="O45" s="1103"/>
      <c r="P45" s="1103"/>
      <c r="Q45" s="1103"/>
      <c r="R45" s="620"/>
    </row>
    <row r="46" spans="2:18" x14ac:dyDescent="0.25">
      <c r="B46" s="500">
        <v>0</v>
      </c>
      <c r="C46" s="600" t="s">
        <v>4145</v>
      </c>
      <c r="D46" s="600" t="s">
        <v>3277</v>
      </c>
      <c r="E46" s="600" t="s">
        <v>4040</v>
      </c>
      <c r="F46" s="600" t="s">
        <v>416</v>
      </c>
      <c r="G46" s="600" t="s">
        <v>558</v>
      </c>
      <c r="H46" s="600" t="s">
        <v>426</v>
      </c>
      <c r="I46" s="601">
        <v>43831</v>
      </c>
      <c r="J46" s="601">
        <v>45657</v>
      </c>
      <c r="K46" s="620" t="s">
        <v>123</v>
      </c>
      <c r="L46" s="1103"/>
      <c r="M46" s="1103"/>
      <c r="N46" s="1103"/>
      <c r="O46" s="1103"/>
      <c r="P46" s="1103"/>
      <c r="Q46" s="1103"/>
      <c r="R46" s="620"/>
    </row>
    <row r="47" spans="2:18" x14ac:dyDescent="0.25">
      <c r="B47" s="500">
        <v>0</v>
      </c>
      <c r="C47" s="600" t="s">
        <v>4146</v>
      </c>
      <c r="D47" s="600" t="s">
        <v>3277</v>
      </c>
      <c r="E47" s="600" t="s">
        <v>4040</v>
      </c>
      <c r="F47" s="600" t="s">
        <v>416</v>
      </c>
      <c r="G47" s="600" t="s">
        <v>558</v>
      </c>
      <c r="H47" s="600" t="s">
        <v>428</v>
      </c>
      <c r="I47" s="601">
        <v>43831</v>
      </c>
      <c r="J47" s="601">
        <v>45657</v>
      </c>
      <c r="K47" s="620" t="s">
        <v>78</v>
      </c>
      <c r="L47" s="1103"/>
      <c r="M47" s="1103"/>
      <c r="N47" s="1103"/>
      <c r="O47" s="1103"/>
      <c r="P47" s="1103"/>
      <c r="Q47" s="1103"/>
      <c r="R47" s="620"/>
    </row>
    <row r="48" spans="2:18" x14ac:dyDescent="0.25">
      <c r="B48" s="500">
        <v>0</v>
      </c>
      <c r="C48" s="600" t="s">
        <v>4147</v>
      </c>
      <c r="D48" s="600" t="s">
        <v>3277</v>
      </c>
      <c r="E48" s="600" t="s">
        <v>4040</v>
      </c>
      <c r="F48" s="600" t="s">
        <v>416</v>
      </c>
      <c r="G48" s="600" t="s">
        <v>558</v>
      </c>
      <c r="H48" s="600" t="s">
        <v>370</v>
      </c>
      <c r="I48" s="601">
        <v>43831</v>
      </c>
      <c r="J48" s="601">
        <v>45657</v>
      </c>
      <c r="K48" s="620" t="s">
        <v>800</v>
      </c>
      <c r="L48" s="1103"/>
      <c r="M48" s="1103"/>
      <c r="N48" s="1103"/>
      <c r="O48" s="1103"/>
      <c r="P48" s="1103"/>
      <c r="Q48" s="1103"/>
      <c r="R48" s="620"/>
    </row>
    <row r="49" spans="2:18" x14ac:dyDescent="0.25">
      <c r="B49" s="500">
        <v>0</v>
      </c>
      <c r="C49" s="600" t="s">
        <v>4148</v>
      </c>
      <c r="D49" s="600" t="s">
        <v>3277</v>
      </c>
      <c r="E49" s="600" t="s">
        <v>4040</v>
      </c>
      <c r="F49" s="600" t="s">
        <v>416</v>
      </c>
      <c r="G49" s="600" t="s">
        <v>558</v>
      </c>
      <c r="H49" s="600" t="s">
        <v>431</v>
      </c>
      <c r="I49" s="601">
        <v>43831</v>
      </c>
      <c r="J49" s="601">
        <v>45657</v>
      </c>
      <c r="K49" s="620" t="s">
        <v>268</v>
      </c>
      <c r="L49" s="1103"/>
      <c r="M49" s="1103"/>
      <c r="N49" s="1103"/>
      <c r="O49" s="1103"/>
      <c r="P49" s="1103"/>
      <c r="Q49" s="1103"/>
      <c r="R49" s="620"/>
    </row>
    <row r="50" spans="2:18" x14ac:dyDescent="0.25">
      <c r="B50" s="500">
        <v>0</v>
      </c>
      <c r="C50" s="600" t="s">
        <v>4403</v>
      </c>
      <c r="D50" s="600" t="s">
        <v>3277</v>
      </c>
      <c r="E50" s="600" t="s">
        <v>4040</v>
      </c>
      <c r="F50" s="600" t="s">
        <v>416</v>
      </c>
      <c r="G50" s="600" t="s">
        <v>558</v>
      </c>
      <c r="H50" s="600" t="s">
        <v>634</v>
      </c>
      <c r="I50" s="601">
        <v>44166</v>
      </c>
      <c r="J50" s="601">
        <v>45657</v>
      </c>
      <c r="K50" s="620" t="s">
        <v>3549</v>
      </c>
      <c r="L50" s="1103"/>
      <c r="M50" s="1103"/>
      <c r="N50" s="1103"/>
      <c r="O50" s="1103"/>
      <c r="P50" s="1103"/>
      <c r="Q50" s="1103"/>
      <c r="R50" s="620"/>
    </row>
    <row r="51" spans="2:18" x14ac:dyDescent="0.25">
      <c r="B51" s="500">
        <v>0</v>
      </c>
      <c r="C51" s="600" t="s">
        <v>4397</v>
      </c>
      <c r="D51" s="600" t="s">
        <v>3277</v>
      </c>
      <c r="E51" s="600" t="s">
        <v>4040</v>
      </c>
      <c r="F51" s="600" t="s">
        <v>416</v>
      </c>
      <c r="G51" s="600" t="s">
        <v>558</v>
      </c>
      <c r="H51" s="600" t="s">
        <v>531</v>
      </c>
      <c r="I51" s="601">
        <v>44136</v>
      </c>
      <c r="J51" s="601">
        <v>45657</v>
      </c>
      <c r="K51" s="620" t="s">
        <v>956</v>
      </c>
      <c r="L51" s="1103"/>
      <c r="M51" s="1103"/>
      <c r="N51" s="1103"/>
      <c r="O51" s="1103"/>
      <c r="P51" s="1103"/>
      <c r="Q51" s="1103"/>
      <c r="R51" s="620"/>
    </row>
    <row r="52" spans="2:18" x14ac:dyDescent="0.25">
      <c r="B52" s="500">
        <v>0</v>
      </c>
      <c r="C52" s="600" t="s">
        <v>4430</v>
      </c>
      <c r="D52" s="600" t="s">
        <v>3277</v>
      </c>
      <c r="E52" s="600" t="s">
        <v>4040</v>
      </c>
      <c r="F52" s="600" t="s">
        <v>416</v>
      </c>
      <c r="G52" s="600" t="s">
        <v>558</v>
      </c>
      <c r="H52" s="600" t="s">
        <v>4388</v>
      </c>
      <c r="I52" s="601">
        <v>44166</v>
      </c>
      <c r="J52" s="601">
        <v>45657</v>
      </c>
      <c r="K52" s="620" t="s">
        <v>4389</v>
      </c>
      <c r="L52" s="1103"/>
      <c r="M52" s="1103"/>
      <c r="N52" s="1103"/>
      <c r="O52" s="1103"/>
      <c r="P52" s="1103"/>
      <c r="Q52" s="1103"/>
      <c r="R52" s="620"/>
    </row>
    <row r="53" spans="2:18" x14ac:dyDescent="0.25">
      <c r="B53" s="500">
        <v>0</v>
      </c>
      <c r="C53" s="600" t="s">
        <v>4541</v>
      </c>
      <c r="D53" s="600" t="s">
        <v>3277</v>
      </c>
      <c r="E53" s="600" t="s">
        <v>4040</v>
      </c>
      <c r="F53" s="600" t="s">
        <v>416</v>
      </c>
      <c r="G53" s="600" t="s">
        <v>558</v>
      </c>
      <c r="H53" s="600" t="s">
        <v>730</v>
      </c>
      <c r="I53" s="601">
        <v>44197</v>
      </c>
      <c r="J53" s="601">
        <v>45657</v>
      </c>
      <c r="K53" s="620" t="s">
        <v>162</v>
      </c>
      <c r="L53" s="1103"/>
      <c r="M53" s="1103"/>
      <c r="N53" s="1103"/>
      <c r="O53" s="1103"/>
      <c r="P53" s="1103"/>
      <c r="Q53" s="1103"/>
      <c r="R53" s="620"/>
    </row>
    <row r="54" spans="2:18" x14ac:dyDescent="0.25">
      <c r="B54" s="500">
        <v>0</v>
      </c>
      <c r="C54" s="600" t="s">
        <v>4626</v>
      </c>
      <c r="D54" s="600" t="s">
        <v>3277</v>
      </c>
      <c r="E54" s="600" t="s">
        <v>4040</v>
      </c>
      <c r="F54" s="600" t="s">
        <v>416</v>
      </c>
      <c r="G54" s="600" t="s">
        <v>558</v>
      </c>
      <c r="H54" s="600" t="s">
        <v>608</v>
      </c>
      <c r="I54" s="601">
        <v>44256</v>
      </c>
      <c r="J54" s="601">
        <v>45657</v>
      </c>
      <c r="K54" s="620" t="s">
        <v>157</v>
      </c>
      <c r="L54" s="1103"/>
      <c r="M54" s="1103"/>
      <c r="N54" s="1103"/>
      <c r="O54" s="1103"/>
      <c r="P54" s="1103"/>
      <c r="Q54" s="1103"/>
      <c r="R54" s="620"/>
    </row>
    <row r="55" spans="2:18" x14ac:dyDescent="0.25">
      <c r="B55" s="500">
        <v>0</v>
      </c>
      <c r="C55" s="600" t="s">
        <v>4627</v>
      </c>
      <c r="D55" s="600" t="s">
        <v>3277</v>
      </c>
      <c r="E55" s="600" t="s">
        <v>4040</v>
      </c>
      <c r="F55" s="600" t="s">
        <v>416</v>
      </c>
      <c r="G55" s="600" t="s">
        <v>558</v>
      </c>
      <c r="H55" s="600" t="s">
        <v>517</v>
      </c>
      <c r="I55" s="601">
        <v>44256</v>
      </c>
      <c r="J55" s="601">
        <v>45657</v>
      </c>
      <c r="K55" s="620" t="s">
        <v>170</v>
      </c>
      <c r="L55" s="1103"/>
      <c r="M55" s="1103"/>
      <c r="N55" s="1103"/>
      <c r="O55" s="1103"/>
      <c r="P55" s="1103"/>
      <c r="Q55" s="1103"/>
      <c r="R55" s="620"/>
    </row>
    <row r="56" spans="2:18" x14ac:dyDescent="0.25">
      <c r="B56" s="500">
        <v>0</v>
      </c>
      <c r="C56" s="600" t="s">
        <v>4628</v>
      </c>
      <c r="D56" s="600" t="s">
        <v>3277</v>
      </c>
      <c r="E56" s="600" t="s">
        <v>4040</v>
      </c>
      <c r="F56" s="600" t="s">
        <v>416</v>
      </c>
      <c r="G56" s="600" t="s">
        <v>558</v>
      </c>
      <c r="H56" s="600" t="s">
        <v>719</v>
      </c>
      <c r="I56" s="601">
        <v>44256</v>
      </c>
      <c r="J56" s="601">
        <v>45657</v>
      </c>
      <c r="K56" s="620" t="s">
        <v>263</v>
      </c>
      <c r="L56" s="1103"/>
      <c r="M56" s="1103"/>
      <c r="N56" s="1103"/>
      <c r="O56" s="1103"/>
      <c r="P56" s="1103"/>
      <c r="Q56" s="1103"/>
      <c r="R56" s="620"/>
    </row>
    <row r="57" spans="2:18" x14ac:dyDescent="0.25">
      <c r="B57" s="500">
        <v>0</v>
      </c>
      <c r="C57" s="600" t="s">
        <v>4854</v>
      </c>
      <c r="D57" s="600" t="s">
        <v>3277</v>
      </c>
      <c r="E57" s="600" t="s">
        <v>4040</v>
      </c>
      <c r="F57" s="600" t="s">
        <v>416</v>
      </c>
      <c r="G57" s="600" t="s">
        <v>558</v>
      </c>
      <c r="H57" s="600" t="s">
        <v>767</v>
      </c>
      <c r="I57" s="601">
        <v>44317</v>
      </c>
      <c r="J57" s="601">
        <v>45657</v>
      </c>
      <c r="K57" s="620" t="s">
        <v>161</v>
      </c>
      <c r="L57" s="1103"/>
      <c r="M57" s="1103"/>
      <c r="N57" s="1103"/>
      <c r="O57" s="1103"/>
      <c r="P57" s="1103"/>
      <c r="Q57" s="1103"/>
      <c r="R57" s="620"/>
    </row>
    <row r="58" spans="2:18" x14ac:dyDescent="0.25">
      <c r="B58" s="500">
        <v>0</v>
      </c>
      <c r="C58" s="600" t="s">
        <v>5027</v>
      </c>
      <c r="D58" s="600" t="s">
        <v>3277</v>
      </c>
      <c r="E58" s="600" t="s">
        <v>4040</v>
      </c>
      <c r="F58" s="600" t="s">
        <v>416</v>
      </c>
      <c r="G58" s="600" t="s">
        <v>558</v>
      </c>
      <c r="H58" s="600" t="s">
        <v>1175</v>
      </c>
      <c r="I58" s="601">
        <v>44378</v>
      </c>
      <c r="J58" s="601">
        <v>45657</v>
      </c>
      <c r="K58" s="620" t="s">
        <v>3361</v>
      </c>
      <c r="L58" s="1103"/>
      <c r="M58" s="1103"/>
      <c r="N58" s="1103"/>
      <c r="O58" s="1103"/>
      <c r="P58" s="1103"/>
      <c r="Q58" s="1103"/>
      <c r="R58" s="620"/>
    </row>
    <row r="59" spans="2:18" x14ac:dyDescent="0.25">
      <c r="B59" s="500">
        <v>0</v>
      </c>
      <c r="C59" s="600" t="s">
        <v>5028</v>
      </c>
      <c r="D59" s="600" t="s">
        <v>3277</v>
      </c>
      <c r="E59" s="600" t="s">
        <v>4040</v>
      </c>
      <c r="F59" s="600" t="s">
        <v>416</v>
      </c>
      <c r="G59" s="600" t="s">
        <v>558</v>
      </c>
      <c r="H59" s="600" t="s">
        <v>470</v>
      </c>
      <c r="I59" s="601">
        <v>44378</v>
      </c>
      <c r="J59" s="601">
        <v>45657</v>
      </c>
      <c r="K59" s="620" t="s">
        <v>174</v>
      </c>
      <c r="L59" s="1103"/>
      <c r="M59" s="1103"/>
      <c r="N59" s="1103"/>
      <c r="O59" s="1103"/>
      <c r="P59" s="1103"/>
      <c r="Q59" s="1103"/>
      <c r="R59" s="620"/>
    </row>
    <row r="60" spans="2:18" x14ac:dyDescent="0.25">
      <c r="B60" s="500">
        <v>0</v>
      </c>
      <c r="C60" s="600" t="s">
        <v>6036</v>
      </c>
      <c r="D60" s="600" t="s">
        <v>3277</v>
      </c>
      <c r="E60" s="600" t="s">
        <v>4040</v>
      </c>
      <c r="F60" s="600" t="s">
        <v>416</v>
      </c>
      <c r="G60" s="600" t="s">
        <v>558</v>
      </c>
      <c r="H60" s="600" t="s">
        <v>809</v>
      </c>
      <c r="I60" s="601">
        <v>44501</v>
      </c>
      <c r="J60" s="601">
        <v>45657</v>
      </c>
      <c r="K60" s="620" t="s">
        <v>5893</v>
      </c>
      <c r="L60" s="1103"/>
      <c r="M60" s="1103"/>
      <c r="N60" s="1103"/>
      <c r="O60" s="1103"/>
      <c r="P60" s="1103"/>
      <c r="Q60" s="1103"/>
      <c r="R60" s="620"/>
    </row>
    <row r="61" spans="2:18" x14ac:dyDescent="0.25">
      <c r="B61" s="500">
        <v>0</v>
      </c>
      <c r="C61" s="600" t="s">
        <v>4149</v>
      </c>
      <c r="D61" s="600" t="s">
        <v>3277</v>
      </c>
      <c r="E61" s="600" t="s">
        <v>4040</v>
      </c>
      <c r="F61" s="600" t="s">
        <v>416</v>
      </c>
      <c r="G61" s="600" t="s">
        <v>558</v>
      </c>
      <c r="H61" s="600" t="s">
        <v>433</v>
      </c>
      <c r="I61" s="601">
        <v>43831</v>
      </c>
      <c r="J61" s="601">
        <v>45657</v>
      </c>
      <c r="K61" s="620" t="s">
        <v>121</v>
      </c>
      <c r="L61" s="1104"/>
      <c r="M61" s="1104"/>
      <c r="N61" s="1104"/>
      <c r="O61" s="1104"/>
      <c r="P61" s="1104"/>
      <c r="Q61" s="1104"/>
      <c r="R61" s="620"/>
    </row>
    <row r="62" spans="2:18" x14ac:dyDescent="0.25">
      <c r="B62" s="500">
        <v>0</v>
      </c>
      <c r="C62" s="600" t="s">
        <v>3551</v>
      </c>
      <c r="D62" s="600" t="s">
        <v>3277</v>
      </c>
      <c r="E62" s="600" t="s">
        <v>140</v>
      </c>
      <c r="F62" s="600" t="s">
        <v>416</v>
      </c>
      <c r="G62" s="600" t="s">
        <v>558</v>
      </c>
      <c r="H62" s="600" t="s">
        <v>460</v>
      </c>
      <c r="I62" s="601">
        <v>43466</v>
      </c>
      <c r="J62" s="601">
        <v>46387</v>
      </c>
      <c r="K62" s="620" t="s">
        <v>460</v>
      </c>
      <c r="L62" s="531">
        <v>50</v>
      </c>
      <c r="M62" s="531">
        <v>50</v>
      </c>
      <c r="N62" s="531">
        <v>50</v>
      </c>
      <c r="O62" s="531">
        <v>0</v>
      </c>
      <c r="P62" s="531">
        <v>0</v>
      </c>
      <c r="Q62" s="531">
        <v>0</v>
      </c>
      <c r="R62" s="600" t="s">
        <v>6572</v>
      </c>
    </row>
    <row r="63" spans="2:18" x14ac:dyDescent="0.25">
      <c r="B63" s="500">
        <v>0</v>
      </c>
      <c r="C63" s="600" t="s">
        <v>3824</v>
      </c>
      <c r="D63" s="600" t="s">
        <v>3277</v>
      </c>
      <c r="E63" s="600" t="s">
        <v>3901</v>
      </c>
      <c r="F63" s="600" t="s">
        <v>416</v>
      </c>
      <c r="G63" s="600" t="s">
        <v>558</v>
      </c>
      <c r="H63" s="600" t="s">
        <v>634</v>
      </c>
      <c r="I63" s="601">
        <v>43739</v>
      </c>
      <c r="J63" s="601">
        <v>45596</v>
      </c>
      <c r="K63" s="620" t="s">
        <v>3767</v>
      </c>
      <c r="L63" s="531">
        <v>0.99</v>
      </c>
      <c r="M63" s="531">
        <v>0.99</v>
      </c>
      <c r="N63" s="531">
        <v>0.99</v>
      </c>
      <c r="O63" s="531">
        <v>0</v>
      </c>
      <c r="P63" s="531">
        <v>0</v>
      </c>
      <c r="Q63" s="531">
        <v>0</v>
      </c>
      <c r="R63" s="600"/>
    </row>
    <row r="64" spans="2:18" x14ac:dyDescent="0.25">
      <c r="B64" s="500">
        <v>0</v>
      </c>
      <c r="C64" s="600" t="s">
        <v>6255</v>
      </c>
      <c r="D64" s="600" t="s">
        <v>3277</v>
      </c>
      <c r="E64" s="600" t="s">
        <v>6256</v>
      </c>
      <c r="F64" s="600" t="s">
        <v>416</v>
      </c>
      <c r="G64" s="600" t="s">
        <v>558</v>
      </c>
      <c r="H64" s="600" t="s">
        <v>634</v>
      </c>
      <c r="I64" s="601">
        <v>44562</v>
      </c>
      <c r="J64" s="601">
        <v>46022</v>
      </c>
      <c r="K64" s="620" t="s">
        <v>5645</v>
      </c>
      <c r="L64" s="687">
        <v>0.38500000000000001</v>
      </c>
      <c r="M64" s="687">
        <v>0.38500000000000001</v>
      </c>
      <c r="N64" s="687">
        <v>0.38500000000000001</v>
      </c>
      <c r="O64" s="687">
        <v>0</v>
      </c>
      <c r="P64" s="687">
        <v>0</v>
      </c>
      <c r="Q64" s="687">
        <v>0</v>
      </c>
      <c r="R64" s="620"/>
    </row>
    <row r="65" spans="2:18" x14ac:dyDescent="0.25">
      <c r="B65" s="500">
        <v>0</v>
      </c>
      <c r="C65" s="600" t="s">
        <v>6257</v>
      </c>
      <c r="D65" s="600" t="s">
        <v>3277</v>
      </c>
      <c r="E65" s="600" t="s">
        <v>5646</v>
      </c>
      <c r="F65" s="600" t="s">
        <v>416</v>
      </c>
      <c r="G65" s="600" t="s">
        <v>558</v>
      </c>
      <c r="H65" s="600" t="s">
        <v>422</v>
      </c>
      <c r="I65" s="601">
        <v>44562</v>
      </c>
      <c r="J65" s="601">
        <v>46022</v>
      </c>
      <c r="K65" s="620" t="s">
        <v>5647</v>
      </c>
      <c r="L65" s="687">
        <v>0.4</v>
      </c>
      <c r="M65" s="687">
        <v>0.4</v>
      </c>
      <c r="N65" s="687">
        <v>0.4</v>
      </c>
      <c r="O65" s="687">
        <v>0</v>
      </c>
      <c r="P65" s="687">
        <v>0</v>
      </c>
      <c r="Q65" s="687">
        <v>0</v>
      </c>
      <c r="R65" s="620"/>
    </row>
    <row r="66" spans="2:18" x14ac:dyDescent="0.25">
      <c r="B66" s="500">
        <v>0</v>
      </c>
      <c r="C66" s="600" t="s">
        <v>6258</v>
      </c>
      <c r="D66" s="600" t="s">
        <v>3277</v>
      </c>
      <c r="E66" s="600" t="s">
        <v>6259</v>
      </c>
      <c r="F66" s="600" t="s">
        <v>416</v>
      </c>
      <c r="G66" s="600" t="s">
        <v>558</v>
      </c>
      <c r="H66" s="600" t="s">
        <v>422</v>
      </c>
      <c r="I66" s="601">
        <v>44562</v>
      </c>
      <c r="J66" s="601">
        <v>46022</v>
      </c>
      <c r="K66" s="620" t="s">
        <v>5648</v>
      </c>
      <c r="L66" s="687">
        <v>0.35</v>
      </c>
      <c r="M66" s="687">
        <v>0.35</v>
      </c>
      <c r="N66" s="687">
        <v>0.35</v>
      </c>
      <c r="O66" s="687">
        <v>0</v>
      </c>
      <c r="P66" s="687">
        <v>0</v>
      </c>
      <c r="Q66" s="687">
        <v>0</v>
      </c>
      <c r="R66" s="620"/>
    </row>
    <row r="67" spans="2:18" ht="25.5" x14ac:dyDescent="0.25">
      <c r="B67" s="500">
        <v>0</v>
      </c>
      <c r="C67" s="600" t="s">
        <v>6260</v>
      </c>
      <c r="D67" s="600" t="s">
        <v>3277</v>
      </c>
      <c r="E67" s="600" t="s">
        <v>6261</v>
      </c>
      <c r="F67" s="600" t="s">
        <v>416</v>
      </c>
      <c r="G67" s="600" t="s">
        <v>558</v>
      </c>
      <c r="H67" s="600" t="s">
        <v>562</v>
      </c>
      <c r="I67" s="601">
        <v>44562</v>
      </c>
      <c r="J67" s="601">
        <v>46022</v>
      </c>
      <c r="K67" s="620" t="s">
        <v>5649</v>
      </c>
      <c r="L67" s="687">
        <v>0.2</v>
      </c>
      <c r="M67" s="687">
        <v>0.2</v>
      </c>
      <c r="N67" s="687">
        <v>0.2</v>
      </c>
      <c r="O67" s="687">
        <v>0</v>
      </c>
      <c r="P67" s="687">
        <v>0</v>
      </c>
      <c r="Q67" s="687">
        <v>0</v>
      </c>
      <c r="R67" s="620"/>
    </row>
    <row r="68" spans="2:18" x14ac:dyDescent="0.25">
      <c r="B68" s="500">
        <v>0</v>
      </c>
      <c r="C68" s="600" t="s">
        <v>6262</v>
      </c>
      <c r="D68" s="600" t="s">
        <v>3277</v>
      </c>
      <c r="E68" s="600" t="s">
        <v>6037</v>
      </c>
      <c r="F68" s="600" t="s">
        <v>416</v>
      </c>
      <c r="G68" s="600" t="s">
        <v>558</v>
      </c>
      <c r="H68" s="600" t="s">
        <v>1175</v>
      </c>
      <c r="I68" s="601">
        <v>44562</v>
      </c>
      <c r="J68" s="601">
        <v>45291</v>
      </c>
      <c r="K68" s="620" t="s">
        <v>5650</v>
      </c>
      <c r="L68" s="687">
        <v>2.7</v>
      </c>
      <c r="M68" s="687">
        <v>2.7</v>
      </c>
      <c r="N68" s="687">
        <v>2.7</v>
      </c>
      <c r="O68" s="687">
        <v>0</v>
      </c>
      <c r="P68" s="687">
        <v>0</v>
      </c>
      <c r="Q68" s="687">
        <v>0</v>
      </c>
      <c r="R68" s="620"/>
    </row>
    <row r="69" spans="2:18" x14ac:dyDescent="0.25">
      <c r="B69" s="500">
        <v>0</v>
      </c>
      <c r="C69" s="600" t="s">
        <v>6263</v>
      </c>
      <c r="D69" s="600" t="s">
        <v>3277</v>
      </c>
      <c r="E69" s="600" t="s">
        <v>5651</v>
      </c>
      <c r="F69" s="600" t="s">
        <v>416</v>
      </c>
      <c r="G69" s="600" t="s">
        <v>558</v>
      </c>
      <c r="H69" s="600" t="s">
        <v>1175</v>
      </c>
      <c r="I69" s="601">
        <v>44562</v>
      </c>
      <c r="J69" s="601">
        <v>45291</v>
      </c>
      <c r="K69" s="620" t="s">
        <v>5652</v>
      </c>
      <c r="L69" s="687">
        <v>0.28000000000000003</v>
      </c>
      <c r="M69" s="687">
        <v>0.28000000000000003</v>
      </c>
      <c r="N69" s="687">
        <v>0.28000000000000003</v>
      </c>
      <c r="O69" s="687">
        <v>0</v>
      </c>
      <c r="P69" s="687">
        <v>0</v>
      </c>
      <c r="Q69" s="687">
        <v>0</v>
      </c>
      <c r="R69" s="620"/>
    </row>
    <row r="70" spans="2:18" x14ac:dyDescent="0.25">
      <c r="B70" s="500">
        <v>0</v>
      </c>
      <c r="C70" s="600" t="s">
        <v>6409</v>
      </c>
      <c r="D70" s="600" t="s">
        <v>3277</v>
      </c>
      <c r="E70" s="600" t="s">
        <v>3611</v>
      </c>
      <c r="F70" s="600" t="s">
        <v>416</v>
      </c>
      <c r="G70" s="600" t="s">
        <v>558</v>
      </c>
      <c r="H70" s="600" t="s">
        <v>370</v>
      </c>
      <c r="I70" s="601">
        <v>44621</v>
      </c>
      <c r="J70" s="601">
        <v>45716</v>
      </c>
      <c r="K70" s="620" t="s">
        <v>6264</v>
      </c>
      <c r="L70" s="687">
        <v>0.5</v>
      </c>
      <c r="M70" s="687">
        <v>0.5</v>
      </c>
      <c r="N70" s="687">
        <v>0.5</v>
      </c>
      <c r="O70" s="687">
        <v>0</v>
      </c>
      <c r="P70" s="687">
        <v>0</v>
      </c>
      <c r="Q70" s="687">
        <v>0</v>
      </c>
      <c r="R70" s="620"/>
    </row>
    <row r="71" spans="2:18" x14ac:dyDescent="0.25">
      <c r="B71" s="500">
        <v>0</v>
      </c>
      <c r="C71" s="600" t="s">
        <v>6408</v>
      </c>
      <c r="D71" s="600" t="s">
        <v>3277</v>
      </c>
      <c r="E71" s="600" t="s">
        <v>6265</v>
      </c>
      <c r="F71" s="600" t="s">
        <v>416</v>
      </c>
      <c r="G71" s="600" t="s">
        <v>558</v>
      </c>
      <c r="H71" s="600" t="s">
        <v>549</v>
      </c>
      <c r="I71" s="601">
        <v>44621</v>
      </c>
      <c r="J71" s="601">
        <v>45716</v>
      </c>
      <c r="K71" s="620" t="s">
        <v>6266</v>
      </c>
      <c r="L71" s="687">
        <v>1.0649999999999999</v>
      </c>
      <c r="M71" s="687">
        <v>1.0649999999999999</v>
      </c>
      <c r="N71" s="687">
        <v>1.0649999999999999</v>
      </c>
      <c r="O71" s="687">
        <v>0</v>
      </c>
      <c r="P71" s="687">
        <v>0</v>
      </c>
      <c r="Q71" s="687">
        <v>0</v>
      </c>
      <c r="R71" s="620"/>
    </row>
    <row r="72" spans="2:18" x14ac:dyDescent="0.25">
      <c r="B72" s="500">
        <v>0</v>
      </c>
      <c r="C72" s="600" t="s">
        <v>6460</v>
      </c>
      <c r="D72" s="600" t="s">
        <v>3277</v>
      </c>
      <c r="E72" s="600" t="s">
        <v>4197</v>
      </c>
      <c r="F72" s="600" t="s">
        <v>416</v>
      </c>
      <c r="G72" s="600" t="s">
        <v>558</v>
      </c>
      <c r="H72" s="600" t="s">
        <v>767</v>
      </c>
      <c r="I72" s="601">
        <v>44682</v>
      </c>
      <c r="J72" s="601">
        <v>45657</v>
      </c>
      <c r="K72" s="620" t="s">
        <v>6407</v>
      </c>
      <c r="L72" s="687">
        <v>0.25</v>
      </c>
      <c r="M72" s="687">
        <v>0.25</v>
      </c>
      <c r="N72" s="687">
        <v>0.25</v>
      </c>
      <c r="O72" s="687">
        <v>0</v>
      </c>
      <c r="P72" s="687">
        <v>0</v>
      </c>
      <c r="Q72" s="687">
        <v>0</v>
      </c>
      <c r="R72" s="620"/>
    </row>
    <row r="73" spans="2:18" x14ac:dyDescent="0.25">
      <c r="B73" s="500">
        <v>0</v>
      </c>
      <c r="C73" s="600" t="s">
        <v>7341</v>
      </c>
      <c r="D73" s="600" t="s">
        <v>3277</v>
      </c>
      <c r="E73" s="600" t="s">
        <v>6838</v>
      </c>
      <c r="F73" s="600" t="s">
        <v>416</v>
      </c>
      <c r="G73" s="600" t="s">
        <v>558</v>
      </c>
      <c r="H73" s="600" t="s">
        <v>484</v>
      </c>
      <c r="I73" s="601">
        <v>44927</v>
      </c>
      <c r="J73" s="601">
        <v>46022</v>
      </c>
      <c r="K73" s="620" t="s">
        <v>6839</v>
      </c>
      <c r="L73" s="687">
        <v>1.0449999999999999</v>
      </c>
      <c r="M73" s="687">
        <v>1.0449999999999999</v>
      </c>
      <c r="N73" s="687">
        <v>1.0449999999999999</v>
      </c>
      <c r="O73" s="687">
        <v>0</v>
      </c>
      <c r="P73" s="687">
        <v>0</v>
      </c>
      <c r="Q73" s="687">
        <v>0</v>
      </c>
      <c r="R73" s="620"/>
    </row>
    <row r="74" spans="2:18" x14ac:dyDescent="0.25">
      <c r="B74" s="500">
        <v>0</v>
      </c>
      <c r="C74" s="600" t="s">
        <v>7445</v>
      </c>
      <c r="D74" s="600" t="s">
        <v>3277</v>
      </c>
      <c r="E74" s="600" t="s">
        <v>140</v>
      </c>
      <c r="F74" s="600" t="s">
        <v>416</v>
      </c>
      <c r="G74" s="600" t="s">
        <v>558</v>
      </c>
      <c r="H74" s="600" t="s">
        <v>454</v>
      </c>
      <c r="I74" s="601">
        <v>44958</v>
      </c>
      <c r="J74" s="601">
        <v>46053</v>
      </c>
      <c r="K74" s="620" t="s">
        <v>7177</v>
      </c>
      <c r="L74" s="531">
        <v>1</v>
      </c>
      <c r="M74" s="531">
        <v>1</v>
      </c>
      <c r="N74" s="531">
        <v>1</v>
      </c>
      <c r="O74" s="531">
        <v>0</v>
      </c>
      <c r="P74" s="531">
        <v>0</v>
      </c>
      <c r="Q74" s="531">
        <v>0</v>
      </c>
      <c r="R74" s="600"/>
    </row>
    <row r="75" spans="2:18" x14ac:dyDescent="0.25">
      <c r="B75" s="500">
        <v>0</v>
      </c>
      <c r="C75" s="909" t="s">
        <v>4629</v>
      </c>
      <c r="D75" s="909" t="s">
        <v>3277</v>
      </c>
      <c r="E75" s="909" t="s">
        <v>4040</v>
      </c>
      <c r="F75" s="909" t="s">
        <v>416</v>
      </c>
      <c r="G75" s="909" t="s">
        <v>558</v>
      </c>
      <c r="H75" s="909" t="s">
        <v>4257</v>
      </c>
      <c r="I75" s="910">
        <v>45047</v>
      </c>
      <c r="J75" s="910">
        <v>45077</v>
      </c>
      <c r="K75" s="911" t="s">
        <v>4257</v>
      </c>
      <c r="L75" s="912">
        <v>0</v>
      </c>
      <c r="M75" s="912">
        <v>0</v>
      </c>
      <c r="N75" s="912">
        <v>0</v>
      </c>
      <c r="O75" s="912">
        <v>0</v>
      </c>
      <c r="P75" s="912">
        <v>0</v>
      </c>
      <c r="Q75" s="912">
        <v>0</v>
      </c>
      <c r="R75" s="911" t="s">
        <v>4327</v>
      </c>
    </row>
  </sheetData>
  <mergeCells count="42">
    <mergeCell ref="R5:R6"/>
    <mergeCell ref="B5:H5"/>
    <mergeCell ref="I5:J5"/>
    <mergeCell ref="K5:K6"/>
    <mergeCell ref="L5:N5"/>
    <mergeCell ref="O5:Q5"/>
    <mergeCell ref="Q16:Q25"/>
    <mergeCell ref="L7:L15"/>
    <mergeCell ref="M7:M15"/>
    <mergeCell ref="N7:N15"/>
    <mergeCell ref="O7:O15"/>
    <mergeCell ref="P7:P15"/>
    <mergeCell ref="Q7:Q15"/>
    <mergeCell ref="L16:L25"/>
    <mergeCell ref="M16:M25"/>
    <mergeCell ref="N16:N25"/>
    <mergeCell ref="O16:O25"/>
    <mergeCell ref="P16:P25"/>
    <mergeCell ref="P28:P31"/>
    <mergeCell ref="Q28:Q31"/>
    <mergeCell ref="L32:L34"/>
    <mergeCell ref="M32:M34"/>
    <mergeCell ref="N32:N34"/>
    <mergeCell ref="O32:O34"/>
    <mergeCell ref="P32:P34"/>
    <mergeCell ref="Q32:Q34"/>
    <mergeCell ref="L28:L31"/>
    <mergeCell ref="M28:M31"/>
    <mergeCell ref="N28:N31"/>
    <mergeCell ref="O28:O31"/>
    <mergeCell ref="P35:P42"/>
    <mergeCell ref="Q35:Q42"/>
    <mergeCell ref="L43:L61"/>
    <mergeCell ref="M43:M61"/>
    <mergeCell ref="N43:N61"/>
    <mergeCell ref="O43:O61"/>
    <mergeCell ref="P43:P61"/>
    <mergeCell ref="Q43:Q61"/>
    <mergeCell ref="L35:L42"/>
    <mergeCell ref="M35:M42"/>
    <mergeCell ref="N35:N42"/>
    <mergeCell ref="O35:O42"/>
  </mergeCells>
  <pageMargins left="0.7" right="0.7" top="0.75" bottom="0.75" header="0.3" footer="0.3"/>
  <pageSetup scale="23"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7"/>
  <dimension ref="A1:AA127"/>
  <sheetViews>
    <sheetView showGridLines="0" zoomScale="78" zoomScaleNormal="78" zoomScaleSheetLayoutView="100" workbookViewId="0">
      <pane xSplit="5" ySplit="11" topLeftCell="F24" activePane="bottomRight" state="frozen"/>
      <selection pane="topRight" activeCell="F1" sqref="F1"/>
      <selection pane="bottomLeft" activeCell="A12" sqref="A12"/>
      <selection pane="bottomRight" activeCell="E29" sqref="E29:E30"/>
    </sheetView>
  </sheetViews>
  <sheetFormatPr baseColWidth="10" defaultColWidth="9" defaultRowHeight="15" x14ac:dyDescent="0.25"/>
  <cols>
    <col min="1" max="1" width="1.85546875" style="69" customWidth="1"/>
    <col min="2" max="2" width="14.42578125" customWidth="1"/>
    <col min="3" max="3" width="15" customWidth="1"/>
    <col min="4" max="4" width="39.42578125" customWidth="1"/>
    <col min="5" max="5" width="57.5703125" bestFit="1" customWidth="1"/>
    <col min="6" max="6" width="16.42578125" bestFit="1" customWidth="1"/>
    <col min="7" max="7" width="15.140625" bestFit="1" customWidth="1"/>
    <col min="8" max="8" width="25.42578125" bestFit="1" customWidth="1"/>
    <col min="9" max="9" width="12.42578125" bestFit="1" customWidth="1"/>
    <col min="10" max="10" width="11" bestFit="1" customWidth="1"/>
    <col min="11" max="11" width="42.140625" style="18" customWidth="1"/>
    <col min="12" max="12" width="11.42578125" style="18" bestFit="1" customWidth="1"/>
    <col min="13" max="13" width="8.2851562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68.1406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v>43136</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40</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247" t="s">
        <v>406</v>
      </c>
      <c r="K11" s="32" t="s">
        <v>407</v>
      </c>
      <c r="L11" s="33" t="s">
        <v>408</v>
      </c>
      <c r="M11" s="34" t="s">
        <v>409</v>
      </c>
      <c r="N11" s="35" t="s">
        <v>410</v>
      </c>
      <c r="O11" s="33" t="s">
        <v>408</v>
      </c>
      <c r="P11" s="34" t="s">
        <v>409</v>
      </c>
      <c r="Q11" s="36" t="s">
        <v>410</v>
      </c>
      <c r="R11" s="1060"/>
      <c r="S11" s="24"/>
      <c r="T11" s="24"/>
    </row>
    <row r="12" spans="1:27" ht="15.75" thickTop="1" x14ac:dyDescent="0.25">
      <c r="A12" s="22" t="e">
        <v>#REF!</v>
      </c>
      <c r="B12" s="201">
        <v>1</v>
      </c>
      <c r="C12" s="56"/>
      <c r="D12" s="57" t="s">
        <v>40</v>
      </c>
      <c r="E12" s="56" t="s">
        <v>231</v>
      </c>
      <c r="F12" s="57" t="s">
        <v>416</v>
      </c>
      <c r="G12" s="57" t="s">
        <v>558</v>
      </c>
      <c r="H12" s="58" t="s">
        <v>422</v>
      </c>
      <c r="I12" s="282">
        <v>43132</v>
      </c>
      <c r="J12" s="269">
        <v>43159</v>
      </c>
      <c r="K12" s="58" t="s">
        <v>422</v>
      </c>
      <c r="L12" s="1063">
        <v>0.4</v>
      </c>
      <c r="M12" s="1069">
        <f>+L12</f>
        <v>0.4</v>
      </c>
      <c r="N12" s="1071">
        <f>+M12</f>
        <v>0.4</v>
      </c>
      <c r="O12" s="198">
        <v>0</v>
      </c>
      <c r="P12" s="199">
        <v>0</v>
      </c>
      <c r="Q12" s="267">
        <v>0</v>
      </c>
      <c r="R12" s="202"/>
      <c r="S12" s="50"/>
      <c r="T12" s="51"/>
    </row>
    <row r="13" spans="1:27" x14ac:dyDescent="0.25">
      <c r="A13" s="22" t="e">
        <v>#REF!</v>
      </c>
      <c r="B13" s="201">
        <f t="shared" ref="B13:B74" si="0">+B12+1</f>
        <v>2</v>
      </c>
      <c r="C13" s="56"/>
      <c r="D13" s="57" t="s">
        <v>40</v>
      </c>
      <c r="E13" s="56" t="s">
        <v>231</v>
      </c>
      <c r="F13" s="57" t="s">
        <v>416</v>
      </c>
      <c r="G13" s="57" t="s">
        <v>558</v>
      </c>
      <c r="H13" s="58" t="s">
        <v>1531</v>
      </c>
      <c r="I13" s="80">
        <v>43132</v>
      </c>
      <c r="J13" s="81">
        <v>43159</v>
      </c>
      <c r="K13" s="58" t="s">
        <v>1531</v>
      </c>
      <c r="L13" s="1064"/>
      <c r="M13" s="1070"/>
      <c r="N13" s="1072"/>
      <c r="O13" s="198">
        <v>0</v>
      </c>
      <c r="P13" s="199">
        <v>0</v>
      </c>
      <c r="Q13" s="267">
        <v>0</v>
      </c>
      <c r="R13" s="202"/>
      <c r="S13" s="50"/>
      <c r="T13" s="51"/>
    </row>
    <row r="14" spans="1:27" x14ac:dyDescent="0.25">
      <c r="A14" s="22" t="e">
        <v>#REF!</v>
      </c>
      <c r="B14" s="201">
        <f t="shared" si="0"/>
        <v>3</v>
      </c>
      <c r="C14" s="56"/>
      <c r="D14" s="57" t="s">
        <v>40</v>
      </c>
      <c r="E14" s="56" t="s">
        <v>227</v>
      </c>
      <c r="F14" s="57" t="s">
        <v>416</v>
      </c>
      <c r="G14" s="57" t="s">
        <v>558</v>
      </c>
      <c r="H14" s="58" t="s">
        <v>534</v>
      </c>
      <c r="I14" s="80">
        <v>43132</v>
      </c>
      <c r="J14" s="81">
        <v>43159</v>
      </c>
      <c r="K14" s="58" t="s">
        <v>534</v>
      </c>
      <c r="L14" s="266">
        <v>0.4</v>
      </c>
      <c r="M14" s="248">
        <f>+L14</f>
        <v>0.4</v>
      </c>
      <c r="N14" s="264">
        <f>+M14</f>
        <v>0.4</v>
      </c>
      <c r="O14" s="266">
        <v>0</v>
      </c>
      <c r="P14" s="199">
        <v>0</v>
      </c>
      <c r="Q14" s="267">
        <v>0</v>
      </c>
      <c r="R14" s="202"/>
      <c r="S14" s="50"/>
      <c r="T14" s="51"/>
    </row>
    <row r="15" spans="1:27" x14ac:dyDescent="0.25">
      <c r="A15" s="22" t="e">
        <v>#REF!</v>
      </c>
      <c r="B15" s="201">
        <f t="shared" si="0"/>
        <v>4</v>
      </c>
      <c r="C15" s="56"/>
      <c r="D15" s="57" t="s">
        <v>40</v>
      </c>
      <c r="E15" s="56" t="s">
        <v>1280</v>
      </c>
      <c r="F15" s="57" t="s">
        <v>416</v>
      </c>
      <c r="G15" s="57" t="s">
        <v>558</v>
      </c>
      <c r="H15" s="58" t="s">
        <v>422</v>
      </c>
      <c r="I15" s="80">
        <v>43132</v>
      </c>
      <c r="J15" s="81">
        <v>43159</v>
      </c>
      <c r="K15" s="58" t="s">
        <v>422</v>
      </c>
      <c r="L15" s="1063">
        <v>0.4</v>
      </c>
      <c r="M15" s="1069">
        <f>+L15</f>
        <v>0.4</v>
      </c>
      <c r="N15" s="1071">
        <f>+M15</f>
        <v>0.4</v>
      </c>
      <c r="O15" s="266">
        <v>0</v>
      </c>
      <c r="P15" s="199">
        <v>0</v>
      </c>
      <c r="Q15" s="267">
        <v>0</v>
      </c>
      <c r="R15" s="202"/>
      <c r="S15" s="50"/>
      <c r="T15" s="51"/>
    </row>
    <row r="16" spans="1:27" x14ac:dyDescent="0.25">
      <c r="A16" s="22" t="e">
        <v>#REF!</v>
      </c>
      <c r="B16" s="201">
        <f t="shared" si="0"/>
        <v>5</v>
      </c>
      <c r="C16" s="56"/>
      <c r="D16" s="57" t="s">
        <v>40</v>
      </c>
      <c r="E16" s="56" t="s">
        <v>1280</v>
      </c>
      <c r="F16" s="57" t="s">
        <v>416</v>
      </c>
      <c r="G16" s="57" t="s">
        <v>558</v>
      </c>
      <c r="H16" s="58" t="s">
        <v>634</v>
      </c>
      <c r="I16" s="80">
        <v>43132</v>
      </c>
      <c r="J16" s="81">
        <v>43159</v>
      </c>
      <c r="K16" s="58" t="s">
        <v>634</v>
      </c>
      <c r="L16" s="1064"/>
      <c r="M16" s="1070">
        <f t="shared" ref="M16:N31" si="1">+L16</f>
        <v>0</v>
      </c>
      <c r="N16" s="1072">
        <f t="shared" si="1"/>
        <v>0</v>
      </c>
      <c r="O16" s="266">
        <v>0</v>
      </c>
      <c r="P16" s="199">
        <v>0</v>
      </c>
      <c r="Q16" s="267">
        <v>0</v>
      </c>
      <c r="R16" s="202"/>
      <c r="S16" s="50"/>
      <c r="T16" s="51"/>
    </row>
    <row r="17" spans="1:20" x14ac:dyDescent="0.25">
      <c r="A17" s="22" t="e">
        <v>#REF!</v>
      </c>
      <c r="B17" s="201">
        <f t="shared" si="0"/>
        <v>6</v>
      </c>
      <c r="C17" s="56"/>
      <c r="D17" s="57" t="s">
        <v>40</v>
      </c>
      <c r="E17" s="56" t="s">
        <v>228</v>
      </c>
      <c r="F17" s="57" t="s">
        <v>416</v>
      </c>
      <c r="G17" s="57" t="s">
        <v>558</v>
      </c>
      <c r="H17" s="58" t="s">
        <v>422</v>
      </c>
      <c r="I17" s="80">
        <v>43132</v>
      </c>
      <c r="J17" s="81">
        <v>43159</v>
      </c>
      <c r="K17" s="58" t="s">
        <v>422</v>
      </c>
      <c r="L17" s="266">
        <v>0.4</v>
      </c>
      <c r="M17" s="248">
        <f t="shared" si="1"/>
        <v>0.4</v>
      </c>
      <c r="N17" s="264">
        <f t="shared" si="1"/>
        <v>0.4</v>
      </c>
      <c r="O17" s="266">
        <v>0</v>
      </c>
      <c r="P17" s="199">
        <v>0</v>
      </c>
      <c r="Q17" s="267">
        <v>0</v>
      </c>
      <c r="R17" s="202"/>
      <c r="S17" s="50"/>
      <c r="T17" s="51"/>
    </row>
    <row r="18" spans="1:20" x14ac:dyDescent="0.25">
      <c r="A18" s="22" t="e">
        <v>#REF!</v>
      </c>
      <c r="B18" s="201">
        <f t="shared" si="0"/>
        <v>7</v>
      </c>
      <c r="C18" s="56"/>
      <c r="D18" s="57" t="s">
        <v>40</v>
      </c>
      <c r="E18" s="56" t="s">
        <v>230</v>
      </c>
      <c r="F18" s="57" t="s">
        <v>416</v>
      </c>
      <c r="G18" s="57" t="s">
        <v>558</v>
      </c>
      <c r="H18" s="58" t="s">
        <v>608</v>
      </c>
      <c r="I18" s="80">
        <v>43132</v>
      </c>
      <c r="J18" s="81">
        <v>43159</v>
      </c>
      <c r="K18" s="58" t="s">
        <v>608</v>
      </c>
      <c r="L18" s="266">
        <v>0.4</v>
      </c>
      <c r="M18" s="248">
        <f t="shared" si="1"/>
        <v>0.4</v>
      </c>
      <c r="N18" s="264">
        <f t="shared" si="1"/>
        <v>0.4</v>
      </c>
      <c r="O18" s="266">
        <v>0</v>
      </c>
      <c r="P18" s="199">
        <v>0</v>
      </c>
      <c r="Q18" s="267">
        <v>0</v>
      </c>
      <c r="R18" s="202"/>
      <c r="S18" s="50"/>
      <c r="T18" s="51"/>
    </row>
    <row r="19" spans="1:20" x14ac:dyDescent="0.25">
      <c r="A19" s="22" t="e">
        <v>#REF!</v>
      </c>
      <c r="B19" s="201">
        <f t="shared" si="0"/>
        <v>8</v>
      </c>
      <c r="C19" s="56"/>
      <c r="D19" s="57" t="s">
        <v>40</v>
      </c>
      <c r="E19" s="56" t="s">
        <v>1451</v>
      </c>
      <c r="F19" s="57" t="s">
        <v>416</v>
      </c>
      <c r="G19" s="57" t="s">
        <v>558</v>
      </c>
      <c r="H19" s="58" t="s">
        <v>522</v>
      </c>
      <c r="I19" s="80">
        <v>43132</v>
      </c>
      <c r="J19" s="81">
        <v>43159</v>
      </c>
      <c r="K19" s="58" t="s">
        <v>522</v>
      </c>
      <c r="L19" s="266">
        <v>0.4</v>
      </c>
      <c r="M19" s="248">
        <f t="shared" si="1"/>
        <v>0.4</v>
      </c>
      <c r="N19" s="264">
        <f t="shared" si="1"/>
        <v>0.4</v>
      </c>
      <c r="O19" s="266">
        <v>0</v>
      </c>
      <c r="P19" s="199">
        <v>0</v>
      </c>
      <c r="Q19" s="267">
        <v>0</v>
      </c>
      <c r="R19" s="202"/>
      <c r="S19" s="50"/>
      <c r="T19" s="51"/>
    </row>
    <row r="20" spans="1:20" x14ac:dyDescent="0.25">
      <c r="A20" s="22" t="e">
        <v>#REF!</v>
      </c>
      <c r="B20" s="201">
        <f t="shared" si="0"/>
        <v>9</v>
      </c>
      <c r="C20" s="56"/>
      <c r="D20" s="57" t="s">
        <v>40</v>
      </c>
      <c r="E20" s="56" t="s">
        <v>229</v>
      </c>
      <c r="F20" s="57" t="s">
        <v>416</v>
      </c>
      <c r="G20" s="57" t="s">
        <v>558</v>
      </c>
      <c r="H20" s="58" t="s">
        <v>1531</v>
      </c>
      <c r="I20" s="80">
        <v>43132</v>
      </c>
      <c r="J20" s="81">
        <v>43159</v>
      </c>
      <c r="K20" s="58" t="s">
        <v>1531</v>
      </c>
      <c r="L20" s="266">
        <v>0.4</v>
      </c>
      <c r="M20" s="248">
        <f t="shared" si="1"/>
        <v>0.4</v>
      </c>
      <c r="N20" s="264">
        <f t="shared" si="1"/>
        <v>0.4</v>
      </c>
      <c r="O20" s="266">
        <v>0</v>
      </c>
      <c r="P20" s="199">
        <v>0</v>
      </c>
      <c r="Q20" s="267">
        <v>0</v>
      </c>
      <c r="R20" s="202"/>
      <c r="S20" s="50"/>
      <c r="T20" s="51"/>
    </row>
    <row r="21" spans="1:20" x14ac:dyDescent="0.25">
      <c r="A21" s="22" t="e">
        <v>#REF!</v>
      </c>
      <c r="B21" s="201">
        <f t="shared" si="0"/>
        <v>10</v>
      </c>
      <c r="C21" s="56"/>
      <c r="D21" s="57" t="s">
        <v>40</v>
      </c>
      <c r="E21" s="56" t="s">
        <v>3278</v>
      </c>
      <c r="F21" s="57" t="s">
        <v>416</v>
      </c>
      <c r="G21" s="57" t="s">
        <v>558</v>
      </c>
      <c r="H21" s="58" t="s">
        <v>370</v>
      </c>
      <c r="I21" s="80">
        <v>43132</v>
      </c>
      <c r="J21" s="81">
        <v>43159</v>
      </c>
      <c r="K21" s="58" t="s">
        <v>370</v>
      </c>
      <c r="L21" s="266">
        <v>0.4</v>
      </c>
      <c r="M21" s="248">
        <f t="shared" si="1"/>
        <v>0.4</v>
      </c>
      <c r="N21" s="264">
        <f t="shared" si="1"/>
        <v>0.4</v>
      </c>
      <c r="O21" s="266">
        <v>0</v>
      </c>
      <c r="P21" s="199">
        <v>0</v>
      </c>
      <c r="Q21" s="267">
        <v>0</v>
      </c>
      <c r="R21" s="202"/>
      <c r="S21" s="50"/>
      <c r="T21" s="51"/>
    </row>
    <row r="22" spans="1:20" x14ac:dyDescent="0.25">
      <c r="A22" s="22" t="e">
        <v>#REF!</v>
      </c>
      <c r="B22" s="201">
        <f t="shared" si="0"/>
        <v>11</v>
      </c>
      <c r="C22" s="56"/>
      <c r="D22" s="57" t="s">
        <v>40</v>
      </c>
      <c r="E22" s="56" t="s">
        <v>235</v>
      </c>
      <c r="F22" s="57" t="s">
        <v>416</v>
      </c>
      <c r="G22" s="57" t="s">
        <v>558</v>
      </c>
      <c r="H22" s="58" t="s">
        <v>370</v>
      </c>
      <c r="I22" s="80">
        <v>43132</v>
      </c>
      <c r="J22" s="81">
        <v>43159</v>
      </c>
      <c r="K22" s="58" t="s">
        <v>370</v>
      </c>
      <c r="L22" s="266">
        <v>0.4</v>
      </c>
      <c r="M22" s="248">
        <f t="shared" si="1"/>
        <v>0.4</v>
      </c>
      <c r="N22" s="264">
        <f t="shared" si="1"/>
        <v>0.4</v>
      </c>
      <c r="O22" s="266">
        <v>0</v>
      </c>
      <c r="P22" s="199">
        <v>0</v>
      </c>
      <c r="Q22" s="267">
        <v>0</v>
      </c>
      <c r="R22" s="202"/>
      <c r="S22" s="50"/>
      <c r="T22" s="51"/>
    </row>
    <row r="23" spans="1:20" x14ac:dyDescent="0.25">
      <c r="A23" s="22" t="e">
        <v>#REF!</v>
      </c>
      <c r="B23" s="201">
        <f t="shared" si="0"/>
        <v>12</v>
      </c>
      <c r="C23" s="56"/>
      <c r="D23" s="57" t="s">
        <v>40</v>
      </c>
      <c r="E23" s="56" t="s">
        <v>232</v>
      </c>
      <c r="F23" s="57" t="s">
        <v>416</v>
      </c>
      <c r="G23" s="57" t="s">
        <v>558</v>
      </c>
      <c r="H23" s="58" t="s">
        <v>370</v>
      </c>
      <c r="I23" s="80">
        <v>43132</v>
      </c>
      <c r="J23" s="81">
        <v>43159</v>
      </c>
      <c r="K23" s="58" t="s">
        <v>370</v>
      </c>
      <c r="L23" s="266">
        <v>0.4</v>
      </c>
      <c r="M23" s="248">
        <f t="shared" si="1"/>
        <v>0.4</v>
      </c>
      <c r="N23" s="264">
        <f t="shared" si="1"/>
        <v>0.4</v>
      </c>
      <c r="O23" s="266"/>
      <c r="P23" s="199"/>
      <c r="Q23" s="267"/>
      <c r="R23" s="202"/>
      <c r="S23" s="50"/>
      <c r="T23" s="51"/>
    </row>
    <row r="24" spans="1:20" x14ac:dyDescent="0.25">
      <c r="A24" s="22" t="e">
        <v>#REF!</v>
      </c>
      <c r="B24" s="201">
        <f t="shared" si="0"/>
        <v>13</v>
      </c>
      <c r="C24" s="56"/>
      <c r="D24" s="57" t="s">
        <v>40</v>
      </c>
      <c r="E24" s="56" t="s">
        <v>234</v>
      </c>
      <c r="F24" s="57" t="s">
        <v>416</v>
      </c>
      <c r="G24" s="57" t="s">
        <v>558</v>
      </c>
      <c r="H24" s="58" t="s">
        <v>464</v>
      </c>
      <c r="I24" s="80">
        <v>43132</v>
      </c>
      <c r="J24" s="81">
        <v>43159</v>
      </c>
      <c r="K24" s="58" t="s">
        <v>464</v>
      </c>
      <c r="L24" s="266">
        <v>0.4</v>
      </c>
      <c r="M24" s="199">
        <f t="shared" si="1"/>
        <v>0.4</v>
      </c>
      <c r="N24" s="267">
        <f t="shared" si="1"/>
        <v>0.4</v>
      </c>
      <c r="O24" s="266">
        <v>0</v>
      </c>
      <c r="P24" s="199">
        <v>0</v>
      </c>
      <c r="Q24" s="267">
        <v>0</v>
      </c>
      <c r="R24" s="202"/>
      <c r="S24" s="50"/>
      <c r="T24" s="51"/>
    </row>
    <row r="25" spans="1:20" x14ac:dyDescent="0.25">
      <c r="A25" s="22" t="e">
        <v>#REF!</v>
      </c>
      <c r="B25" s="201">
        <f t="shared" si="0"/>
        <v>14</v>
      </c>
      <c r="C25" s="56"/>
      <c r="D25" s="57" t="s">
        <v>40</v>
      </c>
      <c r="E25" s="56" t="s">
        <v>240</v>
      </c>
      <c r="F25" s="57" t="s">
        <v>416</v>
      </c>
      <c r="G25" s="57" t="s">
        <v>558</v>
      </c>
      <c r="H25" s="58" t="s">
        <v>634</v>
      </c>
      <c r="I25" s="80">
        <v>43132</v>
      </c>
      <c r="J25" s="81">
        <v>43159</v>
      </c>
      <c r="K25" s="58" t="s">
        <v>634</v>
      </c>
      <c r="L25" s="266">
        <v>0.4</v>
      </c>
      <c r="M25" s="248">
        <f t="shared" si="1"/>
        <v>0.4</v>
      </c>
      <c r="N25" s="264">
        <f t="shared" si="1"/>
        <v>0.4</v>
      </c>
      <c r="O25" s="266">
        <v>0</v>
      </c>
      <c r="P25" s="199">
        <v>0</v>
      </c>
      <c r="Q25" s="267">
        <v>0</v>
      </c>
      <c r="R25" s="202"/>
      <c r="S25" s="50"/>
      <c r="T25" s="51"/>
    </row>
    <row r="26" spans="1:20" x14ac:dyDescent="0.25">
      <c r="A26" s="22" t="e">
        <v>#REF!</v>
      </c>
      <c r="B26" s="201">
        <f t="shared" si="0"/>
        <v>15</v>
      </c>
      <c r="C26" s="56"/>
      <c r="D26" s="57" t="s">
        <v>40</v>
      </c>
      <c r="E26" s="56" t="s">
        <v>241</v>
      </c>
      <c r="F26" s="57" t="s">
        <v>416</v>
      </c>
      <c r="G26" s="57" t="s">
        <v>558</v>
      </c>
      <c r="H26" s="58" t="s">
        <v>370</v>
      </c>
      <c r="I26" s="80">
        <v>43132</v>
      </c>
      <c r="J26" s="81">
        <v>43159</v>
      </c>
      <c r="K26" s="58" t="s">
        <v>370</v>
      </c>
      <c r="L26" s="266">
        <v>0.4</v>
      </c>
      <c r="M26" s="199">
        <f t="shared" si="1"/>
        <v>0.4</v>
      </c>
      <c r="N26" s="267">
        <f t="shared" si="1"/>
        <v>0.4</v>
      </c>
      <c r="O26" s="266"/>
      <c r="P26" s="199"/>
      <c r="Q26" s="267"/>
      <c r="R26" s="202"/>
      <c r="S26" s="50"/>
      <c r="T26" s="51"/>
    </row>
    <row r="27" spans="1:20" x14ac:dyDescent="0.25">
      <c r="A27" s="22" t="e">
        <v>#REF!</v>
      </c>
      <c r="B27" s="201">
        <f t="shared" si="0"/>
        <v>16</v>
      </c>
      <c r="C27" s="56"/>
      <c r="D27" s="57" t="s">
        <v>40</v>
      </c>
      <c r="E27" s="56" t="s">
        <v>2060</v>
      </c>
      <c r="F27" s="57" t="s">
        <v>416</v>
      </c>
      <c r="G27" s="57" t="s">
        <v>558</v>
      </c>
      <c r="H27" s="58" t="s">
        <v>719</v>
      </c>
      <c r="I27" s="80">
        <v>43132</v>
      </c>
      <c r="J27" s="81">
        <v>43159</v>
      </c>
      <c r="K27" s="58" t="s">
        <v>719</v>
      </c>
      <c r="L27" s="266">
        <v>0.4</v>
      </c>
      <c r="M27" s="199">
        <f t="shared" si="1"/>
        <v>0.4</v>
      </c>
      <c r="N27" s="267">
        <f t="shared" si="1"/>
        <v>0.4</v>
      </c>
      <c r="O27" s="266"/>
      <c r="P27" s="199"/>
      <c r="Q27" s="267"/>
      <c r="R27" s="202"/>
      <c r="S27" s="50"/>
      <c r="T27" s="51"/>
    </row>
    <row r="28" spans="1:20" x14ac:dyDescent="0.25">
      <c r="A28" s="22" t="e">
        <v>#REF!</v>
      </c>
      <c r="B28" s="201">
        <f t="shared" si="0"/>
        <v>17</v>
      </c>
      <c r="C28" s="56"/>
      <c r="D28" s="57" t="s">
        <v>40</v>
      </c>
      <c r="E28" s="56" t="s">
        <v>242</v>
      </c>
      <c r="F28" s="57" t="s">
        <v>416</v>
      </c>
      <c r="G28" s="57" t="s">
        <v>558</v>
      </c>
      <c r="H28" s="58" t="s">
        <v>543</v>
      </c>
      <c r="I28" s="80">
        <v>43132</v>
      </c>
      <c r="J28" s="81">
        <v>43159</v>
      </c>
      <c r="K28" s="58" t="s">
        <v>543</v>
      </c>
      <c r="L28" s="266">
        <v>0.4</v>
      </c>
      <c r="M28" s="248">
        <f t="shared" si="1"/>
        <v>0.4</v>
      </c>
      <c r="N28" s="264">
        <f t="shared" si="1"/>
        <v>0.4</v>
      </c>
      <c r="O28" s="266">
        <v>0</v>
      </c>
      <c r="P28" s="199">
        <v>0</v>
      </c>
      <c r="Q28" s="267">
        <v>0</v>
      </c>
      <c r="R28" s="202"/>
      <c r="S28" s="50"/>
      <c r="T28" s="51"/>
    </row>
    <row r="29" spans="1:20" x14ac:dyDescent="0.25">
      <c r="A29" s="22" t="e">
        <v>#REF!</v>
      </c>
      <c r="B29" s="201">
        <f t="shared" si="0"/>
        <v>18</v>
      </c>
      <c r="C29" s="56"/>
      <c r="D29" s="57" t="s">
        <v>40</v>
      </c>
      <c r="E29" s="56" t="s">
        <v>316</v>
      </c>
      <c r="F29" s="57" t="s">
        <v>416</v>
      </c>
      <c r="G29" s="57" t="s">
        <v>558</v>
      </c>
      <c r="H29" s="58" t="s">
        <v>608</v>
      </c>
      <c r="I29" s="80">
        <v>43132</v>
      </c>
      <c r="J29" s="81">
        <v>43159</v>
      </c>
      <c r="K29" s="58" t="s">
        <v>608</v>
      </c>
      <c r="L29" s="266">
        <v>0.4</v>
      </c>
      <c r="M29" s="199">
        <f t="shared" si="1"/>
        <v>0.4</v>
      </c>
      <c r="N29" s="267">
        <f t="shared" si="1"/>
        <v>0.4</v>
      </c>
      <c r="O29" s="266">
        <v>0</v>
      </c>
      <c r="P29" s="199">
        <v>0</v>
      </c>
      <c r="Q29" s="267">
        <v>0</v>
      </c>
      <c r="R29" s="202"/>
      <c r="S29" s="50"/>
      <c r="T29" s="51"/>
    </row>
    <row r="30" spans="1:20" x14ac:dyDescent="0.25">
      <c r="A30" s="22">
        <v>1187</v>
      </c>
      <c r="B30" s="201">
        <f t="shared" si="0"/>
        <v>19</v>
      </c>
      <c r="C30" s="56"/>
      <c r="D30" s="57" t="s">
        <v>40</v>
      </c>
      <c r="E30" s="56" t="s">
        <v>316</v>
      </c>
      <c r="F30" s="57" t="s">
        <v>416</v>
      </c>
      <c r="G30" s="57" t="s">
        <v>558</v>
      </c>
      <c r="H30" s="58" t="s">
        <v>3273</v>
      </c>
      <c r="I30" s="80">
        <v>43132</v>
      </c>
      <c r="J30" s="81">
        <v>43159</v>
      </c>
      <c r="K30" s="58" t="s">
        <v>3273</v>
      </c>
      <c r="L30" s="266">
        <v>0.4</v>
      </c>
      <c r="M30" s="248">
        <f t="shared" si="1"/>
        <v>0.4</v>
      </c>
      <c r="N30" s="264">
        <f t="shared" si="1"/>
        <v>0.4</v>
      </c>
      <c r="O30" s="266"/>
      <c r="P30" s="199"/>
      <c r="Q30" s="267"/>
      <c r="R30" s="202"/>
      <c r="S30" s="50"/>
      <c r="T30" s="51"/>
    </row>
    <row r="31" spans="1:20" x14ac:dyDescent="0.25">
      <c r="A31" s="22" t="e">
        <v>#REF!</v>
      </c>
      <c r="B31" s="201">
        <f t="shared" si="0"/>
        <v>20</v>
      </c>
      <c r="C31" s="56"/>
      <c r="D31" s="57" t="s">
        <v>40</v>
      </c>
      <c r="E31" s="56" t="s">
        <v>2454</v>
      </c>
      <c r="F31" s="57" t="s">
        <v>416</v>
      </c>
      <c r="G31" s="57" t="s">
        <v>558</v>
      </c>
      <c r="H31" s="58" t="s">
        <v>370</v>
      </c>
      <c r="I31" s="80">
        <v>43132</v>
      </c>
      <c r="J31" s="81">
        <v>43159</v>
      </c>
      <c r="K31" s="58" t="s">
        <v>370</v>
      </c>
      <c r="L31" s="266">
        <v>0.4</v>
      </c>
      <c r="M31" s="248">
        <f t="shared" si="1"/>
        <v>0.4</v>
      </c>
      <c r="N31" s="264">
        <f t="shared" si="1"/>
        <v>0.4</v>
      </c>
      <c r="O31" s="266">
        <v>0</v>
      </c>
      <c r="P31" s="199">
        <v>0</v>
      </c>
      <c r="Q31" s="267">
        <v>0</v>
      </c>
      <c r="R31" s="202"/>
      <c r="S31" s="50"/>
      <c r="T31" s="51"/>
    </row>
    <row r="32" spans="1:20" x14ac:dyDescent="0.25">
      <c r="A32" s="22" t="e">
        <v>#REF!</v>
      </c>
      <c r="B32" s="201">
        <f t="shared" si="0"/>
        <v>21</v>
      </c>
      <c r="C32" s="56"/>
      <c r="D32" s="57" t="s">
        <v>40</v>
      </c>
      <c r="E32" s="56" t="s">
        <v>246</v>
      </c>
      <c r="F32" s="57" t="s">
        <v>416</v>
      </c>
      <c r="G32" s="57" t="s">
        <v>558</v>
      </c>
      <c r="H32" s="58" t="s">
        <v>478</v>
      </c>
      <c r="I32" s="80">
        <v>43132</v>
      </c>
      <c r="J32" s="81">
        <v>43159</v>
      </c>
      <c r="K32" s="58" t="s">
        <v>478</v>
      </c>
      <c r="L32" s="266">
        <v>0.4</v>
      </c>
      <c r="M32" s="248">
        <f t="shared" ref="M32:N57" si="2">+L32</f>
        <v>0.4</v>
      </c>
      <c r="N32" s="264">
        <f t="shared" si="2"/>
        <v>0.4</v>
      </c>
      <c r="O32" s="266">
        <v>0</v>
      </c>
      <c r="P32" s="199">
        <v>0</v>
      </c>
      <c r="Q32" s="267">
        <v>0</v>
      </c>
      <c r="R32" s="202"/>
      <c r="S32" s="50"/>
      <c r="T32" s="51"/>
    </row>
    <row r="33" spans="1:20" x14ac:dyDescent="0.25">
      <c r="A33" s="22" t="e">
        <v>#REF!</v>
      </c>
      <c r="B33" s="201">
        <f t="shared" si="0"/>
        <v>22</v>
      </c>
      <c r="C33" s="56"/>
      <c r="D33" s="57" t="s">
        <v>40</v>
      </c>
      <c r="E33" s="56" t="s">
        <v>2461</v>
      </c>
      <c r="F33" s="57" t="s">
        <v>416</v>
      </c>
      <c r="G33" s="57" t="s">
        <v>558</v>
      </c>
      <c r="H33" s="58" t="s">
        <v>370</v>
      </c>
      <c r="I33" s="80">
        <v>43132</v>
      </c>
      <c r="J33" s="81">
        <v>43159</v>
      </c>
      <c r="K33" s="58" t="s">
        <v>370</v>
      </c>
      <c r="L33" s="266">
        <v>0.4</v>
      </c>
      <c r="M33" s="248">
        <f t="shared" si="2"/>
        <v>0.4</v>
      </c>
      <c r="N33" s="264">
        <f t="shared" si="2"/>
        <v>0.4</v>
      </c>
      <c r="O33" s="266">
        <v>0</v>
      </c>
      <c r="P33" s="199">
        <v>0</v>
      </c>
      <c r="Q33" s="267">
        <v>0</v>
      </c>
      <c r="R33" s="202"/>
      <c r="S33" s="50"/>
      <c r="T33" s="51"/>
    </row>
    <row r="34" spans="1:20" x14ac:dyDescent="0.25">
      <c r="A34" s="22" t="e">
        <v>#REF!</v>
      </c>
      <c r="B34" s="201">
        <f t="shared" si="0"/>
        <v>23</v>
      </c>
      <c r="C34" s="56"/>
      <c r="D34" s="57" t="s">
        <v>40</v>
      </c>
      <c r="E34" s="56" t="s">
        <v>2465</v>
      </c>
      <c r="F34" s="57" t="s">
        <v>416</v>
      </c>
      <c r="G34" s="57" t="s">
        <v>558</v>
      </c>
      <c r="H34" s="58" t="s">
        <v>608</v>
      </c>
      <c r="I34" s="80">
        <v>43132</v>
      </c>
      <c r="J34" s="81">
        <v>43159</v>
      </c>
      <c r="K34" s="58" t="s">
        <v>608</v>
      </c>
      <c r="L34" s="266">
        <v>0.4</v>
      </c>
      <c r="M34" s="248">
        <f t="shared" si="2"/>
        <v>0.4</v>
      </c>
      <c r="N34" s="264">
        <f t="shared" si="2"/>
        <v>0.4</v>
      </c>
      <c r="O34" s="266">
        <v>0</v>
      </c>
      <c r="P34" s="199">
        <v>0</v>
      </c>
      <c r="Q34" s="267">
        <v>0</v>
      </c>
      <c r="R34" s="202"/>
      <c r="S34" s="50"/>
      <c r="T34" s="51"/>
    </row>
    <row r="35" spans="1:20" x14ac:dyDescent="0.25">
      <c r="A35" s="22" t="e">
        <v>#REF!</v>
      </c>
      <c r="B35" s="201">
        <f t="shared" si="0"/>
        <v>24</v>
      </c>
      <c r="C35" s="56"/>
      <c r="D35" s="57" t="s">
        <v>40</v>
      </c>
      <c r="E35" s="56" t="s">
        <v>2469</v>
      </c>
      <c r="F35" s="57" t="s">
        <v>416</v>
      </c>
      <c r="G35" s="57" t="s">
        <v>558</v>
      </c>
      <c r="H35" s="58" t="s">
        <v>517</v>
      </c>
      <c r="I35" s="80">
        <v>43132</v>
      </c>
      <c r="J35" s="81">
        <v>43159</v>
      </c>
      <c r="K35" s="58" t="s">
        <v>517</v>
      </c>
      <c r="L35" s="266">
        <v>0.4</v>
      </c>
      <c r="M35" s="248">
        <f t="shared" si="2"/>
        <v>0.4</v>
      </c>
      <c r="N35" s="264">
        <f t="shared" si="2"/>
        <v>0.4</v>
      </c>
      <c r="O35" s="266">
        <v>0</v>
      </c>
      <c r="P35" s="199">
        <v>0</v>
      </c>
      <c r="Q35" s="267">
        <v>0</v>
      </c>
      <c r="R35" s="202"/>
      <c r="S35" s="50"/>
      <c r="T35" s="51"/>
    </row>
    <row r="36" spans="1:20" x14ac:dyDescent="0.25">
      <c r="A36" s="22" t="e">
        <v>#REF!</v>
      </c>
      <c r="B36" s="201">
        <f t="shared" si="0"/>
        <v>25</v>
      </c>
      <c r="C36" s="56"/>
      <c r="D36" s="57" t="s">
        <v>40</v>
      </c>
      <c r="E36" s="56" t="s">
        <v>2473</v>
      </c>
      <c r="F36" s="57" t="s">
        <v>416</v>
      </c>
      <c r="G36" s="57" t="s">
        <v>558</v>
      </c>
      <c r="H36" s="58" t="s">
        <v>646</v>
      </c>
      <c r="I36" s="80">
        <v>43132</v>
      </c>
      <c r="J36" s="81">
        <v>43159</v>
      </c>
      <c r="K36" s="58" t="s">
        <v>646</v>
      </c>
      <c r="L36" s="266">
        <v>0.4</v>
      </c>
      <c r="M36" s="248">
        <f t="shared" si="2"/>
        <v>0.4</v>
      </c>
      <c r="N36" s="264">
        <f t="shared" si="2"/>
        <v>0.4</v>
      </c>
      <c r="O36" s="266">
        <v>0</v>
      </c>
      <c r="P36" s="199">
        <v>0</v>
      </c>
      <c r="Q36" s="267">
        <v>0</v>
      </c>
      <c r="R36" s="202"/>
      <c r="S36" s="50"/>
      <c r="T36" s="51"/>
    </row>
    <row r="37" spans="1:20" x14ac:dyDescent="0.25">
      <c r="A37" s="22" t="e">
        <v>#REF!</v>
      </c>
      <c r="B37" s="201">
        <f t="shared" si="0"/>
        <v>26</v>
      </c>
      <c r="C37" s="56"/>
      <c r="D37" s="57" t="s">
        <v>40</v>
      </c>
      <c r="E37" s="56" t="s">
        <v>2477</v>
      </c>
      <c r="F37" s="57" t="s">
        <v>416</v>
      </c>
      <c r="G37" s="57" t="s">
        <v>558</v>
      </c>
      <c r="H37" s="58" t="s">
        <v>719</v>
      </c>
      <c r="I37" s="80">
        <v>43132</v>
      </c>
      <c r="J37" s="81">
        <v>43159</v>
      </c>
      <c r="K37" s="58" t="s">
        <v>719</v>
      </c>
      <c r="L37" s="266">
        <v>0.4</v>
      </c>
      <c r="M37" s="248">
        <f t="shared" si="2"/>
        <v>0.4</v>
      </c>
      <c r="N37" s="264">
        <f t="shared" si="2"/>
        <v>0.4</v>
      </c>
      <c r="O37" s="266">
        <v>0</v>
      </c>
      <c r="P37" s="199">
        <v>0</v>
      </c>
      <c r="Q37" s="267">
        <v>0</v>
      </c>
      <c r="R37" s="202"/>
      <c r="S37" s="50"/>
      <c r="T37" s="51"/>
    </row>
    <row r="38" spans="1:20" x14ac:dyDescent="0.25">
      <c r="A38" s="22" t="e">
        <v>#REF!</v>
      </c>
      <c r="B38" s="201">
        <f t="shared" si="0"/>
        <v>27</v>
      </c>
      <c r="C38" s="56"/>
      <c r="D38" s="57" t="s">
        <v>40</v>
      </c>
      <c r="E38" s="57" t="s">
        <v>3279</v>
      </c>
      <c r="F38" s="57" t="s">
        <v>416</v>
      </c>
      <c r="G38" s="57" t="s">
        <v>558</v>
      </c>
      <c r="H38" s="58" t="s">
        <v>370</v>
      </c>
      <c r="I38" s="80">
        <v>43132</v>
      </c>
      <c r="J38" s="81">
        <v>43159</v>
      </c>
      <c r="K38" s="58" t="s">
        <v>370</v>
      </c>
      <c r="L38" s="266">
        <v>0.4</v>
      </c>
      <c r="M38" s="248">
        <f t="shared" si="2"/>
        <v>0.4</v>
      </c>
      <c r="N38" s="264">
        <f t="shared" si="2"/>
        <v>0.4</v>
      </c>
      <c r="O38" s="266">
        <v>0</v>
      </c>
      <c r="P38" s="199">
        <v>0</v>
      </c>
      <c r="Q38" s="267">
        <v>0</v>
      </c>
      <c r="R38" s="202"/>
      <c r="S38" s="50"/>
      <c r="T38" s="51"/>
    </row>
    <row r="39" spans="1:20" x14ac:dyDescent="0.25">
      <c r="A39" s="22" t="e">
        <v>#REF!</v>
      </c>
      <c r="B39" s="201">
        <f t="shared" si="0"/>
        <v>28</v>
      </c>
      <c r="C39" s="56"/>
      <c r="D39" s="57" t="s">
        <v>40</v>
      </c>
      <c r="E39" s="197" t="s">
        <v>369</v>
      </c>
      <c r="F39" s="197" t="s">
        <v>416</v>
      </c>
      <c r="G39" s="197" t="s">
        <v>558</v>
      </c>
      <c r="H39" s="197" t="s">
        <v>370</v>
      </c>
      <c r="I39" s="80">
        <v>43132</v>
      </c>
      <c r="J39" s="81">
        <v>43159</v>
      </c>
      <c r="K39" s="197" t="s">
        <v>370</v>
      </c>
      <c r="L39" s="266">
        <v>0.4</v>
      </c>
      <c r="M39" s="248">
        <f t="shared" si="2"/>
        <v>0.4</v>
      </c>
      <c r="N39" s="264">
        <f t="shared" si="2"/>
        <v>0.4</v>
      </c>
      <c r="O39" s="266">
        <v>0</v>
      </c>
      <c r="P39" s="199">
        <v>0</v>
      </c>
      <c r="Q39" s="267">
        <v>0</v>
      </c>
      <c r="R39" s="202"/>
      <c r="S39" s="50"/>
      <c r="T39" s="51"/>
    </row>
    <row r="40" spans="1:20" x14ac:dyDescent="0.25">
      <c r="A40" s="22" t="e">
        <v>#REF!</v>
      </c>
      <c r="B40" s="201">
        <f t="shared" si="0"/>
        <v>29</v>
      </c>
      <c r="C40" s="56"/>
      <c r="D40" s="57" t="s">
        <v>40</v>
      </c>
      <c r="E40" s="197" t="s">
        <v>369</v>
      </c>
      <c r="F40" s="197" t="s">
        <v>416</v>
      </c>
      <c r="G40" s="197" t="s">
        <v>558</v>
      </c>
      <c r="H40" s="197" t="s">
        <v>546</v>
      </c>
      <c r="I40" s="80">
        <v>43132</v>
      </c>
      <c r="J40" s="81">
        <v>43159</v>
      </c>
      <c r="K40" s="197" t="s">
        <v>546</v>
      </c>
      <c r="L40" s="266">
        <v>0.4</v>
      </c>
      <c r="M40" s="248">
        <f t="shared" si="2"/>
        <v>0.4</v>
      </c>
      <c r="N40" s="264">
        <f t="shared" si="2"/>
        <v>0.4</v>
      </c>
      <c r="O40" s="266">
        <v>0</v>
      </c>
      <c r="P40" s="199">
        <v>0</v>
      </c>
      <c r="Q40" s="267">
        <v>0</v>
      </c>
      <c r="R40" s="202"/>
      <c r="S40" s="50"/>
      <c r="T40" s="51"/>
    </row>
    <row r="41" spans="1:20" x14ac:dyDescent="0.25">
      <c r="A41" s="22" t="e">
        <v>#REF!</v>
      </c>
      <c r="B41" s="201">
        <f t="shared" si="0"/>
        <v>30</v>
      </c>
      <c r="C41" s="56"/>
      <c r="D41" s="57" t="s">
        <v>40</v>
      </c>
      <c r="E41" s="197" t="s">
        <v>369</v>
      </c>
      <c r="F41" s="197" t="s">
        <v>416</v>
      </c>
      <c r="G41" s="197" t="s">
        <v>558</v>
      </c>
      <c r="H41" s="197" t="s">
        <v>540</v>
      </c>
      <c r="I41" s="80">
        <v>43132</v>
      </c>
      <c r="J41" s="81">
        <v>43159</v>
      </c>
      <c r="K41" s="197" t="s">
        <v>540</v>
      </c>
      <c r="L41" s="266">
        <v>0.4</v>
      </c>
      <c r="M41" s="248">
        <f t="shared" si="2"/>
        <v>0.4</v>
      </c>
      <c r="N41" s="264">
        <f t="shared" si="2"/>
        <v>0.4</v>
      </c>
      <c r="O41" s="266">
        <v>0</v>
      </c>
      <c r="P41" s="199">
        <v>0</v>
      </c>
      <c r="Q41" s="267">
        <v>0</v>
      </c>
      <c r="R41" s="202"/>
      <c r="S41" s="50"/>
      <c r="T41" s="51"/>
    </row>
    <row r="42" spans="1:20" x14ac:dyDescent="0.25">
      <c r="A42" s="22" t="e">
        <v>#REF!</v>
      </c>
      <c r="B42" s="201">
        <f t="shared" si="0"/>
        <v>31</v>
      </c>
      <c r="C42" s="56"/>
      <c r="D42" s="57" t="s">
        <v>40</v>
      </c>
      <c r="E42" s="197" t="s">
        <v>369</v>
      </c>
      <c r="F42" s="197" t="s">
        <v>416</v>
      </c>
      <c r="G42" s="197" t="s">
        <v>558</v>
      </c>
      <c r="H42" s="58" t="s">
        <v>608</v>
      </c>
      <c r="I42" s="269">
        <v>43132</v>
      </c>
      <c r="J42" s="81">
        <v>43159</v>
      </c>
      <c r="K42" s="58" t="s">
        <v>608</v>
      </c>
      <c r="L42" s="266">
        <v>0.4</v>
      </c>
      <c r="M42" s="248">
        <f t="shared" si="2"/>
        <v>0.4</v>
      </c>
      <c r="N42" s="264">
        <f t="shared" si="2"/>
        <v>0.4</v>
      </c>
      <c r="O42" s="266">
        <v>0</v>
      </c>
      <c r="P42" s="199">
        <v>0</v>
      </c>
      <c r="Q42" s="267">
        <v>0</v>
      </c>
      <c r="R42" s="202"/>
      <c r="S42" s="50"/>
      <c r="T42" s="51"/>
    </row>
    <row r="43" spans="1:20" x14ac:dyDescent="0.25">
      <c r="A43" s="22" t="e">
        <v>#REF!</v>
      </c>
      <c r="B43" s="201">
        <f t="shared" si="0"/>
        <v>32</v>
      </c>
      <c r="C43" s="56"/>
      <c r="D43" s="57" t="s">
        <v>40</v>
      </c>
      <c r="E43" s="197" t="s">
        <v>722</v>
      </c>
      <c r="F43" s="197" t="s">
        <v>416</v>
      </c>
      <c r="G43" s="197" t="s">
        <v>558</v>
      </c>
      <c r="H43" s="58" t="s">
        <v>634</v>
      </c>
      <c r="I43" s="269">
        <v>43132</v>
      </c>
      <c r="J43" s="81">
        <v>43159</v>
      </c>
      <c r="K43" s="58" t="s">
        <v>634</v>
      </c>
      <c r="L43" s="266">
        <v>0.4</v>
      </c>
      <c r="M43" s="248">
        <f t="shared" si="2"/>
        <v>0.4</v>
      </c>
      <c r="N43" s="264">
        <f t="shared" si="2"/>
        <v>0.4</v>
      </c>
      <c r="O43" s="266">
        <v>0</v>
      </c>
      <c r="P43" s="199">
        <v>0</v>
      </c>
      <c r="Q43" s="267">
        <v>0</v>
      </c>
      <c r="R43" s="202"/>
      <c r="S43" s="50"/>
      <c r="T43" s="51"/>
    </row>
    <row r="44" spans="1:20" x14ac:dyDescent="0.25">
      <c r="A44" s="22" t="e">
        <v>#REF!</v>
      </c>
      <c r="B44" s="201">
        <f t="shared" si="0"/>
        <v>33</v>
      </c>
      <c r="C44" s="56"/>
      <c r="D44" s="57" t="s">
        <v>40</v>
      </c>
      <c r="E44" s="197" t="s">
        <v>723</v>
      </c>
      <c r="F44" s="197" t="s">
        <v>416</v>
      </c>
      <c r="G44" s="197" t="s">
        <v>558</v>
      </c>
      <c r="H44" s="58" t="s">
        <v>608</v>
      </c>
      <c r="I44" s="269">
        <v>43132</v>
      </c>
      <c r="J44" s="81">
        <v>43159</v>
      </c>
      <c r="K44" s="58" t="s">
        <v>608</v>
      </c>
      <c r="L44" s="266">
        <v>0.4</v>
      </c>
      <c r="M44" s="248">
        <f t="shared" si="2"/>
        <v>0.4</v>
      </c>
      <c r="N44" s="264">
        <f t="shared" si="2"/>
        <v>0.4</v>
      </c>
      <c r="O44" s="266">
        <v>0</v>
      </c>
      <c r="P44" s="199">
        <v>0</v>
      </c>
      <c r="Q44" s="267">
        <v>0</v>
      </c>
      <c r="R44" s="202"/>
      <c r="S44" s="50"/>
      <c r="T44" s="51"/>
    </row>
    <row r="45" spans="1:20" x14ac:dyDescent="0.25">
      <c r="A45" s="22" t="e">
        <v>#REF!</v>
      </c>
      <c r="B45" s="201">
        <f t="shared" si="0"/>
        <v>34</v>
      </c>
      <c r="C45" s="56"/>
      <c r="D45" s="57" t="s">
        <v>40</v>
      </c>
      <c r="E45" s="197" t="s">
        <v>724</v>
      </c>
      <c r="F45" s="197" t="s">
        <v>416</v>
      </c>
      <c r="G45" s="197" t="s">
        <v>558</v>
      </c>
      <c r="H45" s="58" t="s">
        <v>608</v>
      </c>
      <c r="I45" s="269">
        <v>43132</v>
      </c>
      <c r="J45" s="81">
        <v>43159</v>
      </c>
      <c r="K45" s="58" t="s">
        <v>608</v>
      </c>
      <c r="L45" s="266">
        <v>0.4</v>
      </c>
      <c r="M45" s="248">
        <f t="shared" si="2"/>
        <v>0.4</v>
      </c>
      <c r="N45" s="264">
        <f t="shared" si="2"/>
        <v>0.4</v>
      </c>
      <c r="O45" s="266">
        <v>0</v>
      </c>
      <c r="P45" s="199">
        <v>0</v>
      </c>
      <c r="Q45" s="267">
        <v>0</v>
      </c>
      <c r="R45" s="202"/>
      <c r="S45" s="50"/>
      <c r="T45" s="51"/>
    </row>
    <row r="46" spans="1:20" x14ac:dyDescent="0.25">
      <c r="A46" s="22" t="e">
        <v>#REF!</v>
      </c>
      <c r="B46" s="201">
        <f t="shared" si="0"/>
        <v>35</v>
      </c>
      <c r="C46" s="56"/>
      <c r="D46" s="57" t="s">
        <v>40</v>
      </c>
      <c r="E46" s="197" t="s">
        <v>725</v>
      </c>
      <c r="F46" s="197" t="s">
        <v>416</v>
      </c>
      <c r="G46" s="197" t="s">
        <v>558</v>
      </c>
      <c r="H46" s="58" t="s">
        <v>634</v>
      </c>
      <c r="I46" s="269">
        <v>43132</v>
      </c>
      <c r="J46" s="81">
        <v>43159</v>
      </c>
      <c r="K46" s="58" t="s">
        <v>634</v>
      </c>
      <c r="L46" s="266">
        <v>0.4</v>
      </c>
      <c r="M46" s="248">
        <f t="shared" si="2"/>
        <v>0.4</v>
      </c>
      <c r="N46" s="264">
        <f t="shared" si="2"/>
        <v>0.4</v>
      </c>
      <c r="O46" s="266">
        <v>0</v>
      </c>
      <c r="P46" s="199">
        <v>0</v>
      </c>
      <c r="Q46" s="267">
        <v>0</v>
      </c>
      <c r="R46" s="202"/>
      <c r="S46" s="50"/>
      <c r="T46" s="51"/>
    </row>
    <row r="47" spans="1:20" x14ac:dyDescent="0.25">
      <c r="A47" s="22" t="e">
        <v>#REF!</v>
      </c>
      <c r="B47" s="201">
        <f t="shared" si="0"/>
        <v>36</v>
      </c>
      <c r="C47" s="56"/>
      <c r="D47" s="57" t="s">
        <v>40</v>
      </c>
      <c r="E47" s="197" t="s">
        <v>729</v>
      </c>
      <c r="F47" s="197" t="s">
        <v>416</v>
      </c>
      <c r="G47" s="197" t="s">
        <v>558</v>
      </c>
      <c r="H47" s="58" t="s">
        <v>730</v>
      </c>
      <c r="I47" s="269">
        <v>43132</v>
      </c>
      <c r="J47" s="81">
        <v>43159</v>
      </c>
      <c r="K47" s="58" t="s">
        <v>730</v>
      </c>
      <c r="L47" s="266">
        <v>0.4</v>
      </c>
      <c r="M47" s="248">
        <f t="shared" si="2"/>
        <v>0.4</v>
      </c>
      <c r="N47" s="264">
        <f t="shared" si="2"/>
        <v>0.4</v>
      </c>
      <c r="O47" s="266">
        <v>0</v>
      </c>
      <c r="P47" s="199">
        <v>0</v>
      </c>
      <c r="Q47" s="267">
        <v>0</v>
      </c>
      <c r="R47" s="202"/>
      <c r="S47" s="24"/>
      <c r="T47" s="24"/>
    </row>
    <row r="48" spans="1:20" x14ac:dyDescent="0.25">
      <c r="A48" s="22" t="e">
        <v>#REF!</v>
      </c>
      <c r="B48" s="201">
        <f t="shared" si="0"/>
        <v>37</v>
      </c>
      <c r="C48" s="56"/>
      <c r="D48" s="57" t="s">
        <v>40</v>
      </c>
      <c r="E48" s="197" t="s">
        <v>726</v>
      </c>
      <c r="F48" s="197" t="s">
        <v>416</v>
      </c>
      <c r="G48" s="197" t="s">
        <v>558</v>
      </c>
      <c r="H48" s="58" t="s">
        <v>370</v>
      </c>
      <c r="I48" s="269">
        <v>43132</v>
      </c>
      <c r="J48" s="81">
        <v>43159</v>
      </c>
      <c r="K48" s="58" t="s">
        <v>370</v>
      </c>
      <c r="L48" s="266">
        <v>0.4</v>
      </c>
      <c r="M48" s="248">
        <f t="shared" si="2"/>
        <v>0.4</v>
      </c>
      <c r="N48" s="264">
        <f t="shared" si="2"/>
        <v>0.4</v>
      </c>
      <c r="O48" s="266">
        <v>0</v>
      </c>
      <c r="P48" s="199">
        <v>0</v>
      </c>
      <c r="Q48" s="267">
        <v>0</v>
      </c>
      <c r="R48" s="202"/>
      <c r="S48" s="50"/>
      <c r="T48" s="51"/>
    </row>
    <row r="49" spans="1:20" x14ac:dyDescent="0.25">
      <c r="A49" s="22" t="e">
        <v>#REF!</v>
      </c>
      <c r="B49" s="201">
        <f t="shared" si="0"/>
        <v>38</v>
      </c>
      <c r="C49" s="56"/>
      <c r="D49" s="57" t="s">
        <v>40</v>
      </c>
      <c r="E49" s="197" t="s">
        <v>727</v>
      </c>
      <c r="F49" s="197" t="s">
        <v>416</v>
      </c>
      <c r="G49" s="197" t="s">
        <v>558</v>
      </c>
      <c r="H49" s="58" t="s">
        <v>531</v>
      </c>
      <c r="I49" s="269">
        <v>43132</v>
      </c>
      <c r="J49" s="81">
        <v>43159</v>
      </c>
      <c r="K49" s="58" t="s">
        <v>531</v>
      </c>
      <c r="L49" s="266">
        <v>0.4</v>
      </c>
      <c r="M49" s="248">
        <f t="shared" si="2"/>
        <v>0.4</v>
      </c>
      <c r="N49" s="264">
        <f t="shared" si="2"/>
        <v>0.4</v>
      </c>
      <c r="O49" s="266">
        <v>0</v>
      </c>
      <c r="P49" s="199">
        <v>0</v>
      </c>
      <c r="Q49" s="267">
        <v>0</v>
      </c>
      <c r="R49" s="202"/>
      <c r="S49" s="24"/>
      <c r="T49" s="24"/>
    </row>
    <row r="50" spans="1:20" x14ac:dyDescent="0.25">
      <c r="A50" s="22" t="e">
        <v>#REF!</v>
      </c>
      <c r="B50" s="201">
        <f t="shared" si="0"/>
        <v>39</v>
      </c>
      <c r="C50" s="56"/>
      <c r="D50" s="57" t="s">
        <v>40</v>
      </c>
      <c r="E50" s="197" t="s">
        <v>728</v>
      </c>
      <c r="F50" s="197" t="s">
        <v>416</v>
      </c>
      <c r="G50" s="197" t="s">
        <v>558</v>
      </c>
      <c r="H50" s="58" t="s">
        <v>608</v>
      </c>
      <c r="I50" s="269">
        <v>43132</v>
      </c>
      <c r="J50" s="81">
        <v>43159</v>
      </c>
      <c r="K50" s="58" t="s">
        <v>608</v>
      </c>
      <c r="L50" s="266">
        <v>0.4</v>
      </c>
      <c r="M50" s="248">
        <f t="shared" si="2"/>
        <v>0.4</v>
      </c>
      <c r="N50" s="264">
        <f t="shared" si="2"/>
        <v>0.4</v>
      </c>
      <c r="O50" s="266">
        <v>0</v>
      </c>
      <c r="P50" s="199">
        <v>0</v>
      </c>
      <c r="Q50" s="267">
        <v>0</v>
      </c>
      <c r="R50" s="202"/>
      <c r="S50" s="24"/>
      <c r="T50" s="24"/>
    </row>
    <row r="51" spans="1:20" x14ac:dyDescent="0.25">
      <c r="A51" s="22">
        <v>1187</v>
      </c>
      <c r="B51" s="201">
        <f t="shared" si="0"/>
        <v>40</v>
      </c>
      <c r="C51" s="56"/>
      <c r="D51" s="57" t="s">
        <v>40</v>
      </c>
      <c r="E51" s="197" t="s">
        <v>3281</v>
      </c>
      <c r="F51" s="197" t="s">
        <v>416</v>
      </c>
      <c r="G51" s="197" t="s">
        <v>558</v>
      </c>
      <c r="H51" s="58" t="s">
        <v>634</v>
      </c>
      <c r="I51" s="269">
        <v>43132</v>
      </c>
      <c r="J51" s="81">
        <v>43159</v>
      </c>
      <c r="K51" s="58" t="s">
        <v>634</v>
      </c>
      <c r="L51" s="266">
        <v>0.4</v>
      </c>
      <c r="M51" s="248">
        <f t="shared" si="2"/>
        <v>0.4</v>
      </c>
      <c r="N51" s="264">
        <f t="shared" si="2"/>
        <v>0.4</v>
      </c>
      <c r="O51" s="266"/>
      <c r="P51" s="199"/>
      <c r="Q51" s="267"/>
      <c r="R51" s="202"/>
      <c r="S51" s="24"/>
      <c r="T51" s="24"/>
    </row>
    <row r="52" spans="1:20" x14ac:dyDescent="0.25">
      <c r="A52" s="22" t="e">
        <v>#REF!</v>
      </c>
      <c r="B52" s="201">
        <f t="shared" si="0"/>
        <v>41</v>
      </c>
      <c r="C52" s="56"/>
      <c r="D52" s="57" t="s">
        <v>40</v>
      </c>
      <c r="E52" s="197" t="s">
        <v>3282</v>
      </c>
      <c r="F52" s="197" t="s">
        <v>416</v>
      </c>
      <c r="G52" s="197" t="s">
        <v>558</v>
      </c>
      <c r="H52" s="58" t="s">
        <v>634</v>
      </c>
      <c r="I52" s="269">
        <v>43132</v>
      </c>
      <c r="J52" s="81">
        <v>43159</v>
      </c>
      <c r="K52" s="58" t="s">
        <v>634</v>
      </c>
      <c r="L52" s="266">
        <v>0.4</v>
      </c>
      <c r="M52" s="248">
        <f t="shared" si="2"/>
        <v>0.4</v>
      </c>
      <c r="N52" s="264">
        <f t="shared" si="2"/>
        <v>0.4</v>
      </c>
      <c r="O52" s="266">
        <v>0</v>
      </c>
      <c r="P52" s="199">
        <v>0</v>
      </c>
      <c r="Q52" s="267">
        <v>0</v>
      </c>
      <c r="R52" s="202"/>
      <c r="S52" s="24"/>
      <c r="T52" s="24"/>
    </row>
    <row r="53" spans="1:20" x14ac:dyDescent="0.25">
      <c r="A53" s="22" t="e">
        <v>#REF!</v>
      </c>
      <c r="B53" s="201">
        <f t="shared" si="0"/>
        <v>42</v>
      </c>
      <c r="C53" s="56"/>
      <c r="D53" s="57" t="s">
        <v>40</v>
      </c>
      <c r="E53" s="57" t="s">
        <v>3283</v>
      </c>
      <c r="F53" s="197" t="s">
        <v>416</v>
      </c>
      <c r="G53" s="197" t="s">
        <v>558</v>
      </c>
      <c r="H53" s="197" t="s">
        <v>370</v>
      </c>
      <c r="I53" s="269">
        <v>43132</v>
      </c>
      <c r="J53" s="81">
        <v>43159</v>
      </c>
      <c r="K53" s="197" t="s">
        <v>370</v>
      </c>
      <c r="L53" s="266">
        <v>0.4</v>
      </c>
      <c r="M53" s="49">
        <f t="shared" si="2"/>
        <v>0.4</v>
      </c>
      <c r="N53" s="210">
        <f t="shared" si="2"/>
        <v>0.4</v>
      </c>
      <c r="O53" s="262"/>
      <c r="P53" s="121"/>
      <c r="Q53" s="260"/>
      <c r="R53" s="202"/>
      <c r="S53" s="24"/>
      <c r="T53" s="24"/>
    </row>
    <row r="54" spans="1:20" x14ac:dyDescent="0.25">
      <c r="A54" s="22" t="e">
        <v>#REF!</v>
      </c>
      <c r="B54" s="201">
        <f t="shared" si="0"/>
        <v>43</v>
      </c>
      <c r="C54" s="56"/>
      <c r="D54" s="57" t="s">
        <v>40</v>
      </c>
      <c r="E54" s="57" t="s">
        <v>3284</v>
      </c>
      <c r="F54" s="197" t="s">
        <v>416</v>
      </c>
      <c r="G54" s="197" t="s">
        <v>558</v>
      </c>
      <c r="H54" s="58" t="s">
        <v>517</v>
      </c>
      <c r="I54" s="269">
        <v>43132</v>
      </c>
      <c r="J54" s="81">
        <v>43159</v>
      </c>
      <c r="K54" s="58" t="s">
        <v>517</v>
      </c>
      <c r="L54" s="266">
        <v>0.4</v>
      </c>
      <c r="M54" s="248">
        <f t="shared" si="2"/>
        <v>0.4</v>
      </c>
      <c r="N54" s="264">
        <f t="shared" si="2"/>
        <v>0.4</v>
      </c>
      <c r="O54" s="262"/>
      <c r="P54" s="121"/>
      <c r="Q54" s="260"/>
      <c r="R54" s="202"/>
      <c r="S54" s="24"/>
      <c r="T54" s="24"/>
    </row>
    <row r="55" spans="1:20" x14ac:dyDescent="0.25">
      <c r="A55" s="22">
        <v>1103</v>
      </c>
      <c r="B55" s="201">
        <f t="shared" si="0"/>
        <v>44</v>
      </c>
      <c r="C55" s="56"/>
      <c r="D55" s="57" t="s">
        <v>40</v>
      </c>
      <c r="E55" s="57" t="s">
        <v>3285</v>
      </c>
      <c r="F55" s="197" t="s">
        <v>416</v>
      </c>
      <c r="G55" s="197" t="s">
        <v>558</v>
      </c>
      <c r="H55" s="197" t="s">
        <v>370</v>
      </c>
      <c r="I55" s="269">
        <v>43132</v>
      </c>
      <c r="J55" s="81">
        <v>43159</v>
      </c>
      <c r="K55" s="197" t="s">
        <v>370</v>
      </c>
      <c r="L55" s="266">
        <v>0.4</v>
      </c>
      <c r="M55" s="49">
        <f t="shared" si="2"/>
        <v>0.4</v>
      </c>
      <c r="N55" s="210">
        <f t="shared" si="2"/>
        <v>0.4</v>
      </c>
      <c r="O55" s="262"/>
      <c r="P55" s="121"/>
      <c r="Q55" s="260"/>
      <c r="R55" s="202"/>
      <c r="S55" s="24"/>
      <c r="T55" s="24"/>
    </row>
    <row r="56" spans="1:20" x14ac:dyDescent="0.25">
      <c r="A56" s="22">
        <v>1110</v>
      </c>
      <c r="B56" s="201">
        <f t="shared" si="0"/>
        <v>45</v>
      </c>
      <c r="C56" s="56"/>
      <c r="D56" s="57" t="s">
        <v>40</v>
      </c>
      <c r="E56" s="57" t="s">
        <v>2977</v>
      </c>
      <c r="F56" s="197" t="s">
        <v>416</v>
      </c>
      <c r="G56" s="197" t="s">
        <v>558</v>
      </c>
      <c r="H56" s="197" t="s">
        <v>370</v>
      </c>
      <c r="I56" s="269">
        <v>43132</v>
      </c>
      <c r="J56" s="81">
        <v>43159</v>
      </c>
      <c r="K56" s="197" t="s">
        <v>370</v>
      </c>
      <c r="L56" s="266">
        <v>0.4</v>
      </c>
      <c r="M56" s="248">
        <f t="shared" si="2"/>
        <v>0.4</v>
      </c>
      <c r="N56" s="264">
        <f t="shared" si="2"/>
        <v>0.4</v>
      </c>
      <c r="O56" s="262"/>
      <c r="P56" s="121"/>
      <c r="Q56" s="260"/>
      <c r="R56" s="202"/>
      <c r="S56" s="24"/>
      <c r="T56" s="24"/>
    </row>
    <row r="57" spans="1:20" x14ac:dyDescent="0.25">
      <c r="A57" s="22">
        <v>1166</v>
      </c>
      <c r="B57" s="201">
        <f t="shared" si="0"/>
        <v>46</v>
      </c>
      <c r="C57" s="56"/>
      <c r="D57" s="57" t="s">
        <v>40</v>
      </c>
      <c r="E57" s="57" t="s">
        <v>3286</v>
      </c>
      <c r="F57" s="197" t="s">
        <v>416</v>
      </c>
      <c r="G57" s="197" t="s">
        <v>558</v>
      </c>
      <c r="H57" s="58" t="s">
        <v>531</v>
      </c>
      <c r="I57" s="269">
        <v>43132</v>
      </c>
      <c r="J57" s="81">
        <v>43159</v>
      </c>
      <c r="K57" s="58" t="s">
        <v>531</v>
      </c>
      <c r="L57" s="266">
        <v>0.4</v>
      </c>
      <c r="M57" s="49">
        <f t="shared" si="2"/>
        <v>0.4</v>
      </c>
      <c r="N57" s="210">
        <f t="shared" si="2"/>
        <v>0.4</v>
      </c>
      <c r="O57" s="262"/>
      <c r="P57" s="121"/>
      <c r="Q57" s="260"/>
      <c r="R57" s="202"/>
      <c r="S57" s="24"/>
      <c r="T57" s="24"/>
    </row>
    <row r="58" spans="1:20" x14ac:dyDescent="0.25">
      <c r="A58" s="22">
        <v>1173</v>
      </c>
      <c r="B58" s="201">
        <f t="shared" si="0"/>
        <v>47</v>
      </c>
      <c r="C58" s="56"/>
      <c r="D58" s="57" t="s">
        <v>40</v>
      </c>
      <c r="E58" s="57" t="s">
        <v>3287</v>
      </c>
      <c r="F58" s="197" t="s">
        <v>416</v>
      </c>
      <c r="G58" s="197" t="s">
        <v>558</v>
      </c>
      <c r="H58" s="58" t="s">
        <v>517</v>
      </c>
      <c r="I58" s="269">
        <v>43132</v>
      </c>
      <c r="J58" s="81">
        <v>43159</v>
      </c>
      <c r="K58" s="58" t="s">
        <v>517</v>
      </c>
      <c r="L58" s="266">
        <v>0.4</v>
      </c>
      <c r="M58" s="49">
        <f t="shared" ref="M58:N65" si="3">+L58</f>
        <v>0.4</v>
      </c>
      <c r="N58" s="210">
        <f t="shared" si="3"/>
        <v>0.4</v>
      </c>
      <c r="O58" s="262"/>
      <c r="P58" s="121"/>
      <c r="Q58" s="260"/>
      <c r="R58" s="202"/>
      <c r="S58" s="24"/>
      <c r="T58" s="24"/>
    </row>
    <row r="59" spans="1:20" x14ac:dyDescent="0.25">
      <c r="A59" s="22">
        <v>1180</v>
      </c>
      <c r="B59" s="201">
        <f t="shared" si="0"/>
        <v>48</v>
      </c>
      <c r="C59" s="56"/>
      <c r="D59" s="57" t="s">
        <v>40</v>
      </c>
      <c r="E59" s="57" t="s">
        <v>3288</v>
      </c>
      <c r="F59" s="197" t="s">
        <v>416</v>
      </c>
      <c r="G59" s="197" t="s">
        <v>558</v>
      </c>
      <c r="H59" s="58" t="s">
        <v>504</v>
      </c>
      <c r="I59" s="269">
        <v>43132</v>
      </c>
      <c r="J59" s="81">
        <v>43159</v>
      </c>
      <c r="K59" s="58" t="s">
        <v>504</v>
      </c>
      <c r="L59" s="266">
        <v>0.4</v>
      </c>
      <c r="M59" s="49">
        <f t="shared" si="3"/>
        <v>0.4</v>
      </c>
      <c r="N59" s="210">
        <f t="shared" si="3"/>
        <v>0.4</v>
      </c>
      <c r="O59" s="262"/>
      <c r="P59" s="121"/>
      <c r="Q59" s="260"/>
      <c r="R59" s="202"/>
      <c r="S59" s="24"/>
      <c r="T59" s="24"/>
    </row>
    <row r="60" spans="1:20" x14ac:dyDescent="0.25">
      <c r="A60" s="22">
        <v>1187</v>
      </c>
      <c r="B60" s="201">
        <f t="shared" si="0"/>
        <v>49</v>
      </c>
      <c r="C60" s="56"/>
      <c r="D60" s="57" t="s">
        <v>40</v>
      </c>
      <c r="E60" s="57" t="s">
        <v>3289</v>
      </c>
      <c r="F60" s="197" t="s">
        <v>416</v>
      </c>
      <c r="G60" s="197" t="s">
        <v>558</v>
      </c>
      <c r="H60" s="58" t="s">
        <v>422</v>
      </c>
      <c r="I60" s="269">
        <v>43132</v>
      </c>
      <c r="J60" s="81">
        <v>43159</v>
      </c>
      <c r="K60" s="58" t="s">
        <v>422</v>
      </c>
      <c r="L60" s="266">
        <v>0.4</v>
      </c>
      <c r="M60" s="49">
        <f t="shared" si="3"/>
        <v>0.4</v>
      </c>
      <c r="N60" s="210">
        <f t="shared" si="3"/>
        <v>0.4</v>
      </c>
      <c r="O60" s="262"/>
      <c r="P60" s="121"/>
      <c r="Q60" s="260"/>
      <c r="R60" s="202"/>
      <c r="S60" s="24"/>
      <c r="T60" s="24"/>
    </row>
    <row r="61" spans="1:20" s="18" customFormat="1" x14ac:dyDescent="0.25">
      <c r="A61" s="52">
        <v>1187</v>
      </c>
      <c r="B61" s="201">
        <f t="shared" si="0"/>
        <v>50</v>
      </c>
      <c r="C61" s="275"/>
      <c r="D61" s="57" t="s">
        <v>40</v>
      </c>
      <c r="E61" s="275" t="s">
        <v>3290</v>
      </c>
      <c r="F61" s="268" t="s">
        <v>416</v>
      </c>
      <c r="G61" s="268" t="s">
        <v>558</v>
      </c>
      <c r="H61" s="276" t="s">
        <v>370</v>
      </c>
      <c r="I61" s="273">
        <v>43132</v>
      </c>
      <c r="J61" s="83">
        <v>43159</v>
      </c>
      <c r="K61" s="276" t="s">
        <v>370</v>
      </c>
      <c r="L61" s="266">
        <v>0.4</v>
      </c>
      <c r="M61" s="49">
        <f t="shared" si="3"/>
        <v>0.4</v>
      </c>
      <c r="N61" s="210">
        <f t="shared" si="3"/>
        <v>0.4</v>
      </c>
      <c r="O61" s="212"/>
      <c r="P61" s="49"/>
      <c r="Q61" s="210"/>
      <c r="R61" s="277"/>
      <c r="S61" s="274"/>
      <c r="T61" s="274"/>
    </row>
    <row r="62" spans="1:20" s="18" customFormat="1" x14ac:dyDescent="0.25">
      <c r="A62" s="52">
        <v>1187</v>
      </c>
      <c r="B62" s="201">
        <f t="shared" si="0"/>
        <v>51</v>
      </c>
      <c r="C62" s="275"/>
      <c r="D62" s="57" t="s">
        <v>40</v>
      </c>
      <c r="E62" s="275" t="s">
        <v>3291</v>
      </c>
      <c r="F62" s="268" t="s">
        <v>416</v>
      </c>
      <c r="G62" s="268" t="s">
        <v>558</v>
      </c>
      <c r="H62" s="276" t="s">
        <v>608</v>
      </c>
      <c r="I62" s="273">
        <v>43132</v>
      </c>
      <c r="J62" s="83">
        <v>43159</v>
      </c>
      <c r="K62" s="276" t="s">
        <v>608</v>
      </c>
      <c r="L62" s="266">
        <v>0.4</v>
      </c>
      <c r="M62" s="49">
        <f t="shared" si="3"/>
        <v>0.4</v>
      </c>
      <c r="N62" s="210">
        <f t="shared" si="3"/>
        <v>0.4</v>
      </c>
      <c r="O62" s="212"/>
      <c r="P62" s="49"/>
      <c r="Q62" s="210"/>
      <c r="R62" s="277"/>
      <c r="S62" s="274"/>
      <c r="T62" s="274"/>
    </row>
    <row r="63" spans="1:20" x14ac:dyDescent="0.25">
      <c r="A63" s="22">
        <v>1187</v>
      </c>
      <c r="B63" s="201">
        <f t="shared" si="0"/>
        <v>52</v>
      </c>
      <c r="C63" s="275"/>
      <c r="D63" s="57" t="s">
        <v>40</v>
      </c>
      <c r="E63" s="56" t="s">
        <v>3292</v>
      </c>
      <c r="F63" s="268" t="s">
        <v>416</v>
      </c>
      <c r="G63" s="268" t="s">
        <v>558</v>
      </c>
      <c r="H63" s="58" t="s">
        <v>370</v>
      </c>
      <c r="I63" s="269">
        <v>43132</v>
      </c>
      <c r="J63" s="81">
        <v>43159</v>
      </c>
      <c r="K63" s="58" t="s">
        <v>370</v>
      </c>
      <c r="L63" s="266">
        <v>0.4</v>
      </c>
      <c r="M63" s="49">
        <f t="shared" si="3"/>
        <v>0.4</v>
      </c>
      <c r="N63" s="210">
        <f t="shared" si="3"/>
        <v>0.4</v>
      </c>
      <c r="O63" s="262"/>
      <c r="P63" s="121"/>
      <c r="Q63" s="260"/>
      <c r="R63" s="202"/>
      <c r="S63" s="24"/>
      <c r="T63" s="24"/>
    </row>
    <row r="64" spans="1:20" x14ac:dyDescent="0.25">
      <c r="A64" s="22" t="e">
        <v>#REF!</v>
      </c>
      <c r="B64" s="201">
        <f t="shared" si="0"/>
        <v>53</v>
      </c>
      <c r="C64" s="56"/>
      <c r="D64" s="57" t="s">
        <v>40</v>
      </c>
      <c r="E64" s="56" t="s">
        <v>3300</v>
      </c>
      <c r="F64" s="57" t="s">
        <v>416</v>
      </c>
      <c r="G64" s="57" t="s">
        <v>558</v>
      </c>
      <c r="H64" s="58" t="s">
        <v>370</v>
      </c>
      <c r="I64" s="80">
        <v>43132</v>
      </c>
      <c r="J64" s="81">
        <v>43159</v>
      </c>
      <c r="K64" s="58" t="s">
        <v>370</v>
      </c>
      <c r="L64" s="266">
        <v>0.4</v>
      </c>
      <c r="M64" s="49">
        <f t="shared" si="3"/>
        <v>0.4</v>
      </c>
      <c r="N64" s="210">
        <f t="shared" si="3"/>
        <v>0.4</v>
      </c>
      <c r="O64" s="262">
        <v>0</v>
      </c>
      <c r="P64" s="121">
        <v>0</v>
      </c>
      <c r="Q64" s="260">
        <v>0</v>
      </c>
      <c r="R64" s="202"/>
      <c r="S64" s="24"/>
      <c r="T64" s="24"/>
    </row>
    <row r="65" spans="1:20" x14ac:dyDescent="0.25">
      <c r="A65" s="22"/>
      <c r="B65" s="201">
        <f t="shared" si="0"/>
        <v>54</v>
      </c>
      <c r="C65" s="56"/>
      <c r="D65" s="57" t="s">
        <v>40</v>
      </c>
      <c r="E65" s="1247" t="s">
        <v>3349</v>
      </c>
      <c r="F65" s="57" t="s">
        <v>416</v>
      </c>
      <c r="G65" s="57" t="s">
        <v>558</v>
      </c>
      <c r="H65" s="284" t="s">
        <v>3350</v>
      </c>
      <c r="I65" s="80">
        <v>43132</v>
      </c>
      <c r="J65" s="81">
        <v>43159</v>
      </c>
      <c r="K65" s="284" t="s">
        <v>3350</v>
      </c>
      <c r="L65" s="1063">
        <v>0.4</v>
      </c>
      <c r="M65" s="1065">
        <f t="shared" si="3"/>
        <v>0.4</v>
      </c>
      <c r="N65" s="1067">
        <f t="shared" si="3"/>
        <v>0.4</v>
      </c>
      <c r="O65" s="262"/>
      <c r="P65" s="121"/>
      <c r="Q65" s="260"/>
      <c r="R65" s="202"/>
      <c r="S65" s="24"/>
      <c r="T65" s="24"/>
    </row>
    <row r="66" spans="1:20" x14ac:dyDescent="0.25">
      <c r="A66" s="22"/>
      <c r="B66" s="201">
        <f t="shared" si="0"/>
        <v>55</v>
      </c>
      <c r="C66" s="56"/>
      <c r="D66" s="57" t="s">
        <v>40</v>
      </c>
      <c r="E66" s="1248"/>
      <c r="F66" s="57" t="s">
        <v>416</v>
      </c>
      <c r="G66" s="57" t="s">
        <v>558</v>
      </c>
      <c r="H66" s="285" t="s">
        <v>3351</v>
      </c>
      <c r="I66" s="80">
        <v>43132</v>
      </c>
      <c r="J66" s="81">
        <v>43159</v>
      </c>
      <c r="K66" s="285" t="s">
        <v>3351</v>
      </c>
      <c r="L66" s="1064"/>
      <c r="M66" s="1066"/>
      <c r="N66" s="1068"/>
      <c r="O66" s="262"/>
      <c r="P66" s="121"/>
      <c r="Q66" s="260"/>
      <c r="R66" s="202"/>
      <c r="S66" s="24"/>
      <c r="T66" s="24"/>
    </row>
    <row r="67" spans="1:20" x14ac:dyDescent="0.25">
      <c r="A67" s="22"/>
      <c r="B67" s="201">
        <f t="shared" si="0"/>
        <v>56</v>
      </c>
      <c r="C67" s="56"/>
      <c r="D67" s="57" t="s">
        <v>40</v>
      </c>
      <c r="E67" s="56" t="s">
        <v>3352</v>
      </c>
      <c r="F67" s="57" t="s">
        <v>416</v>
      </c>
      <c r="G67" s="57" t="s">
        <v>558</v>
      </c>
      <c r="H67" s="285" t="s">
        <v>458</v>
      </c>
      <c r="I67" s="80">
        <v>43132</v>
      </c>
      <c r="J67" s="81">
        <v>43159</v>
      </c>
      <c r="K67" s="285" t="s">
        <v>458</v>
      </c>
      <c r="L67" s="266">
        <v>0.4</v>
      </c>
      <c r="M67" s="121">
        <f t="shared" ref="M67:N74" si="4">+L67</f>
        <v>0.4</v>
      </c>
      <c r="N67" s="260">
        <f t="shared" si="4"/>
        <v>0.4</v>
      </c>
      <c r="O67" s="262"/>
      <c r="P67" s="121"/>
      <c r="Q67" s="260"/>
      <c r="R67" s="202"/>
      <c r="S67" s="24"/>
      <c r="T67" s="24"/>
    </row>
    <row r="68" spans="1:20" x14ac:dyDescent="0.25">
      <c r="A68" s="22"/>
      <c r="B68" s="201">
        <f t="shared" si="0"/>
        <v>57</v>
      </c>
      <c r="C68" s="56"/>
      <c r="D68" s="57" t="s">
        <v>40</v>
      </c>
      <c r="E68" s="56" t="s">
        <v>3353</v>
      </c>
      <c r="F68" s="57" t="s">
        <v>416</v>
      </c>
      <c r="G68" s="57" t="s">
        <v>558</v>
      </c>
      <c r="H68" s="285" t="s">
        <v>458</v>
      </c>
      <c r="I68" s="80">
        <v>43132</v>
      </c>
      <c r="J68" s="81">
        <v>43159</v>
      </c>
      <c r="K68" s="285" t="s">
        <v>458</v>
      </c>
      <c r="L68" s="266">
        <v>0.4</v>
      </c>
      <c r="M68" s="49">
        <f t="shared" si="4"/>
        <v>0.4</v>
      </c>
      <c r="N68" s="210">
        <f t="shared" si="4"/>
        <v>0.4</v>
      </c>
      <c r="O68" s="262"/>
      <c r="P68" s="121"/>
      <c r="Q68" s="260"/>
      <c r="R68" s="202"/>
      <c r="S68" s="24"/>
      <c r="T68" s="24"/>
    </row>
    <row r="69" spans="1:20" x14ac:dyDescent="0.25">
      <c r="A69" s="22"/>
      <c r="B69" s="201">
        <f t="shared" si="0"/>
        <v>58</v>
      </c>
      <c r="C69" s="56"/>
      <c r="D69" s="57" t="s">
        <v>40</v>
      </c>
      <c r="E69" s="56" t="s">
        <v>3354</v>
      </c>
      <c r="F69" s="57" t="s">
        <v>416</v>
      </c>
      <c r="G69" s="57" t="s">
        <v>558</v>
      </c>
      <c r="H69" s="285" t="s">
        <v>458</v>
      </c>
      <c r="I69" s="80">
        <v>43132</v>
      </c>
      <c r="J69" s="81">
        <v>43159</v>
      </c>
      <c r="K69" s="285" t="s">
        <v>458</v>
      </c>
      <c r="L69" s="266">
        <v>0.4</v>
      </c>
      <c r="M69" s="121">
        <f t="shared" si="4"/>
        <v>0.4</v>
      </c>
      <c r="N69" s="260">
        <f t="shared" si="4"/>
        <v>0.4</v>
      </c>
      <c r="O69" s="262"/>
      <c r="P69" s="121"/>
      <c r="Q69" s="260"/>
      <c r="R69" s="202"/>
      <c r="S69" s="24"/>
      <c r="T69" s="24"/>
    </row>
    <row r="70" spans="1:20" x14ac:dyDescent="0.25">
      <c r="A70" s="22"/>
      <c r="B70" s="201">
        <f t="shared" si="0"/>
        <v>59</v>
      </c>
      <c r="C70" s="56"/>
      <c r="D70" s="57" t="s">
        <v>40</v>
      </c>
      <c r="E70" s="56" t="s">
        <v>3355</v>
      </c>
      <c r="F70" s="57" t="s">
        <v>416</v>
      </c>
      <c r="G70" s="57" t="s">
        <v>558</v>
      </c>
      <c r="H70" s="285" t="s">
        <v>484</v>
      </c>
      <c r="I70" s="80">
        <v>43132</v>
      </c>
      <c r="J70" s="81">
        <v>43159</v>
      </c>
      <c r="K70" s="285" t="s">
        <v>484</v>
      </c>
      <c r="L70" s="266">
        <v>0.4</v>
      </c>
      <c r="M70" s="121">
        <f t="shared" si="4"/>
        <v>0.4</v>
      </c>
      <c r="N70" s="260">
        <f t="shared" si="4"/>
        <v>0.4</v>
      </c>
      <c r="O70" s="262"/>
      <c r="P70" s="121"/>
      <c r="Q70" s="260"/>
      <c r="R70" s="202"/>
      <c r="S70" s="24"/>
      <c r="T70" s="24"/>
    </row>
    <row r="71" spans="1:20" x14ac:dyDescent="0.25">
      <c r="A71" s="22"/>
      <c r="B71" s="201">
        <f t="shared" si="0"/>
        <v>60</v>
      </c>
      <c r="C71" s="56"/>
      <c r="D71" s="57" t="s">
        <v>40</v>
      </c>
      <c r="E71" s="56" t="s">
        <v>3356</v>
      </c>
      <c r="F71" s="57" t="s">
        <v>416</v>
      </c>
      <c r="G71" s="57" t="s">
        <v>558</v>
      </c>
      <c r="H71" s="285" t="s">
        <v>422</v>
      </c>
      <c r="I71" s="80">
        <v>43132</v>
      </c>
      <c r="J71" s="81">
        <v>43159</v>
      </c>
      <c r="K71" s="285" t="s">
        <v>422</v>
      </c>
      <c r="L71" s="266">
        <v>0.4</v>
      </c>
      <c r="M71" s="121">
        <f t="shared" si="4"/>
        <v>0.4</v>
      </c>
      <c r="N71" s="260">
        <f t="shared" si="4"/>
        <v>0.4</v>
      </c>
      <c r="O71" s="262"/>
      <c r="P71" s="121"/>
      <c r="Q71" s="260"/>
      <c r="R71" s="202"/>
      <c r="S71" s="24"/>
      <c r="T71" s="24"/>
    </row>
    <row r="72" spans="1:20" x14ac:dyDescent="0.25">
      <c r="A72" s="22"/>
      <c r="B72" s="201">
        <f t="shared" si="0"/>
        <v>61</v>
      </c>
      <c r="C72" s="56"/>
      <c r="D72" s="57" t="s">
        <v>40</v>
      </c>
      <c r="E72" s="56" t="s">
        <v>3357</v>
      </c>
      <c r="F72" s="57" t="s">
        <v>416</v>
      </c>
      <c r="G72" s="57" t="s">
        <v>558</v>
      </c>
      <c r="H72" s="285" t="s">
        <v>1176</v>
      </c>
      <c r="I72" s="80">
        <v>43132</v>
      </c>
      <c r="J72" s="81">
        <v>43159</v>
      </c>
      <c r="K72" s="285" t="s">
        <v>1176</v>
      </c>
      <c r="L72" s="266">
        <v>0.4</v>
      </c>
      <c r="M72" s="121">
        <f t="shared" si="4"/>
        <v>0.4</v>
      </c>
      <c r="N72" s="260">
        <f t="shared" si="4"/>
        <v>0.4</v>
      </c>
      <c r="O72" s="262"/>
      <c r="P72" s="121"/>
      <c r="Q72" s="260"/>
      <c r="R72" s="202"/>
      <c r="S72" s="24"/>
      <c r="T72" s="24"/>
    </row>
    <row r="73" spans="1:20" x14ac:dyDescent="0.25">
      <c r="A73" s="22"/>
      <c r="B73" s="201">
        <f t="shared" si="0"/>
        <v>62</v>
      </c>
      <c r="C73" s="56"/>
      <c r="D73" s="57" t="s">
        <v>40</v>
      </c>
      <c r="E73" s="56" t="s">
        <v>3358</v>
      </c>
      <c r="F73" s="57" t="s">
        <v>416</v>
      </c>
      <c r="G73" s="57" t="s">
        <v>558</v>
      </c>
      <c r="H73" s="285" t="s">
        <v>458</v>
      </c>
      <c r="I73" s="80">
        <v>43132</v>
      </c>
      <c r="J73" s="81">
        <v>43159</v>
      </c>
      <c r="K73" s="285" t="s">
        <v>458</v>
      </c>
      <c r="L73" s="266">
        <v>0.4</v>
      </c>
      <c r="M73" s="121">
        <f t="shared" si="4"/>
        <v>0.4</v>
      </c>
      <c r="N73" s="260">
        <f t="shared" si="4"/>
        <v>0.4</v>
      </c>
      <c r="O73" s="262"/>
      <c r="P73" s="121"/>
      <c r="Q73" s="260"/>
      <c r="R73" s="202"/>
      <c r="S73" s="24"/>
      <c r="T73" s="24"/>
    </row>
    <row r="74" spans="1:20" x14ac:dyDescent="0.25">
      <c r="A74" s="22"/>
      <c r="B74" s="201">
        <f t="shared" si="0"/>
        <v>63</v>
      </c>
      <c r="C74" s="56"/>
      <c r="D74" s="57" t="s">
        <v>40</v>
      </c>
      <c r="E74" s="56" t="s">
        <v>3359</v>
      </c>
      <c r="F74" s="57" t="s">
        <v>416</v>
      </c>
      <c r="G74" s="57" t="s">
        <v>558</v>
      </c>
      <c r="H74" s="285" t="s">
        <v>458</v>
      </c>
      <c r="I74" s="80">
        <v>43132</v>
      </c>
      <c r="J74" s="81">
        <v>43159</v>
      </c>
      <c r="K74" s="285" t="s">
        <v>458</v>
      </c>
      <c r="L74" s="266">
        <v>0.4</v>
      </c>
      <c r="M74" s="121">
        <f t="shared" si="4"/>
        <v>0.4</v>
      </c>
      <c r="N74" s="260">
        <f t="shared" si="4"/>
        <v>0.4</v>
      </c>
      <c r="O74" s="262"/>
      <c r="P74" s="121"/>
      <c r="Q74" s="260"/>
      <c r="R74" s="202"/>
      <c r="S74" s="24"/>
      <c r="T74" s="24"/>
    </row>
    <row r="75" spans="1:20" hidden="1" x14ac:dyDescent="0.25">
      <c r="A75" s="22">
        <v>1278</v>
      </c>
      <c r="B75" s="201" t="e">
        <f>+#REF!+1</f>
        <v>#REF!</v>
      </c>
      <c r="C75" s="56">
        <v>0</v>
      </c>
      <c r="D75" s="57" t="s">
        <v>216</v>
      </c>
      <c r="E75" s="56">
        <v>0</v>
      </c>
      <c r="F75" s="57" t="e">
        <v>#VALUE!</v>
      </c>
      <c r="G75" s="57" t="e">
        <v>#VALUE!</v>
      </c>
      <c r="H75" s="58"/>
      <c r="I75" s="56">
        <v>0</v>
      </c>
      <c r="J75" s="58">
        <v>0</v>
      </c>
      <c r="K75" s="48"/>
      <c r="L75" s="212"/>
      <c r="M75" s="49"/>
      <c r="N75" s="210"/>
      <c r="O75" s="212"/>
      <c r="P75" s="49"/>
      <c r="Q75" s="210"/>
      <c r="R75" s="202"/>
      <c r="S75" s="24"/>
      <c r="T75" s="24"/>
    </row>
    <row r="76" spans="1:20" hidden="1" x14ac:dyDescent="0.25">
      <c r="A76" s="22">
        <v>1285</v>
      </c>
      <c r="B76" s="201" t="e">
        <f t="shared" ref="B76:B112" si="5">+B75+1</f>
        <v>#REF!</v>
      </c>
      <c r="C76" s="56">
        <v>0</v>
      </c>
      <c r="D76" s="57" t="s">
        <v>216</v>
      </c>
      <c r="E76" s="56" t="e">
        <v>#VALUE!</v>
      </c>
      <c r="F76" s="57" t="e">
        <v>#VALUE!</v>
      </c>
      <c r="G76" s="57" t="e">
        <v>#VALUE!</v>
      </c>
      <c r="H76" s="58"/>
      <c r="I76" s="56">
        <v>0</v>
      </c>
      <c r="J76" s="58">
        <v>0</v>
      </c>
      <c r="K76" s="48"/>
      <c r="L76" s="212"/>
      <c r="M76" s="49"/>
      <c r="N76" s="210"/>
      <c r="O76" s="212"/>
      <c r="P76" s="49"/>
      <c r="Q76" s="210"/>
      <c r="R76" s="202"/>
      <c r="S76" s="50"/>
      <c r="T76" s="51"/>
    </row>
    <row r="77" spans="1:20" hidden="1" x14ac:dyDescent="0.25">
      <c r="A77" s="22">
        <v>1292</v>
      </c>
      <c r="B77" s="201" t="e">
        <f t="shared" si="5"/>
        <v>#REF!</v>
      </c>
      <c r="C77" s="56">
        <v>0</v>
      </c>
      <c r="D77" s="57" t="s">
        <v>216</v>
      </c>
      <c r="E77" s="56" t="e">
        <v>#VALUE!</v>
      </c>
      <c r="F77" s="57" t="e">
        <v>#VALUE!</v>
      </c>
      <c r="G77" s="57" t="e">
        <v>#VALUE!</v>
      </c>
      <c r="H77" s="58"/>
      <c r="I77" s="56">
        <v>0</v>
      </c>
      <c r="J77" s="58">
        <v>0</v>
      </c>
      <c r="K77" s="48"/>
      <c r="L77" s="212"/>
      <c r="M77" s="49"/>
      <c r="N77" s="210"/>
      <c r="O77" s="212"/>
      <c r="P77" s="49"/>
      <c r="Q77" s="210"/>
      <c r="R77" s="202"/>
      <c r="S77" s="50"/>
      <c r="T77" s="51"/>
    </row>
    <row r="78" spans="1:20" hidden="1" x14ac:dyDescent="0.25">
      <c r="A78" s="22">
        <v>1299</v>
      </c>
      <c r="B78" s="201" t="e">
        <f t="shared" si="5"/>
        <v>#REF!</v>
      </c>
      <c r="C78" s="56">
        <v>0</v>
      </c>
      <c r="D78" s="57" t="s">
        <v>216</v>
      </c>
      <c r="E78" s="56" t="e">
        <v>#VALUE!</v>
      </c>
      <c r="F78" s="57" t="e">
        <v>#VALUE!</v>
      </c>
      <c r="G78" s="57" t="e">
        <v>#VALUE!</v>
      </c>
      <c r="H78" s="58"/>
      <c r="I78" s="56">
        <v>0</v>
      </c>
      <c r="J78" s="58">
        <v>0</v>
      </c>
      <c r="K78" s="48"/>
      <c r="L78" s="212"/>
      <c r="M78" s="49"/>
      <c r="N78" s="210"/>
      <c r="O78" s="212"/>
      <c r="P78" s="49"/>
      <c r="Q78" s="210"/>
      <c r="R78" s="202"/>
      <c r="S78" s="50"/>
      <c r="T78" s="51"/>
    </row>
    <row r="79" spans="1:20" hidden="1" x14ac:dyDescent="0.25">
      <c r="A79" s="22">
        <v>1306</v>
      </c>
      <c r="B79" s="201" t="e">
        <f t="shared" si="5"/>
        <v>#REF!</v>
      </c>
      <c r="C79" s="56">
        <v>0</v>
      </c>
      <c r="D79" s="57" t="s">
        <v>216</v>
      </c>
      <c r="E79" s="56" t="e">
        <v>#VALUE!</v>
      </c>
      <c r="F79" s="57" t="e">
        <v>#VALUE!</v>
      </c>
      <c r="G79" s="57" t="e">
        <v>#VALUE!</v>
      </c>
      <c r="H79" s="58"/>
      <c r="I79" s="56">
        <v>0</v>
      </c>
      <c r="J79" s="58">
        <v>0</v>
      </c>
      <c r="K79" s="48"/>
      <c r="L79" s="212"/>
      <c r="M79" s="49"/>
      <c r="N79" s="210"/>
      <c r="O79" s="212"/>
      <c r="P79" s="49"/>
      <c r="Q79" s="210"/>
      <c r="R79" s="202"/>
      <c r="S79" s="24"/>
      <c r="T79" s="24"/>
    </row>
    <row r="80" spans="1:20" hidden="1" x14ac:dyDescent="0.25">
      <c r="A80" s="22">
        <v>1313</v>
      </c>
      <c r="B80" s="201" t="e">
        <f t="shared" si="5"/>
        <v>#REF!</v>
      </c>
      <c r="C80" s="56">
        <v>0</v>
      </c>
      <c r="D80" s="57" t="s">
        <v>216</v>
      </c>
      <c r="E80" s="56" t="e">
        <v>#VALUE!</v>
      </c>
      <c r="F80" s="57" t="e">
        <v>#VALUE!</v>
      </c>
      <c r="G80" s="57" t="e">
        <v>#VALUE!</v>
      </c>
      <c r="H80" s="58"/>
      <c r="I80" s="56">
        <v>0</v>
      </c>
      <c r="J80" s="58">
        <v>0</v>
      </c>
      <c r="K80" s="48"/>
      <c r="L80" s="212"/>
      <c r="M80" s="49"/>
      <c r="N80" s="210"/>
      <c r="O80" s="212"/>
      <c r="P80" s="49"/>
      <c r="Q80" s="210"/>
      <c r="R80" s="202"/>
      <c r="S80" s="24"/>
      <c r="T80" s="24"/>
    </row>
    <row r="81" spans="1:20" hidden="1" x14ac:dyDescent="0.25">
      <c r="A81" s="22">
        <v>1320</v>
      </c>
      <c r="B81" s="201" t="e">
        <f t="shared" si="5"/>
        <v>#REF!</v>
      </c>
      <c r="C81" s="56">
        <v>0</v>
      </c>
      <c r="D81" s="57" t="s">
        <v>216</v>
      </c>
      <c r="E81" s="56" t="e">
        <v>#VALUE!</v>
      </c>
      <c r="F81" s="57" t="e">
        <v>#VALUE!</v>
      </c>
      <c r="G81" s="57" t="e">
        <v>#VALUE!</v>
      </c>
      <c r="H81" s="58"/>
      <c r="I81" s="56">
        <v>0</v>
      </c>
      <c r="J81" s="58">
        <v>0</v>
      </c>
      <c r="K81" s="48"/>
      <c r="L81" s="212"/>
      <c r="M81" s="49"/>
      <c r="N81" s="210"/>
      <c r="O81" s="212"/>
      <c r="P81" s="49"/>
      <c r="Q81" s="210"/>
      <c r="R81" s="202"/>
      <c r="S81" s="24"/>
      <c r="T81" s="24"/>
    </row>
    <row r="82" spans="1:20" hidden="1" x14ac:dyDescent="0.25">
      <c r="A82" s="22">
        <v>1327</v>
      </c>
      <c r="B82" s="201" t="e">
        <f t="shared" si="5"/>
        <v>#REF!</v>
      </c>
      <c r="C82" s="56">
        <v>0</v>
      </c>
      <c r="D82" s="57" t="s">
        <v>216</v>
      </c>
      <c r="E82" s="56" t="e">
        <v>#VALUE!</v>
      </c>
      <c r="F82" s="57" t="e">
        <v>#VALUE!</v>
      </c>
      <c r="G82" s="57" t="e">
        <v>#VALUE!</v>
      </c>
      <c r="H82" s="58"/>
      <c r="I82" s="56">
        <v>0</v>
      </c>
      <c r="J82" s="58">
        <v>0</v>
      </c>
      <c r="K82" s="48"/>
      <c r="L82" s="212"/>
      <c r="M82" s="49"/>
      <c r="N82" s="210"/>
      <c r="O82" s="212"/>
      <c r="P82" s="49"/>
      <c r="Q82" s="210"/>
      <c r="R82" s="202"/>
      <c r="S82" s="50"/>
      <c r="T82" s="51"/>
    </row>
    <row r="83" spans="1:20" hidden="1" x14ac:dyDescent="0.25">
      <c r="A83" s="22">
        <v>1334</v>
      </c>
      <c r="B83" s="201" t="e">
        <f t="shared" si="5"/>
        <v>#REF!</v>
      </c>
      <c r="C83" s="56">
        <v>0</v>
      </c>
      <c r="D83" s="57" t="s">
        <v>216</v>
      </c>
      <c r="E83" s="56" t="e">
        <v>#VALUE!</v>
      </c>
      <c r="F83" s="57" t="e">
        <v>#VALUE!</v>
      </c>
      <c r="G83" s="57" t="e">
        <v>#VALUE!</v>
      </c>
      <c r="H83" s="58"/>
      <c r="I83" s="56">
        <v>0</v>
      </c>
      <c r="J83" s="58">
        <v>0</v>
      </c>
      <c r="K83" s="48"/>
      <c r="L83" s="212"/>
      <c r="M83" s="49"/>
      <c r="N83" s="210"/>
      <c r="O83" s="212"/>
      <c r="P83" s="49"/>
      <c r="Q83" s="210"/>
      <c r="R83" s="202"/>
      <c r="S83" s="50"/>
      <c r="T83" s="51"/>
    </row>
    <row r="84" spans="1:20" hidden="1" x14ac:dyDescent="0.25">
      <c r="A84" s="22">
        <v>1341</v>
      </c>
      <c r="B84" s="201" t="e">
        <f t="shared" si="5"/>
        <v>#REF!</v>
      </c>
      <c r="C84" s="56">
        <v>0</v>
      </c>
      <c r="D84" s="57" t="s">
        <v>216</v>
      </c>
      <c r="E84" s="56" t="e">
        <v>#VALUE!</v>
      </c>
      <c r="F84" s="57" t="e">
        <v>#VALUE!</v>
      </c>
      <c r="G84" s="57" t="e">
        <v>#VALUE!</v>
      </c>
      <c r="H84" s="58"/>
      <c r="I84" s="56">
        <v>0</v>
      </c>
      <c r="J84" s="58">
        <v>0</v>
      </c>
      <c r="K84" s="48"/>
      <c r="L84" s="212"/>
      <c r="M84" s="49"/>
      <c r="N84" s="210"/>
      <c r="O84" s="212"/>
      <c r="P84" s="49"/>
      <c r="Q84" s="210"/>
      <c r="R84" s="202"/>
      <c r="S84" s="50"/>
      <c r="T84" s="51"/>
    </row>
    <row r="85" spans="1:20" hidden="1" x14ac:dyDescent="0.25">
      <c r="A85" s="22">
        <v>1348</v>
      </c>
      <c r="B85" s="201" t="e">
        <f t="shared" si="5"/>
        <v>#REF!</v>
      </c>
      <c r="C85" s="56">
        <v>0</v>
      </c>
      <c r="D85" s="57" t="s">
        <v>216</v>
      </c>
      <c r="E85" s="56" t="e">
        <v>#VALUE!</v>
      </c>
      <c r="F85" s="57" t="e">
        <v>#VALUE!</v>
      </c>
      <c r="G85" s="57" t="e">
        <v>#VALUE!</v>
      </c>
      <c r="H85" s="58"/>
      <c r="I85" s="56">
        <v>0</v>
      </c>
      <c r="J85" s="58">
        <v>0</v>
      </c>
      <c r="K85" s="48"/>
      <c r="L85" s="212"/>
      <c r="M85" s="49"/>
      <c r="N85" s="210"/>
      <c r="O85" s="212"/>
      <c r="P85" s="49"/>
      <c r="Q85" s="210"/>
      <c r="R85" s="202"/>
      <c r="S85" s="24"/>
      <c r="T85" s="24"/>
    </row>
    <row r="86" spans="1:20" hidden="1" x14ac:dyDescent="0.25">
      <c r="A86" s="22">
        <v>1355</v>
      </c>
      <c r="B86" s="201" t="e">
        <f t="shared" si="5"/>
        <v>#REF!</v>
      </c>
      <c r="C86" s="56">
        <v>0</v>
      </c>
      <c r="D86" s="57" t="s">
        <v>216</v>
      </c>
      <c r="E86" s="56" t="e">
        <v>#VALUE!</v>
      </c>
      <c r="F86" s="57" t="e">
        <v>#VALUE!</v>
      </c>
      <c r="G86" s="57" t="e">
        <v>#VALUE!</v>
      </c>
      <c r="H86" s="58"/>
      <c r="I86" s="56">
        <v>0</v>
      </c>
      <c r="J86" s="58">
        <v>0</v>
      </c>
      <c r="K86" s="48"/>
      <c r="L86" s="212"/>
      <c r="M86" s="49"/>
      <c r="N86" s="210"/>
      <c r="O86" s="212"/>
      <c r="P86" s="49"/>
      <c r="Q86" s="210"/>
      <c r="R86" s="202"/>
      <c r="S86" s="50"/>
      <c r="T86" s="51"/>
    </row>
    <row r="87" spans="1:20" hidden="1" x14ac:dyDescent="0.25">
      <c r="A87" s="22">
        <v>1362</v>
      </c>
      <c r="B87" s="201" t="e">
        <f t="shared" si="5"/>
        <v>#REF!</v>
      </c>
      <c r="C87" s="56">
        <v>0</v>
      </c>
      <c r="D87" s="57" t="s">
        <v>216</v>
      </c>
      <c r="E87" s="56" t="e">
        <v>#VALUE!</v>
      </c>
      <c r="F87" s="57" t="e">
        <v>#VALUE!</v>
      </c>
      <c r="G87" s="57" t="e">
        <v>#VALUE!</v>
      </c>
      <c r="H87" s="58"/>
      <c r="I87" s="56">
        <v>0</v>
      </c>
      <c r="J87" s="58">
        <v>0</v>
      </c>
      <c r="K87" s="48"/>
      <c r="L87" s="212"/>
      <c r="M87" s="49"/>
      <c r="N87" s="210"/>
      <c r="O87" s="212"/>
      <c r="P87" s="49"/>
      <c r="Q87" s="210"/>
      <c r="R87" s="202"/>
      <c r="S87" s="50"/>
      <c r="T87" s="51"/>
    </row>
    <row r="88" spans="1:20" hidden="1" x14ac:dyDescent="0.25">
      <c r="A88" s="22">
        <v>1369</v>
      </c>
      <c r="B88" s="201" t="e">
        <f t="shared" si="5"/>
        <v>#REF!</v>
      </c>
      <c r="C88" s="56">
        <v>0</v>
      </c>
      <c r="D88" s="57" t="s">
        <v>216</v>
      </c>
      <c r="E88" s="56" t="e">
        <v>#VALUE!</v>
      </c>
      <c r="F88" s="57" t="e">
        <v>#VALUE!</v>
      </c>
      <c r="G88" s="57" t="e">
        <v>#VALUE!</v>
      </c>
      <c r="H88" s="58"/>
      <c r="I88" s="56">
        <v>0</v>
      </c>
      <c r="J88" s="58">
        <v>0</v>
      </c>
      <c r="K88" s="48"/>
      <c r="L88" s="212"/>
      <c r="M88" s="49"/>
      <c r="N88" s="210"/>
      <c r="O88" s="212"/>
      <c r="P88" s="49"/>
      <c r="Q88" s="210"/>
      <c r="R88" s="202"/>
      <c r="S88" s="50"/>
      <c r="T88" s="51"/>
    </row>
    <row r="89" spans="1:20" hidden="1" x14ac:dyDescent="0.25">
      <c r="A89" s="22">
        <v>1376</v>
      </c>
      <c r="B89" s="201" t="e">
        <f t="shared" si="5"/>
        <v>#REF!</v>
      </c>
      <c r="C89" s="56">
        <v>0</v>
      </c>
      <c r="D89" s="57" t="s">
        <v>216</v>
      </c>
      <c r="E89" s="56" t="e">
        <v>#VALUE!</v>
      </c>
      <c r="F89" s="57" t="e">
        <v>#VALUE!</v>
      </c>
      <c r="G89" s="57" t="e">
        <v>#VALUE!</v>
      </c>
      <c r="H89" s="58"/>
      <c r="I89" s="56">
        <v>0</v>
      </c>
      <c r="J89" s="58">
        <v>0</v>
      </c>
      <c r="K89" s="48"/>
      <c r="L89" s="212"/>
      <c r="M89" s="49"/>
      <c r="N89" s="210"/>
      <c r="O89" s="212"/>
      <c r="P89" s="49"/>
      <c r="Q89" s="210"/>
      <c r="R89" s="202"/>
      <c r="S89" s="24"/>
      <c r="T89" s="24"/>
    </row>
    <row r="90" spans="1:20" hidden="1" x14ac:dyDescent="0.25">
      <c r="A90" s="22">
        <v>1383</v>
      </c>
      <c r="B90" s="201" t="e">
        <f t="shared" si="5"/>
        <v>#REF!</v>
      </c>
      <c r="C90" s="56">
        <v>0</v>
      </c>
      <c r="D90" s="57" t="s">
        <v>216</v>
      </c>
      <c r="E90" s="56" t="e">
        <v>#VALUE!</v>
      </c>
      <c r="F90" s="57" t="e">
        <v>#VALUE!</v>
      </c>
      <c r="G90" s="57" t="e">
        <v>#VALUE!</v>
      </c>
      <c r="H90" s="58"/>
      <c r="I90" s="56">
        <v>0</v>
      </c>
      <c r="J90" s="58">
        <v>0</v>
      </c>
      <c r="K90" s="48"/>
      <c r="L90" s="212"/>
      <c r="M90" s="49"/>
      <c r="N90" s="210"/>
      <c r="O90" s="212"/>
      <c r="P90" s="49"/>
      <c r="Q90" s="210"/>
      <c r="R90" s="202"/>
      <c r="S90" s="24"/>
      <c r="T90" s="24"/>
    </row>
    <row r="91" spans="1:20" hidden="1" x14ac:dyDescent="0.25">
      <c r="A91" s="22">
        <v>1390</v>
      </c>
      <c r="B91" s="201" t="e">
        <f t="shared" si="5"/>
        <v>#REF!</v>
      </c>
      <c r="C91" s="56">
        <v>0</v>
      </c>
      <c r="D91" s="57" t="s">
        <v>216</v>
      </c>
      <c r="E91" s="56" t="e">
        <v>#VALUE!</v>
      </c>
      <c r="F91" s="57" t="e">
        <v>#VALUE!</v>
      </c>
      <c r="G91" s="57" t="e">
        <v>#VALUE!</v>
      </c>
      <c r="H91" s="58"/>
      <c r="I91" s="56">
        <v>0</v>
      </c>
      <c r="J91" s="58">
        <v>0</v>
      </c>
      <c r="K91" s="48"/>
      <c r="L91" s="212"/>
      <c r="M91" s="49"/>
      <c r="N91" s="210"/>
      <c r="O91" s="212"/>
      <c r="P91" s="49"/>
      <c r="Q91" s="210"/>
      <c r="R91" s="202"/>
      <c r="S91" s="24"/>
      <c r="T91" s="24"/>
    </row>
    <row r="92" spans="1:20" hidden="1" x14ac:dyDescent="0.25">
      <c r="A92" s="22">
        <v>1397</v>
      </c>
      <c r="B92" s="201" t="e">
        <f t="shared" si="5"/>
        <v>#REF!</v>
      </c>
      <c r="C92" s="56">
        <v>0</v>
      </c>
      <c r="D92" s="57" t="s">
        <v>216</v>
      </c>
      <c r="E92" s="56" t="e">
        <v>#VALUE!</v>
      </c>
      <c r="F92" s="57" t="e">
        <v>#VALUE!</v>
      </c>
      <c r="G92" s="57" t="e">
        <v>#VALUE!</v>
      </c>
      <c r="H92" s="58"/>
      <c r="I92" s="56">
        <v>0</v>
      </c>
      <c r="J92" s="58">
        <v>0</v>
      </c>
      <c r="K92" s="48"/>
      <c r="L92" s="212"/>
      <c r="M92" s="49"/>
      <c r="N92" s="210"/>
      <c r="O92" s="212"/>
      <c r="P92" s="49"/>
      <c r="Q92" s="210"/>
      <c r="R92" s="202"/>
      <c r="S92" s="24"/>
      <c r="T92" s="24"/>
    </row>
    <row r="93" spans="1:20" hidden="1" x14ac:dyDescent="0.25">
      <c r="A93" s="22">
        <v>1404</v>
      </c>
      <c r="B93" s="201" t="e">
        <f t="shared" si="5"/>
        <v>#REF!</v>
      </c>
      <c r="C93" s="56">
        <v>0</v>
      </c>
      <c r="D93" s="57" t="s">
        <v>216</v>
      </c>
      <c r="E93" s="56" t="e">
        <v>#VALUE!</v>
      </c>
      <c r="F93" s="57" t="e">
        <v>#VALUE!</v>
      </c>
      <c r="G93" s="57" t="e">
        <v>#VALUE!</v>
      </c>
      <c r="H93" s="58"/>
      <c r="I93" s="56">
        <v>0</v>
      </c>
      <c r="J93" s="58">
        <v>0</v>
      </c>
      <c r="K93" s="48"/>
      <c r="L93" s="212"/>
      <c r="M93" s="49"/>
      <c r="N93" s="210"/>
      <c r="O93" s="212"/>
      <c r="P93" s="49"/>
      <c r="Q93" s="210"/>
      <c r="R93" s="202"/>
      <c r="S93" s="24"/>
      <c r="T93" s="24"/>
    </row>
    <row r="94" spans="1:20" hidden="1" x14ac:dyDescent="0.25">
      <c r="A94" s="22">
        <v>1411</v>
      </c>
      <c r="B94" s="201" t="e">
        <f t="shared" si="5"/>
        <v>#REF!</v>
      </c>
      <c r="C94" s="56">
        <v>0</v>
      </c>
      <c r="D94" s="57" t="s">
        <v>216</v>
      </c>
      <c r="E94" s="56" t="e">
        <v>#VALUE!</v>
      </c>
      <c r="F94" s="57" t="e">
        <v>#VALUE!</v>
      </c>
      <c r="G94" s="57" t="e">
        <v>#VALUE!</v>
      </c>
      <c r="H94" s="58"/>
      <c r="I94" s="56">
        <v>0</v>
      </c>
      <c r="J94" s="58">
        <v>0</v>
      </c>
      <c r="K94" s="48"/>
      <c r="L94" s="212"/>
      <c r="M94" s="49"/>
      <c r="N94" s="210"/>
      <c r="O94" s="212"/>
      <c r="P94" s="49"/>
      <c r="Q94" s="210"/>
      <c r="R94" s="202"/>
      <c r="S94" s="24"/>
      <c r="T94" s="24"/>
    </row>
    <row r="95" spans="1:20" hidden="1" x14ac:dyDescent="0.25">
      <c r="A95" s="22">
        <v>1418</v>
      </c>
      <c r="B95" s="201" t="e">
        <f t="shared" si="5"/>
        <v>#REF!</v>
      </c>
      <c r="C95" s="56">
        <v>0</v>
      </c>
      <c r="D95" s="57" t="s">
        <v>216</v>
      </c>
      <c r="E95" s="56" t="e">
        <v>#VALUE!</v>
      </c>
      <c r="F95" s="57" t="e">
        <v>#VALUE!</v>
      </c>
      <c r="G95" s="57" t="e">
        <v>#VALUE!</v>
      </c>
      <c r="H95" s="58"/>
      <c r="I95" s="56">
        <v>0</v>
      </c>
      <c r="J95" s="58">
        <v>0</v>
      </c>
      <c r="K95" s="48"/>
      <c r="L95" s="212"/>
      <c r="M95" s="49"/>
      <c r="N95" s="210"/>
      <c r="O95" s="212"/>
      <c r="P95" s="49"/>
      <c r="Q95" s="210"/>
      <c r="R95" s="202"/>
      <c r="S95" s="24"/>
      <c r="T95" s="24"/>
    </row>
    <row r="96" spans="1:20" hidden="1" x14ac:dyDescent="0.25">
      <c r="A96" s="22">
        <v>1425</v>
      </c>
      <c r="B96" s="201" t="e">
        <f t="shared" si="5"/>
        <v>#REF!</v>
      </c>
      <c r="C96" s="56">
        <v>0</v>
      </c>
      <c r="D96" s="57" t="s">
        <v>216</v>
      </c>
      <c r="E96" s="56" t="e">
        <v>#VALUE!</v>
      </c>
      <c r="F96" s="57" t="e">
        <v>#VALUE!</v>
      </c>
      <c r="G96" s="57" t="e">
        <v>#VALUE!</v>
      </c>
      <c r="H96" s="58"/>
      <c r="I96" s="56">
        <v>0</v>
      </c>
      <c r="J96" s="58">
        <v>0</v>
      </c>
      <c r="K96" s="48"/>
      <c r="L96" s="212"/>
      <c r="M96" s="49"/>
      <c r="N96" s="210"/>
      <c r="O96" s="212"/>
      <c r="P96" s="49"/>
      <c r="Q96" s="210"/>
      <c r="R96" s="202"/>
      <c r="S96" s="24"/>
      <c r="T96" s="24"/>
    </row>
    <row r="97" spans="1:20" hidden="1" x14ac:dyDescent="0.25">
      <c r="A97" s="22">
        <v>1432</v>
      </c>
      <c r="B97" s="201" t="e">
        <f t="shared" si="5"/>
        <v>#REF!</v>
      </c>
      <c r="C97" s="56">
        <v>0</v>
      </c>
      <c r="D97" s="57" t="s">
        <v>216</v>
      </c>
      <c r="E97" s="56" t="e">
        <v>#VALUE!</v>
      </c>
      <c r="F97" s="57" t="e">
        <v>#VALUE!</v>
      </c>
      <c r="G97" s="57" t="e">
        <v>#VALUE!</v>
      </c>
      <c r="H97" s="58"/>
      <c r="I97" s="56">
        <v>0</v>
      </c>
      <c r="J97" s="58">
        <v>0</v>
      </c>
      <c r="K97" s="48"/>
      <c r="L97" s="212"/>
      <c r="M97" s="49"/>
      <c r="N97" s="210"/>
      <c r="O97" s="212"/>
      <c r="P97" s="49"/>
      <c r="Q97" s="210"/>
      <c r="R97" s="202"/>
      <c r="S97" s="50"/>
      <c r="T97" s="51"/>
    </row>
    <row r="98" spans="1:20" hidden="1" x14ac:dyDescent="0.25">
      <c r="A98" s="22">
        <v>1439</v>
      </c>
      <c r="B98" s="201" t="e">
        <f t="shared" si="5"/>
        <v>#REF!</v>
      </c>
      <c r="C98" s="56">
        <v>0</v>
      </c>
      <c r="D98" s="57" t="s">
        <v>216</v>
      </c>
      <c r="E98" s="56" t="e">
        <v>#VALUE!</v>
      </c>
      <c r="F98" s="57" t="e">
        <v>#VALUE!</v>
      </c>
      <c r="G98" s="57" t="e">
        <v>#VALUE!</v>
      </c>
      <c r="H98" s="58"/>
      <c r="I98" s="56">
        <v>0</v>
      </c>
      <c r="J98" s="58">
        <v>0</v>
      </c>
      <c r="K98" s="48"/>
      <c r="L98" s="212"/>
      <c r="M98" s="49"/>
      <c r="N98" s="210"/>
      <c r="O98" s="212"/>
      <c r="P98" s="49"/>
      <c r="Q98" s="210"/>
      <c r="R98" s="202"/>
      <c r="S98" s="50"/>
      <c r="T98" s="51"/>
    </row>
    <row r="99" spans="1:20" hidden="1" x14ac:dyDescent="0.25">
      <c r="A99" s="22">
        <v>1446</v>
      </c>
      <c r="B99" s="201" t="e">
        <f t="shared" si="5"/>
        <v>#REF!</v>
      </c>
      <c r="C99" s="56">
        <v>0</v>
      </c>
      <c r="D99" s="57" t="s">
        <v>216</v>
      </c>
      <c r="E99" s="56" t="e">
        <v>#VALUE!</v>
      </c>
      <c r="F99" s="57" t="e">
        <v>#VALUE!</v>
      </c>
      <c r="G99" s="57" t="e">
        <v>#VALUE!</v>
      </c>
      <c r="H99" s="58"/>
      <c r="I99" s="56">
        <v>0</v>
      </c>
      <c r="J99" s="58">
        <v>0</v>
      </c>
      <c r="K99" s="48"/>
      <c r="L99" s="212"/>
      <c r="M99" s="49"/>
      <c r="N99" s="210"/>
      <c r="O99" s="212"/>
      <c r="P99" s="49"/>
      <c r="Q99" s="210"/>
      <c r="R99" s="202"/>
      <c r="S99" s="50"/>
      <c r="T99" s="51"/>
    </row>
    <row r="100" spans="1:20" hidden="1" x14ac:dyDescent="0.25">
      <c r="A100" s="22">
        <v>1453</v>
      </c>
      <c r="B100" s="201" t="e">
        <f t="shared" si="5"/>
        <v>#REF!</v>
      </c>
      <c r="C100" s="56">
        <v>0</v>
      </c>
      <c r="D100" s="57" t="s">
        <v>216</v>
      </c>
      <c r="E100" s="56" t="e">
        <v>#VALUE!</v>
      </c>
      <c r="F100" s="57" t="e">
        <v>#VALUE!</v>
      </c>
      <c r="G100" s="57" t="e">
        <v>#VALUE!</v>
      </c>
      <c r="H100" s="58"/>
      <c r="I100" s="56">
        <v>0</v>
      </c>
      <c r="J100" s="58">
        <v>0</v>
      </c>
      <c r="K100" s="48"/>
      <c r="L100" s="212"/>
      <c r="M100" s="49"/>
      <c r="N100" s="210"/>
      <c r="O100" s="212"/>
      <c r="P100" s="49"/>
      <c r="Q100" s="210"/>
      <c r="R100" s="202"/>
      <c r="S100" s="24"/>
      <c r="T100" s="24"/>
    </row>
    <row r="101" spans="1:20" hidden="1" x14ac:dyDescent="0.25">
      <c r="A101" s="22">
        <v>1460</v>
      </c>
      <c r="B101" s="201" t="e">
        <f t="shared" si="5"/>
        <v>#REF!</v>
      </c>
      <c r="C101" s="56">
        <v>0</v>
      </c>
      <c r="D101" s="57" t="s">
        <v>216</v>
      </c>
      <c r="E101" s="56" t="e">
        <v>#VALUE!</v>
      </c>
      <c r="F101" s="57" t="e">
        <v>#VALUE!</v>
      </c>
      <c r="G101" s="57" t="e">
        <v>#VALUE!</v>
      </c>
      <c r="H101" s="58"/>
      <c r="I101" s="56">
        <v>0</v>
      </c>
      <c r="J101" s="58">
        <v>0</v>
      </c>
      <c r="K101" s="48"/>
      <c r="L101" s="212"/>
      <c r="M101" s="49"/>
      <c r="N101" s="210"/>
      <c r="O101" s="212"/>
      <c r="P101" s="49"/>
      <c r="Q101" s="210"/>
      <c r="R101" s="202"/>
      <c r="S101" s="24"/>
      <c r="T101" s="24"/>
    </row>
    <row r="102" spans="1:20" hidden="1" x14ac:dyDescent="0.25">
      <c r="A102" s="22">
        <v>1467</v>
      </c>
      <c r="B102" s="201" t="e">
        <f t="shared" si="5"/>
        <v>#REF!</v>
      </c>
      <c r="C102" s="56">
        <v>0</v>
      </c>
      <c r="D102" s="57" t="s">
        <v>216</v>
      </c>
      <c r="E102" s="56" t="e">
        <v>#VALUE!</v>
      </c>
      <c r="F102" s="57" t="e">
        <v>#VALUE!</v>
      </c>
      <c r="G102" s="57" t="e">
        <v>#VALUE!</v>
      </c>
      <c r="H102" s="58"/>
      <c r="I102" s="56">
        <v>0</v>
      </c>
      <c r="J102" s="58">
        <v>0</v>
      </c>
      <c r="K102" s="48"/>
      <c r="L102" s="212"/>
      <c r="M102" s="49"/>
      <c r="N102" s="210"/>
      <c r="O102" s="212"/>
      <c r="P102" s="49"/>
      <c r="Q102" s="210"/>
      <c r="R102" s="202"/>
      <c r="S102" s="24"/>
      <c r="T102" s="24"/>
    </row>
    <row r="103" spans="1:20" hidden="1" x14ac:dyDescent="0.25">
      <c r="A103" s="22">
        <v>1474</v>
      </c>
      <c r="B103" s="201" t="e">
        <f t="shared" si="5"/>
        <v>#REF!</v>
      </c>
      <c r="C103" s="56">
        <v>0</v>
      </c>
      <c r="D103" s="57" t="s">
        <v>216</v>
      </c>
      <c r="E103" s="56" t="e">
        <v>#VALUE!</v>
      </c>
      <c r="F103" s="57" t="e">
        <v>#VALUE!</v>
      </c>
      <c r="G103" s="57" t="e">
        <v>#VALUE!</v>
      </c>
      <c r="H103" s="58"/>
      <c r="I103" s="56">
        <v>0</v>
      </c>
      <c r="J103" s="58">
        <v>0</v>
      </c>
      <c r="K103" s="48"/>
      <c r="L103" s="212"/>
      <c r="M103" s="49"/>
      <c r="N103" s="210"/>
      <c r="O103" s="212"/>
      <c r="P103" s="49"/>
      <c r="Q103" s="210"/>
      <c r="R103" s="202"/>
      <c r="S103" s="24"/>
      <c r="T103" s="24"/>
    </row>
    <row r="104" spans="1:20" hidden="1" x14ac:dyDescent="0.25">
      <c r="A104" s="22">
        <v>1481</v>
      </c>
      <c r="B104" s="201" t="e">
        <f t="shared" si="5"/>
        <v>#REF!</v>
      </c>
      <c r="C104" s="56">
        <v>0</v>
      </c>
      <c r="D104" s="57" t="s">
        <v>216</v>
      </c>
      <c r="E104" s="56" t="e">
        <v>#VALUE!</v>
      </c>
      <c r="F104" s="57" t="e">
        <v>#VALUE!</v>
      </c>
      <c r="G104" s="57" t="e">
        <v>#VALUE!</v>
      </c>
      <c r="H104" s="58"/>
      <c r="I104" s="56">
        <v>0</v>
      </c>
      <c r="J104" s="58">
        <v>0</v>
      </c>
      <c r="K104" s="48"/>
      <c r="L104" s="212"/>
      <c r="M104" s="49"/>
      <c r="N104" s="210"/>
      <c r="O104" s="212"/>
      <c r="P104" s="49"/>
      <c r="Q104" s="210"/>
      <c r="R104" s="202"/>
      <c r="S104" s="24"/>
      <c r="T104" s="24"/>
    </row>
    <row r="105" spans="1:20" hidden="1" x14ac:dyDescent="0.25">
      <c r="A105" s="22">
        <v>1488</v>
      </c>
      <c r="B105" s="201" t="e">
        <f t="shared" si="5"/>
        <v>#REF!</v>
      </c>
      <c r="C105" s="56">
        <v>0</v>
      </c>
      <c r="D105" s="57" t="s">
        <v>216</v>
      </c>
      <c r="E105" s="56" t="e">
        <v>#VALUE!</v>
      </c>
      <c r="F105" s="57" t="e">
        <v>#VALUE!</v>
      </c>
      <c r="G105" s="57" t="e">
        <v>#VALUE!</v>
      </c>
      <c r="H105" s="58"/>
      <c r="I105" s="56">
        <v>0</v>
      </c>
      <c r="J105" s="58">
        <v>0</v>
      </c>
      <c r="K105" s="48"/>
      <c r="L105" s="212"/>
      <c r="M105" s="49"/>
      <c r="N105" s="210"/>
      <c r="O105" s="212"/>
      <c r="P105" s="49"/>
      <c r="Q105" s="210"/>
      <c r="R105" s="202"/>
      <c r="S105" s="24"/>
      <c r="T105" s="24"/>
    </row>
    <row r="106" spans="1:20" hidden="1" x14ac:dyDescent="0.25">
      <c r="A106" s="22">
        <v>1495</v>
      </c>
      <c r="B106" s="201" t="e">
        <f t="shared" si="5"/>
        <v>#REF!</v>
      </c>
      <c r="C106" s="56">
        <v>0</v>
      </c>
      <c r="D106" s="57" t="s">
        <v>216</v>
      </c>
      <c r="E106" s="56" t="e">
        <v>#VALUE!</v>
      </c>
      <c r="F106" s="57" t="e">
        <v>#VALUE!</v>
      </c>
      <c r="G106" s="57" t="e">
        <v>#VALUE!</v>
      </c>
      <c r="H106" s="58"/>
      <c r="I106" s="56">
        <v>0</v>
      </c>
      <c r="J106" s="58">
        <v>0</v>
      </c>
      <c r="K106" s="48"/>
      <c r="L106" s="212"/>
      <c r="M106" s="49"/>
      <c r="N106" s="210"/>
      <c r="O106" s="212"/>
      <c r="P106" s="49"/>
      <c r="Q106" s="210"/>
      <c r="R106" s="202"/>
      <c r="S106" s="24"/>
      <c r="T106" s="24"/>
    </row>
    <row r="107" spans="1:20" hidden="1" x14ac:dyDescent="0.25">
      <c r="A107" s="22">
        <v>1502</v>
      </c>
      <c r="B107" s="201" t="e">
        <f t="shared" si="5"/>
        <v>#REF!</v>
      </c>
      <c r="C107" s="56">
        <v>0</v>
      </c>
      <c r="D107" s="57" t="s">
        <v>216</v>
      </c>
      <c r="E107" s="56" t="e">
        <v>#VALUE!</v>
      </c>
      <c r="F107" s="57" t="e">
        <v>#VALUE!</v>
      </c>
      <c r="G107" s="57" t="e">
        <v>#VALUE!</v>
      </c>
      <c r="H107" s="58"/>
      <c r="I107" s="56">
        <v>0</v>
      </c>
      <c r="J107" s="58">
        <v>0</v>
      </c>
      <c r="K107" s="48"/>
      <c r="L107" s="212"/>
      <c r="M107" s="49"/>
      <c r="N107" s="210"/>
      <c r="O107" s="212"/>
      <c r="P107" s="49"/>
      <c r="Q107" s="210"/>
      <c r="R107" s="202"/>
      <c r="S107" s="24"/>
      <c r="T107" s="24"/>
    </row>
    <row r="108" spans="1:20" hidden="1" x14ac:dyDescent="0.25">
      <c r="A108" s="22">
        <v>1509</v>
      </c>
      <c r="B108" s="201" t="e">
        <f t="shared" si="5"/>
        <v>#REF!</v>
      </c>
      <c r="C108" s="56">
        <v>0</v>
      </c>
      <c r="D108" s="57" t="s">
        <v>216</v>
      </c>
      <c r="E108" s="56" t="e">
        <v>#VALUE!</v>
      </c>
      <c r="F108" s="57" t="e">
        <v>#VALUE!</v>
      </c>
      <c r="G108" s="57" t="e">
        <v>#VALUE!</v>
      </c>
      <c r="H108" s="58"/>
      <c r="I108" s="56">
        <v>0</v>
      </c>
      <c r="J108" s="58">
        <v>0</v>
      </c>
      <c r="K108" s="48"/>
      <c r="L108" s="212"/>
      <c r="M108" s="49"/>
      <c r="N108" s="210"/>
      <c r="O108" s="212"/>
      <c r="P108" s="49"/>
      <c r="Q108" s="210"/>
      <c r="R108" s="202"/>
      <c r="S108" s="24"/>
      <c r="T108" s="24"/>
    </row>
    <row r="109" spans="1:20" hidden="1" x14ac:dyDescent="0.25">
      <c r="A109" s="22">
        <v>1516</v>
      </c>
      <c r="B109" s="201" t="e">
        <f t="shared" si="5"/>
        <v>#REF!</v>
      </c>
      <c r="C109" s="56">
        <v>0</v>
      </c>
      <c r="D109" s="57" t="s">
        <v>216</v>
      </c>
      <c r="E109" s="56" t="e">
        <v>#VALUE!</v>
      </c>
      <c r="F109" s="57" t="e">
        <v>#VALUE!</v>
      </c>
      <c r="G109" s="57" t="e">
        <v>#VALUE!</v>
      </c>
      <c r="H109" s="58"/>
      <c r="I109" s="56">
        <v>0</v>
      </c>
      <c r="J109" s="58">
        <v>0</v>
      </c>
      <c r="K109" s="48"/>
      <c r="L109" s="212"/>
      <c r="M109" s="49"/>
      <c r="N109" s="210"/>
      <c r="O109" s="212"/>
      <c r="P109" s="49"/>
      <c r="Q109" s="210"/>
      <c r="R109" s="202"/>
      <c r="S109" s="24"/>
      <c r="T109" s="24"/>
    </row>
    <row r="110" spans="1:20" hidden="1" x14ac:dyDescent="0.25">
      <c r="A110" s="22">
        <v>1523</v>
      </c>
      <c r="B110" s="201" t="e">
        <f t="shared" si="5"/>
        <v>#REF!</v>
      </c>
      <c r="C110" s="56">
        <v>0</v>
      </c>
      <c r="D110" s="57" t="s">
        <v>216</v>
      </c>
      <c r="E110" s="56" t="e">
        <v>#VALUE!</v>
      </c>
      <c r="F110" s="57" t="e">
        <v>#VALUE!</v>
      </c>
      <c r="G110" s="57" t="e">
        <v>#VALUE!</v>
      </c>
      <c r="H110" s="58"/>
      <c r="I110" s="56">
        <v>0</v>
      </c>
      <c r="J110" s="58">
        <v>0</v>
      </c>
      <c r="K110" s="48"/>
      <c r="L110" s="212"/>
      <c r="M110" s="49"/>
      <c r="N110" s="210"/>
      <c r="O110" s="212"/>
      <c r="P110" s="49"/>
      <c r="Q110" s="210"/>
      <c r="R110" s="202"/>
      <c r="S110" s="24"/>
      <c r="T110" s="24"/>
    </row>
    <row r="111" spans="1:20" hidden="1" x14ac:dyDescent="0.25">
      <c r="A111" s="22">
        <v>1530</v>
      </c>
      <c r="B111" s="201" t="e">
        <f t="shared" si="5"/>
        <v>#REF!</v>
      </c>
      <c r="C111" s="56">
        <v>0</v>
      </c>
      <c r="D111" s="57" t="s">
        <v>216</v>
      </c>
      <c r="E111" s="56" t="e">
        <v>#VALUE!</v>
      </c>
      <c r="F111" s="57" t="e">
        <v>#VALUE!</v>
      </c>
      <c r="G111" s="57" t="e">
        <v>#VALUE!</v>
      </c>
      <c r="H111" s="58"/>
      <c r="I111" s="56">
        <v>0</v>
      </c>
      <c r="J111" s="58">
        <v>0</v>
      </c>
      <c r="K111" s="48"/>
      <c r="L111" s="212"/>
      <c r="M111" s="49"/>
      <c r="N111" s="210"/>
      <c r="O111" s="212"/>
      <c r="P111" s="49"/>
      <c r="Q111" s="210"/>
      <c r="R111" s="202"/>
      <c r="S111" s="24"/>
      <c r="T111" s="24"/>
    </row>
    <row r="112" spans="1:20" hidden="1" x14ac:dyDescent="0.25">
      <c r="A112" s="22">
        <v>1537</v>
      </c>
      <c r="B112" s="201" t="e">
        <f t="shared" si="5"/>
        <v>#REF!</v>
      </c>
      <c r="C112" s="56">
        <v>0</v>
      </c>
      <c r="D112" s="57" t="s">
        <v>216</v>
      </c>
      <c r="E112" s="56" t="e">
        <v>#VALUE!</v>
      </c>
      <c r="F112" s="57" t="e">
        <v>#VALUE!</v>
      </c>
      <c r="G112" s="57" t="e">
        <v>#VALUE!</v>
      </c>
      <c r="H112" s="58"/>
      <c r="I112" s="56">
        <v>0</v>
      </c>
      <c r="J112" s="58">
        <v>0</v>
      </c>
      <c r="K112" s="48"/>
      <c r="L112" s="212"/>
      <c r="M112" s="49"/>
      <c r="N112" s="210"/>
      <c r="O112" s="212"/>
      <c r="P112" s="49"/>
      <c r="Q112" s="210"/>
      <c r="R112" s="202"/>
      <c r="S112" s="24"/>
      <c r="T112" s="24"/>
    </row>
    <row r="113" spans="1:27" ht="5.25" customHeight="1" thickBot="1" x14ac:dyDescent="0.3">
      <c r="A113" s="4"/>
      <c r="B113" s="59"/>
      <c r="C113" s="60"/>
      <c r="D113" s="60"/>
      <c r="E113" s="60"/>
      <c r="F113" s="61"/>
      <c r="G113" s="61"/>
      <c r="H113" s="62"/>
      <c r="I113" s="61"/>
      <c r="J113" s="62"/>
      <c r="K113" s="63"/>
      <c r="L113" s="64"/>
      <c r="M113" s="65"/>
      <c r="N113" s="65"/>
      <c r="O113" s="64"/>
      <c r="P113" s="65"/>
      <c r="Q113" s="65"/>
      <c r="R113" s="62"/>
      <c r="S113" s="7"/>
    </row>
    <row r="114" spans="1:27" ht="15.75" thickTop="1" x14ac:dyDescent="0.25">
      <c r="A114" s="4"/>
      <c r="B114" s="7"/>
      <c r="C114" s="7"/>
      <c r="D114" s="7"/>
      <c r="E114" s="7"/>
      <c r="F114" s="7"/>
      <c r="G114" s="7"/>
      <c r="H114" s="7"/>
      <c r="I114" s="7"/>
      <c r="J114" s="7"/>
      <c r="K114" s="9"/>
      <c r="L114" s="66"/>
      <c r="M114" s="67"/>
      <c r="N114" s="67"/>
      <c r="O114" s="66"/>
      <c r="P114" s="67"/>
      <c r="Q114" s="67"/>
      <c r="R114" s="7"/>
      <c r="S114" s="7"/>
      <c r="T114" s="7"/>
      <c r="U114" s="7"/>
      <c r="V114" s="7"/>
      <c r="W114" s="7"/>
      <c r="X114" s="7"/>
      <c r="Y114" s="7"/>
      <c r="Z114" s="7"/>
      <c r="AA114" s="7"/>
    </row>
    <row r="115" spans="1:27" x14ac:dyDescent="0.25">
      <c r="A115" s="4"/>
      <c r="B115" s="13" t="s">
        <v>411</v>
      </c>
      <c r="C115" s="7"/>
      <c r="D115" s="7"/>
      <c r="E115" s="7"/>
      <c r="F115" s="7"/>
      <c r="G115" s="7"/>
      <c r="H115" s="7"/>
      <c r="I115" s="7"/>
      <c r="J115" s="7"/>
      <c r="K115" s="270"/>
      <c r="L115" s="68"/>
      <c r="M115" s="270"/>
      <c r="N115" s="270"/>
      <c r="O115" s="68"/>
      <c r="P115" s="9"/>
      <c r="Q115" s="9"/>
      <c r="R115" s="7"/>
      <c r="S115" s="7"/>
      <c r="T115" s="7"/>
      <c r="U115" s="7"/>
      <c r="V115" s="7"/>
      <c r="W115" s="7"/>
      <c r="X115" s="7"/>
      <c r="Y115" s="7"/>
      <c r="Z115" s="7"/>
      <c r="AA115" s="7"/>
    </row>
    <row r="116" spans="1:27" x14ac:dyDescent="0.25">
      <c r="A116" s="4"/>
      <c r="B116" s="7" t="s">
        <v>412</v>
      </c>
      <c r="C116" s="7"/>
      <c r="D116" s="7"/>
      <c r="E116" s="7"/>
      <c r="F116" s="7"/>
      <c r="G116" s="7"/>
      <c r="H116" s="7"/>
      <c r="I116" s="7"/>
      <c r="J116" s="7"/>
      <c r="K116" s="9"/>
      <c r="L116" s="68"/>
      <c r="M116" s="272"/>
      <c r="N116" s="272"/>
      <c r="O116" s="68"/>
      <c r="P116" s="9"/>
      <c r="Q116" s="9"/>
      <c r="R116" s="7"/>
      <c r="S116" s="7"/>
      <c r="T116" s="7"/>
      <c r="U116" s="7"/>
      <c r="V116" s="7"/>
      <c r="W116" s="7"/>
      <c r="X116" s="7"/>
      <c r="Y116" s="7"/>
      <c r="Z116" s="7"/>
      <c r="AA116" s="7"/>
    </row>
    <row r="117" spans="1:27" x14ac:dyDescent="0.25">
      <c r="A117" s="4"/>
      <c r="B117" s="7" t="s">
        <v>413</v>
      </c>
      <c r="C117" s="7"/>
      <c r="D117" s="7"/>
      <c r="E117" s="7"/>
      <c r="F117" s="7"/>
      <c r="G117" s="7"/>
      <c r="H117" s="7"/>
      <c r="I117" s="7"/>
      <c r="J117" s="7"/>
      <c r="K117" s="9"/>
      <c r="L117" s="68"/>
      <c r="M117" s="270"/>
      <c r="N117" s="270"/>
      <c r="O117" s="68"/>
      <c r="P117" s="9"/>
      <c r="Q117" s="9"/>
      <c r="R117" s="7"/>
      <c r="S117" s="7"/>
      <c r="T117" s="7"/>
      <c r="U117" s="7"/>
      <c r="V117" s="7"/>
      <c r="W117" s="7"/>
      <c r="X117" s="7"/>
      <c r="Y117" s="7"/>
      <c r="Z117" s="7"/>
      <c r="AA117" s="7"/>
    </row>
    <row r="118" spans="1:27" x14ac:dyDescent="0.25">
      <c r="A118" s="4"/>
      <c r="B118" s="7" t="s">
        <v>563</v>
      </c>
      <c r="C118" s="7"/>
      <c r="D118" s="7"/>
      <c r="E118" s="7"/>
      <c r="F118" s="7"/>
      <c r="G118" s="7"/>
      <c r="H118" s="7"/>
      <c r="I118" s="7"/>
      <c r="J118" s="7"/>
      <c r="K118" s="9"/>
      <c r="L118" s="68"/>
      <c r="M118" s="270"/>
      <c r="N118" s="270"/>
      <c r="O118" s="270"/>
      <c r="P118" s="9"/>
      <c r="Q118" s="9"/>
      <c r="R118" s="7"/>
      <c r="S118" s="7"/>
      <c r="T118" s="7"/>
      <c r="U118" s="7"/>
      <c r="V118" s="7"/>
      <c r="W118" s="7"/>
      <c r="X118" s="7"/>
      <c r="Y118" s="7"/>
      <c r="Z118" s="7"/>
      <c r="AA118" s="7"/>
    </row>
    <row r="119" spans="1:27" x14ac:dyDescent="0.25">
      <c r="A119" s="4"/>
      <c r="B119" s="7"/>
      <c r="E119" s="7"/>
      <c r="F119" s="7"/>
      <c r="G119" s="7"/>
      <c r="H119" s="7"/>
      <c r="I119" s="7"/>
      <c r="J119" s="7"/>
      <c r="K119" s="9"/>
      <c r="L119" s="68"/>
      <c r="M119" s="272"/>
      <c r="N119" s="272"/>
      <c r="O119" s="272"/>
      <c r="P119" s="9"/>
      <c r="Q119" s="9"/>
      <c r="R119" s="7"/>
      <c r="S119" s="7"/>
      <c r="T119" s="7"/>
      <c r="U119" s="7"/>
      <c r="V119" s="7"/>
      <c r="W119" s="7"/>
      <c r="X119" s="7"/>
      <c r="Y119" s="7"/>
      <c r="Z119" s="7"/>
      <c r="AA119" s="7"/>
    </row>
    <row r="120" spans="1:27" x14ac:dyDescent="0.25">
      <c r="M120" s="250"/>
      <c r="N120" s="250"/>
    </row>
    <row r="121" spans="1:27" x14ac:dyDescent="0.25">
      <c r="N121" s="271"/>
    </row>
    <row r="122" spans="1:27" x14ac:dyDescent="0.25">
      <c r="N122" s="271"/>
    </row>
    <row r="127" spans="1:27" ht="6.75" customHeight="1" x14ac:dyDescent="0.25"/>
  </sheetData>
  <sheetProtection formatCells="0" sort="0" autoFilter="0"/>
  <mergeCells count="19">
    <mergeCell ref="E65:E66"/>
    <mergeCell ref="L65:L66"/>
    <mergeCell ref="M65:M66"/>
    <mergeCell ref="N65:N66"/>
    <mergeCell ref="L12:L13"/>
    <mergeCell ref="M12:M13"/>
    <mergeCell ref="N12:N13"/>
    <mergeCell ref="L15:L16"/>
    <mergeCell ref="M15:M16"/>
    <mergeCell ref="N15:N16"/>
    <mergeCell ref="B2:R2"/>
    <mergeCell ref="B4:D4"/>
    <mergeCell ref="B6:D6"/>
    <mergeCell ref="B8:D8"/>
    <mergeCell ref="B10:H10"/>
    <mergeCell ref="I10:J10"/>
    <mergeCell ref="L10:N10"/>
    <mergeCell ref="O10:Q10"/>
    <mergeCell ref="R10:R11"/>
  </mergeCells>
  <dataValidations count="2">
    <dataValidation type="list" allowBlank="1" showInputMessage="1" showErrorMessage="1" sqref="E7:F7" xr:uid="{00000000-0002-0000-2100-000000000000}">
      <formula1>#REF!</formula1>
    </dataValidation>
    <dataValidation type="list" allowBlank="1" showInputMessage="1" showErrorMessage="1" sqref="E6:F6 E8:F8" xr:uid="{00000000-0002-0000-2100-000001000000}"/>
  </dataValidations>
  <pageMargins left="0.51" right="0.19685039370078741" top="0.59055118110236227" bottom="0.35433070866141736" header="0.31496062992125984" footer="0.43307086614173229"/>
  <pageSetup paperSize="9" scale="41" orientation="landscape" horizontalDpi="1200" verticalDpi="1200" r:id="rId1"/>
  <rowBreaks count="1" manualBreakCount="1">
    <brk id="39" max="17"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11E8-B0DE-411D-A0F7-C518C7FCADC7}">
  <sheetPr codeName="Hoja35"/>
  <dimension ref="B2:R20"/>
  <sheetViews>
    <sheetView zoomScale="85" zoomScaleNormal="85" workbookViewId="0">
      <selection activeCell="R40" sqref="R40"/>
    </sheetView>
  </sheetViews>
  <sheetFormatPr baseColWidth="10" defaultColWidth="8.7109375" defaultRowHeight="15" x14ac:dyDescent="0.25"/>
  <cols>
    <col min="1" max="1" width="3.7109375" style="711" customWidth="1"/>
    <col min="2" max="2" width="5" style="711" customWidth="1"/>
    <col min="3" max="3" width="11.28515625" style="711" customWidth="1"/>
    <col min="4" max="4" width="32.42578125" style="711" customWidth="1"/>
    <col min="5" max="5" width="16.5703125" style="711" customWidth="1"/>
    <col min="6" max="6" width="10" style="711" customWidth="1"/>
    <col min="7" max="7" width="10.5703125" style="711" customWidth="1"/>
    <col min="8" max="8" width="25" style="711" customWidth="1"/>
    <col min="9" max="10" width="10.7109375" style="713" bestFit="1" customWidth="1"/>
    <col min="11" max="11" width="59.5703125" style="711" customWidth="1"/>
    <col min="12" max="12" width="13.7109375" style="714" bestFit="1" customWidth="1"/>
    <col min="13" max="13" width="12.7109375" style="714" bestFit="1" customWidth="1"/>
    <col min="14" max="14" width="15" style="714" customWidth="1"/>
    <col min="15" max="15" width="13.7109375" style="714" bestFit="1" customWidth="1"/>
    <col min="16" max="16" width="12.7109375" style="714" bestFit="1" customWidth="1"/>
    <col min="17" max="17" width="15" style="714" customWidth="1"/>
    <col min="18" max="18" width="53.42578125" style="711" customWidth="1"/>
    <col min="19" max="16384" width="8.7109375" style="711"/>
  </cols>
  <sheetData>
    <row r="2" spans="2:18" ht="21" x14ac:dyDescent="0.35">
      <c r="D2" s="712" t="s">
        <v>6712</v>
      </c>
    </row>
    <row r="4" spans="2:18" x14ac:dyDescent="0.25">
      <c r="I4" s="711"/>
      <c r="J4" s="711"/>
      <c r="L4" s="711"/>
      <c r="M4" s="711"/>
      <c r="N4" s="711"/>
      <c r="O4" s="711"/>
      <c r="P4" s="711"/>
      <c r="Q4" s="711"/>
    </row>
    <row r="5" spans="2:18" ht="14.65" customHeight="1" x14ac:dyDescent="0.25">
      <c r="B5" s="1257" t="s">
        <v>393</v>
      </c>
      <c r="C5" s="1258"/>
      <c r="D5" s="1258"/>
      <c r="E5" s="1258"/>
      <c r="F5" s="1258"/>
      <c r="G5" s="1258"/>
      <c r="H5" s="1259"/>
      <c r="I5" s="1260" t="s">
        <v>394</v>
      </c>
      <c r="J5" s="1261"/>
      <c r="K5" s="1255" t="s">
        <v>407</v>
      </c>
      <c r="L5" s="1262" t="s">
        <v>395</v>
      </c>
      <c r="M5" s="1263"/>
      <c r="N5" s="1264"/>
      <c r="O5" s="1262" t="s">
        <v>396</v>
      </c>
      <c r="P5" s="1263"/>
      <c r="Q5" s="1264"/>
      <c r="R5" s="1255" t="s">
        <v>4051</v>
      </c>
    </row>
    <row r="6" spans="2:18" ht="30" x14ac:dyDescent="0.25">
      <c r="B6" s="715" t="s">
        <v>4002</v>
      </c>
      <c r="C6" s="715" t="s">
        <v>4052</v>
      </c>
      <c r="D6" s="715" t="s">
        <v>4003</v>
      </c>
      <c r="E6" s="715" t="s">
        <v>401</v>
      </c>
      <c r="F6" s="715" t="s">
        <v>402</v>
      </c>
      <c r="G6" s="715" t="s">
        <v>403</v>
      </c>
      <c r="H6" s="715" t="s">
        <v>404</v>
      </c>
      <c r="I6" s="716" t="s">
        <v>405</v>
      </c>
      <c r="J6" s="716" t="s">
        <v>406</v>
      </c>
      <c r="K6" s="1256"/>
      <c r="L6" s="717" t="s">
        <v>408</v>
      </c>
      <c r="M6" s="717" t="s">
        <v>409</v>
      </c>
      <c r="N6" s="717" t="s">
        <v>410</v>
      </c>
      <c r="O6" s="717" t="s">
        <v>408</v>
      </c>
      <c r="P6" s="717" t="s">
        <v>409</v>
      </c>
      <c r="Q6" s="717" t="s">
        <v>410</v>
      </c>
      <c r="R6" s="1256"/>
    </row>
    <row r="7" spans="2:18" x14ac:dyDescent="0.25">
      <c r="B7" s="718">
        <v>1</v>
      </c>
      <c r="C7" s="719"/>
      <c r="D7" s="719" t="s">
        <v>40</v>
      </c>
      <c r="E7" s="719" t="s">
        <v>34</v>
      </c>
      <c r="F7" s="719" t="s">
        <v>435</v>
      </c>
      <c r="G7" s="719" t="s">
        <v>417</v>
      </c>
      <c r="H7" s="719" t="s">
        <v>719</v>
      </c>
      <c r="I7" s="720">
        <v>44896</v>
      </c>
      <c r="J7" s="720">
        <v>44926</v>
      </c>
      <c r="K7" s="719" t="s">
        <v>263</v>
      </c>
      <c r="L7" s="1252">
        <v>0</v>
      </c>
      <c r="M7" s="1252">
        <v>0</v>
      </c>
      <c r="N7" s="1252">
        <v>0</v>
      </c>
      <c r="O7" s="1252">
        <v>0</v>
      </c>
      <c r="P7" s="1252">
        <v>0</v>
      </c>
      <c r="Q7" s="1252">
        <v>0</v>
      </c>
      <c r="R7" s="1249" t="s">
        <v>6673</v>
      </c>
    </row>
    <row r="8" spans="2:18" x14ac:dyDescent="0.25">
      <c r="B8" s="718">
        <v>2</v>
      </c>
      <c r="C8" s="719"/>
      <c r="D8" s="719" t="s">
        <v>40</v>
      </c>
      <c r="E8" s="719" t="s">
        <v>34</v>
      </c>
      <c r="F8" s="719" t="s">
        <v>435</v>
      </c>
      <c r="G8" s="719" t="s">
        <v>417</v>
      </c>
      <c r="H8" s="719" t="s">
        <v>767</v>
      </c>
      <c r="I8" s="720">
        <v>44896</v>
      </c>
      <c r="J8" s="720">
        <v>44926</v>
      </c>
      <c r="K8" s="719" t="s">
        <v>161</v>
      </c>
      <c r="L8" s="1253"/>
      <c r="M8" s="1253"/>
      <c r="N8" s="1253">
        <v>0</v>
      </c>
      <c r="O8" s="1253"/>
      <c r="P8" s="1253">
        <v>0</v>
      </c>
      <c r="Q8" s="1253">
        <v>0</v>
      </c>
      <c r="R8" s="1250"/>
    </row>
    <row r="9" spans="2:18" x14ac:dyDescent="0.25">
      <c r="B9" s="718">
        <v>3</v>
      </c>
      <c r="C9" s="719"/>
      <c r="D9" s="719" t="s">
        <v>40</v>
      </c>
      <c r="E9" s="719" t="s">
        <v>34</v>
      </c>
      <c r="F9" s="719" t="s">
        <v>435</v>
      </c>
      <c r="G9" s="719" t="s">
        <v>417</v>
      </c>
      <c r="H9" s="719" t="s">
        <v>634</v>
      </c>
      <c r="I9" s="720">
        <v>44896</v>
      </c>
      <c r="J9" s="720">
        <v>44926</v>
      </c>
      <c r="K9" s="719" t="s">
        <v>262</v>
      </c>
      <c r="L9" s="1253"/>
      <c r="M9" s="1253"/>
      <c r="N9" s="1253">
        <v>0</v>
      </c>
      <c r="O9" s="1253"/>
      <c r="P9" s="1253">
        <v>0</v>
      </c>
      <c r="Q9" s="1253">
        <v>0</v>
      </c>
      <c r="R9" s="1250"/>
    </row>
    <row r="10" spans="2:18" ht="25.5" x14ac:dyDescent="0.25">
      <c r="B10" s="718">
        <v>4</v>
      </c>
      <c r="C10" s="719"/>
      <c r="D10" s="719" t="s">
        <v>40</v>
      </c>
      <c r="E10" s="719" t="s">
        <v>34</v>
      </c>
      <c r="F10" s="719" t="s">
        <v>435</v>
      </c>
      <c r="G10" s="719" t="s">
        <v>417</v>
      </c>
      <c r="H10" s="719" t="s">
        <v>370</v>
      </c>
      <c r="I10" s="720">
        <v>44896</v>
      </c>
      <c r="J10" s="720">
        <v>44926</v>
      </c>
      <c r="K10" s="719" t="s">
        <v>5457</v>
      </c>
      <c r="L10" s="1253"/>
      <c r="M10" s="1253"/>
      <c r="N10" s="1253">
        <v>0</v>
      </c>
      <c r="O10" s="1253"/>
      <c r="P10" s="1253">
        <v>0</v>
      </c>
      <c r="Q10" s="1253">
        <v>0</v>
      </c>
      <c r="R10" s="1250"/>
    </row>
    <row r="11" spans="2:18" x14ac:dyDescent="0.25">
      <c r="B11" s="718">
        <v>5</v>
      </c>
      <c r="C11" s="719"/>
      <c r="D11" s="719" t="s">
        <v>40</v>
      </c>
      <c r="E11" s="719" t="s">
        <v>34</v>
      </c>
      <c r="F11" s="719" t="s">
        <v>435</v>
      </c>
      <c r="G11" s="719" t="s">
        <v>417</v>
      </c>
      <c r="H11" s="719" t="s">
        <v>1175</v>
      </c>
      <c r="I11" s="720">
        <v>44896</v>
      </c>
      <c r="J11" s="720">
        <v>44926</v>
      </c>
      <c r="K11" s="719" t="s">
        <v>3361</v>
      </c>
      <c r="L11" s="1253"/>
      <c r="M11" s="1253"/>
      <c r="N11" s="1253">
        <v>0</v>
      </c>
      <c r="O11" s="1253"/>
      <c r="P11" s="1253">
        <v>0</v>
      </c>
      <c r="Q11" s="1253">
        <v>0</v>
      </c>
      <c r="R11" s="1250"/>
    </row>
    <row r="12" spans="2:18" x14ac:dyDescent="0.25">
      <c r="B12" s="718">
        <v>6</v>
      </c>
      <c r="C12" s="719"/>
      <c r="D12" s="719" t="s">
        <v>40</v>
      </c>
      <c r="E12" s="719" t="s">
        <v>34</v>
      </c>
      <c r="F12" s="719" t="s">
        <v>435</v>
      </c>
      <c r="G12" s="719" t="s">
        <v>417</v>
      </c>
      <c r="H12" s="719" t="s">
        <v>1148</v>
      </c>
      <c r="I12" s="720">
        <v>44896</v>
      </c>
      <c r="J12" s="720">
        <v>44926</v>
      </c>
      <c r="K12" s="719" t="s">
        <v>3360</v>
      </c>
      <c r="L12" s="1253"/>
      <c r="M12" s="1253"/>
      <c r="N12" s="1253">
        <v>0</v>
      </c>
      <c r="O12" s="1253"/>
      <c r="P12" s="1253">
        <v>0</v>
      </c>
      <c r="Q12" s="1253">
        <v>0</v>
      </c>
      <c r="R12" s="1250"/>
    </row>
    <row r="13" spans="2:18" x14ac:dyDescent="0.25">
      <c r="B13" s="718">
        <v>7</v>
      </c>
      <c r="C13" s="719"/>
      <c r="D13" s="719" t="s">
        <v>40</v>
      </c>
      <c r="E13" s="719" t="s">
        <v>34</v>
      </c>
      <c r="F13" s="719" t="s">
        <v>435</v>
      </c>
      <c r="G13" s="719" t="s">
        <v>417</v>
      </c>
      <c r="H13" s="719" t="s">
        <v>3364</v>
      </c>
      <c r="I13" s="720">
        <v>44896</v>
      </c>
      <c r="J13" s="720">
        <v>44926</v>
      </c>
      <c r="K13" s="719" t="s">
        <v>3365</v>
      </c>
      <c r="L13" s="1253"/>
      <c r="M13" s="1253"/>
      <c r="N13" s="1253"/>
      <c r="O13" s="1253"/>
      <c r="P13" s="1253"/>
      <c r="Q13" s="1253"/>
      <c r="R13" s="1250"/>
    </row>
    <row r="14" spans="2:18" x14ac:dyDescent="0.25">
      <c r="B14" s="718">
        <v>8</v>
      </c>
      <c r="C14" s="719"/>
      <c r="D14" s="719" t="s">
        <v>40</v>
      </c>
      <c r="E14" s="719" t="s">
        <v>34</v>
      </c>
      <c r="F14" s="719" t="s">
        <v>435</v>
      </c>
      <c r="G14" s="719" t="s">
        <v>417</v>
      </c>
      <c r="H14" s="719" t="s">
        <v>3483</v>
      </c>
      <c r="I14" s="720">
        <v>44896</v>
      </c>
      <c r="J14" s="720">
        <v>44926</v>
      </c>
      <c r="K14" s="719" t="s">
        <v>3363</v>
      </c>
      <c r="L14" s="1253"/>
      <c r="M14" s="1253"/>
      <c r="N14" s="1253">
        <v>0</v>
      </c>
      <c r="O14" s="1253"/>
      <c r="P14" s="1253">
        <v>0</v>
      </c>
      <c r="Q14" s="1253">
        <v>0</v>
      </c>
      <c r="R14" s="1250"/>
    </row>
    <row r="15" spans="2:18" x14ac:dyDescent="0.25">
      <c r="B15" s="718">
        <v>9</v>
      </c>
      <c r="C15" s="719"/>
      <c r="D15" s="719" t="s">
        <v>40</v>
      </c>
      <c r="E15" s="719" t="s">
        <v>34</v>
      </c>
      <c r="F15" s="719" t="s">
        <v>435</v>
      </c>
      <c r="G15" s="719" t="s">
        <v>417</v>
      </c>
      <c r="H15" s="719" t="s">
        <v>730</v>
      </c>
      <c r="I15" s="720">
        <v>44896</v>
      </c>
      <c r="J15" s="720">
        <v>44926</v>
      </c>
      <c r="K15" s="719" t="s">
        <v>270</v>
      </c>
      <c r="L15" s="1254"/>
      <c r="M15" s="1254"/>
      <c r="N15" s="1254">
        <v>0</v>
      </c>
      <c r="O15" s="1254">
        <v>0</v>
      </c>
      <c r="P15" s="1254">
        <v>0</v>
      </c>
      <c r="Q15" s="1254">
        <v>0</v>
      </c>
      <c r="R15" s="1251"/>
    </row>
    <row r="17" spans="12:15" x14ac:dyDescent="0.25">
      <c r="L17" s="721"/>
      <c r="O17" s="721"/>
    </row>
    <row r="18" spans="12:15" x14ac:dyDescent="0.25">
      <c r="O18" s="721"/>
    </row>
    <row r="19" spans="12:15" x14ac:dyDescent="0.25">
      <c r="O19" s="721"/>
    </row>
    <row r="20" spans="12:15" x14ac:dyDescent="0.25">
      <c r="L20" s="721"/>
    </row>
  </sheetData>
  <mergeCells count="13">
    <mergeCell ref="R5:R6"/>
    <mergeCell ref="B5:H5"/>
    <mergeCell ref="I5:J5"/>
    <mergeCell ref="K5:K6"/>
    <mergeCell ref="L5:N5"/>
    <mergeCell ref="O5:Q5"/>
    <mergeCell ref="R7:R15"/>
    <mergeCell ref="L7:L15"/>
    <mergeCell ref="M7:M15"/>
    <mergeCell ref="N7:N15"/>
    <mergeCell ref="O7:O15"/>
    <mergeCell ref="P7:P15"/>
    <mergeCell ref="Q7:Q1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73E08-2292-4B16-8F56-015D6583A6B8}">
  <sheetPr codeName="Hoja36">
    <tabColor rgb="FF2E6EBC"/>
  </sheetPr>
  <dimension ref="A2:Y103"/>
  <sheetViews>
    <sheetView zoomScale="55" zoomScaleNormal="55" workbookViewId="0">
      <selection activeCell="H13" sqref="H13"/>
    </sheetView>
  </sheetViews>
  <sheetFormatPr baseColWidth="10" defaultColWidth="9.140625" defaultRowHeight="15" x14ac:dyDescent="0.25"/>
  <cols>
    <col min="2" max="2" width="23.28515625" style="913" customWidth="1"/>
    <col min="3" max="3" width="22" style="914" customWidth="1"/>
    <col min="4" max="4" width="15" style="914" customWidth="1"/>
    <col min="5" max="5" width="50" customWidth="1"/>
    <col min="6" max="7" width="15" customWidth="1"/>
    <col min="8" max="8" width="25" customWidth="1"/>
    <col min="9" max="10" width="15" style="522" customWidth="1"/>
    <col min="11" max="11" width="31.140625" customWidth="1"/>
    <col min="12" max="17" width="15" style="550" customWidth="1"/>
    <col min="18" max="18" width="50" customWidth="1"/>
    <col min="21" max="23" width="13" customWidth="1"/>
    <col min="25" max="27" width="15.140625" bestFit="1" customWidth="1"/>
  </cols>
  <sheetData>
    <row r="2" spans="2:23" ht="21" x14ac:dyDescent="0.35">
      <c r="B2" s="135"/>
      <c r="D2" s="623" t="s">
        <v>7522</v>
      </c>
    </row>
    <row r="4" spans="2:23" x14ac:dyDescent="0.25">
      <c r="U4" s="1265"/>
      <c r="V4" s="1265"/>
      <c r="W4" s="1265"/>
    </row>
    <row r="5" spans="2:23" x14ac:dyDescent="0.25">
      <c r="B5" s="1092" t="s">
        <v>393</v>
      </c>
      <c r="C5" s="1092"/>
      <c r="D5" s="1092"/>
      <c r="E5" s="1092"/>
      <c r="F5" s="1092"/>
      <c r="G5" s="1092"/>
      <c r="H5" s="1092"/>
      <c r="I5" s="1240" t="s">
        <v>394</v>
      </c>
      <c r="J5" s="1240"/>
      <c r="K5" s="1092" t="s">
        <v>407</v>
      </c>
      <c r="L5" s="1094" t="s">
        <v>395</v>
      </c>
      <c r="M5" s="1094"/>
      <c r="N5" s="1094"/>
      <c r="O5" s="1094" t="s">
        <v>396</v>
      </c>
      <c r="P5" s="1094"/>
      <c r="Q5" s="1094"/>
      <c r="R5" s="1092" t="s">
        <v>4051</v>
      </c>
      <c r="U5" s="914"/>
      <c r="V5" s="914"/>
      <c r="W5" s="914"/>
    </row>
    <row r="6" spans="2:23" ht="28.5" customHeight="1" x14ac:dyDescent="0.25">
      <c r="B6" s="915" t="s">
        <v>4002</v>
      </c>
      <c r="C6" s="551" t="s">
        <v>4052</v>
      </c>
      <c r="D6" s="551" t="s">
        <v>4003</v>
      </c>
      <c r="E6" s="551" t="s">
        <v>401</v>
      </c>
      <c r="F6" s="551" t="s">
        <v>402</v>
      </c>
      <c r="G6" s="551" t="s">
        <v>403</v>
      </c>
      <c r="H6" s="551" t="s">
        <v>404</v>
      </c>
      <c r="I6" s="697" t="s">
        <v>405</v>
      </c>
      <c r="J6" s="916" t="s">
        <v>406</v>
      </c>
      <c r="K6" s="1123"/>
      <c r="L6" s="553" t="s">
        <v>408</v>
      </c>
      <c r="M6" s="553" t="s">
        <v>409</v>
      </c>
      <c r="N6" s="553" t="s">
        <v>410</v>
      </c>
      <c r="O6" s="553" t="s">
        <v>408</v>
      </c>
      <c r="P6" s="553" t="s">
        <v>409</v>
      </c>
      <c r="Q6" s="553" t="s">
        <v>410</v>
      </c>
      <c r="R6" s="1092"/>
      <c r="U6" s="559"/>
      <c r="V6" s="559"/>
      <c r="W6" s="559"/>
    </row>
    <row r="7" spans="2:23" ht="30.95" customHeight="1" x14ac:dyDescent="0.25">
      <c r="B7" s="624">
        <v>1</v>
      </c>
      <c r="C7" s="624" t="s">
        <v>3756</v>
      </c>
      <c r="D7" s="624" t="s">
        <v>44</v>
      </c>
      <c r="E7" s="500" t="s">
        <v>3909</v>
      </c>
      <c r="F7" s="500" t="s">
        <v>416</v>
      </c>
      <c r="G7" s="500" t="s">
        <v>558</v>
      </c>
      <c r="H7" s="500" t="s">
        <v>498</v>
      </c>
      <c r="I7" s="625">
        <v>43647</v>
      </c>
      <c r="J7" s="626">
        <v>45291</v>
      </c>
      <c r="K7" s="627" t="s">
        <v>715</v>
      </c>
      <c r="L7" s="628">
        <v>1.2</v>
      </c>
      <c r="M7" s="629"/>
      <c r="N7" s="629"/>
      <c r="O7" s="629"/>
      <c r="P7" s="502"/>
      <c r="Q7" s="502"/>
      <c r="R7" s="500" t="s">
        <v>4351</v>
      </c>
      <c r="U7" s="879"/>
      <c r="V7" s="879"/>
      <c r="W7" s="879"/>
    </row>
    <row r="8" spans="2:23" ht="30" customHeight="1" x14ac:dyDescent="0.25">
      <c r="B8" s="624">
        <v>2</v>
      </c>
      <c r="C8" s="624" t="s">
        <v>5018</v>
      </c>
      <c r="D8" s="624" t="s">
        <v>44</v>
      </c>
      <c r="E8" s="500" t="s">
        <v>3909</v>
      </c>
      <c r="F8" s="500" t="s">
        <v>416</v>
      </c>
      <c r="G8" s="500" t="s">
        <v>558</v>
      </c>
      <c r="H8" s="500" t="s">
        <v>498</v>
      </c>
      <c r="I8" s="625">
        <v>44378</v>
      </c>
      <c r="J8" s="626">
        <v>45291</v>
      </c>
      <c r="K8" s="627" t="s">
        <v>498</v>
      </c>
      <c r="L8" s="628">
        <v>4.5</v>
      </c>
      <c r="M8" s="629"/>
      <c r="N8" s="629"/>
      <c r="O8" s="629"/>
      <c r="P8" s="502"/>
      <c r="Q8" s="502"/>
      <c r="R8" s="500" t="s">
        <v>4855</v>
      </c>
      <c r="U8" s="1011"/>
      <c r="V8" s="1011"/>
      <c r="W8" s="1011"/>
    </row>
    <row r="9" spans="2:23" ht="20.25" customHeight="1" x14ac:dyDescent="0.25">
      <c r="B9" s="624">
        <v>3</v>
      </c>
      <c r="C9" s="624" t="s">
        <v>3621</v>
      </c>
      <c r="D9" s="624" t="s">
        <v>44</v>
      </c>
      <c r="E9" s="500" t="s">
        <v>4036</v>
      </c>
      <c r="F9" s="500" t="s">
        <v>416</v>
      </c>
      <c r="G9" s="500" t="s">
        <v>558</v>
      </c>
      <c r="H9" s="500" t="s">
        <v>484</v>
      </c>
      <c r="I9" s="625">
        <v>43466</v>
      </c>
      <c r="J9" s="626">
        <v>45291</v>
      </c>
      <c r="K9" s="627" t="s">
        <v>4287</v>
      </c>
      <c r="L9" s="628"/>
      <c r="M9" s="629">
        <v>3.63</v>
      </c>
      <c r="N9" s="629">
        <v>4.57</v>
      </c>
      <c r="O9" s="629"/>
      <c r="P9" s="502"/>
      <c r="Q9" s="502"/>
      <c r="R9" s="500" t="s">
        <v>4349</v>
      </c>
      <c r="U9" s="1011"/>
      <c r="V9" s="1011"/>
      <c r="W9" s="1011"/>
    </row>
    <row r="10" spans="2:23" ht="20.25" customHeight="1" x14ac:dyDescent="0.25">
      <c r="B10" s="624">
        <v>4</v>
      </c>
      <c r="C10" s="624" t="s">
        <v>3468</v>
      </c>
      <c r="D10" s="624" t="s">
        <v>44</v>
      </c>
      <c r="E10" s="500" t="s">
        <v>4036</v>
      </c>
      <c r="F10" s="500" t="s">
        <v>416</v>
      </c>
      <c r="G10" s="500" t="s">
        <v>558</v>
      </c>
      <c r="H10" s="500" t="s">
        <v>445</v>
      </c>
      <c r="I10" s="625">
        <v>43221</v>
      </c>
      <c r="J10" s="626">
        <v>45291</v>
      </c>
      <c r="K10" s="627" t="s">
        <v>445</v>
      </c>
      <c r="L10" s="1269">
        <v>2</v>
      </c>
      <c r="M10" s="629"/>
      <c r="N10" s="629"/>
      <c r="O10" s="629"/>
      <c r="P10" s="502"/>
      <c r="Q10" s="502"/>
      <c r="R10" s="500" t="s">
        <v>4350</v>
      </c>
      <c r="U10" s="1011"/>
      <c r="V10" s="1011"/>
      <c r="W10" s="1011"/>
    </row>
    <row r="11" spans="2:23" ht="20.25" customHeight="1" x14ac:dyDescent="0.25">
      <c r="B11" s="624">
        <v>5</v>
      </c>
      <c r="C11" s="624" t="s">
        <v>3505</v>
      </c>
      <c r="D11" s="624" t="s">
        <v>44</v>
      </c>
      <c r="E11" s="500" t="s">
        <v>4036</v>
      </c>
      <c r="F11" s="500" t="s">
        <v>416</v>
      </c>
      <c r="G11" s="500" t="s">
        <v>558</v>
      </c>
      <c r="H11" s="500" t="s">
        <v>522</v>
      </c>
      <c r="I11" s="625">
        <v>43252</v>
      </c>
      <c r="J11" s="626">
        <v>45291</v>
      </c>
      <c r="K11" s="627" t="s">
        <v>522</v>
      </c>
      <c r="L11" s="1271"/>
      <c r="M11" s="629"/>
      <c r="N11" s="629"/>
      <c r="O11" s="629"/>
      <c r="P11" s="502"/>
      <c r="Q11" s="502"/>
      <c r="R11" s="500" t="s">
        <v>4350</v>
      </c>
      <c r="U11" s="1011"/>
      <c r="V11" s="1011"/>
      <c r="W11" s="1011"/>
    </row>
    <row r="12" spans="2:23" ht="20.25" customHeight="1" x14ac:dyDescent="0.25">
      <c r="B12" s="624">
        <v>6</v>
      </c>
      <c r="C12" s="624" t="s">
        <v>5588</v>
      </c>
      <c r="D12" s="624" t="s">
        <v>44</v>
      </c>
      <c r="E12" s="500" t="s">
        <v>4289</v>
      </c>
      <c r="F12" s="500" t="s">
        <v>416</v>
      </c>
      <c r="G12" s="500" t="s">
        <v>558</v>
      </c>
      <c r="H12" s="500" t="s">
        <v>719</v>
      </c>
      <c r="I12" s="625">
        <v>44075</v>
      </c>
      <c r="J12" s="626">
        <v>45291</v>
      </c>
      <c r="K12" s="627" t="s">
        <v>4290</v>
      </c>
      <c r="L12" s="628">
        <v>3.5</v>
      </c>
      <c r="M12" s="629"/>
      <c r="N12" s="629"/>
      <c r="O12" s="629"/>
      <c r="P12" s="502"/>
      <c r="Q12" s="502"/>
      <c r="R12" s="500" t="s">
        <v>5589</v>
      </c>
      <c r="U12" s="1011"/>
      <c r="V12" s="1011"/>
      <c r="W12" s="1011"/>
    </row>
    <row r="13" spans="2:23" ht="20.25" customHeight="1" x14ac:dyDescent="0.25">
      <c r="B13" s="624">
        <v>7</v>
      </c>
      <c r="C13" s="624" t="s">
        <v>5590</v>
      </c>
      <c r="D13" s="624" t="s">
        <v>44</v>
      </c>
      <c r="E13" s="500" t="s">
        <v>5591</v>
      </c>
      <c r="F13" s="500" t="s">
        <v>416</v>
      </c>
      <c r="G13" s="500" t="s">
        <v>558</v>
      </c>
      <c r="H13" s="500" t="s">
        <v>767</v>
      </c>
      <c r="I13" s="625">
        <v>44501</v>
      </c>
      <c r="J13" s="626">
        <v>45443</v>
      </c>
      <c r="K13" s="627" t="s">
        <v>5158</v>
      </c>
      <c r="L13" s="1269">
        <v>3</v>
      </c>
      <c r="M13" s="629"/>
      <c r="N13" s="629"/>
      <c r="O13" s="629"/>
      <c r="P13" s="502"/>
      <c r="Q13" s="502"/>
      <c r="R13" s="500" t="s">
        <v>5159</v>
      </c>
      <c r="U13" s="1011"/>
      <c r="V13" s="1011"/>
      <c r="W13" s="1011"/>
    </row>
    <row r="14" spans="2:23" ht="20.25" customHeight="1" x14ac:dyDescent="0.25">
      <c r="B14" s="624">
        <v>8</v>
      </c>
      <c r="C14" s="624" t="s">
        <v>5592</v>
      </c>
      <c r="D14" s="624" t="s">
        <v>44</v>
      </c>
      <c r="E14" s="500" t="s">
        <v>5591</v>
      </c>
      <c r="F14" s="500" t="s">
        <v>416</v>
      </c>
      <c r="G14" s="500" t="s">
        <v>558</v>
      </c>
      <c r="H14" s="500" t="s">
        <v>767</v>
      </c>
      <c r="I14" s="625">
        <v>44501</v>
      </c>
      <c r="J14" s="626">
        <v>45443</v>
      </c>
      <c r="K14" s="627" t="s">
        <v>5158</v>
      </c>
      <c r="L14" s="1270"/>
      <c r="M14" s="629"/>
      <c r="N14" s="629"/>
      <c r="O14" s="629"/>
      <c r="P14" s="502"/>
      <c r="Q14" s="502"/>
      <c r="R14" s="500" t="s">
        <v>5160</v>
      </c>
      <c r="U14" s="1011"/>
      <c r="V14" s="1011"/>
      <c r="W14" s="1011"/>
    </row>
    <row r="15" spans="2:23" ht="20.25" customHeight="1" x14ac:dyDescent="0.25">
      <c r="B15" s="624">
        <v>9</v>
      </c>
      <c r="C15" s="624" t="s">
        <v>5593</v>
      </c>
      <c r="D15" s="624" t="s">
        <v>44</v>
      </c>
      <c r="E15" s="500" t="s">
        <v>5591</v>
      </c>
      <c r="F15" s="500" t="s">
        <v>416</v>
      </c>
      <c r="G15" s="500" t="s">
        <v>558</v>
      </c>
      <c r="H15" s="500" t="s">
        <v>767</v>
      </c>
      <c r="I15" s="625">
        <v>44501</v>
      </c>
      <c r="J15" s="626">
        <v>45443</v>
      </c>
      <c r="K15" s="627" t="s">
        <v>5158</v>
      </c>
      <c r="L15" s="1271"/>
      <c r="M15" s="629"/>
      <c r="N15" s="629"/>
      <c r="O15" s="629"/>
      <c r="P15" s="502"/>
      <c r="Q15" s="502"/>
      <c r="R15" s="500" t="s">
        <v>5161</v>
      </c>
      <c r="U15" s="1011"/>
      <c r="V15" s="1011"/>
      <c r="W15" s="1011"/>
    </row>
    <row r="16" spans="2:23" ht="20.25" customHeight="1" x14ac:dyDescent="0.25">
      <c r="B16" s="624">
        <v>10</v>
      </c>
      <c r="C16" s="624" t="s">
        <v>4398</v>
      </c>
      <c r="D16" s="624" t="s">
        <v>44</v>
      </c>
      <c r="E16" s="500" t="s">
        <v>4352</v>
      </c>
      <c r="F16" s="500" t="s">
        <v>416</v>
      </c>
      <c r="G16" s="500" t="s">
        <v>558</v>
      </c>
      <c r="H16" s="500" t="s">
        <v>767</v>
      </c>
      <c r="I16" s="625">
        <v>44136</v>
      </c>
      <c r="J16" s="626">
        <v>45412</v>
      </c>
      <c r="K16" s="627" t="s">
        <v>4856</v>
      </c>
      <c r="L16" s="628"/>
      <c r="M16" s="629">
        <v>0.35</v>
      </c>
      <c r="N16" s="629">
        <v>0.4</v>
      </c>
      <c r="O16" s="629"/>
      <c r="P16" s="502"/>
      <c r="Q16" s="502"/>
      <c r="R16" s="500" t="s">
        <v>5594</v>
      </c>
      <c r="U16" s="1011"/>
      <c r="V16" s="1011"/>
      <c r="W16" s="1011"/>
    </row>
    <row r="17" spans="2:23" ht="20.25" customHeight="1" x14ac:dyDescent="0.25">
      <c r="B17" s="624">
        <v>11</v>
      </c>
      <c r="C17" s="624" t="s">
        <v>4095</v>
      </c>
      <c r="D17" s="624" t="s">
        <v>44</v>
      </c>
      <c r="E17" s="500" t="s">
        <v>205</v>
      </c>
      <c r="F17" s="500" t="s">
        <v>416</v>
      </c>
      <c r="G17" s="500" t="s">
        <v>417</v>
      </c>
      <c r="H17" s="500" t="s">
        <v>466</v>
      </c>
      <c r="I17" s="625">
        <v>43922</v>
      </c>
      <c r="J17" s="626">
        <v>45291</v>
      </c>
      <c r="K17" s="627" t="s">
        <v>4279</v>
      </c>
      <c r="L17" s="628">
        <v>0.65</v>
      </c>
      <c r="M17" s="629"/>
      <c r="N17" s="629"/>
      <c r="O17" s="629"/>
      <c r="P17" s="502"/>
      <c r="Q17" s="502"/>
      <c r="R17" s="500" t="s">
        <v>205</v>
      </c>
      <c r="U17" s="1011"/>
      <c r="V17" s="1011"/>
      <c r="W17" s="1011"/>
    </row>
    <row r="18" spans="2:23" ht="20.25" customHeight="1" x14ac:dyDescent="0.25">
      <c r="B18" s="624">
        <v>12</v>
      </c>
      <c r="C18" s="624" t="s">
        <v>1054</v>
      </c>
      <c r="D18" s="624" t="s">
        <v>44</v>
      </c>
      <c r="E18" s="500" t="s">
        <v>4049</v>
      </c>
      <c r="F18" s="500" t="s">
        <v>435</v>
      </c>
      <c r="G18" s="500" t="s">
        <v>417</v>
      </c>
      <c r="H18" s="500" t="s">
        <v>445</v>
      </c>
      <c r="I18" s="625">
        <v>41640</v>
      </c>
      <c r="J18" s="626">
        <v>45291</v>
      </c>
      <c r="K18" s="627" t="s">
        <v>3063</v>
      </c>
      <c r="L18" s="628">
        <v>1.2E-2</v>
      </c>
      <c r="M18" s="629"/>
      <c r="N18" s="629"/>
      <c r="O18" s="629">
        <v>2E-3</v>
      </c>
      <c r="P18" s="502"/>
      <c r="Q18" s="502"/>
      <c r="R18" s="500" t="s">
        <v>3314</v>
      </c>
      <c r="U18" s="1012"/>
      <c r="V18" s="1012"/>
      <c r="W18" s="1012"/>
    </row>
    <row r="19" spans="2:23" ht="20.25" customHeight="1" x14ac:dyDescent="0.25">
      <c r="B19" s="624">
        <v>13</v>
      </c>
      <c r="C19" s="624" t="s">
        <v>1027</v>
      </c>
      <c r="D19" s="624" t="s">
        <v>44</v>
      </c>
      <c r="E19" s="500" t="s">
        <v>104</v>
      </c>
      <c r="F19" s="500" t="s">
        <v>435</v>
      </c>
      <c r="G19" s="500" t="s">
        <v>417</v>
      </c>
      <c r="H19" s="500" t="s">
        <v>779</v>
      </c>
      <c r="I19" s="625">
        <v>40483</v>
      </c>
      <c r="J19" s="626">
        <v>45291</v>
      </c>
      <c r="K19" s="627" t="s">
        <v>779</v>
      </c>
      <c r="L19" s="628">
        <v>0.436</v>
      </c>
      <c r="M19" s="629"/>
      <c r="N19" s="629"/>
      <c r="O19" s="629">
        <v>8.6999999999999994E-2</v>
      </c>
      <c r="P19" s="502"/>
      <c r="Q19" s="502"/>
      <c r="R19" s="500" t="s">
        <v>3314</v>
      </c>
      <c r="U19" s="1011"/>
      <c r="V19" s="1011"/>
      <c r="W19" s="1011"/>
    </row>
    <row r="20" spans="2:23" ht="20.25" customHeight="1" x14ac:dyDescent="0.25">
      <c r="B20" s="624">
        <v>14</v>
      </c>
      <c r="C20" s="624" t="s">
        <v>1028</v>
      </c>
      <c r="D20" s="624" t="s">
        <v>44</v>
      </c>
      <c r="E20" s="500" t="s">
        <v>5595</v>
      </c>
      <c r="F20" s="500" t="s">
        <v>416</v>
      </c>
      <c r="G20" s="500" t="s">
        <v>417</v>
      </c>
      <c r="H20" s="500" t="s">
        <v>779</v>
      </c>
      <c r="I20" s="625">
        <v>41000</v>
      </c>
      <c r="J20" s="626">
        <v>45107.999988425923</v>
      </c>
      <c r="K20" s="627" t="s">
        <v>3054</v>
      </c>
      <c r="L20" s="628">
        <v>7</v>
      </c>
      <c r="M20" s="629"/>
      <c r="N20" s="629"/>
      <c r="O20" s="629"/>
      <c r="P20" s="502"/>
      <c r="Q20" s="502"/>
      <c r="R20" s="500" t="s">
        <v>5596</v>
      </c>
      <c r="U20" s="1011"/>
      <c r="V20" s="1011"/>
      <c r="W20" s="1011"/>
    </row>
    <row r="21" spans="2:23" ht="20.25" customHeight="1" x14ac:dyDescent="0.25">
      <c r="B21" s="624">
        <v>15</v>
      </c>
      <c r="C21" s="624" t="s">
        <v>1040</v>
      </c>
      <c r="D21" s="624" t="s">
        <v>44</v>
      </c>
      <c r="E21" s="500" t="s">
        <v>4040</v>
      </c>
      <c r="F21" s="500" t="s">
        <v>435</v>
      </c>
      <c r="G21" s="500" t="s">
        <v>417</v>
      </c>
      <c r="H21" s="500" t="s">
        <v>418</v>
      </c>
      <c r="I21" s="625">
        <v>41640</v>
      </c>
      <c r="J21" s="626">
        <v>45291</v>
      </c>
      <c r="K21" s="627" t="s">
        <v>418</v>
      </c>
      <c r="L21" s="1269">
        <v>0.59799999999999998</v>
      </c>
      <c r="M21" s="629"/>
      <c r="N21" s="629"/>
      <c r="O21" s="1272">
        <v>0.11899999999999999</v>
      </c>
      <c r="P21" s="502"/>
      <c r="Q21" s="502"/>
      <c r="R21" s="500" t="s">
        <v>3314</v>
      </c>
      <c r="U21" s="1011"/>
      <c r="V21" s="1011"/>
      <c r="W21" s="1011"/>
    </row>
    <row r="22" spans="2:23" ht="20.25" customHeight="1" x14ac:dyDescent="0.25">
      <c r="B22" s="624">
        <v>16</v>
      </c>
      <c r="C22" s="624" t="s">
        <v>1041</v>
      </c>
      <c r="D22" s="624" t="s">
        <v>44</v>
      </c>
      <c r="E22" s="500" t="s">
        <v>4040</v>
      </c>
      <c r="F22" s="500" t="s">
        <v>435</v>
      </c>
      <c r="G22" s="500" t="s">
        <v>417</v>
      </c>
      <c r="H22" s="500" t="s">
        <v>422</v>
      </c>
      <c r="I22" s="625">
        <v>41640</v>
      </c>
      <c r="J22" s="626">
        <v>45291</v>
      </c>
      <c r="K22" s="627" t="s">
        <v>422</v>
      </c>
      <c r="L22" s="1270"/>
      <c r="M22" s="629"/>
      <c r="N22" s="629"/>
      <c r="O22" s="1273"/>
      <c r="P22" s="502"/>
      <c r="Q22" s="502"/>
      <c r="R22" s="500" t="s">
        <v>3314</v>
      </c>
      <c r="U22" s="1011"/>
      <c r="V22" s="1011"/>
      <c r="W22" s="1011"/>
    </row>
    <row r="23" spans="2:23" ht="20.25" customHeight="1" x14ac:dyDescent="0.25">
      <c r="B23" s="624">
        <v>17</v>
      </c>
      <c r="C23" s="624" t="s">
        <v>1042</v>
      </c>
      <c r="D23" s="624" t="s">
        <v>44</v>
      </c>
      <c r="E23" s="500" t="s">
        <v>4040</v>
      </c>
      <c r="F23" s="500" t="s">
        <v>435</v>
      </c>
      <c r="G23" s="500" t="s">
        <v>417</v>
      </c>
      <c r="H23" s="500" t="s">
        <v>424</v>
      </c>
      <c r="I23" s="625">
        <v>41640</v>
      </c>
      <c r="J23" s="626">
        <v>45291</v>
      </c>
      <c r="K23" s="627" t="s">
        <v>716</v>
      </c>
      <c r="L23" s="1270"/>
      <c r="M23" s="629"/>
      <c r="N23" s="629"/>
      <c r="O23" s="1273"/>
      <c r="P23" s="502"/>
      <c r="Q23" s="502"/>
      <c r="R23" s="500" t="s">
        <v>3314</v>
      </c>
      <c r="U23" s="1011"/>
      <c r="V23" s="1011"/>
      <c r="W23" s="1011"/>
    </row>
    <row r="24" spans="2:23" ht="20.25" customHeight="1" x14ac:dyDescent="0.25">
      <c r="B24" s="624">
        <v>18</v>
      </c>
      <c r="C24" s="624" t="s">
        <v>1046</v>
      </c>
      <c r="D24" s="624" t="s">
        <v>44</v>
      </c>
      <c r="E24" s="500" t="s">
        <v>4040</v>
      </c>
      <c r="F24" s="500" t="s">
        <v>435</v>
      </c>
      <c r="G24" s="500" t="s">
        <v>417</v>
      </c>
      <c r="H24" s="500" t="s">
        <v>426</v>
      </c>
      <c r="I24" s="625">
        <v>41640</v>
      </c>
      <c r="J24" s="626">
        <v>45291</v>
      </c>
      <c r="K24" s="627" t="s">
        <v>4281</v>
      </c>
      <c r="L24" s="1270"/>
      <c r="M24" s="629"/>
      <c r="N24" s="629"/>
      <c r="O24" s="1273"/>
      <c r="P24" s="502"/>
      <c r="Q24" s="502"/>
      <c r="R24" s="500" t="s">
        <v>3314</v>
      </c>
      <c r="U24" s="1011"/>
      <c r="V24" s="1011"/>
      <c r="W24" s="1011"/>
    </row>
    <row r="25" spans="2:23" ht="20.25" customHeight="1" x14ac:dyDescent="0.25">
      <c r="B25" s="624">
        <v>19</v>
      </c>
      <c r="C25" s="624" t="s">
        <v>5597</v>
      </c>
      <c r="D25" s="624" t="s">
        <v>44</v>
      </c>
      <c r="E25" s="500" t="s">
        <v>4040</v>
      </c>
      <c r="F25" s="500" t="s">
        <v>435</v>
      </c>
      <c r="G25" s="500" t="s">
        <v>417</v>
      </c>
      <c r="H25" s="500" t="s">
        <v>4388</v>
      </c>
      <c r="I25" s="625">
        <v>44166</v>
      </c>
      <c r="J25" s="626">
        <v>47848</v>
      </c>
      <c r="K25" s="627" t="s">
        <v>4388</v>
      </c>
      <c r="L25" s="1270"/>
      <c r="M25" s="629"/>
      <c r="N25" s="629"/>
      <c r="O25" s="1273"/>
      <c r="P25" s="502"/>
      <c r="Q25" s="502"/>
      <c r="R25" s="500" t="s">
        <v>3314</v>
      </c>
      <c r="U25" s="1011"/>
      <c r="V25" s="1011"/>
      <c r="W25" s="1011"/>
    </row>
    <row r="26" spans="2:23" ht="20.25" customHeight="1" x14ac:dyDescent="0.25">
      <c r="B26" s="624">
        <v>20</v>
      </c>
      <c r="C26" s="624" t="s">
        <v>1043</v>
      </c>
      <c r="D26" s="624" t="s">
        <v>44</v>
      </c>
      <c r="E26" s="500" t="s">
        <v>4040</v>
      </c>
      <c r="F26" s="500" t="s">
        <v>435</v>
      </c>
      <c r="G26" s="500" t="s">
        <v>417</v>
      </c>
      <c r="H26" s="500" t="s">
        <v>428</v>
      </c>
      <c r="I26" s="625">
        <v>41640</v>
      </c>
      <c r="J26" s="626">
        <v>45291</v>
      </c>
      <c r="K26" s="627" t="s">
        <v>579</v>
      </c>
      <c r="L26" s="1270"/>
      <c r="M26" s="629"/>
      <c r="N26" s="629"/>
      <c r="O26" s="1273"/>
      <c r="P26" s="502"/>
      <c r="Q26" s="502"/>
      <c r="R26" s="500" t="s">
        <v>3314</v>
      </c>
      <c r="U26" s="1011"/>
      <c r="V26" s="1011"/>
      <c r="W26" s="1011"/>
    </row>
    <row r="27" spans="2:23" ht="20.25" customHeight="1" x14ac:dyDescent="0.25">
      <c r="B27" s="624">
        <v>21</v>
      </c>
      <c r="C27" s="624" t="s">
        <v>1044</v>
      </c>
      <c r="D27" s="624" t="s">
        <v>44</v>
      </c>
      <c r="E27" s="500" t="s">
        <v>4040</v>
      </c>
      <c r="F27" s="500" t="s">
        <v>435</v>
      </c>
      <c r="G27" s="500" t="s">
        <v>417</v>
      </c>
      <c r="H27" s="500" t="s">
        <v>370</v>
      </c>
      <c r="I27" s="625">
        <v>41640</v>
      </c>
      <c r="J27" s="626">
        <v>45291</v>
      </c>
      <c r="K27" s="627" t="s">
        <v>7342</v>
      </c>
      <c r="L27" s="1270"/>
      <c r="M27" s="629"/>
      <c r="N27" s="629"/>
      <c r="O27" s="1273"/>
      <c r="P27" s="502"/>
      <c r="Q27" s="502"/>
      <c r="R27" s="500" t="s">
        <v>3314</v>
      </c>
      <c r="U27" s="1011"/>
      <c r="V27" s="1011"/>
      <c r="W27" s="1011"/>
    </row>
    <row r="28" spans="2:23" ht="20.25" customHeight="1" x14ac:dyDescent="0.25">
      <c r="B28" s="624">
        <v>22</v>
      </c>
      <c r="C28" s="624" t="s">
        <v>1045</v>
      </c>
      <c r="D28" s="624" t="s">
        <v>44</v>
      </c>
      <c r="E28" s="500" t="s">
        <v>4040</v>
      </c>
      <c r="F28" s="500" t="s">
        <v>435</v>
      </c>
      <c r="G28" s="500" t="s">
        <v>417</v>
      </c>
      <c r="H28" s="500" t="s">
        <v>431</v>
      </c>
      <c r="I28" s="625">
        <v>41640</v>
      </c>
      <c r="J28" s="626">
        <v>45291</v>
      </c>
      <c r="K28" s="627" t="s">
        <v>431</v>
      </c>
      <c r="L28" s="1270"/>
      <c r="M28" s="629"/>
      <c r="N28" s="629"/>
      <c r="O28" s="1273"/>
      <c r="P28" s="502"/>
      <c r="Q28" s="502"/>
      <c r="R28" s="500" t="s">
        <v>3314</v>
      </c>
      <c r="U28" s="1011"/>
      <c r="V28" s="1011"/>
      <c r="W28" s="1011"/>
    </row>
    <row r="29" spans="2:23" ht="20.25" customHeight="1" x14ac:dyDescent="0.25">
      <c r="B29" s="624">
        <v>23</v>
      </c>
      <c r="C29" s="624" t="s">
        <v>1039</v>
      </c>
      <c r="D29" s="624" t="s">
        <v>44</v>
      </c>
      <c r="E29" s="500" t="s">
        <v>4040</v>
      </c>
      <c r="F29" s="500" t="s">
        <v>435</v>
      </c>
      <c r="G29" s="500" t="s">
        <v>417</v>
      </c>
      <c r="H29" s="500" t="s">
        <v>433</v>
      </c>
      <c r="I29" s="625">
        <v>41640</v>
      </c>
      <c r="J29" s="626">
        <v>45291</v>
      </c>
      <c r="K29" s="627" t="s">
        <v>433</v>
      </c>
      <c r="L29" s="1271"/>
      <c r="M29" s="629"/>
      <c r="N29" s="629"/>
      <c r="O29" s="1274"/>
      <c r="P29" s="502"/>
      <c r="Q29" s="502"/>
      <c r="R29" s="500" t="s">
        <v>3314</v>
      </c>
      <c r="U29" s="1011"/>
      <c r="V29" s="1011"/>
      <c r="W29" s="1011"/>
    </row>
    <row r="30" spans="2:23" ht="20.25" customHeight="1" x14ac:dyDescent="0.25">
      <c r="B30" s="624">
        <v>24</v>
      </c>
      <c r="C30" s="624" t="s">
        <v>3504</v>
      </c>
      <c r="D30" s="624" t="s">
        <v>44</v>
      </c>
      <c r="E30" s="500" t="s">
        <v>3908</v>
      </c>
      <c r="F30" s="500" t="s">
        <v>416</v>
      </c>
      <c r="G30" s="500" t="s">
        <v>558</v>
      </c>
      <c r="H30" s="500" t="s">
        <v>489</v>
      </c>
      <c r="I30" s="625">
        <v>43252</v>
      </c>
      <c r="J30" s="626">
        <v>45291</v>
      </c>
      <c r="K30" s="627" t="s">
        <v>4286</v>
      </c>
      <c r="L30" s="628">
        <v>0.6</v>
      </c>
      <c r="M30" s="629"/>
      <c r="N30" s="629"/>
      <c r="O30" s="629"/>
      <c r="P30" s="502"/>
      <c r="Q30" s="502"/>
      <c r="R30" s="630" t="s">
        <v>3908</v>
      </c>
      <c r="U30" s="1011"/>
      <c r="V30" s="1011"/>
      <c r="W30" s="1011"/>
    </row>
    <row r="31" spans="2:23" ht="32.25" customHeight="1" x14ac:dyDescent="0.25">
      <c r="B31" s="624">
        <v>25</v>
      </c>
      <c r="C31" s="624" t="s">
        <v>3757</v>
      </c>
      <c r="D31" s="624" t="s">
        <v>44</v>
      </c>
      <c r="E31" s="500" t="s">
        <v>316</v>
      </c>
      <c r="F31" s="500" t="s">
        <v>416</v>
      </c>
      <c r="G31" s="500" t="s">
        <v>558</v>
      </c>
      <c r="H31" s="500" t="s">
        <v>498</v>
      </c>
      <c r="I31" s="625">
        <v>43647</v>
      </c>
      <c r="J31" s="626">
        <v>48213</v>
      </c>
      <c r="K31" s="627" t="s">
        <v>4288</v>
      </c>
      <c r="L31" s="628">
        <v>13</v>
      </c>
      <c r="M31" s="629"/>
      <c r="N31" s="629"/>
      <c r="O31" s="629"/>
      <c r="P31" s="502"/>
      <c r="Q31" s="502"/>
      <c r="R31" s="500" t="s">
        <v>6667</v>
      </c>
      <c r="U31" s="1011"/>
      <c r="V31" s="1011"/>
      <c r="W31" s="1011"/>
    </row>
    <row r="32" spans="2:23" ht="20.25" customHeight="1" x14ac:dyDescent="0.25">
      <c r="B32" s="624">
        <v>26</v>
      </c>
      <c r="C32" s="624" t="s">
        <v>5598</v>
      </c>
      <c r="D32" s="624" t="s">
        <v>44</v>
      </c>
      <c r="E32" s="500" t="s">
        <v>4284</v>
      </c>
      <c r="F32" s="500" t="s">
        <v>416</v>
      </c>
      <c r="G32" s="500" t="s">
        <v>417</v>
      </c>
      <c r="H32" s="500" t="s">
        <v>3460</v>
      </c>
      <c r="I32" s="625">
        <v>44927</v>
      </c>
      <c r="J32" s="626">
        <v>46022</v>
      </c>
      <c r="K32" s="627" t="s">
        <v>4285</v>
      </c>
      <c r="L32" s="628">
        <v>2.8</v>
      </c>
      <c r="M32" s="629"/>
      <c r="N32" s="629"/>
      <c r="O32" s="629"/>
      <c r="P32" s="502"/>
      <c r="Q32" s="502"/>
      <c r="R32" s="500" t="s">
        <v>5599</v>
      </c>
      <c r="U32" s="1011"/>
      <c r="V32" s="1011"/>
      <c r="W32" s="1011"/>
    </row>
    <row r="33" spans="2:23" ht="31.5" customHeight="1" x14ac:dyDescent="0.25">
      <c r="B33" s="624">
        <v>27</v>
      </c>
      <c r="C33" s="624" t="s">
        <v>5601</v>
      </c>
      <c r="D33" s="624" t="s">
        <v>44</v>
      </c>
      <c r="E33" s="500" t="s">
        <v>3640</v>
      </c>
      <c r="F33" s="500" t="s">
        <v>416</v>
      </c>
      <c r="G33" s="500" t="s">
        <v>558</v>
      </c>
      <c r="H33" s="500" t="s">
        <v>3364</v>
      </c>
      <c r="I33" s="625">
        <v>44562</v>
      </c>
      <c r="J33" s="626">
        <v>48213</v>
      </c>
      <c r="K33" s="627" t="s">
        <v>5158</v>
      </c>
      <c r="L33" s="628">
        <v>1.5</v>
      </c>
      <c r="M33" s="629"/>
      <c r="N33" s="629"/>
      <c r="O33" s="629"/>
      <c r="P33" s="502"/>
      <c r="Q33" s="502"/>
      <c r="R33" s="500" t="s">
        <v>5600</v>
      </c>
      <c r="U33" s="1011"/>
      <c r="V33" s="1011"/>
      <c r="W33" s="1011"/>
    </row>
    <row r="34" spans="2:23" ht="31.5" customHeight="1" x14ac:dyDescent="0.25">
      <c r="B34" s="624">
        <v>28</v>
      </c>
      <c r="C34" s="624" t="s">
        <v>7446</v>
      </c>
      <c r="D34" s="624" t="s">
        <v>44</v>
      </c>
      <c r="E34" s="500" t="s">
        <v>3640</v>
      </c>
      <c r="F34" s="500" t="s">
        <v>416</v>
      </c>
      <c r="G34" s="500" t="s">
        <v>558</v>
      </c>
      <c r="H34" s="500" t="s">
        <v>370</v>
      </c>
      <c r="I34" s="625">
        <v>44562</v>
      </c>
      <c r="J34" s="626">
        <v>48213</v>
      </c>
      <c r="K34" s="627" t="s">
        <v>5158</v>
      </c>
      <c r="L34" s="628">
        <v>2.5</v>
      </c>
      <c r="M34" s="629"/>
      <c r="N34" s="629"/>
      <c r="O34" s="629"/>
      <c r="P34" s="502"/>
      <c r="Q34" s="502"/>
      <c r="R34" s="500" t="s">
        <v>5602</v>
      </c>
      <c r="U34" s="1011"/>
      <c r="V34" s="1011"/>
      <c r="W34" s="1011"/>
    </row>
    <row r="35" spans="2:23" ht="20.25" customHeight="1" x14ac:dyDescent="0.25">
      <c r="B35" s="624">
        <v>29</v>
      </c>
      <c r="C35" s="624" t="s">
        <v>5603</v>
      </c>
      <c r="D35" s="624" t="s">
        <v>44</v>
      </c>
      <c r="E35" s="500" t="s">
        <v>316</v>
      </c>
      <c r="F35" s="500" t="s">
        <v>416</v>
      </c>
      <c r="G35" s="500" t="s">
        <v>558</v>
      </c>
      <c r="H35" s="500" t="s">
        <v>608</v>
      </c>
      <c r="I35" s="625">
        <v>44562</v>
      </c>
      <c r="J35" s="626">
        <v>48213</v>
      </c>
      <c r="K35" s="627" t="s">
        <v>5604</v>
      </c>
      <c r="L35" s="628">
        <v>4</v>
      </c>
      <c r="M35" s="629"/>
      <c r="N35" s="629"/>
      <c r="O35" s="629"/>
      <c r="P35" s="502"/>
      <c r="Q35" s="502"/>
      <c r="R35" s="500" t="s">
        <v>5605</v>
      </c>
      <c r="U35" s="1011"/>
      <c r="V35" s="1011"/>
      <c r="W35" s="1011"/>
    </row>
    <row r="36" spans="2:23" ht="20.25" customHeight="1" x14ac:dyDescent="0.25">
      <c r="B36" s="624">
        <v>30</v>
      </c>
      <c r="C36" s="624" t="s">
        <v>5606</v>
      </c>
      <c r="D36" s="624" t="s">
        <v>44</v>
      </c>
      <c r="E36" s="500" t="s">
        <v>316</v>
      </c>
      <c r="F36" s="500" t="s">
        <v>416</v>
      </c>
      <c r="G36" s="500" t="s">
        <v>558</v>
      </c>
      <c r="H36" s="500" t="s">
        <v>811</v>
      </c>
      <c r="I36" s="625">
        <v>44562</v>
      </c>
      <c r="J36" s="626">
        <v>48213</v>
      </c>
      <c r="K36" s="627" t="s">
        <v>811</v>
      </c>
      <c r="L36" s="628">
        <v>4</v>
      </c>
      <c r="M36" s="629"/>
      <c r="N36" s="629"/>
      <c r="O36" s="629"/>
      <c r="P36" s="502"/>
      <c r="Q36" s="502"/>
      <c r="R36" s="500" t="s">
        <v>5607</v>
      </c>
      <c r="U36" s="1011"/>
      <c r="V36" s="1011"/>
      <c r="W36" s="1011"/>
    </row>
    <row r="37" spans="2:23" ht="20.25" customHeight="1" x14ac:dyDescent="0.25">
      <c r="B37" s="624">
        <v>31</v>
      </c>
      <c r="C37" s="624" t="s">
        <v>5608</v>
      </c>
      <c r="D37" s="624" t="s">
        <v>44</v>
      </c>
      <c r="E37" s="500" t="s">
        <v>316</v>
      </c>
      <c r="F37" s="500" t="s">
        <v>416</v>
      </c>
      <c r="G37" s="500" t="s">
        <v>558</v>
      </c>
      <c r="H37" s="500" t="s">
        <v>498</v>
      </c>
      <c r="I37" s="625">
        <v>44562</v>
      </c>
      <c r="J37" s="626">
        <v>48213</v>
      </c>
      <c r="K37" s="627" t="s">
        <v>4288</v>
      </c>
      <c r="L37" s="628">
        <v>19.5</v>
      </c>
      <c r="M37" s="629"/>
      <c r="N37" s="629"/>
      <c r="O37" s="629"/>
      <c r="P37" s="502"/>
      <c r="Q37" s="502"/>
      <c r="R37" s="500" t="s">
        <v>5609</v>
      </c>
      <c r="U37" s="1011"/>
      <c r="V37" s="1011"/>
      <c r="W37" s="1011"/>
    </row>
    <row r="38" spans="2:23" ht="20.25" customHeight="1" x14ac:dyDescent="0.25">
      <c r="B38" s="624">
        <v>32</v>
      </c>
      <c r="C38" s="624" t="s">
        <v>3418</v>
      </c>
      <c r="D38" s="624" t="s">
        <v>44</v>
      </c>
      <c r="E38" s="500" t="s">
        <v>34</v>
      </c>
      <c r="F38" s="500" t="s">
        <v>435</v>
      </c>
      <c r="G38" s="500" t="s">
        <v>417</v>
      </c>
      <c r="H38" s="500" t="s">
        <v>1175</v>
      </c>
      <c r="I38" s="625">
        <v>43101</v>
      </c>
      <c r="J38" s="626">
        <v>45291</v>
      </c>
      <c r="K38" s="627" t="s">
        <v>4282</v>
      </c>
      <c r="L38" s="1275">
        <v>7.1689999999999996</v>
      </c>
      <c r="M38" s="629"/>
      <c r="N38" s="629"/>
      <c r="O38" s="1275">
        <v>1.4339999999999999</v>
      </c>
      <c r="P38" s="502"/>
      <c r="Q38" s="502"/>
      <c r="R38" s="500" t="s">
        <v>3314</v>
      </c>
      <c r="U38" s="1011"/>
      <c r="V38" s="1011"/>
      <c r="W38" s="1011"/>
    </row>
    <row r="39" spans="2:23" ht="20.25" customHeight="1" x14ac:dyDescent="0.25">
      <c r="B39" s="624">
        <v>33</v>
      </c>
      <c r="C39" s="624" t="s">
        <v>6267</v>
      </c>
      <c r="D39" s="624" t="s">
        <v>44</v>
      </c>
      <c r="E39" s="500" t="s">
        <v>34</v>
      </c>
      <c r="F39" s="500" t="s">
        <v>435</v>
      </c>
      <c r="G39" s="500" t="s">
        <v>417</v>
      </c>
      <c r="H39" s="500" t="s">
        <v>3364</v>
      </c>
      <c r="I39" s="625">
        <v>43101</v>
      </c>
      <c r="J39" s="626">
        <v>45291</v>
      </c>
      <c r="K39" s="627" t="s">
        <v>3364</v>
      </c>
      <c r="L39" s="1276"/>
      <c r="M39" s="629"/>
      <c r="N39" s="629"/>
      <c r="O39" s="1276"/>
      <c r="P39" s="502"/>
      <c r="Q39" s="502"/>
      <c r="R39" s="500" t="s">
        <v>3314</v>
      </c>
      <c r="U39" s="1011"/>
      <c r="V39" s="1011"/>
      <c r="W39" s="1011"/>
    </row>
    <row r="40" spans="2:23" ht="20.25" customHeight="1" x14ac:dyDescent="0.25">
      <c r="B40" s="624">
        <v>34</v>
      </c>
      <c r="C40" s="624" t="s">
        <v>3419</v>
      </c>
      <c r="D40" s="624" t="s">
        <v>44</v>
      </c>
      <c r="E40" s="500" t="s">
        <v>34</v>
      </c>
      <c r="F40" s="500" t="s">
        <v>435</v>
      </c>
      <c r="G40" s="500" t="s">
        <v>417</v>
      </c>
      <c r="H40" s="500" t="s">
        <v>1148</v>
      </c>
      <c r="I40" s="625">
        <v>43101</v>
      </c>
      <c r="J40" s="626">
        <v>45291</v>
      </c>
      <c r="K40" s="627" t="s">
        <v>4283</v>
      </c>
      <c r="L40" s="1276"/>
      <c r="M40" s="629"/>
      <c r="N40" s="629"/>
      <c r="O40" s="1276"/>
      <c r="P40" s="502"/>
      <c r="Q40" s="502"/>
      <c r="R40" s="500" t="s">
        <v>3314</v>
      </c>
      <c r="U40" s="1011"/>
      <c r="V40" s="1011"/>
      <c r="W40" s="1011"/>
    </row>
    <row r="41" spans="2:23" ht="20.25" customHeight="1" x14ac:dyDescent="0.25">
      <c r="B41" s="624">
        <v>35</v>
      </c>
      <c r="C41" s="624" t="s">
        <v>1051</v>
      </c>
      <c r="D41" s="624" t="s">
        <v>44</v>
      </c>
      <c r="E41" s="500" t="s">
        <v>34</v>
      </c>
      <c r="F41" s="500" t="s">
        <v>435</v>
      </c>
      <c r="G41" s="500" t="s">
        <v>417</v>
      </c>
      <c r="H41" s="500" t="s">
        <v>765</v>
      </c>
      <c r="I41" s="625">
        <v>41640</v>
      </c>
      <c r="J41" s="626">
        <v>45291</v>
      </c>
      <c r="K41" s="627" t="s">
        <v>1052</v>
      </c>
      <c r="L41" s="1276"/>
      <c r="M41" s="701"/>
      <c r="N41" s="701"/>
      <c r="O41" s="1276"/>
      <c r="P41" s="631"/>
      <c r="Q41" s="631"/>
      <c r="R41" s="500" t="s">
        <v>3314</v>
      </c>
      <c r="U41" s="1011"/>
      <c r="V41" s="1011"/>
      <c r="W41" s="1011"/>
    </row>
    <row r="42" spans="2:23" ht="20.25" customHeight="1" x14ac:dyDescent="0.25">
      <c r="B42" s="624">
        <v>36</v>
      </c>
      <c r="C42" s="632" t="s">
        <v>5610</v>
      </c>
      <c r="D42" s="624" t="s">
        <v>44</v>
      </c>
      <c r="E42" s="500" t="s">
        <v>34</v>
      </c>
      <c r="F42" s="500" t="s">
        <v>435</v>
      </c>
      <c r="G42" s="500" t="s">
        <v>417</v>
      </c>
      <c r="H42" s="500" t="s">
        <v>730</v>
      </c>
      <c r="I42" s="633">
        <v>44562</v>
      </c>
      <c r="J42" s="634">
        <v>47848</v>
      </c>
      <c r="K42" s="635" t="s">
        <v>730</v>
      </c>
      <c r="L42" s="1276"/>
      <c r="M42" s="636"/>
      <c r="N42" s="636"/>
      <c r="O42" s="1276"/>
      <c r="P42" s="637"/>
      <c r="Q42" s="637"/>
      <c r="R42" s="638" t="s">
        <v>3314</v>
      </c>
      <c r="U42" s="1011"/>
      <c r="V42" s="1011"/>
      <c r="W42" s="1011"/>
    </row>
    <row r="43" spans="2:23" ht="20.25" customHeight="1" x14ac:dyDescent="0.25">
      <c r="B43" s="624">
        <v>37</v>
      </c>
      <c r="C43" s="624" t="s">
        <v>1047</v>
      </c>
      <c r="D43" s="624" t="s">
        <v>44</v>
      </c>
      <c r="E43" s="500" t="s">
        <v>34</v>
      </c>
      <c r="F43" s="500" t="s">
        <v>435</v>
      </c>
      <c r="G43" s="500" t="s">
        <v>417</v>
      </c>
      <c r="H43" s="500" t="s">
        <v>719</v>
      </c>
      <c r="I43" s="625">
        <v>41640</v>
      </c>
      <c r="J43" s="626">
        <v>45291</v>
      </c>
      <c r="K43" s="627" t="s">
        <v>720</v>
      </c>
      <c r="L43" s="1276"/>
      <c r="M43" s="702"/>
      <c r="N43" s="702"/>
      <c r="O43" s="1276"/>
      <c r="P43" s="639"/>
      <c r="Q43" s="639"/>
      <c r="R43" s="500" t="s">
        <v>3314</v>
      </c>
      <c r="U43" s="1011"/>
      <c r="V43" s="1011"/>
      <c r="W43" s="1011"/>
    </row>
    <row r="44" spans="2:23" ht="20.25" customHeight="1" x14ac:dyDescent="0.25">
      <c r="B44" s="624">
        <v>38</v>
      </c>
      <c r="C44" s="624" t="s">
        <v>1048</v>
      </c>
      <c r="D44" s="624" t="s">
        <v>44</v>
      </c>
      <c r="E44" s="500" t="s">
        <v>34</v>
      </c>
      <c r="F44" s="500" t="s">
        <v>435</v>
      </c>
      <c r="G44" s="500" t="s">
        <v>417</v>
      </c>
      <c r="H44" s="500" t="s">
        <v>767</v>
      </c>
      <c r="I44" s="625">
        <v>41640</v>
      </c>
      <c r="J44" s="626">
        <v>45291</v>
      </c>
      <c r="K44" s="627" t="s">
        <v>767</v>
      </c>
      <c r="L44" s="1276"/>
      <c r="M44" s="629"/>
      <c r="N44" s="629"/>
      <c r="O44" s="1276"/>
      <c r="P44" s="502"/>
      <c r="Q44" s="502"/>
      <c r="R44" s="500" t="s">
        <v>3314</v>
      </c>
      <c r="U44" s="1011"/>
      <c r="V44" s="1011"/>
      <c r="W44" s="1011"/>
    </row>
    <row r="45" spans="2:23" ht="20.25" customHeight="1" x14ac:dyDescent="0.25">
      <c r="B45" s="624">
        <v>39</v>
      </c>
      <c r="C45" s="624" t="s">
        <v>3482</v>
      </c>
      <c r="D45" s="624" t="s">
        <v>44</v>
      </c>
      <c r="E45" s="500" t="s">
        <v>34</v>
      </c>
      <c r="F45" s="500" t="s">
        <v>435</v>
      </c>
      <c r="G45" s="500" t="s">
        <v>417</v>
      </c>
      <c r="H45" s="500" t="s">
        <v>3483</v>
      </c>
      <c r="I45" s="625">
        <v>43221</v>
      </c>
      <c r="J45" s="626">
        <v>45291</v>
      </c>
      <c r="K45" s="627" t="s">
        <v>3483</v>
      </c>
      <c r="L45" s="1276"/>
      <c r="M45" s="629"/>
      <c r="N45" s="629"/>
      <c r="O45" s="1276"/>
      <c r="P45" s="502"/>
      <c r="Q45" s="502"/>
      <c r="R45" s="500" t="s">
        <v>3314</v>
      </c>
      <c r="U45" s="1011"/>
      <c r="V45" s="1011"/>
      <c r="W45" s="1011"/>
    </row>
    <row r="46" spans="2:23" ht="20.25" customHeight="1" x14ac:dyDescent="0.25">
      <c r="B46" s="624">
        <v>40</v>
      </c>
      <c r="C46" s="624" t="s">
        <v>1049</v>
      </c>
      <c r="D46" s="624" t="s">
        <v>44</v>
      </c>
      <c r="E46" s="500" t="s">
        <v>34</v>
      </c>
      <c r="F46" s="500" t="s">
        <v>435</v>
      </c>
      <c r="G46" s="500" t="s">
        <v>417</v>
      </c>
      <c r="H46" s="500" t="s">
        <v>634</v>
      </c>
      <c r="I46" s="625">
        <v>41640</v>
      </c>
      <c r="J46" s="626">
        <v>45291</v>
      </c>
      <c r="K46" s="627" t="s">
        <v>634</v>
      </c>
      <c r="L46" s="1276"/>
      <c r="M46" s="629"/>
      <c r="N46" s="629"/>
      <c r="O46" s="1276"/>
      <c r="P46" s="502"/>
      <c r="Q46" s="502"/>
      <c r="R46" s="500" t="s">
        <v>3314</v>
      </c>
      <c r="U46" s="1011"/>
      <c r="V46" s="1011"/>
      <c r="W46" s="1011"/>
    </row>
    <row r="47" spans="2:23" ht="20.25" customHeight="1" x14ac:dyDescent="0.25">
      <c r="B47" s="624">
        <v>41</v>
      </c>
      <c r="C47" s="624" t="s">
        <v>1050</v>
      </c>
      <c r="D47" s="624" t="s">
        <v>44</v>
      </c>
      <c r="E47" s="500" t="s">
        <v>34</v>
      </c>
      <c r="F47" s="500" t="s">
        <v>435</v>
      </c>
      <c r="G47" s="500" t="s">
        <v>417</v>
      </c>
      <c r="H47" s="500" t="s">
        <v>370</v>
      </c>
      <c r="I47" s="625">
        <v>41640</v>
      </c>
      <c r="J47" s="626">
        <v>45291</v>
      </c>
      <c r="K47" s="627" t="s">
        <v>3062</v>
      </c>
      <c r="L47" s="1277"/>
      <c r="M47" s="629"/>
      <c r="N47" s="629"/>
      <c r="O47" s="1277"/>
      <c r="P47" s="502"/>
      <c r="Q47" s="502"/>
      <c r="R47" s="500" t="s">
        <v>3314</v>
      </c>
      <c r="U47" s="1011"/>
      <c r="V47" s="1011"/>
      <c r="W47" s="1011"/>
    </row>
    <row r="48" spans="2:23" ht="20.25" customHeight="1" x14ac:dyDescent="0.25">
      <c r="B48" s="624">
        <v>42</v>
      </c>
      <c r="C48" s="640" t="s">
        <v>1053</v>
      </c>
      <c r="D48" s="624" t="s">
        <v>44</v>
      </c>
      <c r="E48" s="500" t="s">
        <v>34</v>
      </c>
      <c r="F48" s="500" t="s">
        <v>435</v>
      </c>
      <c r="G48" s="500" t="s">
        <v>417</v>
      </c>
      <c r="H48" s="500" t="s">
        <v>730</v>
      </c>
      <c r="I48" s="625">
        <v>42309</v>
      </c>
      <c r="J48" s="626">
        <v>45291</v>
      </c>
      <c r="K48" s="627" t="s">
        <v>730</v>
      </c>
      <c r="L48" s="1269">
        <v>0.11899999999999999</v>
      </c>
      <c r="M48" s="629"/>
      <c r="N48" s="629"/>
      <c r="O48" s="1272">
        <v>2.4E-2</v>
      </c>
      <c r="P48" s="502"/>
      <c r="Q48" s="502"/>
      <c r="R48" s="500" t="s">
        <v>5611</v>
      </c>
      <c r="U48" s="1011"/>
      <c r="V48" s="1011"/>
      <c r="W48" s="1011"/>
    </row>
    <row r="49" spans="2:23" ht="20.25" customHeight="1" x14ac:dyDescent="0.25">
      <c r="B49" s="624">
        <v>43</v>
      </c>
      <c r="C49" s="641" t="s">
        <v>6268</v>
      </c>
      <c r="D49" s="642" t="s">
        <v>44</v>
      </c>
      <c r="E49" s="500" t="s">
        <v>34</v>
      </c>
      <c r="F49" s="500" t="s">
        <v>435</v>
      </c>
      <c r="G49" s="500" t="s">
        <v>417</v>
      </c>
      <c r="H49" s="500" t="s">
        <v>3364</v>
      </c>
      <c r="I49" s="625">
        <v>42309</v>
      </c>
      <c r="J49" s="626">
        <v>45291</v>
      </c>
      <c r="K49" s="627" t="s">
        <v>3364</v>
      </c>
      <c r="L49" s="1270"/>
      <c r="M49" s="629"/>
      <c r="N49" s="629"/>
      <c r="O49" s="1273"/>
      <c r="P49" s="502"/>
      <c r="Q49" s="502"/>
      <c r="R49" s="500" t="s">
        <v>5611</v>
      </c>
      <c r="U49" s="1011"/>
      <c r="V49" s="1011"/>
      <c r="W49" s="1011"/>
    </row>
    <row r="50" spans="2:23" ht="20.25" customHeight="1" x14ac:dyDescent="0.25">
      <c r="B50" s="624">
        <v>44</v>
      </c>
      <c r="C50" s="632" t="s">
        <v>5612</v>
      </c>
      <c r="D50" s="642" t="s">
        <v>44</v>
      </c>
      <c r="E50" s="375" t="s">
        <v>34</v>
      </c>
      <c r="F50" s="375" t="s">
        <v>435</v>
      </c>
      <c r="G50" s="375" t="s">
        <v>417</v>
      </c>
      <c r="H50" s="375" t="s">
        <v>3318</v>
      </c>
      <c r="I50" s="633">
        <v>44562</v>
      </c>
      <c r="J50" s="634">
        <v>45291</v>
      </c>
      <c r="K50" s="627" t="s">
        <v>4282</v>
      </c>
      <c r="L50" s="1270"/>
      <c r="M50" s="629"/>
      <c r="N50" s="629"/>
      <c r="O50" s="1273"/>
      <c r="P50" s="502"/>
      <c r="Q50" s="502"/>
      <c r="R50" s="500" t="s">
        <v>5611</v>
      </c>
      <c r="U50" s="1011"/>
      <c r="V50" s="1011"/>
      <c r="W50" s="1011"/>
    </row>
    <row r="51" spans="2:23" ht="20.25" customHeight="1" x14ac:dyDescent="0.25">
      <c r="B51" s="624">
        <v>45</v>
      </c>
      <c r="C51" s="632" t="s">
        <v>5613</v>
      </c>
      <c r="D51" s="642" t="s">
        <v>44</v>
      </c>
      <c r="E51" s="375" t="s">
        <v>34</v>
      </c>
      <c r="F51" s="375" t="s">
        <v>435</v>
      </c>
      <c r="G51" s="375" t="s">
        <v>417</v>
      </c>
      <c r="H51" s="375" t="s">
        <v>1148</v>
      </c>
      <c r="I51" s="633">
        <v>44562</v>
      </c>
      <c r="J51" s="634">
        <v>45291</v>
      </c>
      <c r="K51" s="627" t="s">
        <v>4283</v>
      </c>
      <c r="L51" s="1270"/>
      <c r="M51" s="629"/>
      <c r="N51" s="629"/>
      <c r="O51" s="1273"/>
      <c r="P51" s="502"/>
      <c r="Q51" s="502"/>
      <c r="R51" s="500" t="s">
        <v>5611</v>
      </c>
      <c r="U51" s="1011"/>
      <c r="V51" s="1011"/>
      <c r="W51" s="1011"/>
    </row>
    <row r="52" spans="2:23" ht="20.25" customHeight="1" x14ac:dyDescent="0.25">
      <c r="B52" s="624">
        <v>46</v>
      </c>
      <c r="C52" s="632" t="s">
        <v>5614</v>
      </c>
      <c r="D52" s="642" t="s">
        <v>44</v>
      </c>
      <c r="E52" s="375" t="s">
        <v>34</v>
      </c>
      <c r="F52" s="375" t="s">
        <v>435</v>
      </c>
      <c r="G52" s="375" t="s">
        <v>417</v>
      </c>
      <c r="H52" s="375" t="s">
        <v>765</v>
      </c>
      <c r="I52" s="633">
        <v>44562</v>
      </c>
      <c r="J52" s="634">
        <v>45291</v>
      </c>
      <c r="K52" s="627" t="s">
        <v>1052</v>
      </c>
      <c r="L52" s="1270"/>
      <c r="M52" s="629"/>
      <c r="N52" s="629"/>
      <c r="O52" s="1273"/>
      <c r="P52" s="502"/>
      <c r="Q52" s="502"/>
      <c r="R52" s="500" t="s">
        <v>5611</v>
      </c>
      <c r="U52" s="1011"/>
      <c r="V52" s="1011"/>
      <c r="W52" s="1011"/>
    </row>
    <row r="53" spans="2:23" ht="20.25" customHeight="1" x14ac:dyDescent="0.25">
      <c r="B53" s="624">
        <v>47</v>
      </c>
      <c r="C53" s="632" t="s">
        <v>5615</v>
      </c>
      <c r="D53" s="642" t="s">
        <v>44</v>
      </c>
      <c r="E53" s="375" t="s">
        <v>34</v>
      </c>
      <c r="F53" s="375" t="s">
        <v>435</v>
      </c>
      <c r="G53" s="375" t="s">
        <v>417</v>
      </c>
      <c r="H53" s="375" t="s">
        <v>719</v>
      </c>
      <c r="I53" s="633">
        <v>44562</v>
      </c>
      <c r="J53" s="634">
        <v>45291</v>
      </c>
      <c r="K53" s="627" t="s">
        <v>720</v>
      </c>
      <c r="L53" s="1270"/>
      <c r="M53" s="629"/>
      <c r="N53" s="629"/>
      <c r="O53" s="1273"/>
      <c r="P53" s="502"/>
      <c r="Q53" s="502"/>
      <c r="R53" s="500" t="s">
        <v>5611</v>
      </c>
      <c r="U53" s="1011"/>
      <c r="V53" s="1011"/>
      <c r="W53" s="1011"/>
    </row>
    <row r="54" spans="2:23" ht="20.25" customHeight="1" x14ac:dyDescent="0.25">
      <c r="B54" s="624">
        <v>48</v>
      </c>
      <c r="C54" s="632" t="s">
        <v>5616</v>
      </c>
      <c r="D54" s="642" t="s">
        <v>44</v>
      </c>
      <c r="E54" s="375" t="s">
        <v>34</v>
      </c>
      <c r="F54" s="375" t="s">
        <v>435</v>
      </c>
      <c r="G54" s="375" t="s">
        <v>417</v>
      </c>
      <c r="H54" s="375" t="s">
        <v>767</v>
      </c>
      <c r="I54" s="633">
        <v>44562</v>
      </c>
      <c r="J54" s="634">
        <v>45291</v>
      </c>
      <c r="K54" s="627" t="s">
        <v>767</v>
      </c>
      <c r="L54" s="1270"/>
      <c r="M54" s="629"/>
      <c r="N54" s="629"/>
      <c r="O54" s="1273"/>
      <c r="P54" s="502"/>
      <c r="Q54" s="502"/>
      <c r="R54" s="500" t="s">
        <v>5611</v>
      </c>
      <c r="U54" s="1011"/>
      <c r="V54" s="1011"/>
      <c r="W54" s="1011"/>
    </row>
    <row r="55" spans="2:23" ht="20.25" customHeight="1" x14ac:dyDescent="0.25">
      <c r="B55" s="624">
        <v>49</v>
      </c>
      <c r="C55" s="632" t="s">
        <v>5617</v>
      </c>
      <c r="D55" s="642" t="s">
        <v>44</v>
      </c>
      <c r="E55" s="375" t="s">
        <v>34</v>
      </c>
      <c r="F55" s="375" t="s">
        <v>435</v>
      </c>
      <c r="G55" s="375" t="s">
        <v>417</v>
      </c>
      <c r="H55" s="375" t="s">
        <v>3483</v>
      </c>
      <c r="I55" s="633">
        <v>44562</v>
      </c>
      <c r="J55" s="634">
        <v>45291</v>
      </c>
      <c r="K55" s="627" t="s">
        <v>3483</v>
      </c>
      <c r="L55" s="1270"/>
      <c r="M55" s="629"/>
      <c r="N55" s="629"/>
      <c r="O55" s="1273"/>
      <c r="P55" s="502"/>
      <c r="Q55" s="502"/>
      <c r="R55" s="500" t="s">
        <v>5611</v>
      </c>
      <c r="U55" s="1011"/>
      <c r="V55" s="1011"/>
      <c r="W55" s="1011"/>
    </row>
    <row r="56" spans="2:23" ht="20.25" customHeight="1" x14ac:dyDescent="0.25">
      <c r="B56" s="624">
        <v>50</v>
      </c>
      <c r="C56" s="632" t="s">
        <v>5618</v>
      </c>
      <c r="D56" s="642" t="s">
        <v>44</v>
      </c>
      <c r="E56" s="375" t="s">
        <v>34</v>
      </c>
      <c r="F56" s="375" t="s">
        <v>435</v>
      </c>
      <c r="G56" s="375" t="s">
        <v>417</v>
      </c>
      <c r="H56" s="375" t="s">
        <v>634</v>
      </c>
      <c r="I56" s="633">
        <v>44562</v>
      </c>
      <c r="J56" s="634">
        <v>45291</v>
      </c>
      <c r="K56" s="627" t="s">
        <v>634</v>
      </c>
      <c r="L56" s="1270"/>
      <c r="M56" s="629"/>
      <c r="N56" s="629"/>
      <c r="O56" s="1273"/>
      <c r="P56" s="502"/>
      <c r="Q56" s="502"/>
      <c r="R56" s="500" t="s">
        <v>5611</v>
      </c>
      <c r="U56" s="1011"/>
      <c r="V56" s="1011"/>
      <c r="W56" s="1011"/>
    </row>
    <row r="57" spans="2:23" ht="20.25" customHeight="1" x14ac:dyDescent="0.25">
      <c r="B57" s="624">
        <v>51</v>
      </c>
      <c r="C57" s="632" t="s">
        <v>5619</v>
      </c>
      <c r="D57" s="642" t="s">
        <v>44</v>
      </c>
      <c r="E57" s="375" t="s">
        <v>34</v>
      </c>
      <c r="F57" s="375" t="s">
        <v>435</v>
      </c>
      <c r="G57" s="375" t="s">
        <v>417</v>
      </c>
      <c r="H57" s="375" t="s">
        <v>370</v>
      </c>
      <c r="I57" s="633">
        <v>44562</v>
      </c>
      <c r="J57" s="634">
        <v>45291</v>
      </c>
      <c r="K57" s="627" t="s">
        <v>3062</v>
      </c>
      <c r="L57" s="1271"/>
      <c r="M57" s="629"/>
      <c r="N57" s="629"/>
      <c r="O57" s="1274"/>
      <c r="P57" s="502"/>
      <c r="Q57" s="502"/>
      <c r="R57" s="500" t="s">
        <v>5611</v>
      </c>
      <c r="U57" s="1011"/>
      <c r="V57" s="1011"/>
      <c r="W57" s="1011"/>
    </row>
    <row r="58" spans="2:23" ht="20.25" customHeight="1" x14ac:dyDescent="0.25">
      <c r="B58" s="624">
        <v>52</v>
      </c>
      <c r="C58" s="632" t="s">
        <v>5620</v>
      </c>
      <c r="D58" s="642" t="s">
        <v>44</v>
      </c>
      <c r="E58" s="375" t="s">
        <v>1003</v>
      </c>
      <c r="F58" s="375" t="s">
        <v>435</v>
      </c>
      <c r="G58" s="375" t="s">
        <v>417</v>
      </c>
      <c r="H58" s="375" t="s">
        <v>418</v>
      </c>
      <c r="I58" s="633">
        <v>44562</v>
      </c>
      <c r="J58" s="634">
        <v>48213</v>
      </c>
      <c r="K58" s="627" t="s">
        <v>418</v>
      </c>
      <c r="L58" s="1269">
        <v>3.3330000000000002</v>
      </c>
      <c r="M58" s="629"/>
      <c r="N58" s="629"/>
      <c r="O58" s="1272">
        <v>0.66700000000000004</v>
      </c>
      <c r="P58" s="502"/>
      <c r="Q58" s="502"/>
      <c r="R58" s="375" t="s">
        <v>5621</v>
      </c>
      <c r="U58" s="1011"/>
      <c r="V58" s="1011"/>
      <c r="W58" s="1011"/>
    </row>
    <row r="59" spans="2:23" ht="20.25" customHeight="1" x14ac:dyDescent="0.25">
      <c r="B59" s="624">
        <v>53</v>
      </c>
      <c r="C59" s="632" t="s">
        <v>5622</v>
      </c>
      <c r="D59" s="642" t="s">
        <v>44</v>
      </c>
      <c r="E59" s="375" t="s">
        <v>1003</v>
      </c>
      <c r="F59" s="375" t="s">
        <v>435</v>
      </c>
      <c r="G59" s="375" t="s">
        <v>417</v>
      </c>
      <c r="H59" s="375" t="s">
        <v>422</v>
      </c>
      <c r="I59" s="633">
        <v>44562</v>
      </c>
      <c r="J59" s="634">
        <v>48213</v>
      </c>
      <c r="K59" s="627" t="s">
        <v>422</v>
      </c>
      <c r="L59" s="1270"/>
      <c r="M59" s="629"/>
      <c r="N59" s="629"/>
      <c r="O59" s="1273"/>
      <c r="P59" s="502"/>
      <c r="Q59" s="502"/>
      <c r="R59" s="375" t="s">
        <v>5621</v>
      </c>
      <c r="U59" s="1011"/>
      <c r="V59" s="1011"/>
      <c r="W59" s="1011"/>
    </row>
    <row r="60" spans="2:23" ht="20.25" customHeight="1" x14ac:dyDescent="0.25">
      <c r="B60" s="624">
        <v>54</v>
      </c>
      <c r="C60" s="632" t="s">
        <v>5623</v>
      </c>
      <c r="D60" s="642" t="s">
        <v>44</v>
      </c>
      <c r="E60" s="375" t="s">
        <v>1003</v>
      </c>
      <c r="F60" s="375" t="s">
        <v>435</v>
      </c>
      <c r="G60" s="375" t="s">
        <v>417</v>
      </c>
      <c r="H60" s="375" t="s">
        <v>424</v>
      </c>
      <c r="I60" s="633">
        <v>44562</v>
      </c>
      <c r="J60" s="634">
        <v>48213</v>
      </c>
      <c r="K60" s="627" t="s">
        <v>716</v>
      </c>
      <c r="L60" s="1270"/>
      <c r="M60" s="629"/>
      <c r="N60" s="629"/>
      <c r="O60" s="1273"/>
      <c r="P60" s="502"/>
      <c r="Q60" s="502"/>
      <c r="R60" s="375" t="s">
        <v>5621</v>
      </c>
      <c r="U60" s="1011"/>
      <c r="V60" s="1011"/>
      <c r="W60" s="1011"/>
    </row>
    <row r="61" spans="2:23" ht="20.25" customHeight="1" x14ac:dyDescent="0.25">
      <c r="B61" s="624">
        <v>55</v>
      </c>
      <c r="C61" s="632" t="s">
        <v>5624</v>
      </c>
      <c r="D61" s="642" t="s">
        <v>44</v>
      </c>
      <c r="E61" s="375" t="s">
        <v>1003</v>
      </c>
      <c r="F61" s="375" t="s">
        <v>435</v>
      </c>
      <c r="G61" s="375" t="s">
        <v>417</v>
      </c>
      <c r="H61" s="375" t="s">
        <v>426</v>
      </c>
      <c r="I61" s="633">
        <v>44562</v>
      </c>
      <c r="J61" s="634">
        <v>48213</v>
      </c>
      <c r="K61" s="627" t="s">
        <v>4281</v>
      </c>
      <c r="L61" s="1270"/>
      <c r="M61" s="629"/>
      <c r="N61" s="629"/>
      <c r="O61" s="1273"/>
      <c r="P61" s="502"/>
      <c r="Q61" s="502"/>
      <c r="R61" s="375" t="s">
        <v>5621</v>
      </c>
      <c r="U61" s="1011"/>
      <c r="V61" s="1011"/>
      <c r="W61" s="1011"/>
    </row>
    <row r="62" spans="2:23" ht="20.25" customHeight="1" x14ac:dyDescent="0.25">
      <c r="B62" s="624">
        <v>56</v>
      </c>
      <c r="C62" s="632" t="s">
        <v>5625</v>
      </c>
      <c r="D62" s="642" t="s">
        <v>44</v>
      </c>
      <c r="E62" s="375" t="s">
        <v>1003</v>
      </c>
      <c r="F62" s="375" t="s">
        <v>435</v>
      </c>
      <c r="G62" s="375" t="s">
        <v>417</v>
      </c>
      <c r="H62" s="375" t="s">
        <v>4388</v>
      </c>
      <c r="I62" s="633">
        <v>44562</v>
      </c>
      <c r="J62" s="634">
        <v>48213</v>
      </c>
      <c r="K62" s="627" t="s">
        <v>4388</v>
      </c>
      <c r="L62" s="1270"/>
      <c r="M62" s="629"/>
      <c r="N62" s="629"/>
      <c r="O62" s="1273"/>
      <c r="P62" s="502"/>
      <c r="Q62" s="502"/>
      <c r="R62" s="375" t="s">
        <v>5621</v>
      </c>
      <c r="U62" s="1011"/>
      <c r="V62" s="1011"/>
      <c r="W62" s="1011"/>
    </row>
    <row r="63" spans="2:23" ht="20.25" customHeight="1" x14ac:dyDescent="0.25">
      <c r="B63" s="624">
        <v>57</v>
      </c>
      <c r="C63" s="632" t="s">
        <v>5626</v>
      </c>
      <c r="D63" s="642" t="s">
        <v>44</v>
      </c>
      <c r="E63" s="375" t="s">
        <v>1003</v>
      </c>
      <c r="F63" s="375" t="s">
        <v>435</v>
      </c>
      <c r="G63" s="375" t="s">
        <v>417</v>
      </c>
      <c r="H63" s="375" t="s">
        <v>428</v>
      </c>
      <c r="I63" s="633">
        <v>44562</v>
      </c>
      <c r="J63" s="634">
        <v>48213</v>
      </c>
      <c r="K63" s="627" t="s">
        <v>579</v>
      </c>
      <c r="L63" s="1270"/>
      <c r="M63" s="629"/>
      <c r="N63" s="629"/>
      <c r="O63" s="1273"/>
      <c r="P63" s="502"/>
      <c r="Q63" s="502"/>
      <c r="R63" s="375" t="s">
        <v>5621</v>
      </c>
      <c r="U63" s="1011"/>
      <c r="V63" s="1011"/>
      <c r="W63" s="1011"/>
    </row>
    <row r="64" spans="2:23" ht="20.25" customHeight="1" x14ac:dyDescent="0.25">
      <c r="B64" s="624">
        <v>58</v>
      </c>
      <c r="C64" s="632" t="s">
        <v>5627</v>
      </c>
      <c r="D64" s="642" t="s">
        <v>44</v>
      </c>
      <c r="E64" s="375" t="s">
        <v>1003</v>
      </c>
      <c r="F64" s="375" t="s">
        <v>435</v>
      </c>
      <c r="G64" s="375" t="s">
        <v>417</v>
      </c>
      <c r="H64" s="375" t="s">
        <v>370</v>
      </c>
      <c r="I64" s="633">
        <v>44562</v>
      </c>
      <c r="J64" s="634">
        <v>48213</v>
      </c>
      <c r="K64" s="627" t="s">
        <v>4280</v>
      </c>
      <c r="L64" s="1270"/>
      <c r="M64" s="629"/>
      <c r="N64" s="629"/>
      <c r="O64" s="1273"/>
      <c r="P64" s="502"/>
      <c r="Q64" s="502"/>
      <c r="R64" s="375" t="s">
        <v>5621</v>
      </c>
      <c r="U64" s="1011"/>
      <c r="V64" s="1011"/>
      <c r="W64" s="1011"/>
    </row>
    <row r="65" spans="1:25" ht="20.25" customHeight="1" x14ac:dyDescent="0.25">
      <c r="B65" s="624">
        <v>59</v>
      </c>
      <c r="C65" s="632" t="s">
        <v>5628</v>
      </c>
      <c r="D65" s="642" t="s">
        <v>44</v>
      </c>
      <c r="E65" s="375" t="s">
        <v>1003</v>
      </c>
      <c r="F65" s="375" t="s">
        <v>435</v>
      </c>
      <c r="G65" s="375" t="s">
        <v>417</v>
      </c>
      <c r="H65" s="375" t="s">
        <v>431</v>
      </c>
      <c r="I65" s="633">
        <v>44562</v>
      </c>
      <c r="J65" s="634">
        <v>48213</v>
      </c>
      <c r="K65" s="627" t="s">
        <v>431</v>
      </c>
      <c r="L65" s="1270"/>
      <c r="M65" s="629"/>
      <c r="N65" s="629"/>
      <c r="O65" s="1273"/>
      <c r="P65" s="502"/>
      <c r="Q65" s="502"/>
      <c r="R65" s="375" t="s">
        <v>5621</v>
      </c>
      <c r="U65" s="1011"/>
      <c r="V65" s="1011"/>
      <c r="W65" s="1011"/>
    </row>
    <row r="66" spans="1:25" ht="20.25" customHeight="1" x14ac:dyDescent="0.25">
      <c r="B66" s="624">
        <v>60</v>
      </c>
      <c r="C66" s="632" t="s">
        <v>5629</v>
      </c>
      <c r="D66" s="642" t="s">
        <v>44</v>
      </c>
      <c r="E66" s="375" t="s">
        <v>1003</v>
      </c>
      <c r="F66" s="375" t="s">
        <v>435</v>
      </c>
      <c r="G66" s="375" t="s">
        <v>417</v>
      </c>
      <c r="H66" s="375" t="s">
        <v>433</v>
      </c>
      <c r="I66" s="633">
        <v>44562</v>
      </c>
      <c r="J66" s="634">
        <v>48213</v>
      </c>
      <c r="K66" s="627" t="s">
        <v>433</v>
      </c>
      <c r="L66" s="1271"/>
      <c r="M66" s="629"/>
      <c r="N66" s="629"/>
      <c r="O66" s="1274"/>
      <c r="P66" s="502"/>
      <c r="Q66" s="502"/>
      <c r="R66" s="375" t="s">
        <v>5621</v>
      </c>
      <c r="U66" s="1011"/>
      <c r="V66" s="1011"/>
      <c r="W66" s="1011"/>
    </row>
    <row r="67" spans="1:25" ht="20.25" customHeight="1" x14ac:dyDescent="0.25">
      <c r="B67" s="624">
        <v>61</v>
      </c>
      <c r="C67" s="632" t="s">
        <v>5630</v>
      </c>
      <c r="D67" s="642" t="s">
        <v>44</v>
      </c>
      <c r="E67" s="375" t="s">
        <v>34</v>
      </c>
      <c r="F67" s="375" t="s">
        <v>435</v>
      </c>
      <c r="G67" s="375" t="s">
        <v>417</v>
      </c>
      <c r="H67" s="375" t="s">
        <v>3318</v>
      </c>
      <c r="I67" s="633">
        <v>44562</v>
      </c>
      <c r="J67" s="634">
        <v>48213</v>
      </c>
      <c r="K67" s="627" t="s">
        <v>4282</v>
      </c>
      <c r="L67" s="1269">
        <v>0.83299999999999996</v>
      </c>
      <c r="M67" s="629"/>
      <c r="N67" s="629"/>
      <c r="O67" s="1272">
        <v>0.16700000000000001</v>
      </c>
      <c r="P67" s="502"/>
      <c r="Q67" s="502"/>
      <c r="R67" s="375" t="s">
        <v>5621</v>
      </c>
      <c r="U67" s="1011"/>
      <c r="V67" s="1011"/>
      <c r="W67" s="1011"/>
    </row>
    <row r="68" spans="1:25" ht="20.25" customHeight="1" x14ac:dyDescent="0.25">
      <c r="B68" s="624">
        <v>62</v>
      </c>
      <c r="C68" s="632" t="s">
        <v>6269</v>
      </c>
      <c r="D68" s="624" t="s">
        <v>44</v>
      </c>
      <c r="E68" s="500" t="s">
        <v>34</v>
      </c>
      <c r="F68" s="500" t="s">
        <v>435</v>
      </c>
      <c r="G68" s="500" t="s">
        <v>417</v>
      </c>
      <c r="H68" s="500" t="s">
        <v>3364</v>
      </c>
      <c r="I68" s="633">
        <v>44562</v>
      </c>
      <c r="J68" s="634">
        <v>48213</v>
      </c>
      <c r="K68" s="627" t="s">
        <v>3364</v>
      </c>
      <c r="L68" s="1270"/>
      <c r="M68" s="629"/>
      <c r="N68" s="629"/>
      <c r="O68" s="1273"/>
      <c r="P68" s="502"/>
      <c r="Q68" s="502"/>
      <c r="R68" s="375" t="s">
        <v>5621</v>
      </c>
      <c r="U68" s="1011"/>
      <c r="V68" s="1011"/>
      <c r="W68" s="1011"/>
    </row>
    <row r="69" spans="1:25" ht="20.25" customHeight="1" x14ac:dyDescent="0.25">
      <c r="B69" s="624">
        <v>63</v>
      </c>
      <c r="C69" s="632" t="s">
        <v>5631</v>
      </c>
      <c r="D69" s="642" t="s">
        <v>44</v>
      </c>
      <c r="E69" s="375" t="s">
        <v>34</v>
      </c>
      <c r="F69" s="375" t="s">
        <v>435</v>
      </c>
      <c r="G69" s="375" t="s">
        <v>417</v>
      </c>
      <c r="H69" s="375" t="s">
        <v>1148</v>
      </c>
      <c r="I69" s="633">
        <v>44562</v>
      </c>
      <c r="J69" s="634">
        <v>48213</v>
      </c>
      <c r="K69" s="627" t="s">
        <v>4283</v>
      </c>
      <c r="L69" s="1270"/>
      <c r="M69" s="629"/>
      <c r="N69" s="629"/>
      <c r="O69" s="1273"/>
      <c r="P69" s="502"/>
      <c r="Q69" s="502"/>
      <c r="R69" s="375" t="s">
        <v>5621</v>
      </c>
      <c r="U69" s="1011"/>
      <c r="V69" s="1011"/>
      <c r="W69" s="1011"/>
    </row>
    <row r="70" spans="1:25" ht="20.25" customHeight="1" x14ac:dyDescent="0.25">
      <c r="B70" s="624">
        <v>64</v>
      </c>
      <c r="C70" s="632" t="s">
        <v>5632</v>
      </c>
      <c r="D70" s="642" t="s">
        <v>44</v>
      </c>
      <c r="E70" s="375" t="s">
        <v>34</v>
      </c>
      <c r="F70" s="375" t="s">
        <v>435</v>
      </c>
      <c r="G70" s="375" t="s">
        <v>417</v>
      </c>
      <c r="H70" s="375" t="s">
        <v>765</v>
      </c>
      <c r="I70" s="633">
        <v>44562</v>
      </c>
      <c r="J70" s="634">
        <v>48213</v>
      </c>
      <c r="K70" s="627" t="s">
        <v>1052</v>
      </c>
      <c r="L70" s="1270"/>
      <c r="M70" s="629"/>
      <c r="N70" s="629"/>
      <c r="O70" s="1273"/>
      <c r="P70" s="502"/>
      <c r="Q70" s="502"/>
      <c r="R70" s="375" t="s">
        <v>5621</v>
      </c>
      <c r="U70" s="1011"/>
      <c r="V70" s="1011"/>
      <c r="W70" s="1011"/>
    </row>
    <row r="71" spans="1:25" ht="20.25" customHeight="1" x14ac:dyDescent="0.25">
      <c r="B71" s="624">
        <v>65</v>
      </c>
      <c r="C71" s="632" t="s">
        <v>5633</v>
      </c>
      <c r="D71" s="642" t="s">
        <v>44</v>
      </c>
      <c r="E71" s="375" t="s">
        <v>34</v>
      </c>
      <c r="F71" s="375" t="s">
        <v>435</v>
      </c>
      <c r="G71" s="375" t="s">
        <v>417</v>
      </c>
      <c r="H71" s="375" t="s">
        <v>730</v>
      </c>
      <c r="I71" s="633">
        <v>44562</v>
      </c>
      <c r="J71" s="634">
        <v>48213</v>
      </c>
      <c r="K71" s="627" t="s">
        <v>730</v>
      </c>
      <c r="L71" s="1270"/>
      <c r="M71" s="629"/>
      <c r="N71" s="629"/>
      <c r="O71" s="1273"/>
      <c r="P71" s="502"/>
      <c r="Q71" s="502"/>
      <c r="R71" s="375" t="s">
        <v>5621</v>
      </c>
      <c r="U71" s="1011"/>
      <c r="V71" s="1011"/>
      <c r="W71" s="1011"/>
    </row>
    <row r="72" spans="1:25" ht="20.25" customHeight="1" x14ac:dyDescent="0.25">
      <c r="B72" s="624">
        <v>66</v>
      </c>
      <c r="C72" s="632" t="s">
        <v>5634</v>
      </c>
      <c r="D72" s="642" t="s">
        <v>44</v>
      </c>
      <c r="E72" s="375" t="s">
        <v>34</v>
      </c>
      <c r="F72" s="375" t="s">
        <v>435</v>
      </c>
      <c r="G72" s="375" t="s">
        <v>417</v>
      </c>
      <c r="H72" s="375" t="s">
        <v>719</v>
      </c>
      <c r="I72" s="633">
        <v>44562</v>
      </c>
      <c r="J72" s="634">
        <v>48213</v>
      </c>
      <c r="K72" s="627" t="s">
        <v>720</v>
      </c>
      <c r="L72" s="1270"/>
      <c r="M72" s="629"/>
      <c r="N72" s="629"/>
      <c r="O72" s="1273"/>
      <c r="P72" s="502"/>
      <c r="Q72" s="502"/>
      <c r="R72" s="375" t="s">
        <v>5621</v>
      </c>
      <c r="U72" s="1011"/>
      <c r="V72" s="1011"/>
      <c r="W72" s="1011"/>
    </row>
    <row r="73" spans="1:25" ht="20.25" customHeight="1" x14ac:dyDescent="0.25">
      <c r="B73" s="624">
        <v>67</v>
      </c>
      <c r="C73" s="632" t="s">
        <v>5635</v>
      </c>
      <c r="D73" s="642" t="s">
        <v>44</v>
      </c>
      <c r="E73" s="375" t="s">
        <v>34</v>
      </c>
      <c r="F73" s="375" t="s">
        <v>435</v>
      </c>
      <c r="G73" s="375" t="s">
        <v>417</v>
      </c>
      <c r="H73" s="375" t="s">
        <v>767</v>
      </c>
      <c r="I73" s="633">
        <v>44562</v>
      </c>
      <c r="J73" s="634">
        <v>48213</v>
      </c>
      <c r="K73" s="627" t="s">
        <v>767</v>
      </c>
      <c r="L73" s="1270"/>
      <c r="M73" s="629"/>
      <c r="N73" s="629"/>
      <c r="O73" s="1273"/>
      <c r="P73" s="502"/>
      <c r="Q73" s="502"/>
      <c r="R73" s="375" t="s">
        <v>5621</v>
      </c>
      <c r="U73" s="1011"/>
      <c r="V73" s="1011"/>
      <c r="W73" s="1011"/>
    </row>
    <row r="74" spans="1:25" ht="20.25" customHeight="1" x14ac:dyDescent="0.25">
      <c r="B74" s="624">
        <v>68</v>
      </c>
      <c r="C74" s="632" t="s">
        <v>5636</v>
      </c>
      <c r="D74" s="642" t="s">
        <v>44</v>
      </c>
      <c r="E74" s="375" t="s">
        <v>34</v>
      </c>
      <c r="F74" s="375" t="s">
        <v>435</v>
      </c>
      <c r="G74" s="375" t="s">
        <v>417</v>
      </c>
      <c r="H74" s="375" t="s">
        <v>3483</v>
      </c>
      <c r="I74" s="633">
        <v>44562</v>
      </c>
      <c r="J74" s="634">
        <v>48213</v>
      </c>
      <c r="K74" s="627" t="s">
        <v>3483</v>
      </c>
      <c r="L74" s="1270"/>
      <c r="M74" s="629"/>
      <c r="N74" s="629"/>
      <c r="O74" s="1273"/>
      <c r="P74" s="502"/>
      <c r="Q74" s="502"/>
      <c r="R74" s="375" t="s">
        <v>5621</v>
      </c>
      <c r="U74" s="1011"/>
      <c r="V74" s="1011"/>
      <c r="W74" s="1011"/>
    </row>
    <row r="75" spans="1:25" ht="20.25" customHeight="1" x14ac:dyDescent="0.25">
      <c r="B75" s="624">
        <v>69</v>
      </c>
      <c r="C75" s="632" t="s">
        <v>5637</v>
      </c>
      <c r="D75" s="642" t="s">
        <v>44</v>
      </c>
      <c r="E75" s="375" t="s">
        <v>34</v>
      </c>
      <c r="F75" s="375" t="s">
        <v>435</v>
      </c>
      <c r="G75" s="375" t="s">
        <v>417</v>
      </c>
      <c r="H75" s="375" t="s">
        <v>634</v>
      </c>
      <c r="I75" s="633">
        <v>44562</v>
      </c>
      <c r="J75" s="634">
        <v>48213</v>
      </c>
      <c r="K75" s="627" t="s">
        <v>634</v>
      </c>
      <c r="L75" s="1270"/>
      <c r="M75" s="629"/>
      <c r="N75" s="629"/>
      <c r="O75" s="1273"/>
      <c r="P75" s="502"/>
      <c r="Q75" s="502"/>
      <c r="R75" s="375" t="s">
        <v>5621</v>
      </c>
      <c r="U75" s="1011"/>
      <c r="V75" s="1011"/>
      <c r="W75" s="1011"/>
    </row>
    <row r="76" spans="1:25" ht="24.6" customHeight="1" x14ac:dyDescent="0.25">
      <c r="B76" s="624">
        <v>70</v>
      </c>
      <c r="C76" s="632" t="s">
        <v>5638</v>
      </c>
      <c r="D76" s="643" t="s">
        <v>44</v>
      </c>
      <c r="E76" s="407" t="s">
        <v>34</v>
      </c>
      <c r="F76" s="407" t="s">
        <v>435</v>
      </c>
      <c r="G76" s="407" t="s">
        <v>417</v>
      </c>
      <c r="H76" s="407" t="s">
        <v>370</v>
      </c>
      <c r="I76" s="644">
        <v>44562</v>
      </c>
      <c r="J76" s="634">
        <v>48213</v>
      </c>
      <c r="K76" s="627" t="s">
        <v>3062</v>
      </c>
      <c r="L76" s="1270"/>
      <c r="M76" s="701"/>
      <c r="N76" s="701"/>
      <c r="O76" s="1273"/>
      <c r="P76" s="631"/>
      <c r="Q76" s="631"/>
      <c r="R76" s="407" t="s">
        <v>5621</v>
      </c>
      <c r="U76" s="1011"/>
      <c r="V76" s="1011"/>
      <c r="W76" s="1011"/>
    </row>
    <row r="77" spans="1:25" s="559" customFormat="1" ht="20.25" customHeight="1" x14ac:dyDescent="0.25">
      <c r="A77" s="645"/>
      <c r="B77" s="624">
        <v>71</v>
      </c>
      <c r="C77" s="624" t="s">
        <v>1021</v>
      </c>
      <c r="D77" s="624" t="s">
        <v>44</v>
      </c>
      <c r="E77" s="500" t="s">
        <v>102</v>
      </c>
      <c r="F77" s="500" t="s">
        <v>416</v>
      </c>
      <c r="G77" s="500" t="s">
        <v>417</v>
      </c>
      <c r="H77" s="500" t="s">
        <v>492</v>
      </c>
      <c r="I77" s="625">
        <v>41730</v>
      </c>
      <c r="J77" s="634">
        <v>45291</v>
      </c>
      <c r="K77" s="627" t="s">
        <v>3053</v>
      </c>
      <c r="L77" s="628"/>
      <c r="M77" s="629"/>
      <c r="N77" s="629"/>
      <c r="O77" s="629">
        <v>2</v>
      </c>
      <c r="P77" s="502"/>
      <c r="Q77" s="502"/>
      <c r="R77" s="500" t="s">
        <v>5381</v>
      </c>
      <c r="U77" s="1011"/>
      <c r="V77" s="1011"/>
      <c r="W77" s="1011"/>
    </row>
    <row r="78" spans="1:25" s="559" customFormat="1" ht="20.25" customHeight="1" x14ac:dyDescent="0.25">
      <c r="A78" s="645"/>
      <c r="B78" s="624">
        <v>72</v>
      </c>
      <c r="C78" s="624" t="s">
        <v>6456</v>
      </c>
      <c r="D78" s="624" t="s">
        <v>44</v>
      </c>
      <c r="E78" s="500" t="s">
        <v>6421</v>
      </c>
      <c r="F78" s="500" t="s">
        <v>416</v>
      </c>
      <c r="G78" s="500" t="s">
        <v>558</v>
      </c>
      <c r="H78" s="500" t="s">
        <v>1148</v>
      </c>
      <c r="I78" s="625">
        <v>44682</v>
      </c>
      <c r="J78" s="917">
        <v>45382</v>
      </c>
      <c r="K78" s="918" t="s">
        <v>6668</v>
      </c>
      <c r="L78" s="919">
        <v>0.7</v>
      </c>
      <c r="M78" s="920"/>
      <c r="N78" s="920"/>
      <c r="O78" s="629"/>
      <c r="P78" s="502"/>
      <c r="Q78" s="502"/>
      <c r="R78" s="500" t="s">
        <v>6669</v>
      </c>
      <c r="U78" s="1011"/>
      <c r="V78" s="1011"/>
      <c r="W78" s="1011"/>
      <c r="Y78"/>
    </row>
    <row r="79" spans="1:25" s="921" customFormat="1" ht="26.1" customHeight="1" x14ac:dyDescent="0.25">
      <c r="B79" s="624">
        <v>73</v>
      </c>
      <c r="C79" s="624" t="s">
        <v>7178</v>
      </c>
      <c r="D79" s="624" t="s">
        <v>44</v>
      </c>
      <c r="E79" s="500" t="s">
        <v>7179</v>
      </c>
      <c r="F79" s="500" t="s">
        <v>416</v>
      </c>
      <c r="G79" s="500" t="s">
        <v>417</v>
      </c>
      <c r="H79" s="500" t="s">
        <v>1531</v>
      </c>
      <c r="I79" s="625">
        <v>44378</v>
      </c>
      <c r="J79" s="626">
        <v>45443</v>
      </c>
      <c r="K79" s="627" t="s">
        <v>7180</v>
      </c>
      <c r="L79" s="628">
        <v>3.4799999999999995</v>
      </c>
      <c r="M79" s="629"/>
      <c r="N79" s="629"/>
      <c r="O79" s="629">
        <v>0.96</v>
      </c>
      <c r="P79" s="502"/>
      <c r="Q79" s="502"/>
      <c r="R79" s="500" t="s">
        <v>7179</v>
      </c>
      <c r="U79" s="1011"/>
      <c r="V79" s="1011"/>
      <c r="W79" s="1011"/>
      <c r="Y79"/>
    </row>
    <row r="80" spans="1:25" s="921" customFormat="1" ht="26.1" customHeight="1" x14ac:dyDescent="0.25">
      <c r="B80" s="624">
        <v>74</v>
      </c>
      <c r="C80" s="1013" t="s">
        <v>7523</v>
      </c>
      <c r="D80" s="624" t="s">
        <v>44</v>
      </c>
      <c r="E80" s="500" t="s">
        <v>4035</v>
      </c>
      <c r="F80" s="500" t="s">
        <v>416</v>
      </c>
      <c r="G80" s="500" t="s">
        <v>558</v>
      </c>
      <c r="H80" s="500" t="s">
        <v>540</v>
      </c>
      <c r="I80" s="625">
        <v>45047</v>
      </c>
      <c r="J80" s="625">
        <v>45077</v>
      </c>
      <c r="K80" s="627" t="s">
        <v>1063</v>
      </c>
      <c r="L80" s="1266">
        <v>0</v>
      </c>
      <c r="M80" s="920"/>
      <c r="N80" s="920"/>
      <c r="O80" s="1266">
        <v>0</v>
      </c>
      <c r="P80" s="502"/>
      <c r="Q80" s="502"/>
      <c r="R80" s="500" t="s">
        <v>7524</v>
      </c>
      <c r="U80" s="1011"/>
      <c r="V80" s="1011"/>
      <c r="W80" s="1011"/>
      <c r="Y80"/>
    </row>
    <row r="81" spans="2:25" s="921" customFormat="1" ht="26.1" customHeight="1" x14ac:dyDescent="0.25">
      <c r="B81" s="624">
        <v>75</v>
      </c>
      <c r="C81" s="1013" t="s">
        <v>7523</v>
      </c>
      <c r="D81" s="624" t="s">
        <v>44</v>
      </c>
      <c r="E81" s="500" t="s">
        <v>4035</v>
      </c>
      <c r="F81" s="500" t="s">
        <v>416</v>
      </c>
      <c r="G81" s="500" t="s">
        <v>558</v>
      </c>
      <c r="H81" s="500" t="s">
        <v>549</v>
      </c>
      <c r="I81" s="625">
        <v>45047</v>
      </c>
      <c r="J81" s="625">
        <v>45077</v>
      </c>
      <c r="K81" s="627" t="s">
        <v>1063</v>
      </c>
      <c r="L81" s="1267"/>
      <c r="M81" s="920"/>
      <c r="N81" s="920"/>
      <c r="O81" s="1267"/>
      <c r="P81" s="502"/>
      <c r="Q81" s="502"/>
      <c r="R81" s="500" t="s">
        <v>7524</v>
      </c>
      <c r="U81" s="1011"/>
      <c r="V81" s="1011"/>
      <c r="W81" s="1011"/>
      <c r="Y81"/>
    </row>
    <row r="82" spans="2:25" s="921" customFormat="1" ht="26.1" customHeight="1" x14ac:dyDescent="0.25">
      <c r="B82" s="624">
        <v>76</v>
      </c>
      <c r="C82" s="1013" t="s">
        <v>7523</v>
      </c>
      <c r="D82" s="624" t="s">
        <v>44</v>
      </c>
      <c r="E82" s="500" t="s">
        <v>1914</v>
      </c>
      <c r="F82" s="500" t="s">
        <v>416</v>
      </c>
      <c r="G82" s="500" t="s">
        <v>558</v>
      </c>
      <c r="H82" s="500" t="s">
        <v>458</v>
      </c>
      <c r="I82" s="625">
        <v>45047</v>
      </c>
      <c r="J82" s="625">
        <v>45077</v>
      </c>
      <c r="K82" s="627" t="s">
        <v>1066</v>
      </c>
      <c r="L82" s="1267"/>
      <c r="M82" s="920"/>
      <c r="N82" s="920"/>
      <c r="O82" s="1267"/>
      <c r="P82" s="502"/>
      <c r="Q82" s="502"/>
      <c r="R82" s="500" t="s">
        <v>7524</v>
      </c>
      <c r="U82" s="1011"/>
      <c r="V82" s="1011"/>
      <c r="W82" s="1011"/>
      <c r="Y82"/>
    </row>
    <row r="83" spans="2:25" s="921" customFormat="1" ht="26.1" customHeight="1" x14ac:dyDescent="0.25">
      <c r="B83" s="624">
        <v>77</v>
      </c>
      <c r="C83" s="1013" t="s">
        <v>7523</v>
      </c>
      <c r="D83" s="624" t="s">
        <v>44</v>
      </c>
      <c r="E83" s="500" t="s">
        <v>5163</v>
      </c>
      <c r="F83" s="500" t="s">
        <v>416</v>
      </c>
      <c r="G83" s="500" t="s">
        <v>558</v>
      </c>
      <c r="H83" s="500" t="s">
        <v>473</v>
      </c>
      <c r="I83" s="625">
        <v>45047</v>
      </c>
      <c r="J83" s="625">
        <v>45077</v>
      </c>
      <c r="K83" s="627" t="s">
        <v>3509</v>
      </c>
      <c r="L83" s="1268"/>
      <c r="M83" s="920"/>
      <c r="N83" s="920"/>
      <c r="O83" s="1268"/>
      <c r="P83" s="502"/>
      <c r="Q83" s="502"/>
      <c r="R83" s="500" t="s">
        <v>7524</v>
      </c>
      <c r="U83" s="1011"/>
      <c r="V83" s="1011"/>
      <c r="W83" s="1011"/>
      <c r="Y83"/>
    </row>
    <row r="84" spans="2:25" s="921" customFormat="1" ht="36.950000000000003" customHeight="1" x14ac:dyDescent="0.25">
      <c r="B84" s="922"/>
      <c r="C84" s="922"/>
      <c r="D84" s="922"/>
      <c r="E84" s="608"/>
      <c r="F84" s="608"/>
      <c r="G84" s="608"/>
      <c r="H84" s="608"/>
      <c r="I84" s="1014"/>
      <c r="J84" s="1014"/>
      <c r="K84" s="608"/>
      <c r="L84" s="958"/>
      <c r="M84" s="958"/>
      <c r="N84" s="958"/>
      <c r="O84" s="958"/>
      <c r="P84" s="975"/>
      <c r="Q84" s="975"/>
      <c r="R84" s="608"/>
    </row>
    <row r="85" spans="2:25" s="921" customFormat="1" x14ac:dyDescent="0.25">
      <c r="B85" s="923"/>
      <c r="C85" s="924"/>
      <c r="D85" s="924"/>
      <c r="E85" s="559"/>
      <c r="F85" s="925" t="s">
        <v>6670</v>
      </c>
      <c r="G85" s="926">
        <v>96.859999999999985</v>
      </c>
      <c r="H85" s="927">
        <v>115.72799999999999</v>
      </c>
      <c r="I85" s="921">
        <v>0</v>
      </c>
      <c r="J85" s="928">
        <v>18.868000000000009</v>
      </c>
      <c r="K85" s="559"/>
      <c r="L85" s="559"/>
      <c r="M85" s="559"/>
      <c r="N85" s="645"/>
      <c r="O85" s="645"/>
      <c r="P85" s="645"/>
      <c r="Q85" s="645"/>
      <c r="R85" s="559"/>
    </row>
    <row r="86" spans="2:25" s="921" customFormat="1" x14ac:dyDescent="0.25">
      <c r="B86" s="923"/>
      <c r="C86" s="924"/>
      <c r="D86" s="924"/>
      <c r="E86" s="559"/>
      <c r="F86" s="925" t="s">
        <v>6671</v>
      </c>
      <c r="G86" s="930">
        <v>95.86999999999999</v>
      </c>
      <c r="H86" s="927">
        <v>115.72799999999999</v>
      </c>
      <c r="I86" s="921">
        <v>0</v>
      </c>
      <c r="J86" s="928">
        <v>19.858000000000004</v>
      </c>
      <c r="K86" s="559"/>
      <c r="L86" s="559"/>
      <c r="M86" s="559"/>
      <c r="N86" s="645"/>
      <c r="O86" s="645"/>
      <c r="P86" s="645"/>
      <c r="Q86" s="645"/>
      <c r="R86" s="559"/>
    </row>
    <row r="87" spans="2:25" s="921" customFormat="1" x14ac:dyDescent="0.25">
      <c r="B87" s="923"/>
      <c r="C87" s="924"/>
      <c r="D87" s="924"/>
      <c r="E87" s="559"/>
      <c r="F87" s="925"/>
      <c r="H87" s="928"/>
      <c r="I87" s="928"/>
      <c r="J87" s="931"/>
      <c r="K87" s="559"/>
      <c r="L87" s="559"/>
      <c r="M87" s="559"/>
      <c r="N87" s="645"/>
      <c r="O87" s="645"/>
      <c r="P87" s="645"/>
      <c r="Q87" s="645"/>
      <c r="R87" s="559"/>
    </row>
    <row r="88" spans="2:25" s="921" customFormat="1" x14ac:dyDescent="0.25">
      <c r="B88" s="923"/>
      <c r="C88" s="924"/>
      <c r="D88" s="924"/>
      <c r="E88" s="559"/>
      <c r="F88" s="925" t="s">
        <v>6597</v>
      </c>
      <c r="G88" s="926" t="s">
        <v>6598</v>
      </c>
      <c r="H88" s="928" t="s">
        <v>6599</v>
      </c>
      <c r="I88" s="928"/>
      <c r="J88" s="931"/>
      <c r="K88" s="559"/>
      <c r="L88" s="559"/>
      <c r="M88" s="559"/>
      <c r="N88" s="645"/>
      <c r="O88" s="645"/>
      <c r="P88" s="645"/>
      <c r="Q88" s="645"/>
      <c r="R88" s="559"/>
    </row>
    <row r="89" spans="2:25" s="921" customFormat="1" x14ac:dyDescent="0.25">
      <c r="B89" s="923"/>
      <c r="C89" s="924"/>
      <c r="D89" s="924"/>
      <c r="E89" s="559"/>
      <c r="F89" s="925"/>
      <c r="G89" s="932"/>
      <c r="H89" s="928"/>
      <c r="I89" s="928"/>
      <c r="J89" s="931"/>
      <c r="K89" s="559"/>
      <c r="L89" s="559"/>
      <c r="M89" s="559"/>
      <c r="N89" s="645"/>
      <c r="O89" s="645"/>
      <c r="P89" s="645"/>
      <c r="Q89" s="645"/>
      <c r="R89" s="559"/>
    </row>
    <row r="90" spans="2:25" s="921" customFormat="1" x14ac:dyDescent="0.25">
      <c r="B90" s="923"/>
      <c r="C90" s="924"/>
      <c r="D90" s="924"/>
      <c r="E90" s="559"/>
      <c r="F90" s="925"/>
      <c r="H90" s="928">
        <v>0.05</v>
      </c>
      <c r="I90" s="928"/>
      <c r="J90" s="931"/>
      <c r="K90" s="559"/>
      <c r="L90" s="559"/>
      <c r="M90" s="559"/>
      <c r="N90" s="645"/>
      <c r="O90" s="645"/>
      <c r="P90" s="645"/>
      <c r="Q90" s="645"/>
      <c r="R90" s="559"/>
    </row>
    <row r="91" spans="2:25" s="921" customFormat="1" x14ac:dyDescent="0.25">
      <c r="B91" s="923"/>
      <c r="C91" s="924"/>
      <c r="D91" s="924"/>
      <c r="E91" s="559"/>
      <c r="F91" s="925"/>
      <c r="H91" s="928">
        <v>0.29999999999999993</v>
      </c>
      <c r="I91" s="928"/>
      <c r="J91" s="928"/>
      <c r="K91" s="559"/>
      <c r="L91" s="559"/>
      <c r="M91" s="559"/>
      <c r="N91" s="645"/>
      <c r="O91" s="645"/>
      <c r="P91" s="645"/>
      <c r="Q91" s="645"/>
      <c r="R91" s="559"/>
    </row>
    <row r="92" spans="2:25" s="921" customFormat="1" x14ac:dyDescent="0.25">
      <c r="B92" s="923"/>
      <c r="C92" s="924"/>
      <c r="D92" s="924"/>
      <c r="E92" s="559"/>
      <c r="F92" s="925"/>
      <c r="H92" s="928">
        <v>0.34999999999999992</v>
      </c>
      <c r="I92" s="928"/>
      <c r="J92" s="928"/>
      <c r="K92" s="559"/>
      <c r="L92" s="559"/>
      <c r="M92" s="559"/>
      <c r="N92" s="645"/>
      <c r="O92" s="645"/>
      <c r="P92" s="645"/>
      <c r="Q92" s="645"/>
      <c r="R92" s="559"/>
    </row>
    <row r="93" spans="2:25" s="921" customFormat="1" x14ac:dyDescent="0.25">
      <c r="B93" s="923"/>
      <c r="C93" s="924"/>
      <c r="D93" s="924"/>
      <c r="E93" s="655"/>
      <c r="F93" s="925"/>
      <c r="G93" s="921">
        <v>115.72799999999999</v>
      </c>
      <c r="H93" s="928">
        <v>18.868000000000009</v>
      </c>
      <c r="I93" s="928"/>
      <c r="J93" s="928"/>
      <c r="K93" s="655"/>
      <c r="L93" s="655"/>
      <c r="M93" s="655"/>
      <c r="N93" s="929"/>
      <c r="O93" s="928"/>
      <c r="P93" s="928"/>
      <c r="Q93" s="928"/>
    </row>
    <row r="94" spans="2:25" s="921" customFormat="1" x14ac:dyDescent="0.25">
      <c r="B94" s="923"/>
      <c r="C94" s="924"/>
      <c r="D94" s="924"/>
      <c r="E94" s="655"/>
      <c r="F94" s="925"/>
      <c r="G94" s="925">
        <v>1</v>
      </c>
      <c r="I94" s="928"/>
      <c r="J94" s="928"/>
      <c r="K94" s="655"/>
      <c r="L94" s="655"/>
      <c r="M94" s="655"/>
      <c r="N94" s="929"/>
      <c r="O94" s="928"/>
      <c r="P94" s="928"/>
      <c r="Q94" s="928"/>
    </row>
    <row r="95" spans="2:25" x14ac:dyDescent="0.25">
      <c r="F95" s="925" t="s">
        <v>6595</v>
      </c>
      <c r="G95" s="933">
        <v>18.868000000000009</v>
      </c>
      <c r="H95" s="921"/>
      <c r="I95" s="928"/>
      <c r="J95" s="928"/>
      <c r="N95" s="645"/>
      <c r="O95" s="645"/>
      <c r="P95" s="645"/>
      <c r="Q95" s="645"/>
    </row>
    <row r="96" spans="2:25" x14ac:dyDescent="0.25">
      <c r="F96" s="925" t="s">
        <v>6596</v>
      </c>
      <c r="G96" s="933">
        <v>19.858000000000004</v>
      </c>
      <c r="H96" s="921"/>
      <c r="I96" s="928"/>
      <c r="J96" s="928"/>
      <c r="N96" s="645"/>
      <c r="O96" s="645"/>
    </row>
    <row r="97" spans="8:15" x14ac:dyDescent="0.25">
      <c r="H97" s="559"/>
      <c r="I97" s="934"/>
      <c r="J97" s="934"/>
      <c r="K97" s="655"/>
      <c r="L97" s="929"/>
      <c r="M97" s="929"/>
      <c r="N97" s="645"/>
      <c r="O97" s="645"/>
    </row>
    <row r="98" spans="8:15" x14ac:dyDescent="0.25">
      <c r="H98" s="559"/>
      <c r="I98" s="934"/>
      <c r="J98" s="934"/>
      <c r="K98" s="655"/>
      <c r="L98" s="929"/>
      <c r="M98" s="929"/>
      <c r="N98" s="645"/>
      <c r="O98" s="645"/>
    </row>
    <row r="99" spans="8:15" x14ac:dyDescent="0.25">
      <c r="I99" s="934"/>
      <c r="J99" s="934"/>
      <c r="K99" s="655"/>
      <c r="L99" s="929"/>
      <c r="M99" s="929"/>
    </row>
    <row r="100" spans="8:15" x14ac:dyDescent="0.25">
      <c r="I100" s="934"/>
      <c r="J100" s="934"/>
      <c r="K100" s="655"/>
      <c r="L100" s="929"/>
      <c r="M100" s="929"/>
    </row>
    <row r="101" spans="8:15" x14ac:dyDescent="0.25">
      <c r="I101" s="934"/>
      <c r="J101" s="934"/>
      <c r="K101" s="655"/>
      <c r="L101" s="929"/>
      <c r="M101" s="929"/>
    </row>
    <row r="102" spans="8:15" x14ac:dyDescent="0.25">
      <c r="I102" s="934"/>
      <c r="J102" s="934"/>
      <c r="K102" s="655"/>
      <c r="L102" s="929"/>
      <c r="M102" s="929"/>
    </row>
    <row r="103" spans="8:15" x14ac:dyDescent="0.25">
      <c r="I103" s="934"/>
      <c r="J103" s="934"/>
      <c r="K103" s="655"/>
      <c r="L103" s="929"/>
      <c r="M103" s="929"/>
    </row>
  </sheetData>
  <mergeCells count="21">
    <mergeCell ref="U4:W4"/>
    <mergeCell ref="L80:L83"/>
    <mergeCell ref="O80:O83"/>
    <mergeCell ref="L58:L66"/>
    <mergeCell ref="O58:O66"/>
    <mergeCell ref="L67:L76"/>
    <mergeCell ref="O67:O76"/>
    <mergeCell ref="L48:L57"/>
    <mergeCell ref="O48:O57"/>
    <mergeCell ref="R5:R6"/>
    <mergeCell ref="L10:L11"/>
    <mergeCell ref="L13:L15"/>
    <mergeCell ref="L21:L29"/>
    <mergeCell ref="O21:O29"/>
    <mergeCell ref="L38:L47"/>
    <mergeCell ref="O38:O47"/>
    <mergeCell ref="B5:H5"/>
    <mergeCell ref="I5:J5"/>
    <mergeCell ref="K5:K6"/>
    <mergeCell ref="L5:N5"/>
    <mergeCell ref="O5:Q5"/>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BA883-BCC3-42C9-995B-B4B7721FA3BA}">
  <sheetPr codeName="Hoja38"/>
  <dimension ref="B2:R8"/>
  <sheetViews>
    <sheetView zoomScale="75" zoomScaleNormal="75" workbookViewId="0">
      <pane xSplit="10" ySplit="6" topLeftCell="K7" activePane="bottomRight" state="frozen"/>
      <selection activeCell="R40" sqref="R40"/>
      <selection pane="topRight" activeCell="R40" sqref="R40"/>
      <selection pane="bottomLeft" activeCell="R40" sqref="R40"/>
      <selection pane="bottomRight" activeCell="R40" sqref="R40"/>
    </sheetView>
  </sheetViews>
  <sheetFormatPr baseColWidth="10" defaultColWidth="8.85546875" defaultRowHeight="15" x14ac:dyDescent="0.25"/>
  <cols>
    <col min="3" max="3" width="22" customWidth="1"/>
    <col min="4" max="4" width="15" customWidth="1"/>
    <col min="5" max="5" width="50" customWidth="1"/>
    <col min="6" max="7" width="15" customWidth="1"/>
    <col min="8" max="8" width="25" customWidth="1"/>
    <col min="9" max="10" width="15" style="549" customWidth="1"/>
    <col min="11" max="11" width="20" customWidth="1"/>
    <col min="12" max="17" width="15" style="550" customWidth="1"/>
    <col min="18" max="18" width="50" customWidth="1"/>
  </cols>
  <sheetData>
    <row r="2" spans="2:18" ht="21" x14ac:dyDescent="0.35">
      <c r="D2" s="548" t="s">
        <v>6840</v>
      </c>
    </row>
    <row r="5" spans="2:18" x14ac:dyDescent="0.25">
      <c r="B5" s="1092" t="s">
        <v>393</v>
      </c>
      <c r="C5" s="1092"/>
      <c r="D5" s="1092"/>
      <c r="E5" s="1092"/>
      <c r="F5" s="1092"/>
      <c r="G5" s="1092"/>
      <c r="H5" s="1092"/>
      <c r="I5" s="1111" t="s">
        <v>394</v>
      </c>
      <c r="J5" s="1111"/>
      <c r="K5" s="1092" t="s">
        <v>407</v>
      </c>
      <c r="L5" s="1094" t="s">
        <v>395</v>
      </c>
      <c r="M5" s="1094"/>
      <c r="N5" s="1094"/>
      <c r="O5" s="1094" t="s">
        <v>396</v>
      </c>
      <c r="P5" s="1094"/>
      <c r="Q5" s="1094"/>
      <c r="R5" s="1092" t="s">
        <v>4051</v>
      </c>
    </row>
    <row r="6" spans="2:18" ht="30" x14ac:dyDescent="0.25">
      <c r="B6" s="551" t="s">
        <v>4002</v>
      </c>
      <c r="C6" s="551" t="s">
        <v>4052</v>
      </c>
      <c r="D6" s="551" t="s">
        <v>4003</v>
      </c>
      <c r="E6" s="551" t="s">
        <v>401</v>
      </c>
      <c r="F6" s="551" t="s">
        <v>402</v>
      </c>
      <c r="G6" s="551" t="s">
        <v>403</v>
      </c>
      <c r="H6" s="551" t="s">
        <v>404</v>
      </c>
      <c r="I6" s="552" t="s">
        <v>405</v>
      </c>
      <c r="J6" s="552" t="s">
        <v>406</v>
      </c>
      <c r="K6" s="1092"/>
      <c r="L6" s="553" t="s">
        <v>408</v>
      </c>
      <c r="M6" s="553" t="s">
        <v>409</v>
      </c>
      <c r="N6" s="553" t="s">
        <v>410</v>
      </c>
      <c r="O6" s="553" t="s">
        <v>408</v>
      </c>
      <c r="P6" s="553" t="s">
        <v>409</v>
      </c>
      <c r="Q6" s="553" t="s">
        <v>410</v>
      </c>
      <c r="R6" s="1092"/>
    </row>
    <row r="7" spans="2:18" x14ac:dyDescent="0.25">
      <c r="B7" s="500">
        <v>0</v>
      </c>
      <c r="C7" s="500"/>
      <c r="D7" s="500" t="s">
        <v>45</v>
      </c>
      <c r="E7" s="500" t="s">
        <v>4040</v>
      </c>
      <c r="F7" s="500" t="s">
        <v>416</v>
      </c>
      <c r="G7" s="500" t="s">
        <v>558</v>
      </c>
      <c r="H7" s="500" t="s">
        <v>3483</v>
      </c>
      <c r="I7" s="501">
        <v>44927</v>
      </c>
      <c r="J7" s="501">
        <v>46022</v>
      </c>
      <c r="K7" s="500" t="s">
        <v>3483</v>
      </c>
      <c r="L7" s="1278">
        <v>19</v>
      </c>
      <c r="M7" s="1278">
        <v>19</v>
      </c>
      <c r="N7" s="1278">
        <v>0</v>
      </c>
      <c r="O7" s="1278">
        <v>0</v>
      </c>
      <c r="P7" s="1278">
        <v>0</v>
      </c>
      <c r="Q7" s="1278">
        <v>0</v>
      </c>
      <c r="R7" s="500" t="s">
        <v>6841</v>
      </c>
    </row>
    <row r="8" spans="2:18" x14ac:dyDescent="0.25">
      <c r="B8" s="500">
        <v>0</v>
      </c>
      <c r="C8" s="500"/>
      <c r="D8" s="500" t="s">
        <v>45</v>
      </c>
      <c r="E8" s="500" t="s">
        <v>4040</v>
      </c>
      <c r="F8" s="500" t="s">
        <v>416</v>
      </c>
      <c r="G8" s="500" t="s">
        <v>558</v>
      </c>
      <c r="H8" s="500" t="s">
        <v>484</v>
      </c>
      <c r="I8" s="501">
        <v>44927</v>
      </c>
      <c r="J8" s="501">
        <v>46022</v>
      </c>
      <c r="K8" s="500" t="s">
        <v>484</v>
      </c>
      <c r="L8" s="1279"/>
      <c r="M8" s="1279"/>
      <c r="N8" s="1279"/>
      <c r="O8" s="1279"/>
      <c r="P8" s="1279"/>
      <c r="Q8" s="1279"/>
      <c r="R8" s="500" t="s">
        <v>6841</v>
      </c>
    </row>
  </sheetData>
  <mergeCells count="12">
    <mergeCell ref="R5:R6"/>
    <mergeCell ref="B5:H5"/>
    <mergeCell ref="I5:J5"/>
    <mergeCell ref="K5:K6"/>
    <mergeCell ref="L5:N5"/>
    <mergeCell ref="O5:Q5"/>
    <mergeCell ref="Q7:Q8"/>
    <mergeCell ref="L7:L8"/>
    <mergeCell ref="M7:M8"/>
    <mergeCell ref="N7:N8"/>
    <mergeCell ref="O7:O8"/>
    <mergeCell ref="P7:P8"/>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277EB-C4CB-4F45-840D-9303E407D5EB}">
  <sheetPr codeName="Hoja39">
    <tabColor rgb="FF2E6EBC"/>
  </sheetPr>
  <dimension ref="B1:R1000"/>
  <sheetViews>
    <sheetView zoomScale="85" zoomScaleNormal="85" workbookViewId="0">
      <selection activeCell="J27" sqref="J27"/>
    </sheetView>
  </sheetViews>
  <sheetFormatPr baseColWidth="10" defaultColWidth="14.42578125" defaultRowHeight="15" x14ac:dyDescent="0.25"/>
  <cols>
    <col min="1" max="1" width="2.7109375" customWidth="1"/>
    <col min="2" max="2" width="9.140625" hidden="1" customWidth="1"/>
    <col min="3" max="3" width="19" customWidth="1"/>
    <col min="4" max="4" width="15" customWidth="1"/>
    <col min="5" max="5" width="26.7109375" customWidth="1"/>
    <col min="6" max="7" width="15" customWidth="1"/>
    <col min="8" max="8" width="23.28515625" customWidth="1"/>
    <col min="9" max="9" width="12.85546875" customWidth="1"/>
    <col min="10" max="10" width="13.7109375" customWidth="1"/>
    <col min="11" max="11" width="27" customWidth="1"/>
    <col min="12" max="12" width="13" customWidth="1"/>
    <col min="13" max="13" width="12.42578125" customWidth="1"/>
    <col min="14" max="14" width="15" customWidth="1"/>
    <col min="15" max="15" width="12.140625" customWidth="1"/>
    <col min="16" max="16" width="12.42578125" customWidth="1"/>
    <col min="17" max="17" width="13.7109375" customWidth="1"/>
    <col min="18" max="18" width="25.140625" customWidth="1"/>
    <col min="19" max="26" width="9.140625" customWidth="1"/>
  </cols>
  <sheetData>
    <row r="1" spans="2:18" ht="14.25" customHeight="1" x14ac:dyDescent="0.25">
      <c r="I1" s="935"/>
      <c r="J1" s="935"/>
      <c r="L1" s="929"/>
      <c r="M1" s="929"/>
      <c r="N1" s="929"/>
      <c r="O1" s="929"/>
      <c r="P1" s="929"/>
      <c r="Q1" s="929"/>
    </row>
    <row r="2" spans="2:18" ht="35.450000000000003" customHeight="1" x14ac:dyDescent="0.35">
      <c r="D2" s="936" t="s">
        <v>7525</v>
      </c>
      <c r="I2" s="935"/>
      <c r="J2" s="935"/>
      <c r="L2" s="929"/>
      <c r="M2" s="929"/>
      <c r="N2" s="929"/>
      <c r="O2" s="929"/>
      <c r="P2" s="929"/>
      <c r="Q2" s="929"/>
    </row>
    <row r="3" spans="2:18" ht="14.25" customHeight="1" x14ac:dyDescent="0.25">
      <c r="I3" s="935"/>
      <c r="J3" s="935"/>
      <c r="L3" s="929"/>
      <c r="M3" s="929"/>
      <c r="N3" s="929"/>
      <c r="O3" s="929"/>
      <c r="P3" s="929"/>
      <c r="Q3" s="929"/>
    </row>
    <row r="4" spans="2:18" ht="14.25" customHeight="1" x14ac:dyDescent="0.25">
      <c r="I4" s="935"/>
      <c r="J4" s="935"/>
      <c r="L4" s="929"/>
      <c r="M4" s="929"/>
      <c r="N4" s="929"/>
      <c r="O4" s="929"/>
      <c r="P4" s="929"/>
      <c r="Q4" s="929"/>
    </row>
    <row r="5" spans="2:18" ht="14.25" customHeight="1" x14ac:dyDescent="0.25">
      <c r="B5" s="1282" t="s">
        <v>393</v>
      </c>
      <c r="C5" s="1283"/>
      <c r="D5" s="1283"/>
      <c r="E5" s="1283"/>
      <c r="F5" s="1283"/>
      <c r="G5" s="1283"/>
      <c r="H5" s="1284"/>
      <c r="I5" s="1285" t="s">
        <v>394</v>
      </c>
      <c r="J5" s="1284"/>
      <c r="K5" s="1280" t="s">
        <v>407</v>
      </c>
      <c r="L5" s="1286" t="s">
        <v>395</v>
      </c>
      <c r="M5" s="1283"/>
      <c r="N5" s="1284"/>
      <c r="O5" s="1286" t="s">
        <v>396</v>
      </c>
      <c r="P5" s="1283"/>
      <c r="Q5" s="1284"/>
      <c r="R5" s="1280" t="s">
        <v>4051</v>
      </c>
    </row>
    <row r="6" spans="2:18" ht="14.25" customHeight="1" x14ac:dyDescent="0.25">
      <c r="B6" s="754" t="s">
        <v>4002</v>
      </c>
      <c r="C6" s="754" t="s">
        <v>4052</v>
      </c>
      <c r="D6" s="754" t="s">
        <v>4003</v>
      </c>
      <c r="E6" s="754" t="s">
        <v>401</v>
      </c>
      <c r="F6" s="754" t="s">
        <v>402</v>
      </c>
      <c r="G6" s="754" t="s">
        <v>403</v>
      </c>
      <c r="H6" s="754" t="s">
        <v>404</v>
      </c>
      <c r="I6" s="755" t="s">
        <v>405</v>
      </c>
      <c r="J6" s="755" t="s">
        <v>406</v>
      </c>
      <c r="K6" s="1281"/>
      <c r="L6" s="756" t="s">
        <v>408</v>
      </c>
      <c r="M6" s="756" t="s">
        <v>409</v>
      </c>
      <c r="N6" s="756" t="s">
        <v>410</v>
      </c>
      <c r="O6" s="756" t="s">
        <v>408</v>
      </c>
      <c r="P6" s="756" t="s">
        <v>409</v>
      </c>
      <c r="Q6" s="756" t="s">
        <v>410</v>
      </c>
      <c r="R6" s="1281"/>
    </row>
    <row r="7" spans="2:18" ht="14.25" customHeight="1" x14ac:dyDescent="0.25">
      <c r="B7" s="937">
        <v>893</v>
      </c>
      <c r="C7" s="937" t="s">
        <v>1056</v>
      </c>
      <c r="D7" s="937" t="s">
        <v>46</v>
      </c>
      <c r="E7" s="937" t="s">
        <v>320</v>
      </c>
      <c r="F7" s="937" t="s">
        <v>416</v>
      </c>
      <c r="G7" s="937" t="s">
        <v>558</v>
      </c>
      <c r="H7" s="937" t="s">
        <v>522</v>
      </c>
      <c r="I7" s="938">
        <v>45047</v>
      </c>
      <c r="J7" s="939">
        <v>45077</v>
      </c>
      <c r="K7" s="937" t="s">
        <v>321</v>
      </c>
      <c r="L7" s="899">
        <v>48</v>
      </c>
      <c r="M7" s="899">
        <v>48</v>
      </c>
      <c r="N7" s="899">
        <v>48</v>
      </c>
      <c r="O7" s="899"/>
      <c r="P7" s="899"/>
      <c r="Q7" s="899"/>
      <c r="R7" s="937"/>
    </row>
    <row r="8" spans="2:18" ht="14.25" customHeight="1" x14ac:dyDescent="0.25">
      <c r="B8" s="937">
        <v>893</v>
      </c>
      <c r="C8" s="937" t="s">
        <v>1056</v>
      </c>
      <c r="D8" s="937" t="s">
        <v>46</v>
      </c>
      <c r="E8" s="937" t="s">
        <v>320</v>
      </c>
      <c r="F8" s="937" t="s">
        <v>416</v>
      </c>
      <c r="G8" s="937" t="s">
        <v>558</v>
      </c>
      <c r="H8" s="937" t="s">
        <v>522</v>
      </c>
      <c r="I8" s="938">
        <v>45047</v>
      </c>
      <c r="J8" s="939">
        <v>45077</v>
      </c>
      <c r="K8" s="940" t="s">
        <v>322</v>
      </c>
      <c r="L8" s="899">
        <v>11.79</v>
      </c>
      <c r="M8" s="899">
        <v>11.79</v>
      </c>
      <c r="N8" s="899">
        <v>11.79</v>
      </c>
      <c r="O8" s="899"/>
      <c r="P8" s="899"/>
      <c r="Q8" s="899"/>
      <c r="R8" s="937"/>
    </row>
    <row r="9" spans="2:18" ht="14.25" customHeight="1" x14ac:dyDescent="0.25">
      <c r="B9" s="937">
        <v>893</v>
      </c>
      <c r="C9" s="937" t="s">
        <v>1056</v>
      </c>
      <c r="D9" s="937" t="s">
        <v>46</v>
      </c>
      <c r="E9" s="937" t="s">
        <v>320</v>
      </c>
      <c r="F9" s="937" t="s">
        <v>416</v>
      </c>
      <c r="G9" s="937" t="s">
        <v>558</v>
      </c>
      <c r="H9" s="937" t="s">
        <v>522</v>
      </c>
      <c r="I9" s="938">
        <v>45047</v>
      </c>
      <c r="J9" s="939">
        <v>45077</v>
      </c>
      <c r="K9" s="937" t="s">
        <v>323</v>
      </c>
      <c r="L9" s="899">
        <v>0.21</v>
      </c>
      <c r="M9" s="899">
        <v>0.21</v>
      </c>
      <c r="N9" s="899">
        <v>0.21</v>
      </c>
      <c r="O9" s="899"/>
      <c r="P9" s="899"/>
      <c r="Q9" s="899"/>
      <c r="R9" s="937"/>
    </row>
    <row r="10" spans="2:18" ht="14.25" customHeight="1" x14ac:dyDescent="0.25">
      <c r="B10" s="937">
        <v>893</v>
      </c>
      <c r="C10" s="937" t="s">
        <v>1171</v>
      </c>
      <c r="D10" s="937" t="s">
        <v>46</v>
      </c>
      <c r="E10" s="937" t="s">
        <v>324</v>
      </c>
      <c r="F10" s="937" t="s">
        <v>416</v>
      </c>
      <c r="G10" s="937" t="s">
        <v>558</v>
      </c>
      <c r="H10" s="937" t="s">
        <v>522</v>
      </c>
      <c r="I10" s="938">
        <v>44652</v>
      </c>
      <c r="J10" s="938">
        <v>45199</v>
      </c>
      <c r="K10" s="937" t="s">
        <v>325</v>
      </c>
      <c r="L10" s="899">
        <v>1.7</v>
      </c>
      <c r="M10" s="899">
        <v>1.7</v>
      </c>
      <c r="N10" s="899">
        <v>1.7</v>
      </c>
      <c r="O10" s="899"/>
      <c r="P10" s="899"/>
      <c r="Q10" s="899"/>
      <c r="R10" s="937"/>
    </row>
    <row r="11" spans="2:18" ht="14.25" customHeight="1" x14ac:dyDescent="0.25">
      <c r="B11" s="937">
        <v>894</v>
      </c>
      <c r="C11" s="937" t="s">
        <v>1057</v>
      </c>
      <c r="D11" s="937" t="s">
        <v>46</v>
      </c>
      <c r="E11" s="937" t="s">
        <v>4096</v>
      </c>
      <c r="F11" s="937" t="s">
        <v>416</v>
      </c>
      <c r="G11" s="937" t="s">
        <v>417</v>
      </c>
      <c r="H11" s="937" t="s">
        <v>522</v>
      </c>
      <c r="I11" s="939">
        <v>44958</v>
      </c>
      <c r="J11" s="939">
        <v>45138</v>
      </c>
      <c r="K11" s="937" t="s">
        <v>327</v>
      </c>
      <c r="L11" s="899">
        <v>2.8E-3</v>
      </c>
      <c r="M11" s="899">
        <v>2.8E-3</v>
      </c>
      <c r="N11" s="899">
        <v>2.8E-3</v>
      </c>
      <c r="O11" s="899"/>
      <c r="P11" s="899"/>
      <c r="Q11" s="899"/>
      <c r="R11" s="937"/>
    </row>
    <row r="12" spans="2:18" ht="14.25" customHeight="1" x14ac:dyDescent="0.25">
      <c r="B12" s="937">
        <v>894</v>
      </c>
      <c r="C12" s="937" t="s">
        <v>1057</v>
      </c>
      <c r="D12" s="937" t="s">
        <v>46</v>
      </c>
      <c r="E12" s="937" t="s">
        <v>4096</v>
      </c>
      <c r="F12" s="937" t="s">
        <v>416</v>
      </c>
      <c r="G12" s="937" t="s">
        <v>417</v>
      </c>
      <c r="H12" s="937" t="s">
        <v>522</v>
      </c>
      <c r="I12" s="939">
        <v>44958</v>
      </c>
      <c r="J12" s="939">
        <v>45138</v>
      </c>
      <c r="K12" s="937" t="s">
        <v>328</v>
      </c>
      <c r="L12" s="899">
        <v>4.48E-2</v>
      </c>
      <c r="M12" s="899">
        <v>4.48E-2</v>
      </c>
      <c r="N12" s="899">
        <v>4.48E-2</v>
      </c>
      <c r="O12" s="899"/>
      <c r="P12" s="899"/>
      <c r="Q12" s="899"/>
      <c r="R12" s="937"/>
    </row>
    <row r="13" spans="2:18" ht="14.25" customHeight="1" x14ac:dyDescent="0.25">
      <c r="I13" s="935"/>
      <c r="J13" s="935"/>
      <c r="M13" s="929"/>
      <c r="N13" s="929"/>
      <c r="O13" s="929"/>
      <c r="P13" s="929"/>
      <c r="Q13" s="929"/>
    </row>
    <row r="14" spans="2:18" ht="14.25" customHeight="1" x14ac:dyDescent="0.25">
      <c r="I14" s="935"/>
      <c r="J14" s="935"/>
      <c r="L14" s="929"/>
      <c r="M14" s="929"/>
      <c r="N14" s="929"/>
      <c r="O14" s="929"/>
      <c r="P14" s="929"/>
      <c r="Q14" s="929"/>
    </row>
    <row r="15" spans="2:18" ht="14.25" customHeight="1" x14ac:dyDescent="0.25">
      <c r="I15" s="935"/>
      <c r="J15" s="935"/>
      <c r="L15" s="929"/>
      <c r="M15" s="929"/>
      <c r="N15" s="929"/>
      <c r="O15" s="929"/>
      <c r="P15" s="929"/>
      <c r="Q15" s="929"/>
    </row>
    <row r="16" spans="2:18" ht="14.25" customHeight="1" x14ac:dyDescent="0.25">
      <c r="I16" s="935"/>
      <c r="J16" s="935"/>
      <c r="L16" s="929"/>
      <c r="M16" s="929"/>
      <c r="N16" s="929"/>
      <c r="O16" s="929"/>
      <c r="P16" s="929"/>
      <c r="Q16" s="929"/>
    </row>
    <row r="17" spans="9:17" ht="14.25" customHeight="1" x14ac:dyDescent="0.25">
      <c r="I17" s="935"/>
      <c r="J17" s="935"/>
      <c r="L17" s="929"/>
      <c r="M17" s="929"/>
      <c r="N17" s="929"/>
      <c r="O17" s="929"/>
      <c r="P17" s="929"/>
      <c r="Q17" s="929"/>
    </row>
    <row r="18" spans="9:17" ht="14.25" customHeight="1" x14ac:dyDescent="0.25">
      <c r="I18" s="935"/>
      <c r="J18" s="935"/>
      <c r="L18" s="929"/>
      <c r="M18" s="929"/>
      <c r="N18" s="929"/>
      <c r="O18" s="929"/>
      <c r="P18" s="929"/>
      <c r="Q18" s="929"/>
    </row>
    <row r="19" spans="9:17" ht="14.25" customHeight="1" x14ac:dyDescent="0.25">
      <c r="I19" s="935"/>
      <c r="J19" s="935"/>
      <c r="L19" s="929"/>
      <c r="M19" s="929"/>
      <c r="N19" s="929"/>
      <c r="O19" s="929"/>
      <c r="P19" s="929"/>
      <c r="Q19" s="929"/>
    </row>
    <row r="20" spans="9:17" ht="14.25" customHeight="1" x14ac:dyDescent="0.25">
      <c r="I20" s="935"/>
      <c r="J20" s="935"/>
      <c r="L20" s="929"/>
      <c r="M20" s="929"/>
      <c r="N20" s="929"/>
      <c r="O20" s="929"/>
      <c r="P20" s="929"/>
      <c r="Q20" s="929"/>
    </row>
    <row r="21" spans="9:17" ht="14.25" customHeight="1" x14ac:dyDescent="0.25">
      <c r="I21" s="935"/>
      <c r="J21" s="935"/>
      <c r="L21" s="929"/>
      <c r="M21" s="929"/>
      <c r="N21" s="929"/>
      <c r="O21" s="929"/>
      <c r="P21" s="929"/>
      <c r="Q21" s="929"/>
    </row>
    <row r="22" spans="9:17" ht="14.25" customHeight="1" x14ac:dyDescent="0.25">
      <c r="I22" s="935"/>
      <c r="J22" s="935"/>
      <c r="L22" s="929"/>
      <c r="M22" s="929"/>
      <c r="N22" s="929"/>
      <c r="O22" s="929"/>
      <c r="P22" s="929"/>
      <c r="Q22" s="929"/>
    </row>
    <row r="23" spans="9:17" ht="14.25" customHeight="1" x14ac:dyDescent="0.25">
      <c r="I23" s="935"/>
      <c r="J23" s="935"/>
      <c r="L23" s="929"/>
      <c r="M23" s="929"/>
      <c r="N23" s="929"/>
      <c r="O23" s="929"/>
      <c r="P23" s="929"/>
      <c r="Q23" s="929"/>
    </row>
    <row r="24" spans="9:17" ht="14.25" customHeight="1" x14ac:dyDescent="0.25">
      <c r="I24" s="935"/>
      <c r="J24" s="935"/>
      <c r="L24" s="929"/>
      <c r="M24" s="929"/>
      <c r="N24" s="929"/>
      <c r="O24" s="929"/>
      <c r="P24" s="929"/>
      <c r="Q24" s="929"/>
    </row>
    <row r="25" spans="9:17" ht="14.25" customHeight="1" x14ac:dyDescent="0.25">
      <c r="I25" s="935"/>
      <c r="J25" s="935"/>
      <c r="L25" s="929"/>
      <c r="M25" s="929"/>
      <c r="N25" s="929"/>
      <c r="O25" s="929"/>
      <c r="P25" s="929"/>
      <c r="Q25" s="929"/>
    </row>
    <row r="26" spans="9:17" ht="14.25" customHeight="1" x14ac:dyDescent="0.25">
      <c r="I26" s="935"/>
      <c r="J26" s="935"/>
      <c r="L26" s="929"/>
      <c r="M26" s="929"/>
      <c r="N26" s="929"/>
      <c r="O26" s="929"/>
      <c r="P26" s="929"/>
      <c r="Q26" s="929"/>
    </row>
    <row r="27" spans="9:17" ht="14.25" customHeight="1" x14ac:dyDescent="0.25">
      <c r="I27" s="935"/>
      <c r="J27" s="935"/>
      <c r="L27" s="929"/>
      <c r="M27" s="929"/>
      <c r="N27" s="929"/>
      <c r="O27" s="929"/>
      <c r="P27" s="929"/>
      <c r="Q27" s="929"/>
    </row>
    <row r="28" spans="9:17" ht="14.25" customHeight="1" x14ac:dyDescent="0.25">
      <c r="I28" s="935"/>
      <c r="J28" s="935"/>
      <c r="L28" s="929"/>
      <c r="M28" s="929"/>
      <c r="N28" s="929"/>
      <c r="O28" s="929"/>
      <c r="P28" s="929"/>
      <c r="Q28" s="929"/>
    </row>
    <row r="29" spans="9:17" ht="14.25" customHeight="1" x14ac:dyDescent="0.25">
      <c r="I29" s="935"/>
      <c r="J29" s="935"/>
      <c r="L29" s="929"/>
      <c r="M29" s="929"/>
      <c r="N29" s="929"/>
      <c r="O29" s="929"/>
      <c r="P29" s="929"/>
      <c r="Q29" s="929"/>
    </row>
    <row r="30" spans="9:17" ht="14.25" customHeight="1" x14ac:dyDescent="0.25">
      <c r="I30" s="935"/>
      <c r="J30" s="935"/>
      <c r="L30" s="929"/>
      <c r="M30" s="929"/>
      <c r="N30" s="929"/>
      <c r="O30" s="929"/>
      <c r="P30" s="929"/>
      <c r="Q30" s="929"/>
    </row>
    <row r="31" spans="9:17" ht="14.25" customHeight="1" x14ac:dyDescent="0.25">
      <c r="I31" s="935"/>
      <c r="J31" s="935"/>
      <c r="L31" s="929"/>
      <c r="M31" s="929"/>
      <c r="N31" s="929"/>
      <c r="O31" s="929"/>
      <c r="P31" s="929"/>
      <c r="Q31" s="929"/>
    </row>
    <row r="32" spans="9:17" ht="14.25" customHeight="1" x14ac:dyDescent="0.25">
      <c r="I32" s="935"/>
      <c r="J32" s="935"/>
      <c r="L32" s="929"/>
      <c r="M32" s="929"/>
      <c r="N32" s="929"/>
      <c r="O32" s="929"/>
      <c r="P32" s="929"/>
      <c r="Q32" s="929"/>
    </row>
    <row r="33" spans="9:17" ht="14.25" customHeight="1" x14ac:dyDescent="0.25">
      <c r="I33" s="935"/>
      <c r="J33" s="935"/>
      <c r="L33" s="929"/>
      <c r="M33" s="929"/>
      <c r="N33" s="929"/>
      <c r="O33" s="929"/>
      <c r="P33" s="929"/>
      <c r="Q33" s="929"/>
    </row>
    <row r="34" spans="9:17" ht="14.25" customHeight="1" x14ac:dyDescent="0.25">
      <c r="I34" s="935"/>
      <c r="J34" s="935"/>
      <c r="L34" s="929"/>
      <c r="M34" s="929"/>
      <c r="N34" s="929"/>
      <c r="O34" s="929"/>
      <c r="P34" s="929"/>
      <c r="Q34" s="929"/>
    </row>
    <row r="35" spans="9:17" ht="14.25" customHeight="1" x14ac:dyDescent="0.25">
      <c r="I35" s="935"/>
      <c r="J35" s="935"/>
      <c r="L35" s="929"/>
      <c r="M35" s="929"/>
      <c r="N35" s="929"/>
      <c r="O35" s="929"/>
      <c r="P35" s="929"/>
      <c r="Q35" s="929"/>
    </row>
    <row r="36" spans="9:17" ht="14.25" customHeight="1" x14ac:dyDescent="0.25">
      <c r="I36" s="935"/>
      <c r="J36" s="935"/>
      <c r="L36" s="929"/>
      <c r="M36" s="929"/>
      <c r="N36" s="929"/>
      <c r="O36" s="929"/>
      <c r="P36" s="929"/>
      <c r="Q36" s="929"/>
    </row>
    <row r="37" spans="9:17" ht="14.25" customHeight="1" x14ac:dyDescent="0.25">
      <c r="I37" s="935"/>
      <c r="J37" s="935"/>
      <c r="L37" s="929"/>
      <c r="M37" s="929"/>
      <c r="N37" s="929"/>
      <c r="O37" s="929"/>
      <c r="P37" s="929"/>
      <c r="Q37" s="929"/>
    </row>
    <row r="38" spans="9:17" ht="14.25" customHeight="1" x14ac:dyDescent="0.25">
      <c r="I38" s="935"/>
      <c r="J38" s="935"/>
      <c r="L38" s="929"/>
      <c r="M38" s="929"/>
      <c r="N38" s="929"/>
      <c r="O38" s="929"/>
      <c r="P38" s="929"/>
      <c r="Q38" s="929"/>
    </row>
    <row r="39" spans="9:17" ht="14.25" customHeight="1" x14ac:dyDescent="0.25">
      <c r="I39" s="935"/>
      <c r="J39" s="935"/>
      <c r="L39" s="929"/>
      <c r="M39" s="929"/>
      <c r="N39" s="929"/>
      <c r="O39" s="929"/>
      <c r="P39" s="929"/>
      <c r="Q39" s="929"/>
    </row>
    <row r="40" spans="9:17" ht="14.25" customHeight="1" x14ac:dyDescent="0.25">
      <c r="I40" s="935"/>
      <c r="J40" s="935"/>
      <c r="L40" s="929"/>
      <c r="M40" s="929"/>
      <c r="N40" s="929"/>
      <c r="O40" s="929"/>
      <c r="P40" s="929"/>
      <c r="Q40" s="929"/>
    </row>
    <row r="41" spans="9:17" ht="14.25" customHeight="1" x14ac:dyDescent="0.25">
      <c r="I41" s="935"/>
      <c r="J41" s="935"/>
      <c r="L41" s="929"/>
      <c r="M41" s="929"/>
      <c r="N41" s="929"/>
      <c r="O41" s="929"/>
      <c r="P41" s="929"/>
      <c r="Q41" s="929"/>
    </row>
    <row r="42" spans="9:17" ht="14.25" customHeight="1" x14ac:dyDescent="0.25">
      <c r="I42" s="935"/>
      <c r="J42" s="935"/>
      <c r="L42" s="929"/>
      <c r="M42" s="929"/>
      <c r="N42" s="929"/>
      <c r="O42" s="929"/>
      <c r="P42" s="929"/>
      <c r="Q42" s="929"/>
    </row>
    <row r="43" spans="9:17" ht="14.25" customHeight="1" x14ac:dyDescent="0.25">
      <c r="I43" s="935"/>
      <c r="J43" s="935"/>
      <c r="L43" s="929"/>
      <c r="M43" s="929"/>
      <c r="N43" s="929"/>
      <c r="O43" s="929"/>
      <c r="P43" s="929"/>
      <c r="Q43" s="929"/>
    </row>
    <row r="44" spans="9:17" ht="14.25" customHeight="1" x14ac:dyDescent="0.25">
      <c r="I44" s="935"/>
      <c r="J44" s="935"/>
      <c r="L44" s="929"/>
      <c r="M44" s="929"/>
      <c r="N44" s="929"/>
      <c r="O44" s="929"/>
      <c r="P44" s="929"/>
      <c r="Q44" s="929"/>
    </row>
    <row r="45" spans="9:17" ht="14.25" customHeight="1" x14ac:dyDescent="0.25">
      <c r="I45" s="935"/>
      <c r="J45" s="935"/>
      <c r="L45" s="929"/>
      <c r="M45" s="929"/>
      <c r="N45" s="929"/>
      <c r="O45" s="929"/>
      <c r="P45" s="929"/>
      <c r="Q45" s="929"/>
    </row>
    <row r="46" spans="9:17" ht="14.25" customHeight="1" x14ac:dyDescent="0.25">
      <c r="I46" s="935"/>
      <c r="J46" s="935"/>
      <c r="L46" s="929"/>
      <c r="M46" s="929"/>
      <c r="N46" s="929"/>
      <c r="O46" s="929"/>
      <c r="P46" s="929"/>
      <c r="Q46" s="929"/>
    </row>
    <row r="47" spans="9:17" ht="14.25" customHeight="1" x14ac:dyDescent="0.25">
      <c r="I47" s="935"/>
      <c r="J47" s="935"/>
      <c r="L47" s="929"/>
      <c r="M47" s="929"/>
      <c r="N47" s="929"/>
      <c r="O47" s="929"/>
      <c r="P47" s="929"/>
      <c r="Q47" s="929"/>
    </row>
    <row r="48" spans="9:17" ht="14.25" customHeight="1" x14ac:dyDescent="0.25">
      <c r="I48" s="935"/>
      <c r="J48" s="935"/>
      <c r="L48" s="929"/>
      <c r="M48" s="929"/>
      <c r="N48" s="929"/>
      <c r="O48" s="929"/>
      <c r="P48" s="929"/>
      <c r="Q48" s="929"/>
    </row>
    <row r="49" spans="9:17" ht="14.25" customHeight="1" x14ac:dyDescent="0.25">
      <c r="I49" s="935"/>
      <c r="J49" s="935"/>
      <c r="L49" s="929"/>
      <c r="M49" s="929"/>
      <c r="N49" s="929"/>
      <c r="O49" s="929"/>
      <c r="P49" s="929"/>
      <c r="Q49" s="929"/>
    </row>
    <row r="50" spans="9:17" ht="14.25" customHeight="1" x14ac:dyDescent="0.25">
      <c r="I50" s="935"/>
      <c r="J50" s="935"/>
      <c r="L50" s="929"/>
      <c r="M50" s="929"/>
      <c r="N50" s="929"/>
      <c r="O50" s="929"/>
      <c r="P50" s="929"/>
      <c r="Q50" s="929"/>
    </row>
    <row r="51" spans="9:17" ht="14.25" customHeight="1" x14ac:dyDescent="0.25">
      <c r="I51" s="935"/>
      <c r="J51" s="935"/>
      <c r="L51" s="929"/>
      <c r="M51" s="929"/>
      <c r="N51" s="929"/>
      <c r="O51" s="929"/>
      <c r="P51" s="929"/>
      <c r="Q51" s="929"/>
    </row>
    <row r="52" spans="9:17" ht="14.25" customHeight="1" x14ac:dyDescent="0.25">
      <c r="I52" s="935"/>
      <c r="J52" s="935"/>
      <c r="L52" s="929"/>
      <c r="M52" s="929"/>
      <c r="N52" s="929"/>
      <c r="O52" s="929"/>
      <c r="P52" s="929"/>
      <c r="Q52" s="929"/>
    </row>
    <row r="53" spans="9:17" ht="14.25" customHeight="1" x14ac:dyDescent="0.25">
      <c r="I53" s="935"/>
      <c r="J53" s="935"/>
      <c r="L53" s="929"/>
      <c r="M53" s="929"/>
      <c r="N53" s="929"/>
      <c r="O53" s="929"/>
      <c r="P53" s="929"/>
      <c r="Q53" s="929"/>
    </row>
    <row r="54" spans="9:17" ht="14.25" customHeight="1" x14ac:dyDescent="0.25">
      <c r="I54" s="935"/>
      <c r="J54" s="935"/>
      <c r="L54" s="929"/>
      <c r="M54" s="929"/>
      <c r="N54" s="929"/>
      <c r="O54" s="929"/>
      <c r="P54" s="929"/>
      <c r="Q54" s="929"/>
    </row>
    <row r="55" spans="9:17" ht="14.25" customHeight="1" x14ac:dyDescent="0.25">
      <c r="I55" s="935"/>
      <c r="J55" s="935"/>
      <c r="L55" s="929"/>
      <c r="M55" s="929"/>
      <c r="N55" s="929"/>
      <c r="O55" s="929"/>
      <c r="P55" s="929"/>
      <c r="Q55" s="929"/>
    </row>
    <row r="56" spans="9:17" ht="14.25" customHeight="1" x14ac:dyDescent="0.25">
      <c r="I56" s="935"/>
      <c r="J56" s="935"/>
      <c r="L56" s="929"/>
      <c r="M56" s="929"/>
      <c r="N56" s="929"/>
      <c r="O56" s="929"/>
      <c r="P56" s="929"/>
      <c r="Q56" s="929"/>
    </row>
    <row r="57" spans="9:17" ht="14.25" customHeight="1" x14ac:dyDescent="0.25">
      <c r="I57" s="935"/>
      <c r="J57" s="935"/>
      <c r="L57" s="929"/>
      <c r="M57" s="929"/>
      <c r="N57" s="929"/>
      <c r="O57" s="929"/>
      <c r="P57" s="929"/>
      <c r="Q57" s="929"/>
    </row>
    <row r="58" spans="9:17" ht="14.25" customHeight="1" x14ac:dyDescent="0.25">
      <c r="I58" s="935"/>
      <c r="J58" s="935"/>
      <c r="L58" s="929"/>
      <c r="M58" s="929"/>
      <c r="N58" s="929"/>
      <c r="O58" s="929"/>
      <c r="P58" s="929"/>
      <c r="Q58" s="929"/>
    </row>
    <row r="59" spans="9:17" ht="14.25" customHeight="1" x14ac:dyDescent="0.25">
      <c r="I59" s="935"/>
      <c r="J59" s="935"/>
      <c r="L59" s="929"/>
      <c r="M59" s="929"/>
      <c r="N59" s="929"/>
      <c r="O59" s="929"/>
      <c r="P59" s="929"/>
      <c r="Q59" s="929"/>
    </row>
    <row r="60" spans="9:17" ht="14.25" customHeight="1" x14ac:dyDescent="0.25">
      <c r="I60" s="935"/>
      <c r="J60" s="935"/>
      <c r="L60" s="929"/>
      <c r="M60" s="929"/>
      <c r="N60" s="929"/>
      <c r="O60" s="929"/>
      <c r="P60" s="929"/>
      <c r="Q60" s="929"/>
    </row>
    <row r="61" spans="9:17" ht="14.25" customHeight="1" x14ac:dyDescent="0.25">
      <c r="I61" s="935"/>
      <c r="J61" s="935"/>
      <c r="L61" s="929"/>
      <c r="M61" s="929"/>
      <c r="N61" s="929"/>
      <c r="O61" s="929"/>
      <c r="P61" s="929"/>
      <c r="Q61" s="929"/>
    </row>
    <row r="62" spans="9:17" ht="14.25" customHeight="1" x14ac:dyDescent="0.25">
      <c r="I62" s="935"/>
      <c r="J62" s="935"/>
      <c r="L62" s="929"/>
      <c r="M62" s="929"/>
      <c r="N62" s="929"/>
      <c r="O62" s="929"/>
      <c r="P62" s="929"/>
      <c r="Q62" s="929"/>
    </row>
    <row r="63" spans="9:17" ht="14.25" customHeight="1" x14ac:dyDescent="0.25">
      <c r="I63" s="935"/>
      <c r="J63" s="935"/>
      <c r="L63" s="929"/>
      <c r="M63" s="929"/>
      <c r="N63" s="929"/>
      <c r="O63" s="929"/>
      <c r="P63" s="929"/>
      <c r="Q63" s="929"/>
    </row>
    <row r="64" spans="9:17" ht="14.25" customHeight="1" x14ac:dyDescent="0.25">
      <c r="I64" s="935"/>
      <c r="J64" s="935"/>
      <c r="L64" s="929"/>
      <c r="M64" s="929"/>
      <c r="N64" s="929"/>
      <c r="O64" s="929"/>
      <c r="P64" s="929"/>
      <c r="Q64" s="929"/>
    </row>
    <row r="65" spans="9:17" ht="14.25" customHeight="1" x14ac:dyDescent="0.25">
      <c r="I65" s="935"/>
      <c r="J65" s="935"/>
      <c r="L65" s="929"/>
      <c r="M65" s="929"/>
      <c r="N65" s="929"/>
      <c r="O65" s="929"/>
      <c r="P65" s="929"/>
      <c r="Q65" s="929"/>
    </row>
    <row r="66" spans="9:17" ht="14.25" customHeight="1" x14ac:dyDescent="0.25">
      <c r="I66" s="935"/>
      <c r="J66" s="935"/>
      <c r="L66" s="929"/>
      <c r="M66" s="929"/>
      <c r="N66" s="929"/>
      <c r="O66" s="929"/>
      <c r="P66" s="929"/>
      <c r="Q66" s="929"/>
    </row>
    <row r="67" spans="9:17" ht="14.25" customHeight="1" x14ac:dyDescent="0.25">
      <c r="I67" s="935"/>
      <c r="J67" s="935"/>
      <c r="L67" s="929"/>
      <c r="M67" s="929"/>
      <c r="N67" s="929"/>
      <c r="O67" s="929"/>
      <c r="P67" s="929"/>
      <c r="Q67" s="929"/>
    </row>
    <row r="68" spans="9:17" ht="14.25" customHeight="1" x14ac:dyDescent="0.25">
      <c r="I68" s="935"/>
      <c r="J68" s="935"/>
      <c r="L68" s="929"/>
      <c r="M68" s="929"/>
      <c r="N68" s="929"/>
      <c r="O68" s="929"/>
      <c r="P68" s="929"/>
      <c r="Q68" s="929"/>
    </row>
    <row r="69" spans="9:17" ht="14.25" customHeight="1" x14ac:dyDescent="0.25">
      <c r="I69" s="935"/>
      <c r="J69" s="935"/>
      <c r="L69" s="929"/>
      <c r="M69" s="929"/>
      <c r="N69" s="929"/>
      <c r="O69" s="929"/>
      <c r="P69" s="929"/>
      <c r="Q69" s="929"/>
    </row>
    <row r="70" spans="9:17" ht="14.25" customHeight="1" x14ac:dyDescent="0.25">
      <c r="I70" s="935"/>
      <c r="J70" s="935"/>
      <c r="L70" s="929"/>
      <c r="M70" s="929"/>
      <c r="N70" s="929"/>
      <c r="O70" s="929"/>
      <c r="P70" s="929"/>
      <c r="Q70" s="929"/>
    </row>
    <row r="71" spans="9:17" ht="14.25" customHeight="1" x14ac:dyDescent="0.25">
      <c r="I71" s="935"/>
      <c r="J71" s="935"/>
      <c r="L71" s="929"/>
      <c r="M71" s="929"/>
      <c r="N71" s="929"/>
      <c r="O71" s="929"/>
      <c r="P71" s="929"/>
      <c r="Q71" s="929"/>
    </row>
    <row r="72" spans="9:17" ht="14.25" customHeight="1" x14ac:dyDescent="0.25">
      <c r="I72" s="935"/>
      <c r="J72" s="935"/>
      <c r="L72" s="929"/>
      <c r="M72" s="929"/>
      <c r="N72" s="929"/>
      <c r="O72" s="929"/>
      <c r="P72" s="929"/>
      <c r="Q72" s="929"/>
    </row>
    <row r="73" spans="9:17" ht="14.25" customHeight="1" x14ac:dyDescent="0.25">
      <c r="I73" s="935"/>
      <c r="J73" s="935"/>
      <c r="L73" s="929"/>
      <c r="M73" s="929"/>
      <c r="N73" s="929"/>
      <c r="O73" s="929"/>
      <c r="P73" s="929"/>
      <c r="Q73" s="929"/>
    </row>
    <row r="74" spans="9:17" ht="14.25" customHeight="1" x14ac:dyDescent="0.25">
      <c r="I74" s="935"/>
      <c r="J74" s="935"/>
      <c r="L74" s="929"/>
      <c r="M74" s="929"/>
      <c r="N74" s="929"/>
      <c r="O74" s="929"/>
      <c r="P74" s="929"/>
      <c r="Q74" s="929"/>
    </row>
    <row r="75" spans="9:17" ht="14.25" customHeight="1" x14ac:dyDescent="0.25">
      <c r="I75" s="935"/>
      <c r="J75" s="935"/>
      <c r="L75" s="929"/>
      <c r="M75" s="929"/>
      <c r="N75" s="929"/>
      <c r="O75" s="929"/>
      <c r="P75" s="929"/>
      <c r="Q75" s="929"/>
    </row>
    <row r="76" spans="9:17" ht="14.25" customHeight="1" x14ac:dyDescent="0.25">
      <c r="I76" s="935"/>
      <c r="J76" s="935"/>
      <c r="L76" s="929"/>
      <c r="M76" s="929"/>
      <c r="N76" s="929"/>
      <c r="O76" s="929"/>
      <c r="P76" s="929"/>
      <c r="Q76" s="929"/>
    </row>
    <row r="77" spans="9:17" ht="14.25" customHeight="1" x14ac:dyDescent="0.25">
      <c r="I77" s="935"/>
      <c r="J77" s="935"/>
      <c r="L77" s="929"/>
      <c r="M77" s="929"/>
      <c r="N77" s="929"/>
      <c r="O77" s="929"/>
      <c r="P77" s="929"/>
      <c r="Q77" s="929"/>
    </row>
    <row r="78" spans="9:17" ht="14.25" customHeight="1" x14ac:dyDescent="0.25">
      <c r="I78" s="935"/>
      <c r="J78" s="935"/>
      <c r="L78" s="929"/>
      <c r="M78" s="929"/>
      <c r="N78" s="929"/>
      <c r="O78" s="929"/>
      <c r="P78" s="929"/>
      <c r="Q78" s="929"/>
    </row>
    <row r="79" spans="9:17" ht="14.25" customHeight="1" x14ac:dyDescent="0.25">
      <c r="I79" s="935"/>
      <c r="J79" s="935"/>
      <c r="L79" s="929"/>
      <c r="M79" s="929"/>
      <c r="N79" s="929"/>
      <c r="O79" s="929"/>
      <c r="P79" s="929"/>
      <c r="Q79" s="929"/>
    </row>
    <row r="80" spans="9:17" ht="14.25" customHeight="1" x14ac:dyDescent="0.25">
      <c r="I80" s="935"/>
      <c r="J80" s="935"/>
      <c r="L80" s="929"/>
      <c r="M80" s="929"/>
      <c r="N80" s="929"/>
      <c r="O80" s="929"/>
      <c r="P80" s="929"/>
      <c r="Q80" s="929"/>
    </row>
    <row r="81" spans="9:17" ht="14.25" customHeight="1" x14ac:dyDescent="0.25">
      <c r="I81" s="935"/>
      <c r="J81" s="935"/>
      <c r="L81" s="929"/>
      <c r="M81" s="929"/>
      <c r="N81" s="929"/>
      <c r="O81" s="929"/>
      <c r="P81" s="929"/>
      <c r="Q81" s="929"/>
    </row>
    <row r="82" spans="9:17" ht="14.25" customHeight="1" x14ac:dyDescent="0.25">
      <c r="I82" s="935"/>
      <c r="J82" s="935"/>
      <c r="L82" s="929"/>
      <c r="M82" s="929"/>
      <c r="N82" s="929"/>
      <c r="O82" s="929"/>
      <c r="P82" s="929"/>
      <c r="Q82" s="929"/>
    </row>
    <row r="83" spans="9:17" ht="14.25" customHeight="1" x14ac:dyDescent="0.25">
      <c r="I83" s="935"/>
      <c r="J83" s="935"/>
      <c r="L83" s="929"/>
      <c r="M83" s="929"/>
      <c r="N83" s="929"/>
      <c r="O83" s="929"/>
      <c r="P83" s="929"/>
      <c r="Q83" s="929"/>
    </row>
    <row r="84" spans="9:17" ht="14.25" customHeight="1" x14ac:dyDescent="0.25">
      <c r="I84" s="935"/>
      <c r="J84" s="935"/>
      <c r="L84" s="929"/>
      <c r="M84" s="929"/>
      <c r="N84" s="929"/>
      <c r="O84" s="929"/>
      <c r="P84" s="929"/>
      <c r="Q84" s="929"/>
    </row>
    <row r="85" spans="9:17" ht="14.25" customHeight="1" x14ac:dyDescent="0.25">
      <c r="I85" s="935"/>
      <c r="J85" s="935"/>
      <c r="L85" s="929"/>
      <c r="M85" s="929"/>
      <c r="N85" s="929"/>
      <c r="O85" s="929"/>
      <c r="P85" s="929"/>
      <c r="Q85" s="929"/>
    </row>
    <row r="86" spans="9:17" ht="14.25" customHeight="1" x14ac:dyDescent="0.25">
      <c r="I86" s="935"/>
      <c r="J86" s="935"/>
      <c r="L86" s="929"/>
      <c r="M86" s="929"/>
      <c r="N86" s="929"/>
      <c r="O86" s="929"/>
      <c r="P86" s="929"/>
      <c r="Q86" s="929"/>
    </row>
    <row r="87" spans="9:17" ht="14.25" customHeight="1" x14ac:dyDescent="0.25">
      <c r="I87" s="935"/>
      <c r="J87" s="935"/>
      <c r="L87" s="929"/>
      <c r="M87" s="929"/>
      <c r="N87" s="929"/>
      <c r="O87" s="929"/>
      <c r="P87" s="929"/>
      <c r="Q87" s="929"/>
    </row>
    <row r="88" spans="9:17" ht="14.25" customHeight="1" x14ac:dyDescent="0.25">
      <c r="I88" s="935"/>
      <c r="J88" s="935"/>
      <c r="L88" s="929"/>
      <c r="M88" s="929"/>
      <c r="N88" s="929"/>
      <c r="O88" s="929"/>
      <c r="P88" s="929"/>
      <c r="Q88" s="929"/>
    </row>
    <row r="89" spans="9:17" ht="14.25" customHeight="1" x14ac:dyDescent="0.25">
      <c r="I89" s="935"/>
      <c r="J89" s="935"/>
      <c r="L89" s="929"/>
      <c r="M89" s="929"/>
      <c r="N89" s="929"/>
      <c r="O89" s="929"/>
      <c r="P89" s="929"/>
      <c r="Q89" s="929"/>
    </row>
    <row r="90" spans="9:17" ht="14.25" customHeight="1" x14ac:dyDescent="0.25">
      <c r="I90" s="935"/>
      <c r="J90" s="935"/>
      <c r="L90" s="929"/>
      <c r="M90" s="929"/>
      <c r="N90" s="929"/>
      <c r="O90" s="929"/>
      <c r="P90" s="929"/>
      <c r="Q90" s="929"/>
    </row>
    <row r="91" spans="9:17" ht="14.25" customHeight="1" x14ac:dyDescent="0.25">
      <c r="I91" s="935"/>
      <c r="J91" s="935"/>
      <c r="L91" s="929"/>
      <c r="M91" s="929"/>
      <c r="N91" s="929"/>
      <c r="O91" s="929"/>
      <c r="P91" s="929"/>
      <c r="Q91" s="929"/>
    </row>
    <row r="92" spans="9:17" ht="14.25" customHeight="1" x14ac:dyDescent="0.25">
      <c r="I92" s="935"/>
      <c r="J92" s="935"/>
      <c r="L92" s="929"/>
      <c r="M92" s="929"/>
      <c r="N92" s="929"/>
      <c r="O92" s="929"/>
      <c r="P92" s="929"/>
      <c r="Q92" s="929"/>
    </row>
    <row r="93" spans="9:17" ht="14.25" customHeight="1" x14ac:dyDescent="0.25">
      <c r="I93" s="935"/>
      <c r="J93" s="935"/>
      <c r="L93" s="929"/>
      <c r="M93" s="929"/>
      <c r="N93" s="929"/>
      <c r="O93" s="929"/>
      <c r="P93" s="929"/>
      <c r="Q93" s="929"/>
    </row>
    <row r="94" spans="9:17" ht="14.25" customHeight="1" x14ac:dyDescent="0.25">
      <c r="I94" s="935"/>
      <c r="J94" s="935"/>
      <c r="L94" s="929"/>
      <c r="M94" s="929"/>
      <c r="N94" s="929"/>
      <c r="O94" s="929"/>
      <c r="P94" s="929"/>
      <c r="Q94" s="929"/>
    </row>
    <row r="95" spans="9:17" ht="14.25" customHeight="1" x14ac:dyDescent="0.25">
      <c r="I95" s="935"/>
      <c r="J95" s="935"/>
      <c r="L95" s="929"/>
      <c r="M95" s="929"/>
      <c r="N95" s="929"/>
      <c r="O95" s="929"/>
      <c r="P95" s="929"/>
      <c r="Q95" s="929"/>
    </row>
    <row r="96" spans="9:17" ht="14.25" customHeight="1" x14ac:dyDescent="0.25">
      <c r="I96" s="935"/>
      <c r="J96" s="935"/>
      <c r="L96" s="929"/>
      <c r="M96" s="929"/>
      <c r="N96" s="929"/>
      <c r="O96" s="929"/>
      <c r="P96" s="929"/>
      <c r="Q96" s="929"/>
    </row>
    <row r="97" spans="9:17" ht="14.25" customHeight="1" x14ac:dyDescent="0.25">
      <c r="I97" s="935"/>
      <c r="J97" s="935"/>
      <c r="L97" s="929"/>
      <c r="M97" s="929"/>
      <c r="N97" s="929"/>
      <c r="O97" s="929"/>
      <c r="P97" s="929"/>
      <c r="Q97" s="929"/>
    </row>
    <row r="98" spans="9:17" ht="14.25" customHeight="1" x14ac:dyDescent="0.25">
      <c r="I98" s="935"/>
      <c r="J98" s="935"/>
      <c r="L98" s="929"/>
      <c r="M98" s="929"/>
      <c r="N98" s="929"/>
      <c r="O98" s="929"/>
      <c r="P98" s="929"/>
      <c r="Q98" s="929"/>
    </row>
    <row r="99" spans="9:17" ht="14.25" customHeight="1" x14ac:dyDescent="0.25">
      <c r="I99" s="935"/>
      <c r="J99" s="935"/>
      <c r="L99" s="929"/>
      <c r="M99" s="929"/>
      <c r="N99" s="929"/>
      <c r="O99" s="929"/>
      <c r="P99" s="929"/>
      <c r="Q99" s="929"/>
    </row>
    <row r="100" spans="9:17" ht="14.25" customHeight="1" x14ac:dyDescent="0.25">
      <c r="I100" s="935"/>
      <c r="J100" s="935"/>
      <c r="L100" s="929"/>
      <c r="M100" s="929"/>
      <c r="N100" s="929"/>
      <c r="O100" s="929"/>
      <c r="P100" s="929"/>
      <c r="Q100" s="929"/>
    </row>
    <row r="101" spans="9:17" ht="14.25" customHeight="1" x14ac:dyDescent="0.25">
      <c r="I101" s="935"/>
      <c r="J101" s="935"/>
      <c r="L101" s="929"/>
      <c r="M101" s="929"/>
      <c r="N101" s="929"/>
      <c r="O101" s="929"/>
      <c r="P101" s="929"/>
      <c r="Q101" s="929"/>
    </row>
    <row r="102" spans="9:17" ht="14.25" customHeight="1" x14ac:dyDescent="0.25">
      <c r="I102" s="935"/>
      <c r="J102" s="935"/>
      <c r="L102" s="929"/>
      <c r="M102" s="929"/>
      <c r="N102" s="929"/>
      <c r="O102" s="929"/>
      <c r="P102" s="929"/>
      <c r="Q102" s="929"/>
    </row>
    <row r="103" spans="9:17" ht="14.25" customHeight="1" x14ac:dyDescent="0.25">
      <c r="I103" s="935"/>
      <c r="J103" s="935"/>
      <c r="L103" s="929"/>
      <c r="M103" s="929"/>
      <c r="N103" s="929"/>
      <c r="O103" s="929"/>
      <c r="P103" s="929"/>
      <c r="Q103" s="929"/>
    </row>
    <row r="104" spans="9:17" ht="14.25" customHeight="1" x14ac:dyDescent="0.25">
      <c r="I104" s="935"/>
      <c r="J104" s="935"/>
      <c r="L104" s="929"/>
      <c r="M104" s="929"/>
      <c r="N104" s="929"/>
      <c r="O104" s="929"/>
      <c r="P104" s="929"/>
      <c r="Q104" s="929"/>
    </row>
    <row r="105" spans="9:17" ht="14.25" customHeight="1" x14ac:dyDescent="0.25">
      <c r="I105" s="935"/>
      <c r="J105" s="935"/>
      <c r="L105" s="929"/>
      <c r="M105" s="929"/>
      <c r="N105" s="929"/>
      <c r="O105" s="929"/>
      <c r="P105" s="929"/>
      <c r="Q105" s="929"/>
    </row>
    <row r="106" spans="9:17" ht="14.25" customHeight="1" x14ac:dyDescent="0.25">
      <c r="I106" s="935"/>
      <c r="J106" s="935"/>
      <c r="L106" s="929"/>
      <c r="M106" s="929"/>
      <c r="N106" s="929"/>
      <c r="O106" s="929"/>
      <c r="P106" s="929"/>
      <c r="Q106" s="929"/>
    </row>
    <row r="107" spans="9:17" ht="14.25" customHeight="1" x14ac:dyDescent="0.25">
      <c r="I107" s="935"/>
      <c r="J107" s="935"/>
      <c r="L107" s="929"/>
      <c r="M107" s="929"/>
      <c r="N107" s="929"/>
      <c r="O107" s="929"/>
      <c r="P107" s="929"/>
      <c r="Q107" s="929"/>
    </row>
    <row r="108" spans="9:17" ht="14.25" customHeight="1" x14ac:dyDescent="0.25">
      <c r="I108" s="935"/>
      <c r="J108" s="935"/>
      <c r="L108" s="929"/>
      <c r="M108" s="929"/>
      <c r="N108" s="929"/>
      <c r="O108" s="929"/>
      <c r="P108" s="929"/>
      <c r="Q108" s="929"/>
    </row>
    <row r="109" spans="9:17" ht="14.25" customHeight="1" x14ac:dyDescent="0.25">
      <c r="I109" s="935"/>
      <c r="J109" s="935"/>
      <c r="L109" s="929"/>
      <c r="M109" s="929"/>
      <c r="N109" s="929"/>
      <c r="O109" s="929"/>
      <c r="P109" s="929"/>
      <c r="Q109" s="929"/>
    </row>
    <row r="110" spans="9:17" ht="14.25" customHeight="1" x14ac:dyDescent="0.25">
      <c r="I110" s="935"/>
      <c r="J110" s="935"/>
      <c r="L110" s="929"/>
      <c r="M110" s="929"/>
      <c r="N110" s="929"/>
      <c r="O110" s="929"/>
      <c r="P110" s="929"/>
      <c r="Q110" s="929"/>
    </row>
    <row r="111" spans="9:17" ht="14.25" customHeight="1" x14ac:dyDescent="0.25">
      <c r="I111" s="935"/>
      <c r="J111" s="935"/>
      <c r="L111" s="929"/>
      <c r="M111" s="929"/>
      <c r="N111" s="929"/>
      <c r="O111" s="929"/>
      <c r="P111" s="929"/>
      <c r="Q111" s="929"/>
    </row>
    <row r="112" spans="9:17" ht="14.25" customHeight="1" x14ac:dyDescent="0.25">
      <c r="I112" s="935"/>
      <c r="J112" s="935"/>
      <c r="L112" s="929"/>
      <c r="M112" s="929"/>
      <c r="N112" s="929"/>
      <c r="O112" s="929"/>
      <c r="P112" s="929"/>
      <c r="Q112" s="929"/>
    </row>
    <row r="113" spans="9:17" ht="14.25" customHeight="1" x14ac:dyDescent="0.25">
      <c r="I113" s="935"/>
      <c r="J113" s="935"/>
      <c r="L113" s="929"/>
      <c r="M113" s="929"/>
      <c r="N113" s="929"/>
      <c r="O113" s="929"/>
      <c r="P113" s="929"/>
      <c r="Q113" s="929"/>
    </row>
    <row r="114" spans="9:17" ht="14.25" customHeight="1" x14ac:dyDescent="0.25">
      <c r="I114" s="935"/>
      <c r="J114" s="935"/>
      <c r="L114" s="929"/>
      <c r="M114" s="929"/>
      <c r="N114" s="929"/>
      <c r="O114" s="929"/>
      <c r="P114" s="929"/>
      <c r="Q114" s="929"/>
    </row>
    <row r="115" spans="9:17" ht="14.25" customHeight="1" x14ac:dyDescent="0.25">
      <c r="I115" s="935"/>
      <c r="J115" s="935"/>
      <c r="L115" s="929"/>
      <c r="M115" s="929"/>
      <c r="N115" s="929"/>
      <c r="O115" s="929"/>
      <c r="P115" s="929"/>
      <c r="Q115" s="929"/>
    </row>
    <row r="116" spans="9:17" ht="14.25" customHeight="1" x14ac:dyDescent="0.25">
      <c r="I116" s="935"/>
      <c r="J116" s="935"/>
      <c r="L116" s="929"/>
      <c r="M116" s="929"/>
      <c r="N116" s="929"/>
      <c r="O116" s="929"/>
      <c r="P116" s="929"/>
      <c r="Q116" s="929"/>
    </row>
    <row r="117" spans="9:17" ht="14.25" customHeight="1" x14ac:dyDescent="0.25">
      <c r="I117" s="935"/>
      <c r="J117" s="935"/>
      <c r="L117" s="929"/>
      <c r="M117" s="929"/>
      <c r="N117" s="929"/>
      <c r="O117" s="929"/>
      <c r="P117" s="929"/>
      <c r="Q117" s="929"/>
    </row>
    <row r="118" spans="9:17" ht="14.25" customHeight="1" x14ac:dyDescent="0.25">
      <c r="I118" s="935"/>
      <c r="J118" s="935"/>
      <c r="L118" s="929"/>
      <c r="M118" s="929"/>
      <c r="N118" s="929"/>
      <c r="O118" s="929"/>
      <c r="P118" s="929"/>
      <c r="Q118" s="929"/>
    </row>
    <row r="119" spans="9:17" ht="14.25" customHeight="1" x14ac:dyDescent="0.25">
      <c r="I119" s="935"/>
      <c r="J119" s="935"/>
      <c r="L119" s="929"/>
      <c r="M119" s="929"/>
      <c r="N119" s="929"/>
      <c r="O119" s="929"/>
      <c r="P119" s="929"/>
      <c r="Q119" s="929"/>
    </row>
    <row r="120" spans="9:17" ht="14.25" customHeight="1" x14ac:dyDescent="0.25">
      <c r="I120" s="935"/>
      <c r="J120" s="935"/>
      <c r="L120" s="929"/>
      <c r="M120" s="929"/>
      <c r="N120" s="929"/>
      <c r="O120" s="929"/>
      <c r="P120" s="929"/>
      <c r="Q120" s="929"/>
    </row>
    <row r="121" spans="9:17" ht="14.25" customHeight="1" x14ac:dyDescent="0.25">
      <c r="I121" s="935"/>
      <c r="J121" s="935"/>
      <c r="L121" s="929"/>
      <c r="M121" s="929"/>
      <c r="N121" s="929"/>
      <c r="O121" s="929"/>
      <c r="P121" s="929"/>
      <c r="Q121" s="929"/>
    </row>
    <row r="122" spans="9:17" ht="14.25" customHeight="1" x14ac:dyDescent="0.25">
      <c r="I122" s="935"/>
      <c r="J122" s="935"/>
      <c r="L122" s="929"/>
      <c r="M122" s="929"/>
      <c r="N122" s="929"/>
      <c r="O122" s="929"/>
      <c r="P122" s="929"/>
      <c r="Q122" s="929"/>
    </row>
    <row r="123" spans="9:17" ht="14.25" customHeight="1" x14ac:dyDescent="0.25">
      <c r="I123" s="935"/>
      <c r="J123" s="935"/>
      <c r="L123" s="929"/>
      <c r="M123" s="929"/>
      <c r="N123" s="929"/>
      <c r="O123" s="929"/>
      <c r="P123" s="929"/>
      <c r="Q123" s="929"/>
    </row>
    <row r="124" spans="9:17" ht="14.25" customHeight="1" x14ac:dyDescent="0.25">
      <c r="I124" s="935"/>
      <c r="J124" s="935"/>
      <c r="L124" s="929"/>
      <c r="M124" s="929"/>
      <c r="N124" s="929"/>
      <c r="O124" s="929"/>
      <c r="P124" s="929"/>
      <c r="Q124" s="929"/>
    </row>
    <row r="125" spans="9:17" ht="14.25" customHeight="1" x14ac:dyDescent="0.25">
      <c r="I125" s="935"/>
      <c r="J125" s="935"/>
      <c r="L125" s="929"/>
      <c r="M125" s="929"/>
      <c r="N125" s="929"/>
      <c r="O125" s="929"/>
      <c r="P125" s="929"/>
      <c r="Q125" s="929"/>
    </row>
    <row r="126" spans="9:17" ht="14.25" customHeight="1" x14ac:dyDescent="0.25">
      <c r="I126" s="935"/>
      <c r="J126" s="935"/>
      <c r="L126" s="929"/>
      <c r="M126" s="929"/>
      <c r="N126" s="929"/>
      <c r="O126" s="929"/>
      <c r="P126" s="929"/>
      <c r="Q126" s="929"/>
    </row>
    <row r="127" spans="9:17" ht="14.25" customHeight="1" x14ac:dyDescent="0.25">
      <c r="I127" s="935"/>
      <c r="J127" s="935"/>
      <c r="L127" s="929"/>
      <c r="M127" s="929"/>
      <c r="N127" s="929"/>
      <c r="O127" s="929"/>
      <c r="P127" s="929"/>
      <c r="Q127" s="929"/>
    </row>
    <row r="128" spans="9:17" ht="14.25" customHeight="1" x14ac:dyDescent="0.25">
      <c r="I128" s="935"/>
      <c r="J128" s="935"/>
      <c r="L128" s="929"/>
      <c r="M128" s="929"/>
      <c r="N128" s="929"/>
      <c r="O128" s="929"/>
      <c r="P128" s="929"/>
      <c r="Q128" s="929"/>
    </row>
    <row r="129" spans="9:17" ht="14.25" customHeight="1" x14ac:dyDescent="0.25">
      <c r="I129" s="935"/>
      <c r="J129" s="935"/>
      <c r="L129" s="929"/>
      <c r="M129" s="929"/>
      <c r="N129" s="929"/>
      <c r="O129" s="929"/>
      <c r="P129" s="929"/>
      <c r="Q129" s="929"/>
    </row>
    <row r="130" spans="9:17" ht="14.25" customHeight="1" x14ac:dyDescent="0.25">
      <c r="I130" s="935"/>
      <c r="J130" s="935"/>
      <c r="L130" s="929"/>
      <c r="M130" s="929"/>
      <c r="N130" s="929"/>
      <c r="O130" s="929"/>
      <c r="P130" s="929"/>
      <c r="Q130" s="929"/>
    </row>
    <row r="131" spans="9:17" ht="14.25" customHeight="1" x14ac:dyDescent="0.25">
      <c r="I131" s="935"/>
      <c r="J131" s="935"/>
      <c r="L131" s="929"/>
      <c r="M131" s="929"/>
      <c r="N131" s="929"/>
      <c r="O131" s="929"/>
      <c r="P131" s="929"/>
      <c r="Q131" s="929"/>
    </row>
    <row r="132" spans="9:17" ht="14.25" customHeight="1" x14ac:dyDescent="0.25">
      <c r="I132" s="935"/>
      <c r="J132" s="935"/>
      <c r="L132" s="929"/>
      <c r="M132" s="929"/>
      <c r="N132" s="929"/>
      <c r="O132" s="929"/>
      <c r="P132" s="929"/>
      <c r="Q132" s="929"/>
    </row>
    <row r="133" spans="9:17" ht="14.25" customHeight="1" x14ac:dyDescent="0.25">
      <c r="I133" s="935"/>
      <c r="J133" s="935"/>
      <c r="L133" s="929"/>
      <c r="M133" s="929"/>
      <c r="N133" s="929"/>
      <c r="O133" s="929"/>
      <c r="P133" s="929"/>
      <c r="Q133" s="929"/>
    </row>
    <row r="134" spans="9:17" ht="14.25" customHeight="1" x14ac:dyDescent="0.25">
      <c r="I134" s="935"/>
      <c r="J134" s="935"/>
      <c r="L134" s="929"/>
      <c r="M134" s="929"/>
      <c r="N134" s="929"/>
      <c r="O134" s="929"/>
      <c r="P134" s="929"/>
      <c r="Q134" s="929"/>
    </row>
    <row r="135" spans="9:17" ht="14.25" customHeight="1" x14ac:dyDescent="0.25">
      <c r="I135" s="935"/>
      <c r="J135" s="935"/>
      <c r="L135" s="929"/>
      <c r="M135" s="929"/>
      <c r="N135" s="929"/>
      <c r="O135" s="929"/>
      <c r="P135" s="929"/>
      <c r="Q135" s="929"/>
    </row>
    <row r="136" spans="9:17" ht="14.25" customHeight="1" x14ac:dyDescent="0.25">
      <c r="I136" s="935"/>
      <c r="J136" s="935"/>
      <c r="L136" s="929"/>
      <c r="M136" s="929"/>
      <c r="N136" s="929"/>
      <c r="O136" s="929"/>
      <c r="P136" s="929"/>
      <c r="Q136" s="929"/>
    </row>
    <row r="137" spans="9:17" ht="14.25" customHeight="1" x14ac:dyDescent="0.25">
      <c r="I137" s="935"/>
      <c r="J137" s="935"/>
      <c r="L137" s="929"/>
      <c r="M137" s="929"/>
      <c r="N137" s="929"/>
      <c r="O137" s="929"/>
      <c r="P137" s="929"/>
      <c r="Q137" s="929"/>
    </row>
    <row r="138" spans="9:17" ht="14.25" customHeight="1" x14ac:dyDescent="0.25">
      <c r="I138" s="935"/>
      <c r="J138" s="935"/>
      <c r="L138" s="929"/>
      <c r="M138" s="929"/>
      <c r="N138" s="929"/>
      <c r="O138" s="929"/>
      <c r="P138" s="929"/>
      <c r="Q138" s="929"/>
    </row>
    <row r="139" spans="9:17" ht="14.25" customHeight="1" x14ac:dyDescent="0.25">
      <c r="I139" s="935"/>
      <c r="J139" s="935"/>
      <c r="L139" s="929"/>
      <c r="M139" s="929"/>
      <c r="N139" s="929"/>
      <c r="O139" s="929"/>
      <c r="P139" s="929"/>
      <c r="Q139" s="929"/>
    </row>
    <row r="140" spans="9:17" ht="14.25" customHeight="1" x14ac:dyDescent="0.25">
      <c r="I140" s="935"/>
      <c r="J140" s="935"/>
      <c r="L140" s="929"/>
      <c r="M140" s="929"/>
      <c r="N140" s="929"/>
      <c r="O140" s="929"/>
      <c r="P140" s="929"/>
      <c r="Q140" s="929"/>
    </row>
    <row r="141" spans="9:17" ht="14.25" customHeight="1" x14ac:dyDescent="0.25">
      <c r="I141" s="935"/>
      <c r="J141" s="935"/>
      <c r="L141" s="929"/>
      <c r="M141" s="929"/>
      <c r="N141" s="929"/>
      <c r="O141" s="929"/>
      <c r="P141" s="929"/>
      <c r="Q141" s="929"/>
    </row>
    <row r="142" spans="9:17" ht="14.25" customHeight="1" x14ac:dyDescent="0.25">
      <c r="I142" s="935"/>
      <c r="J142" s="935"/>
      <c r="L142" s="929"/>
      <c r="M142" s="929"/>
      <c r="N142" s="929"/>
      <c r="O142" s="929"/>
      <c r="P142" s="929"/>
      <c r="Q142" s="929"/>
    </row>
    <row r="143" spans="9:17" ht="14.25" customHeight="1" x14ac:dyDescent="0.25">
      <c r="I143" s="935"/>
      <c r="J143" s="935"/>
      <c r="L143" s="929"/>
      <c r="M143" s="929"/>
      <c r="N143" s="929"/>
      <c r="O143" s="929"/>
      <c r="P143" s="929"/>
      <c r="Q143" s="929"/>
    </row>
    <row r="144" spans="9:17" ht="14.25" customHeight="1" x14ac:dyDescent="0.25">
      <c r="I144" s="935"/>
      <c r="J144" s="935"/>
      <c r="L144" s="929"/>
      <c r="M144" s="929"/>
      <c r="N144" s="929"/>
      <c r="O144" s="929"/>
      <c r="P144" s="929"/>
      <c r="Q144" s="929"/>
    </row>
    <row r="145" spans="9:17" ht="14.25" customHeight="1" x14ac:dyDescent="0.25">
      <c r="I145" s="935"/>
      <c r="J145" s="935"/>
      <c r="L145" s="929"/>
      <c r="M145" s="929"/>
      <c r="N145" s="929"/>
      <c r="O145" s="929"/>
      <c r="P145" s="929"/>
      <c r="Q145" s="929"/>
    </row>
    <row r="146" spans="9:17" ht="14.25" customHeight="1" x14ac:dyDescent="0.25">
      <c r="I146" s="935"/>
      <c r="J146" s="935"/>
      <c r="L146" s="929"/>
      <c r="M146" s="929"/>
      <c r="N146" s="929"/>
      <c r="O146" s="929"/>
      <c r="P146" s="929"/>
      <c r="Q146" s="929"/>
    </row>
    <row r="147" spans="9:17" ht="14.25" customHeight="1" x14ac:dyDescent="0.25">
      <c r="I147" s="935"/>
      <c r="J147" s="935"/>
      <c r="L147" s="929"/>
      <c r="M147" s="929"/>
      <c r="N147" s="929"/>
      <c r="O147" s="929"/>
      <c r="P147" s="929"/>
      <c r="Q147" s="929"/>
    </row>
    <row r="148" spans="9:17" ht="14.25" customHeight="1" x14ac:dyDescent="0.25">
      <c r="I148" s="935"/>
      <c r="J148" s="935"/>
      <c r="L148" s="929"/>
      <c r="M148" s="929"/>
      <c r="N148" s="929"/>
      <c r="O148" s="929"/>
      <c r="P148" s="929"/>
      <c r="Q148" s="929"/>
    </row>
    <row r="149" spans="9:17" ht="14.25" customHeight="1" x14ac:dyDescent="0.25">
      <c r="I149" s="935"/>
      <c r="J149" s="935"/>
      <c r="L149" s="929"/>
      <c r="M149" s="929"/>
      <c r="N149" s="929"/>
      <c r="O149" s="929"/>
      <c r="P149" s="929"/>
      <c r="Q149" s="929"/>
    </row>
    <row r="150" spans="9:17" ht="14.25" customHeight="1" x14ac:dyDescent="0.25">
      <c r="I150" s="935"/>
      <c r="J150" s="935"/>
      <c r="L150" s="929"/>
      <c r="M150" s="929"/>
      <c r="N150" s="929"/>
      <c r="O150" s="929"/>
      <c r="P150" s="929"/>
      <c r="Q150" s="929"/>
    </row>
    <row r="151" spans="9:17" ht="14.25" customHeight="1" x14ac:dyDescent="0.25">
      <c r="I151" s="935"/>
      <c r="J151" s="935"/>
      <c r="L151" s="929"/>
      <c r="M151" s="929"/>
      <c r="N151" s="929"/>
      <c r="O151" s="929"/>
      <c r="P151" s="929"/>
      <c r="Q151" s="929"/>
    </row>
    <row r="152" spans="9:17" ht="14.25" customHeight="1" x14ac:dyDescent="0.25">
      <c r="I152" s="935"/>
      <c r="J152" s="935"/>
      <c r="L152" s="929"/>
      <c r="M152" s="929"/>
      <c r="N152" s="929"/>
      <c r="O152" s="929"/>
      <c r="P152" s="929"/>
      <c r="Q152" s="929"/>
    </row>
    <row r="153" spans="9:17" ht="14.25" customHeight="1" x14ac:dyDescent="0.25">
      <c r="I153" s="935"/>
      <c r="J153" s="935"/>
      <c r="L153" s="929"/>
      <c r="M153" s="929"/>
      <c r="N153" s="929"/>
      <c r="O153" s="929"/>
      <c r="P153" s="929"/>
      <c r="Q153" s="929"/>
    </row>
    <row r="154" spans="9:17" ht="14.25" customHeight="1" x14ac:dyDescent="0.25">
      <c r="I154" s="935"/>
      <c r="J154" s="935"/>
      <c r="L154" s="929"/>
      <c r="M154" s="929"/>
      <c r="N154" s="929"/>
      <c r="O154" s="929"/>
      <c r="P154" s="929"/>
      <c r="Q154" s="929"/>
    </row>
    <row r="155" spans="9:17" ht="14.25" customHeight="1" x14ac:dyDescent="0.25">
      <c r="I155" s="935"/>
      <c r="J155" s="935"/>
      <c r="L155" s="929"/>
      <c r="M155" s="929"/>
      <c r="N155" s="929"/>
      <c r="O155" s="929"/>
      <c r="P155" s="929"/>
      <c r="Q155" s="929"/>
    </row>
    <row r="156" spans="9:17" ht="14.25" customHeight="1" x14ac:dyDescent="0.25">
      <c r="I156" s="935"/>
      <c r="J156" s="935"/>
      <c r="L156" s="929"/>
      <c r="M156" s="929"/>
      <c r="N156" s="929"/>
      <c r="O156" s="929"/>
      <c r="P156" s="929"/>
      <c r="Q156" s="929"/>
    </row>
    <row r="157" spans="9:17" ht="14.25" customHeight="1" x14ac:dyDescent="0.25">
      <c r="I157" s="935"/>
      <c r="J157" s="935"/>
      <c r="L157" s="929"/>
      <c r="M157" s="929"/>
      <c r="N157" s="929"/>
      <c r="O157" s="929"/>
      <c r="P157" s="929"/>
      <c r="Q157" s="929"/>
    </row>
    <row r="158" spans="9:17" ht="14.25" customHeight="1" x14ac:dyDescent="0.25">
      <c r="I158" s="935"/>
      <c r="J158" s="935"/>
      <c r="L158" s="929"/>
      <c r="M158" s="929"/>
      <c r="N158" s="929"/>
      <c r="O158" s="929"/>
      <c r="P158" s="929"/>
      <c r="Q158" s="929"/>
    </row>
    <row r="159" spans="9:17" ht="14.25" customHeight="1" x14ac:dyDescent="0.25">
      <c r="I159" s="935"/>
      <c r="J159" s="935"/>
      <c r="L159" s="929"/>
      <c r="M159" s="929"/>
      <c r="N159" s="929"/>
      <c r="O159" s="929"/>
      <c r="P159" s="929"/>
      <c r="Q159" s="929"/>
    </row>
    <row r="160" spans="9:17" ht="14.25" customHeight="1" x14ac:dyDescent="0.25">
      <c r="I160" s="935"/>
      <c r="J160" s="935"/>
      <c r="L160" s="929"/>
      <c r="M160" s="929"/>
      <c r="N160" s="929"/>
      <c r="O160" s="929"/>
      <c r="P160" s="929"/>
      <c r="Q160" s="929"/>
    </row>
    <row r="161" spans="9:17" ht="14.25" customHeight="1" x14ac:dyDescent="0.25">
      <c r="I161" s="935"/>
      <c r="J161" s="935"/>
      <c r="L161" s="929"/>
      <c r="M161" s="929"/>
      <c r="N161" s="929"/>
      <c r="O161" s="929"/>
      <c r="P161" s="929"/>
      <c r="Q161" s="929"/>
    </row>
    <row r="162" spans="9:17" ht="14.25" customHeight="1" x14ac:dyDescent="0.25">
      <c r="I162" s="935"/>
      <c r="J162" s="935"/>
      <c r="L162" s="929"/>
      <c r="M162" s="929"/>
      <c r="N162" s="929"/>
      <c r="O162" s="929"/>
      <c r="P162" s="929"/>
      <c r="Q162" s="929"/>
    </row>
    <row r="163" spans="9:17" ht="14.25" customHeight="1" x14ac:dyDescent="0.25">
      <c r="I163" s="935"/>
      <c r="J163" s="935"/>
      <c r="L163" s="929"/>
      <c r="M163" s="929"/>
      <c r="N163" s="929"/>
      <c r="O163" s="929"/>
      <c r="P163" s="929"/>
      <c r="Q163" s="929"/>
    </row>
    <row r="164" spans="9:17" ht="14.25" customHeight="1" x14ac:dyDescent="0.25">
      <c r="I164" s="935"/>
      <c r="J164" s="935"/>
      <c r="L164" s="929"/>
      <c r="M164" s="929"/>
      <c r="N164" s="929"/>
      <c r="O164" s="929"/>
      <c r="P164" s="929"/>
      <c r="Q164" s="929"/>
    </row>
    <row r="165" spans="9:17" ht="14.25" customHeight="1" x14ac:dyDescent="0.25">
      <c r="I165" s="935"/>
      <c r="J165" s="935"/>
      <c r="L165" s="929"/>
      <c r="M165" s="929"/>
      <c r="N165" s="929"/>
      <c r="O165" s="929"/>
      <c r="P165" s="929"/>
      <c r="Q165" s="929"/>
    </row>
    <row r="166" spans="9:17" ht="14.25" customHeight="1" x14ac:dyDescent="0.25">
      <c r="I166" s="935"/>
      <c r="J166" s="935"/>
      <c r="L166" s="929"/>
      <c r="M166" s="929"/>
      <c r="N166" s="929"/>
      <c r="O166" s="929"/>
      <c r="P166" s="929"/>
      <c r="Q166" s="929"/>
    </row>
    <row r="167" spans="9:17" ht="14.25" customHeight="1" x14ac:dyDescent="0.25">
      <c r="I167" s="935"/>
      <c r="J167" s="935"/>
      <c r="L167" s="929"/>
      <c r="M167" s="929"/>
      <c r="N167" s="929"/>
      <c r="O167" s="929"/>
      <c r="P167" s="929"/>
      <c r="Q167" s="929"/>
    </row>
    <row r="168" spans="9:17" ht="14.25" customHeight="1" x14ac:dyDescent="0.25">
      <c r="I168" s="935"/>
      <c r="J168" s="935"/>
      <c r="L168" s="929"/>
      <c r="M168" s="929"/>
      <c r="N168" s="929"/>
      <c r="O168" s="929"/>
      <c r="P168" s="929"/>
      <c r="Q168" s="929"/>
    </row>
    <row r="169" spans="9:17" ht="14.25" customHeight="1" x14ac:dyDescent="0.25">
      <c r="I169" s="935"/>
      <c r="J169" s="935"/>
      <c r="L169" s="929"/>
      <c r="M169" s="929"/>
      <c r="N169" s="929"/>
      <c r="O169" s="929"/>
      <c r="P169" s="929"/>
      <c r="Q169" s="929"/>
    </row>
    <row r="170" spans="9:17" ht="14.25" customHeight="1" x14ac:dyDescent="0.25">
      <c r="I170" s="935"/>
      <c r="J170" s="935"/>
      <c r="L170" s="929"/>
      <c r="M170" s="929"/>
      <c r="N170" s="929"/>
      <c r="O170" s="929"/>
      <c r="P170" s="929"/>
      <c r="Q170" s="929"/>
    </row>
    <row r="171" spans="9:17" ht="14.25" customHeight="1" x14ac:dyDescent="0.25">
      <c r="I171" s="935"/>
      <c r="J171" s="935"/>
      <c r="L171" s="929"/>
      <c r="M171" s="929"/>
      <c r="N171" s="929"/>
      <c r="O171" s="929"/>
      <c r="P171" s="929"/>
      <c r="Q171" s="929"/>
    </row>
    <row r="172" spans="9:17" ht="14.25" customHeight="1" x14ac:dyDescent="0.25">
      <c r="I172" s="935"/>
      <c r="J172" s="935"/>
      <c r="L172" s="929"/>
      <c r="M172" s="929"/>
      <c r="N172" s="929"/>
      <c r="O172" s="929"/>
      <c r="P172" s="929"/>
      <c r="Q172" s="929"/>
    </row>
    <row r="173" spans="9:17" ht="14.25" customHeight="1" x14ac:dyDescent="0.25">
      <c r="I173" s="935"/>
      <c r="J173" s="935"/>
      <c r="L173" s="929"/>
      <c r="M173" s="929"/>
      <c r="N173" s="929"/>
      <c r="O173" s="929"/>
      <c r="P173" s="929"/>
      <c r="Q173" s="929"/>
    </row>
    <row r="174" spans="9:17" ht="14.25" customHeight="1" x14ac:dyDescent="0.25">
      <c r="I174" s="935"/>
      <c r="J174" s="935"/>
      <c r="L174" s="929"/>
      <c r="M174" s="929"/>
      <c r="N174" s="929"/>
      <c r="O174" s="929"/>
      <c r="P174" s="929"/>
      <c r="Q174" s="929"/>
    </row>
    <row r="175" spans="9:17" ht="14.25" customHeight="1" x14ac:dyDescent="0.25">
      <c r="I175" s="935"/>
      <c r="J175" s="935"/>
      <c r="L175" s="929"/>
      <c r="M175" s="929"/>
      <c r="N175" s="929"/>
      <c r="O175" s="929"/>
      <c r="P175" s="929"/>
      <c r="Q175" s="929"/>
    </row>
    <row r="176" spans="9:17" ht="14.25" customHeight="1" x14ac:dyDescent="0.25">
      <c r="I176" s="935"/>
      <c r="J176" s="935"/>
      <c r="L176" s="929"/>
      <c r="M176" s="929"/>
      <c r="N176" s="929"/>
      <c r="O176" s="929"/>
      <c r="P176" s="929"/>
      <c r="Q176" s="929"/>
    </row>
    <row r="177" spans="9:17" ht="14.25" customHeight="1" x14ac:dyDescent="0.25">
      <c r="I177" s="935"/>
      <c r="J177" s="935"/>
      <c r="L177" s="929"/>
      <c r="M177" s="929"/>
      <c r="N177" s="929"/>
      <c r="O177" s="929"/>
      <c r="P177" s="929"/>
      <c r="Q177" s="929"/>
    </row>
    <row r="178" spans="9:17" ht="14.25" customHeight="1" x14ac:dyDescent="0.25">
      <c r="I178" s="935"/>
      <c r="J178" s="935"/>
      <c r="L178" s="929"/>
      <c r="M178" s="929"/>
      <c r="N178" s="929"/>
      <c r="O178" s="929"/>
      <c r="P178" s="929"/>
      <c r="Q178" s="929"/>
    </row>
    <row r="179" spans="9:17" ht="14.25" customHeight="1" x14ac:dyDescent="0.25">
      <c r="I179" s="935"/>
      <c r="J179" s="935"/>
      <c r="L179" s="929"/>
      <c r="M179" s="929"/>
      <c r="N179" s="929"/>
      <c r="O179" s="929"/>
      <c r="P179" s="929"/>
      <c r="Q179" s="929"/>
    </row>
    <row r="180" spans="9:17" ht="14.25" customHeight="1" x14ac:dyDescent="0.25">
      <c r="I180" s="935"/>
      <c r="J180" s="935"/>
      <c r="L180" s="929"/>
      <c r="M180" s="929"/>
      <c r="N180" s="929"/>
      <c r="O180" s="929"/>
      <c r="P180" s="929"/>
      <c r="Q180" s="929"/>
    </row>
    <row r="181" spans="9:17" ht="14.25" customHeight="1" x14ac:dyDescent="0.25">
      <c r="I181" s="935"/>
      <c r="J181" s="935"/>
      <c r="L181" s="929"/>
      <c r="M181" s="929"/>
      <c r="N181" s="929"/>
      <c r="O181" s="929"/>
      <c r="P181" s="929"/>
      <c r="Q181" s="929"/>
    </row>
    <row r="182" spans="9:17" ht="14.25" customHeight="1" x14ac:dyDescent="0.25">
      <c r="I182" s="935"/>
      <c r="J182" s="935"/>
      <c r="L182" s="929"/>
      <c r="M182" s="929"/>
      <c r="N182" s="929"/>
      <c r="O182" s="929"/>
      <c r="P182" s="929"/>
      <c r="Q182" s="929"/>
    </row>
    <row r="183" spans="9:17" ht="14.25" customHeight="1" x14ac:dyDescent="0.25">
      <c r="I183" s="935"/>
      <c r="J183" s="935"/>
      <c r="L183" s="929"/>
      <c r="M183" s="929"/>
      <c r="N183" s="929"/>
      <c r="O183" s="929"/>
      <c r="P183" s="929"/>
      <c r="Q183" s="929"/>
    </row>
    <row r="184" spans="9:17" ht="14.25" customHeight="1" x14ac:dyDescent="0.25">
      <c r="I184" s="935"/>
      <c r="J184" s="935"/>
      <c r="L184" s="929"/>
      <c r="M184" s="929"/>
      <c r="N184" s="929"/>
      <c r="O184" s="929"/>
      <c r="P184" s="929"/>
      <c r="Q184" s="929"/>
    </row>
    <row r="185" spans="9:17" ht="14.25" customHeight="1" x14ac:dyDescent="0.25">
      <c r="I185" s="935"/>
      <c r="J185" s="935"/>
      <c r="L185" s="929"/>
      <c r="M185" s="929"/>
      <c r="N185" s="929"/>
      <c r="O185" s="929"/>
      <c r="P185" s="929"/>
      <c r="Q185" s="929"/>
    </row>
    <row r="186" spans="9:17" ht="14.25" customHeight="1" x14ac:dyDescent="0.25">
      <c r="I186" s="935"/>
      <c r="J186" s="935"/>
      <c r="L186" s="929"/>
      <c r="M186" s="929"/>
      <c r="N186" s="929"/>
      <c r="O186" s="929"/>
      <c r="P186" s="929"/>
      <c r="Q186" s="929"/>
    </row>
    <row r="187" spans="9:17" ht="14.25" customHeight="1" x14ac:dyDescent="0.25">
      <c r="I187" s="935"/>
      <c r="J187" s="935"/>
      <c r="L187" s="929"/>
      <c r="M187" s="929"/>
      <c r="N187" s="929"/>
      <c r="O187" s="929"/>
      <c r="P187" s="929"/>
      <c r="Q187" s="929"/>
    </row>
    <row r="188" spans="9:17" ht="14.25" customHeight="1" x14ac:dyDescent="0.25">
      <c r="I188" s="935"/>
      <c r="J188" s="935"/>
      <c r="L188" s="929"/>
      <c r="M188" s="929"/>
      <c r="N188" s="929"/>
      <c r="O188" s="929"/>
      <c r="P188" s="929"/>
      <c r="Q188" s="929"/>
    </row>
    <row r="189" spans="9:17" ht="14.25" customHeight="1" x14ac:dyDescent="0.25">
      <c r="I189" s="935"/>
      <c r="J189" s="935"/>
      <c r="L189" s="929"/>
      <c r="M189" s="929"/>
      <c r="N189" s="929"/>
      <c r="O189" s="929"/>
      <c r="P189" s="929"/>
      <c r="Q189" s="929"/>
    </row>
    <row r="190" spans="9:17" ht="14.25" customHeight="1" x14ac:dyDescent="0.25">
      <c r="I190" s="935"/>
      <c r="J190" s="935"/>
      <c r="L190" s="929"/>
      <c r="M190" s="929"/>
      <c r="N190" s="929"/>
      <c r="O190" s="929"/>
      <c r="P190" s="929"/>
      <c r="Q190" s="929"/>
    </row>
    <row r="191" spans="9:17" ht="14.25" customHeight="1" x14ac:dyDescent="0.25">
      <c r="I191" s="935"/>
      <c r="J191" s="935"/>
      <c r="L191" s="929"/>
      <c r="M191" s="929"/>
      <c r="N191" s="929"/>
      <c r="O191" s="929"/>
      <c r="P191" s="929"/>
      <c r="Q191" s="929"/>
    </row>
    <row r="192" spans="9:17" ht="14.25" customHeight="1" x14ac:dyDescent="0.25">
      <c r="I192" s="935"/>
      <c r="J192" s="935"/>
      <c r="L192" s="929"/>
      <c r="M192" s="929"/>
      <c r="N192" s="929"/>
      <c r="O192" s="929"/>
      <c r="P192" s="929"/>
      <c r="Q192" s="929"/>
    </row>
    <row r="193" spans="9:17" ht="14.25" customHeight="1" x14ac:dyDescent="0.25">
      <c r="I193" s="935"/>
      <c r="J193" s="935"/>
      <c r="L193" s="929"/>
      <c r="M193" s="929"/>
      <c r="N193" s="929"/>
      <c r="O193" s="929"/>
      <c r="P193" s="929"/>
      <c r="Q193" s="929"/>
    </row>
    <row r="194" spans="9:17" ht="14.25" customHeight="1" x14ac:dyDescent="0.25">
      <c r="I194" s="935"/>
      <c r="J194" s="935"/>
      <c r="L194" s="929"/>
      <c r="M194" s="929"/>
      <c r="N194" s="929"/>
      <c r="O194" s="929"/>
      <c r="P194" s="929"/>
      <c r="Q194" s="929"/>
    </row>
    <row r="195" spans="9:17" ht="14.25" customHeight="1" x14ac:dyDescent="0.25">
      <c r="I195" s="935"/>
      <c r="J195" s="935"/>
      <c r="L195" s="929"/>
      <c r="M195" s="929"/>
      <c r="N195" s="929"/>
      <c r="O195" s="929"/>
      <c r="P195" s="929"/>
      <c r="Q195" s="929"/>
    </row>
    <row r="196" spans="9:17" ht="14.25" customHeight="1" x14ac:dyDescent="0.25">
      <c r="I196" s="935"/>
      <c r="J196" s="935"/>
      <c r="L196" s="929"/>
      <c r="M196" s="929"/>
      <c r="N196" s="929"/>
      <c r="O196" s="929"/>
      <c r="P196" s="929"/>
      <c r="Q196" s="929"/>
    </row>
    <row r="197" spans="9:17" ht="14.25" customHeight="1" x14ac:dyDescent="0.25">
      <c r="I197" s="935"/>
      <c r="J197" s="935"/>
      <c r="L197" s="929"/>
      <c r="M197" s="929"/>
      <c r="N197" s="929"/>
      <c r="O197" s="929"/>
      <c r="P197" s="929"/>
      <c r="Q197" s="929"/>
    </row>
    <row r="198" spans="9:17" ht="14.25" customHeight="1" x14ac:dyDescent="0.25">
      <c r="I198" s="935"/>
      <c r="J198" s="935"/>
      <c r="L198" s="929"/>
      <c r="M198" s="929"/>
      <c r="N198" s="929"/>
      <c r="O198" s="929"/>
      <c r="P198" s="929"/>
      <c r="Q198" s="929"/>
    </row>
    <row r="199" spans="9:17" ht="14.25" customHeight="1" x14ac:dyDescent="0.25">
      <c r="I199" s="935"/>
      <c r="J199" s="935"/>
      <c r="L199" s="929"/>
      <c r="M199" s="929"/>
      <c r="N199" s="929"/>
      <c r="O199" s="929"/>
      <c r="P199" s="929"/>
      <c r="Q199" s="929"/>
    </row>
    <row r="200" spans="9:17" ht="14.25" customHeight="1" x14ac:dyDescent="0.25">
      <c r="I200" s="935"/>
      <c r="J200" s="935"/>
      <c r="L200" s="929"/>
      <c r="M200" s="929"/>
      <c r="N200" s="929"/>
      <c r="O200" s="929"/>
      <c r="P200" s="929"/>
      <c r="Q200" s="929"/>
    </row>
    <row r="201" spans="9:17" ht="14.25" customHeight="1" x14ac:dyDescent="0.25">
      <c r="I201" s="935"/>
      <c r="J201" s="935"/>
      <c r="L201" s="929"/>
      <c r="M201" s="929"/>
      <c r="N201" s="929"/>
      <c r="O201" s="929"/>
      <c r="P201" s="929"/>
      <c r="Q201" s="929"/>
    </row>
    <row r="202" spans="9:17" ht="14.25" customHeight="1" x14ac:dyDescent="0.25">
      <c r="I202" s="935"/>
      <c r="J202" s="935"/>
      <c r="L202" s="929"/>
      <c r="M202" s="929"/>
      <c r="N202" s="929"/>
      <c r="O202" s="929"/>
      <c r="P202" s="929"/>
      <c r="Q202" s="929"/>
    </row>
    <row r="203" spans="9:17" ht="14.25" customHeight="1" x14ac:dyDescent="0.25">
      <c r="I203" s="935"/>
      <c r="J203" s="935"/>
      <c r="L203" s="929"/>
      <c r="M203" s="929"/>
      <c r="N203" s="929"/>
      <c r="O203" s="929"/>
      <c r="P203" s="929"/>
      <c r="Q203" s="929"/>
    </row>
    <row r="204" spans="9:17" ht="14.25" customHeight="1" x14ac:dyDescent="0.25">
      <c r="I204" s="935"/>
      <c r="J204" s="935"/>
      <c r="L204" s="929"/>
      <c r="M204" s="929"/>
      <c r="N204" s="929"/>
      <c r="O204" s="929"/>
      <c r="P204" s="929"/>
      <c r="Q204" s="929"/>
    </row>
    <row r="205" spans="9:17" ht="14.25" customHeight="1" x14ac:dyDescent="0.25">
      <c r="I205" s="935"/>
      <c r="J205" s="935"/>
      <c r="L205" s="929"/>
      <c r="M205" s="929"/>
      <c r="N205" s="929"/>
      <c r="O205" s="929"/>
      <c r="P205" s="929"/>
      <c r="Q205" s="929"/>
    </row>
    <row r="206" spans="9:17" ht="14.25" customHeight="1" x14ac:dyDescent="0.25">
      <c r="I206" s="935"/>
      <c r="J206" s="935"/>
      <c r="L206" s="929"/>
      <c r="M206" s="929"/>
      <c r="N206" s="929"/>
      <c r="O206" s="929"/>
      <c r="P206" s="929"/>
      <c r="Q206" s="929"/>
    </row>
    <row r="207" spans="9:17" ht="14.25" customHeight="1" x14ac:dyDescent="0.25">
      <c r="I207" s="935"/>
      <c r="J207" s="935"/>
      <c r="L207" s="929"/>
      <c r="M207" s="929"/>
      <c r="N207" s="929"/>
      <c r="O207" s="929"/>
      <c r="P207" s="929"/>
      <c r="Q207" s="929"/>
    </row>
    <row r="208" spans="9:17" ht="14.25" customHeight="1" x14ac:dyDescent="0.25">
      <c r="I208" s="935"/>
      <c r="J208" s="935"/>
      <c r="L208" s="929"/>
      <c r="M208" s="929"/>
      <c r="N208" s="929"/>
      <c r="O208" s="929"/>
      <c r="P208" s="929"/>
      <c r="Q208" s="929"/>
    </row>
    <row r="209" spans="9:17" ht="14.25" customHeight="1" x14ac:dyDescent="0.25">
      <c r="I209" s="935"/>
      <c r="J209" s="935"/>
      <c r="L209" s="929"/>
      <c r="M209" s="929"/>
      <c r="N209" s="929"/>
      <c r="O209" s="929"/>
      <c r="P209" s="929"/>
      <c r="Q209" s="929"/>
    </row>
    <row r="210" spans="9:17" ht="14.25" customHeight="1" x14ac:dyDescent="0.25">
      <c r="I210" s="935"/>
      <c r="J210" s="935"/>
      <c r="L210" s="929"/>
      <c r="M210" s="929"/>
      <c r="N210" s="929"/>
      <c r="O210" s="929"/>
      <c r="P210" s="929"/>
      <c r="Q210" s="929"/>
    </row>
    <row r="211" spans="9:17" ht="14.25" customHeight="1" x14ac:dyDescent="0.25">
      <c r="I211" s="935"/>
      <c r="J211" s="935"/>
      <c r="L211" s="929"/>
      <c r="M211" s="929"/>
      <c r="N211" s="929"/>
      <c r="O211" s="929"/>
      <c r="P211" s="929"/>
      <c r="Q211" s="929"/>
    </row>
    <row r="212" spans="9:17" ht="14.25" customHeight="1" x14ac:dyDescent="0.25">
      <c r="I212" s="935"/>
      <c r="J212" s="935"/>
      <c r="L212" s="929"/>
      <c r="M212" s="929"/>
      <c r="N212" s="929"/>
      <c r="O212" s="929"/>
      <c r="P212" s="929"/>
      <c r="Q212" s="929"/>
    </row>
    <row r="213" spans="9:17" ht="14.25" customHeight="1" x14ac:dyDescent="0.25">
      <c r="I213" s="935"/>
      <c r="J213" s="935"/>
      <c r="L213" s="929"/>
      <c r="M213" s="929"/>
      <c r="N213" s="929"/>
      <c r="O213" s="929"/>
      <c r="P213" s="929"/>
      <c r="Q213" s="929"/>
    </row>
    <row r="214" spans="9:17" ht="14.25" customHeight="1" x14ac:dyDescent="0.25">
      <c r="I214" s="935"/>
      <c r="J214" s="935"/>
      <c r="L214" s="929"/>
      <c r="M214" s="929"/>
      <c r="N214" s="929"/>
      <c r="O214" s="929"/>
      <c r="P214" s="929"/>
      <c r="Q214" s="929"/>
    </row>
    <row r="215" spans="9:17" ht="14.25" customHeight="1" x14ac:dyDescent="0.25">
      <c r="I215" s="935"/>
      <c r="J215" s="935"/>
      <c r="L215" s="929"/>
      <c r="M215" s="929"/>
      <c r="N215" s="929"/>
      <c r="O215" s="929"/>
      <c r="P215" s="929"/>
      <c r="Q215" s="929"/>
    </row>
    <row r="216" spans="9:17" ht="14.25" customHeight="1" x14ac:dyDescent="0.25">
      <c r="I216" s="935"/>
      <c r="J216" s="935"/>
      <c r="L216" s="929"/>
      <c r="M216" s="929"/>
      <c r="N216" s="929"/>
      <c r="O216" s="929"/>
      <c r="P216" s="929"/>
      <c r="Q216" s="929"/>
    </row>
    <row r="217" spans="9:17" ht="14.25" customHeight="1" x14ac:dyDescent="0.25">
      <c r="I217" s="935"/>
      <c r="J217" s="935"/>
      <c r="L217" s="929"/>
      <c r="M217" s="929"/>
      <c r="N217" s="929"/>
      <c r="O217" s="929"/>
      <c r="P217" s="929"/>
      <c r="Q217" s="929"/>
    </row>
    <row r="218" spans="9:17" ht="14.25" customHeight="1" x14ac:dyDescent="0.25">
      <c r="I218" s="935"/>
      <c r="J218" s="935"/>
      <c r="L218" s="929"/>
      <c r="M218" s="929"/>
      <c r="N218" s="929"/>
      <c r="O218" s="929"/>
      <c r="P218" s="929"/>
      <c r="Q218" s="929"/>
    </row>
    <row r="219" spans="9:17" ht="14.25" customHeight="1" x14ac:dyDescent="0.25">
      <c r="I219" s="935"/>
      <c r="J219" s="935"/>
      <c r="L219" s="929"/>
      <c r="M219" s="929"/>
      <c r="N219" s="929"/>
      <c r="O219" s="929"/>
      <c r="P219" s="929"/>
      <c r="Q219" s="929"/>
    </row>
    <row r="220" spans="9:17" ht="14.25" customHeight="1" x14ac:dyDescent="0.25">
      <c r="I220" s="935"/>
      <c r="J220" s="935"/>
      <c r="L220" s="929"/>
      <c r="M220" s="929"/>
      <c r="N220" s="929"/>
      <c r="O220" s="929"/>
      <c r="P220" s="929"/>
      <c r="Q220" s="929"/>
    </row>
    <row r="221" spans="9:17" ht="14.25" customHeight="1" x14ac:dyDescent="0.25">
      <c r="I221" s="935"/>
      <c r="J221" s="935"/>
      <c r="L221" s="929"/>
      <c r="M221" s="929"/>
      <c r="N221" s="929"/>
      <c r="O221" s="929"/>
      <c r="P221" s="929"/>
      <c r="Q221" s="929"/>
    </row>
    <row r="222" spans="9:17" ht="14.25" customHeight="1" x14ac:dyDescent="0.25">
      <c r="I222" s="935"/>
      <c r="J222" s="935"/>
      <c r="L222" s="929"/>
      <c r="M222" s="929"/>
      <c r="N222" s="929"/>
      <c r="O222" s="929"/>
      <c r="P222" s="929"/>
      <c r="Q222" s="929"/>
    </row>
    <row r="223" spans="9:17" ht="14.25" customHeight="1" x14ac:dyDescent="0.25">
      <c r="I223" s="935"/>
      <c r="J223" s="935"/>
      <c r="L223" s="929"/>
      <c r="M223" s="929"/>
      <c r="N223" s="929"/>
      <c r="O223" s="929"/>
      <c r="P223" s="929"/>
      <c r="Q223" s="929"/>
    </row>
    <row r="224" spans="9:17" ht="14.25" customHeight="1" x14ac:dyDescent="0.25">
      <c r="I224" s="935"/>
      <c r="J224" s="935"/>
      <c r="L224" s="929"/>
      <c r="M224" s="929"/>
      <c r="N224" s="929"/>
      <c r="O224" s="929"/>
      <c r="P224" s="929"/>
      <c r="Q224" s="929"/>
    </row>
    <row r="225" spans="9:17" ht="14.25" customHeight="1" x14ac:dyDescent="0.25">
      <c r="I225" s="935"/>
      <c r="J225" s="935"/>
      <c r="L225" s="929"/>
      <c r="M225" s="929"/>
      <c r="N225" s="929"/>
      <c r="O225" s="929"/>
      <c r="P225" s="929"/>
      <c r="Q225" s="929"/>
    </row>
    <row r="226" spans="9:17" ht="14.25" customHeight="1" x14ac:dyDescent="0.25">
      <c r="I226" s="935"/>
      <c r="J226" s="935"/>
      <c r="L226" s="929"/>
      <c r="M226" s="929"/>
      <c r="N226" s="929"/>
      <c r="O226" s="929"/>
      <c r="P226" s="929"/>
      <c r="Q226" s="929"/>
    </row>
    <row r="227" spans="9:17" ht="14.25" customHeight="1" x14ac:dyDescent="0.25">
      <c r="I227" s="935"/>
      <c r="J227" s="935"/>
      <c r="L227" s="929"/>
      <c r="M227" s="929"/>
      <c r="N227" s="929"/>
      <c r="O227" s="929"/>
      <c r="P227" s="929"/>
      <c r="Q227" s="929"/>
    </row>
    <row r="228" spans="9:17" ht="14.25" customHeight="1" x14ac:dyDescent="0.25">
      <c r="I228" s="935"/>
      <c r="J228" s="935"/>
      <c r="L228" s="929"/>
      <c r="M228" s="929"/>
      <c r="N228" s="929"/>
      <c r="O228" s="929"/>
      <c r="P228" s="929"/>
      <c r="Q228" s="929"/>
    </row>
    <row r="229" spans="9:17" ht="14.25" customHeight="1" x14ac:dyDescent="0.25">
      <c r="I229" s="935"/>
      <c r="J229" s="935"/>
      <c r="L229" s="929"/>
      <c r="M229" s="929"/>
      <c r="N229" s="929"/>
      <c r="O229" s="929"/>
      <c r="P229" s="929"/>
      <c r="Q229" s="929"/>
    </row>
    <row r="230" spans="9:17" ht="14.25" customHeight="1" x14ac:dyDescent="0.25">
      <c r="I230" s="935"/>
      <c r="J230" s="935"/>
      <c r="L230" s="929"/>
      <c r="M230" s="929"/>
      <c r="N230" s="929"/>
      <c r="O230" s="929"/>
      <c r="P230" s="929"/>
      <c r="Q230" s="929"/>
    </row>
    <row r="231" spans="9:17" ht="14.25" customHeight="1" x14ac:dyDescent="0.25">
      <c r="I231" s="935"/>
      <c r="J231" s="935"/>
      <c r="L231" s="929"/>
      <c r="M231" s="929"/>
      <c r="N231" s="929"/>
      <c r="O231" s="929"/>
      <c r="P231" s="929"/>
      <c r="Q231" s="929"/>
    </row>
    <row r="232" spans="9:17" ht="14.25" customHeight="1" x14ac:dyDescent="0.25">
      <c r="I232" s="935"/>
      <c r="J232" s="935"/>
      <c r="L232" s="929"/>
      <c r="M232" s="929"/>
      <c r="N232" s="929"/>
      <c r="O232" s="929"/>
      <c r="P232" s="929"/>
      <c r="Q232" s="929"/>
    </row>
    <row r="233" spans="9:17" ht="14.25" customHeight="1" x14ac:dyDescent="0.25">
      <c r="I233" s="935"/>
      <c r="J233" s="935"/>
      <c r="L233" s="929"/>
      <c r="M233" s="929"/>
      <c r="N233" s="929"/>
      <c r="O233" s="929"/>
      <c r="P233" s="929"/>
      <c r="Q233" s="929"/>
    </row>
    <row r="234" spans="9:17" ht="14.25" customHeight="1" x14ac:dyDescent="0.25">
      <c r="I234" s="935"/>
      <c r="J234" s="935"/>
      <c r="L234" s="929"/>
      <c r="M234" s="929"/>
      <c r="N234" s="929"/>
      <c r="O234" s="929"/>
      <c r="P234" s="929"/>
      <c r="Q234" s="929"/>
    </row>
    <row r="235" spans="9:17" ht="14.25" customHeight="1" x14ac:dyDescent="0.25">
      <c r="I235" s="935"/>
      <c r="J235" s="935"/>
      <c r="L235" s="929"/>
      <c r="M235" s="929"/>
      <c r="N235" s="929"/>
      <c r="O235" s="929"/>
      <c r="P235" s="929"/>
      <c r="Q235" s="929"/>
    </row>
    <row r="236" spans="9:17" ht="14.25" customHeight="1" x14ac:dyDescent="0.25">
      <c r="I236" s="935"/>
      <c r="J236" s="935"/>
      <c r="L236" s="929"/>
      <c r="M236" s="929"/>
      <c r="N236" s="929"/>
      <c r="O236" s="929"/>
      <c r="P236" s="929"/>
      <c r="Q236" s="929"/>
    </row>
    <row r="237" spans="9:17" ht="14.25" customHeight="1" x14ac:dyDescent="0.25">
      <c r="I237" s="935"/>
      <c r="J237" s="935"/>
      <c r="L237" s="929"/>
      <c r="M237" s="929"/>
      <c r="N237" s="929"/>
      <c r="O237" s="929"/>
      <c r="P237" s="929"/>
      <c r="Q237" s="929"/>
    </row>
    <row r="238" spans="9:17" ht="14.25" customHeight="1" x14ac:dyDescent="0.25">
      <c r="I238" s="935"/>
      <c r="J238" s="935"/>
      <c r="L238" s="929"/>
      <c r="M238" s="929"/>
      <c r="N238" s="929"/>
      <c r="O238" s="929"/>
      <c r="P238" s="929"/>
      <c r="Q238" s="929"/>
    </row>
    <row r="239" spans="9:17" ht="14.25" customHeight="1" x14ac:dyDescent="0.25">
      <c r="I239" s="935"/>
      <c r="J239" s="935"/>
      <c r="L239" s="929"/>
      <c r="M239" s="929"/>
      <c r="N239" s="929"/>
      <c r="O239" s="929"/>
      <c r="P239" s="929"/>
      <c r="Q239" s="929"/>
    </row>
    <row r="240" spans="9:17" ht="14.25" customHeight="1" x14ac:dyDescent="0.25">
      <c r="I240" s="935"/>
      <c r="J240" s="935"/>
      <c r="L240" s="929"/>
      <c r="M240" s="929"/>
      <c r="N240" s="929"/>
      <c r="O240" s="929"/>
      <c r="P240" s="929"/>
      <c r="Q240" s="929"/>
    </row>
    <row r="241" spans="9:17" ht="14.25" customHeight="1" x14ac:dyDescent="0.25">
      <c r="I241" s="935"/>
      <c r="J241" s="935"/>
      <c r="L241" s="929"/>
      <c r="M241" s="929"/>
      <c r="N241" s="929"/>
      <c r="O241" s="929"/>
      <c r="P241" s="929"/>
      <c r="Q241" s="929"/>
    </row>
    <row r="242" spans="9:17" ht="14.25" customHeight="1" x14ac:dyDescent="0.25">
      <c r="I242" s="935"/>
      <c r="J242" s="935"/>
      <c r="L242" s="929"/>
      <c r="M242" s="929"/>
      <c r="N242" s="929"/>
      <c r="O242" s="929"/>
      <c r="P242" s="929"/>
      <c r="Q242" s="929"/>
    </row>
    <row r="243" spans="9:17" ht="14.25" customHeight="1" x14ac:dyDescent="0.25">
      <c r="I243" s="935"/>
      <c r="J243" s="935"/>
      <c r="L243" s="929"/>
      <c r="M243" s="929"/>
      <c r="N243" s="929"/>
      <c r="O243" s="929"/>
      <c r="P243" s="929"/>
      <c r="Q243" s="929"/>
    </row>
    <row r="244" spans="9:17" ht="14.25" customHeight="1" x14ac:dyDescent="0.25">
      <c r="I244" s="935"/>
      <c r="J244" s="935"/>
      <c r="L244" s="929"/>
      <c r="M244" s="929"/>
      <c r="N244" s="929"/>
      <c r="O244" s="929"/>
      <c r="P244" s="929"/>
      <c r="Q244" s="929"/>
    </row>
    <row r="245" spans="9:17" ht="14.25" customHeight="1" x14ac:dyDescent="0.25">
      <c r="I245" s="935"/>
      <c r="J245" s="935"/>
      <c r="L245" s="929"/>
      <c r="M245" s="929"/>
      <c r="N245" s="929"/>
      <c r="O245" s="929"/>
      <c r="P245" s="929"/>
      <c r="Q245" s="929"/>
    </row>
    <row r="246" spans="9:17" ht="14.25" customHeight="1" x14ac:dyDescent="0.25">
      <c r="I246" s="935"/>
      <c r="J246" s="935"/>
      <c r="L246" s="929"/>
      <c r="M246" s="929"/>
      <c r="N246" s="929"/>
      <c r="O246" s="929"/>
      <c r="P246" s="929"/>
      <c r="Q246" s="929"/>
    </row>
    <row r="247" spans="9:17" ht="14.25" customHeight="1" x14ac:dyDescent="0.25">
      <c r="I247" s="935"/>
      <c r="J247" s="935"/>
      <c r="L247" s="929"/>
      <c r="M247" s="929"/>
      <c r="N247" s="929"/>
      <c r="O247" s="929"/>
      <c r="P247" s="929"/>
      <c r="Q247" s="929"/>
    </row>
    <row r="248" spans="9:17" ht="14.25" customHeight="1" x14ac:dyDescent="0.25">
      <c r="I248" s="935"/>
      <c r="J248" s="935"/>
      <c r="L248" s="929"/>
      <c r="M248" s="929"/>
      <c r="N248" s="929"/>
      <c r="O248" s="929"/>
      <c r="P248" s="929"/>
      <c r="Q248" s="929"/>
    </row>
    <row r="249" spans="9:17" ht="14.25" customHeight="1" x14ac:dyDescent="0.25">
      <c r="I249" s="935"/>
      <c r="J249" s="935"/>
      <c r="L249" s="929"/>
      <c r="M249" s="929"/>
      <c r="N249" s="929"/>
      <c r="O249" s="929"/>
      <c r="P249" s="929"/>
      <c r="Q249" s="929"/>
    </row>
    <row r="250" spans="9:17" ht="14.25" customHeight="1" x14ac:dyDescent="0.25">
      <c r="I250" s="935"/>
      <c r="J250" s="935"/>
      <c r="L250" s="929"/>
      <c r="M250" s="929"/>
      <c r="N250" s="929"/>
      <c r="O250" s="929"/>
      <c r="P250" s="929"/>
      <c r="Q250" s="929"/>
    </row>
    <row r="251" spans="9:17" ht="14.25" customHeight="1" x14ac:dyDescent="0.25">
      <c r="I251" s="935"/>
      <c r="J251" s="935"/>
      <c r="L251" s="929"/>
      <c r="M251" s="929"/>
      <c r="N251" s="929"/>
      <c r="O251" s="929"/>
      <c r="P251" s="929"/>
      <c r="Q251" s="929"/>
    </row>
    <row r="252" spans="9:17" ht="14.25" customHeight="1" x14ac:dyDescent="0.25">
      <c r="I252" s="935"/>
      <c r="J252" s="935"/>
      <c r="L252" s="929"/>
      <c r="M252" s="929"/>
      <c r="N252" s="929"/>
      <c r="O252" s="929"/>
      <c r="P252" s="929"/>
      <c r="Q252" s="929"/>
    </row>
    <row r="253" spans="9:17" ht="14.25" customHeight="1" x14ac:dyDescent="0.25">
      <c r="I253" s="935"/>
      <c r="J253" s="935"/>
      <c r="L253" s="929"/>
      <c r="M253" s="929"/>
      <c r="N253" s="929"/>
      <c r="O253" s="929"/>
      <c r="P253" s="929"/>
      <c r="Q253" s="929"/>
    </row>
    <row r="254" spans="9:17" ht="14.25" customHeight="1" x14ac:dyDescent="0.25">
      <c r="I254" s="935"/>
      <c r="J254" s="935"/>
      <c r="L254" s="929"/>
      <c r="M254" s="929"/>
      <c r="N254" s="929"/>
      <c r="O254" s="929"/>
      <c r="P254" s="929"/>
      <c r="Q254" s="929"/>
    </row>
    <row r="255" spans="9:17" ht="14.25" customHeight="1" x14ac:dyDescent="0.25">
      <c r="I255" s="935"/>
      <c r="J255" s="935"/>
      <c r="L255" s="929"/>
      <c r="M255" s="929"/>
      <c r="N255" s="929"/>
      <c r="O255" s="929"/>
      <c r="P255" s="929"/>
      <c r="Q255" s="929"/>
    </row>
    <row r="256" spans="9:17" ht="14.25" customHeight="1" x14ac:dyDescent="0.25">
      <c r="I256" s="935"/>
      <c r="J256" s="935"/>
      <c r="L256" s="929"/>
      <c r="M256" s="929"/>
      <c r="N256" s="929"/>
      <c r="O256" s="929"/>
      <c r="P256" s="929"/>
      <c r="Q256" s="929"/>
    </row>
    <row r="257" spans="9:17" ht="14.25" customHeight="1" x14ac:dyDescent="0.25">
      <c r="I257" s="935"/>
      <c r="J257" s="935"/>
      <c r="L257" s="929"/>
      <c r="M257" s="929"/>
      <c r="N257" s="929"/>
      <c r="O257" s="929"/>
      <c r="P257" s="929"/>
      <c r="Q257" s="929"/>
    </row>
    <row r="258" spans="9:17" ht="14.25" customHeight="1" x14ac:dyDescent="0.25">
      <c r="I258" s="935"/>
      <c r="J258" s="935"/>
      <c r="L258" s="929"/>
      <c r="M258" s="929"/>
      <c r="N258" s="929"/>
      <c r="O258" s="929"/>
      <c r="P258" s="929"/>
      <c r="Q258" s="929"/>
    </row>
    <row r="259" spans="9:17" ht="14.25" customHeight="1" x14ac:dyDescent="0.25">
      <c r="I259" s="935"/>
      <c r="J259" s="935"/>
      <c r="L259" s="929"/>
      <c r="M259" s="929"/>
      <c r="N259" s="929"/>
      <c r="O259" s="929"/>
      <c r="P259" s="929"/>
      <c r="Q259" s="929"/>
    </row>
    <row r="260" spans="9:17" ht="14.25" customHeight="1" x14ac:dyDescent="0.25">
      <c r="I260" s="935"/>
      <c r="J260" s="935"/>
      <c r="L260" s="929"/>
      <c r="M260" s="929"/>
      <c r="N260" s="929"/>
      <c r="O260" s="929"/>
      <c r="P260" s="929"/>
      <c r="Q260" s="929"/>
    </row>
    <row r="261" spans="9:17" ht="14.25" customHeight="1" x14ac:dyDescent="0.25">
      <c r="I261" s="935"/>
      <c r="J261" s="935"/>
      <c r="L261" s="929"/>
      <c r="M261" s="929"/>
      <c r="N261" s="929"/>
      <c r="O261" s="929"/>
      <c r="P261" s="929"/>
      <c r="Q261" s="929"/>
    </row>
    <row r="262" spans="9:17" ht="14.25" customHeight="1" x14ac:dyDescent="0.25">
      <c r="I262" s="935"/>
      <c r="J262" s="935"/>
      <c r="L262" s="929"/>
      <c r="M262" s="929"/>
      <c r="N262" s="929"/>
      <c r="O262" s="929"/>
      <c r="P262" s="929"/>
      <c r="Q262" s="929"/>
    </row>
    <row r="263" spans="9:17" ht="14.25" customHeight="1" x14ac:dyDescent="0.25">
      <c r="I263" s="935"/>
      <c r="J263" s="935"/>
      <c r="L263" s="929"/>
      <c r="M263" s="929"/>
      <c r="N263" s="929"/>
      <c r="O263" s="929"/>
      <c r="P263" s="929"/>
      <c r="Q263" s="929"/>
    </row>
    <row r="264" spans="9:17" ht="14.25" customHeight="1" x14ac:dyDescent="0.25">
      <c r="I264" s="935"/>
      <c r="J264" s="935"/>
      <c r="L264" s="929"/>
      <c r="M264" s="929"/>
      <c r="N264" s="929"/>
      <c r="O264" s="929"/>
      <c r="P264" s="929"/>
      <c r="Q264" s="929"/>
    </row>
    <row r="265" spans="9:17" ht="14.25" customHeight="1" x14ac:dyDescent="0.25">
      <c r="I265" s="935"/>
      <c r="J265" s="935"/>
      <c r="L265" s="929"/>
      <c r="M265" s="929"/>
      <c r="N265" s="929"/>
      <c r="O265" s="929"/>
      <c r="P265" s="929"/>
      <c r="Q265" s="929"/>
    </row>
    <row r="266" spans="9:17" ht="14.25" customHeight="1" x14ac:dyDescent="0.25">
      <c r="I266" s="935"/>
      <c r="J266" s="935"/>
      <c r="L266" s="929"/>
      <c r="M266" s="929"/>
      <c r="N266" s="929"/>
      <c r="O266" s="929"/>
      <c r="P266" s="929"/>
      <c r="Q266" s="929"/>
    </row>
    <row r="267" spans="9:17" ht="14.25" customHeight="1" x14ac:dyDescent="0.25">
      <c r="I267" s="935"/>
      <c r="J267" s="935"/>
      <c r="L267" s="929"/>
      <c r="M267" s="929"/>
      <c r="N267" s="929"/>
      <c r="O267" s="929"/>
      <c r="P267" s="929"/>
      <c r="Q267" s="929"/>
    </row>
    <row r="268" spans="9:17" ht="14.25" customHeight="1" x14ac:dyDescent="0.25">
      <c r="I268" s="935"/>
      <c r="J268" s="935"/>
      <c r="L268" s="929"/>
      <c r="M268" s="929"/>
      <c r="N268" s="929"/>
      <c r="O268" s="929"/>
      <c r="P268" s="929"/>
      <c r="Q268" s="929"/>
    </row>
    <row r="269" spans="9:17" ht="14.25" customHeight="1" x14ac:dyDescent="0.25">
      <c r="I269" s="935"/>
      <c r="J269" s="935"/>
      <c r="L269" s="929"/>
      <c r="M269" s="929"/>
      <c r="N269" s="929"/>
      <c r="O269" s="929"/>
      <c r="P269" s="929"/>
      <c r="Q269" s="929"/>
    </row>
    <row r="270" spans="9:17" ht="14.25" customHeight="1" x14ac:dyDescent="0.25">
      <c r="I270" s="935"/>
      <c r="J270" s="935"/>
      <c r="L270" s="929"/>
      <c r="M270" s="929"/>
      <c r="N270" s="929"/>
      <c r="O270" s="929"/>
      <c r="P270" s="929"/>
      <c r="Q270" s="929"/>
    </row>
    <row r="271" spans="9:17" ht="14.25" customHeight="1" x14ac:dyDescent="0.25">
      <c r="I271" s="935"/>
      <c r="J271" s="935"/>
      <c r="L271" s="929"/>
      <c r="M271" s="929"/>
      <c r="N271" s="929"/>
      <c r="O271" s="929"/>
      <c r="P271" s="929"/>
      <c r="Q271" s="929"/>
    </row>
    <row r="272" spans="9:17" ht="14.25" customHeight="1" x14ac:dyDescent="0.25">
      <c r="I272" s="935"/>
      <c r="J272" s="935"/>
      <c r="L272" s="929"/>
      <c r="M272" s="929"/>
      <c r="N272" s="929"/>
      <c r="O272" s="929"/>
      <c r="P272" s="929"/>
      <c r="Q272" s="929"/>
    </row>
    <row r="273" spans="9:17" ht="14.25" customHeight="1" x14ac:dyDescent="0.25">
      <c r="I273" s="935"/>
      <c r="J273" s="935"/>
      <c r="L273" s="929"/>
      <c r="M273" s="929"/>
      <c r="N273" s="929"/>
      <c r="O273" s="929"/>
      <c r="P273" s="929"/>
      <c r="Q273" s="929"/>
    </row>
    <row r="274" spans="9:17" ht="14.25" customHeight="1" x14ac:dyDescent="0.25">
      <c r="I274" s="935"/>
      <c r="J274" s="935"/>
      <c r="L274" s="929"/>
      <c r="M274" s="929"/>
      <c r="N274" s="929"/>
      <c r="O274" s="929"/>
      <c r="P274" s="929"/>
      <c r="Q274" s="929"/>
    </row>
    <row r="275" spans="9:17" ht="14.25" customHeight="1" x14ac:dyDescent="0.25">
      <c r="I275" s="935"/>
      <c r="J275" s="935"/>
      <c r="L275" s="929"/>
      <c r="M275" s="929"/>
      <c r="N275" s="929"/>
      <c r="O275" s="929"/>
      <c r="P275" s="929"/>
      <c r="Q275" s="929"/>
    </row>
    <row r="276" spans="9:17" ht="14.25" customHeight="1" x14ac:dyDescent="0.25">
      <c r="I276" s="935"/>
      <c r="J276" s="935"/>
      <c r="L276" s="929"/>
      <c r="M276" s="929"/>
      <c r="N276" s="929"/>
      <c r="O276" s="929"/>
      <c r="P276" s="929"/>
      <c r="Q276" s="929"/>
    </row>
    <row r="277" spans="9:17" ht="14.25" customHeight="1" x14ac:dyDescent="0.25">
      <c r="I277" s="935"/>
      <c r="J277" s="935"/>
      <c r="L277" s="929"/>
      <c r="M277" s="929"/>
      <c r="N277" s="929"/>
      <c r="O277" s="929"/>
      <c r="P277" s="929"/>
      <c r="Q277" s="929"/>
    </row>
    <row r="278" spans="9:17" ht="14.25" customHeight="1" x14ac:dyDescent="0.25">
      <c r="I278" s="935"/>
      <c r="J278" s="935"/>
      <c r="L278" s="929"/>
      <c r="M278" s="929"/>
      <c r="N278" s="929"/>
      <c r="O278" s="929"/>
      <c r="P278" s="929"/>
      <c r="Q278" s="929"/>
    </row>
    <row r="279" spans="9:17" ht="14.25" customHeight="1" x14ac:dyDescent="0.25">
      <c r="I279" s="935"/>
      <c r="J279" s="935"/>
      <c r="L279" s="929"/>
      <c r="M279" s="929"/>
      <c r="N279" s="929"/>
      <c r="O279" s="929"/>
      <c r="P279" s="929"/>
      <c r="Q279" s="929"/>
    </row>
    <row r="280" spans="9:17" ht="14.25" customHeight="1" x14ac:dyDescent="0.25">
      <c r="I280" s="935"/>
      <c r="J280" s="935"/>
      <c r="L280" s="929"/>
      <c r="M280" s="929"/>
      <c r="N280" s="929"/>
      <c r="O280" s="929"/>
      <c r="P280" s="929"/>
      <c r="Q280" s="929"/>
    </row>
    <row r="281" spans="9:17" ht="14.25" customHeight="1" x14ac:dyDescent="0.25">
      <c r="I281" s="935"/>
      <c r="J281" s="935"/>
      <c r="L281" s="929"/>
      <c r="M281" s="929"/>
      <c r="N281" s="929"/>
      <c r="O281" s="929"/>
      <c r="P281" s="929"/>
      <c r="Q281" s="929"/>
    </row>
    <row r="282" spans="9:17" ht="14.25" customHeight="1" x14ac:dyDescent="0.25">
      <c r="I282" s="935"/>
      <c r="J282" s="935"/>
      <c r="L282" s="929"/>
      <c r="M282" s="929"/>
      <c r="N282" s="929"/>
      <c r="O282" s="929"/>
      <c r="P282" s="929"/>
      <c r="Q282" s="929"/>
    </row>
    <row r="283" spans="9:17" ht="14.25" customHeight="1" x14ac:dyDescent="0.25">
      <c r="I283" s="935"/>
      <c r="J283" s="935"/>
      <c r="L283" s="929"/>
      <c r="M283" s="929"/>
      <c r="N283" s="929"/>
      <c r="O283" s="929"/>
      <c r="P283" s="929"/>
      <c r="Q283" s="929"/>
    </row>
    <row r="284" spans="9:17" ht="14.25" customHeight="1" x14ac:dyDescent="0.25">
      <c r="I284" s="935"/>
      <c r="J284" s="935"/>
      <c r="L284" s="929"/>
      <c r="M284" s="929"/>
      <c r="N284" s="929"/>
      <c r="O284" s="929"/>
      <c r="P284" s="929"/>
      <c r="Q284" s="929"/>
    </row>
    <row r="285" spans="9:17" ht="14.25" customHeight="1" x14ac:dyDescent="0.25">
      <c r="I285" s="935"/>
      <c r="J285" s="935"/>
      <c r="L285" s="929"/>
      <c r="M285" s="929"/>
      <c r="N285" s="929"/>
      <c r="O285" s="929"/>
      <c r="P285" s="929"/>
      <c r="Q285" s="929"/>
    </row>
    <row r="286" spans="9:17" ht="14.25" customHeight="1" x14ac:dyDescent="0.25">
      <c r="I286" s="935"/>
      <c r="J286" s="935"/>
      <c r="L286" s="929"/>
      <c r="M286" s="929"/>
      <c r="N286" s="929"/>
      <c r="O286" s="929"/>
      <c r="P286" s="929"/>
      <c r="Q286" s="929"/>
    </row>
    <row r="287" spans="9:17" ht="14.25" customHeight="1" x14ac:dyDescent="0.25">
      <c r="I287" s="935"/>
      <c r="J287" s="935"/>
      <c r="L287" s="929"/>
      <c r="M287" s="929"/>
      <c r="N287" s="929"/>
      <c r="O287" s="929"/>
      <c r="P287" s="929"/>
      <c r="Q287" s="929"/>
    </row>
    <row r="288" spans="9:17" ht="14.25" customHeight="1" x14ac:dyDescent="0.25">
      <c r="I288" s="935"/>
      <c r="J288" s="935"/>
      <c r="L288" s="929"/>
      <c r="M288" s="929"/>
      <c r="N288" s="929"/>
      <c r="O288" s="929"/>
      <c r="P288" s="929"/>
      <c r="Q288" s="929"/>
    </row>
    <row r="289" spans="9:17" ht="14.25" customHeight="1" x14ac:dyDescent="0.25">
      <c r="I289" s="935"/>
      <c r="J289" s="935"/>
      <c r="L289" s="929"/>
      <c r="M289" s="929"/>
      <c r="N289" s="929"/>
      <c r="O289" s="929"/>
      <c r="P289" s="929"/>
      <c r="Q289" s="929"/>
    </row>
    <row r="290" spans="9:17" ht="14.25" customHeight="1" x14ac:dyDescent="0.25">
      <c r="I290" s="935"/>
      <c r="J290" s="935"/>
      <c r="L290" s="929"/>
      <c r="M290" s="929"/>
      <c r="N290" s="929"/>
      <c r="O290" s="929"/>
      <c r="P290" s="929"/>
      <c r="Q290" s="929"/>
    </row>
    <row r="291" spans="9:17" ht="14.25" customHeight="1" x14ac:dyDescent="0.25">
      <c r="I291" s="935"/>
      <c r="J291" s="935"/>
      <c r="L291" s="929"/>
      <c r="M291" s="929"/>
      <c r="N291" s="929"/>
      <c r="O291" s="929"/>
      <c r="P291" s="929"/>
      <c r="Q291" s="929"/>
    </row>
    <row r="292" spans="9:17" ht="14.25" customHeight="1" x14ac:dyDescent="0.25">
      <c r="I292" s="935"/>
      <c r="J292" s="935"/>
      <c r="L292" s="929"/>
      <c r="M292" s="929"/>
      <c r="N292" s="929"/>
      <c r="O292" s="929"/>
      <c r="P292" s="929"/>
      <c r="Q292" s="929"/>
    </row>
    <row r="293" spans="9:17" ht="14.25" customHeight="1" x14ac:dyDescent="0.25">
      <c r="I293" s="935"/>
      <c r="J293" s="935"/>
      <c r="L293" s="929"/>
      <c r="M293" s="929"/>
      <c r="N293" s="929"/>
      <c r="O293" s="929"/>
      <c r="P293" s="929"/>
      <c r="Q293" s="929"/>
    </row>
    <row r="294" spans="9:17" ht="14.25" customHeight="1" x14ac:dyDescent="0.25">
      <c r="I294" s="935"/>
      <c r="J294" s="935"/>
      <c r="L294" s="929"/>
      <c r="M294" s="929"/>
      <c r="N294" s="929"/>
      <c r="O294" s="929"/>
      <c r="P294" s="929"/>
      <c r="Q294" s="929"/>
    </row>
    <row r="295" spans="9:17" ht="14.25" customHeight="1" x14ac:dyDescent="0.25">
      <c r="I295" s="935"/>
      <c r="J295" s="935"/>
      <c r="L295" s="929"/>
      <c r="M295" s="929"/>
      <c r="N295" s="929"/>
      <c r="O295" s="929"/>
      <c r="P295" s="929"/>
      <c r="Q295" s="929"/>
    </row>
    <row r="296" spans="9:17" ht="14.25" customHeight="1" x14ac:dyDescent="0.25">
      <c r="I296" s="935"/>
      <c r="J296" s="935"/>
      <c r="L296" s="929"/>
      <c r="M296" s="929"/>
      <c r="N296" s="929"/>
      <c r="O296" s="929"/>
      <c r="P296" s="929"/>
      <c r="Q296" s="929"/>
    </row>
    <row r="297" spans="9:17" ht="14.25" customHeight="1" x14ac:dyDescent="0.25">
      <c r="I297" s="935"/>
      <c r="J297" s="935"/>
      <c r="L297" s="929"/>
      <c r="M297" s="929"/>
      <c r="N297" s="929"/>
      <c r="O297" s="929"/>
      <c r="P297" s="929"/>
      <c r="Q297" s="929"/>
    </row>
    <row r="298" spans="9:17" ht="14.25" customHeight="1" x14ac:dyDescent="0.25">
      <c r="I298" s="935"/>
      <c r="J298" s="935"/>
      <c r="L298" s="929"/>
      <c r="M298" s="929"/>
      <c r="N298" s="929"/>
      <c r="O298" s="929"/>
      <c r="P298" s="929"/>
      <c r="Q298" s="929"/>
    </row>
    <row r="299" spans="9:17" ht="14.25" customHeight="1" x14ac:dyDescent="0.25">
      <c r="I299" s="935"/>
      <c r="J299" s="935"/>
      <c r="L299" s="929"/>
      <c r="M299" s="929"/>
      <c r="N299" s="929"/>
      <c r="O299" s="929"/>
      <c r="P299" s="929"/>
      <c r="Q299" s="929"/>
    </row>
    <row r="300" spans="9:17" ht="14.25" customHeight="1" x14ac:dyDescent="0.25">
      <c r="I300" s="935"/>
      <c r="J300" s="935"/>
      <c r="L300" s="929"/>
      <c r="M300" s="929"/>
      <c r="N300" s="929"/>
      <c r="O300" s="929"/>
      <c r="P300" s="929"/>
      <c r="Q300" s="929"/>
    </row>
    <row r="301" spans="9:17" ht="14.25" customHeight="1" x14ac:dyDescent="0.25">
      <c r="I301" s="935"/>
      <c r="J301" s="935"/>
      <c r="L301" s="929"/>
      <c r="M301" s="929"/>
      <c r="N301" s="929"/>
      <c r="O301" s="929"/>
      <c r="P301" s="929"/>
      <c r="Q301" s="929"/>
    </row>
    <row r="302" spans="9:17" ht="14.25" customHeight="1" x14ac:dyDescent="0.25">
      <c r="I302" s="935"/>
      <c r="J302" s="935"/>
      <c r="L302" s="929"/>
      <c r="M302" s="929"/>
      <c r="N302" s="929"/>
      <c r="O302" s="929"/>
      <c r="P302" s="929"/>
      <c r="Q302" s="929"/>
    </row>
    <row r="303" spans="9:17" ht="14.25" customHeight="1" x14ac:dyDescent="0.25">
      <c r="I303" s="935"/>
      <c r="J303" s="935"/>
      <c r="L303" s="929"/>
      <c r="M303" s="929"/>
      <c r="N303" s="929"/>
      <c r="O303" s="929"/>
      <c r="P303" s="929"/>
      <c r="Q303" s="929"/>
    </row>
    <row r="304" spans="9:17" ht="14.25" customHeight="1" x14ac:dyDescent="0.25">
      <c r="I304" s="935"/>
      <c r="J304" s="935"/>
      <c r="L304" s="929"/>
      <c r="M304" s="929"/>
      <c r="N304" s="929"/>
      <c r="O304" s="929"/>
      <c r="P304" s="929"/>
      <c r="Q304" s="929"/>
    </row>
    <row r="305" spans="9:17" ht="14.25" customHeight="1" x14ac:dyDescent="0.25">
      <c r="I305" s="935"/>
      <c r="J305" s="935"/>
      <c r="L305" s="929"/>
      <c r="M305" s="929"/>
      <c r="N305" s="929"/>
      <c r="O305" s="929"/>
      <c r="P305" s="929"/>
      <c r="Q305" s="929"/>
    </row>
    <row r="306" spans="9:17" ht="14.25" customHeight="1" x14ac:dyDescent="0.25">
      <c r="I306" s="935"/>
      <c r="J306" s="935"/>
      <c r="L306" s="929"/>
      <c r="M306" s="929"/>
      <c r="N306" s="929"/>
      <c r="O306" s="929"/>
      <c r="P306" s="929"/>
      <c r="Q306" s="929"/>
    </row>
    <row r="307" spans="9:17" ht="14.25" customHeight="1" x14ac:dyDescent="0.25">
      <c r="I307" s="935"/>
      <c r="J307" s="935"/>
      <c r="L307" s="929"/>
      <c r="M307" s="929"/>
      <c r="N307" s="929"/>
      <c r="O307" s="929"/>
      <c r="P307" s="929"/>
      <c r="Q307" s="929"/>
    </row>
    <row r="308" spans="9:17" ht="14.25" customHeight="1" x14ac:dyDescent="0.25">
      <c r="I308" s="935"/>
      <c r="J308" s="935"/>
      <c r="L308" s="929"/>
      <c r="M308" s="929"/>
      <c r="N308" s="929"/>
      <c r="O308" s="929"/>
      <c r="P308" s="929"/>
      <c r="Q308" s="929"/>
    </row>
    <row r="309" spans="9:17" ht="14.25" customHeight="1" x14ac:dyDescent="0.25">
      <c r="I309" s="935"/>
      <c r="J309" s="935"/>
      <c r="L309" s="929"/>
      <c r="M309" s="929"/>
      <c r="N309" s="929"/>
      <c r="O309" s="929"/>
      <c r="P309" s="929"/>
      <c r="Q309" s="929"/>
    </row>
    <row r="310" spans="9:17" ht="14.25" customHeight="1" x14ac:dyDescent="0.25">
      <c r="I310" s="935"/>
      <c r="J310" s="935"/>
      <c r="L310" s="929"/>
      <c r="M310" s="929"/>
      <c r="N310" s="929"/>
      <c r="O310" s="929"/>
      <c r="P310" s="929"/>
      <c r="Q310" s="929"/>
    </row>
    <row r="311" spans="9:17" ht="14.25" customHeight="1" x14ac:dyDescent="0.25">
      <c r="I311" s="935"/>
      <c r="J311" s="935"/>
      <c r="L311" s="929"/>
      <c r="M311" s="929"/>
      <c r="N311" s="929"/>
      <c r="O311" s="929"/>
      <c r="P311" s="929"/>
      <c r="Q311" s="929"/>
    </row>
    <row r="312" spans="9:17" ht="14.25" customHeight="1" x14ac:dyDescent="0.25">
      <c r="I312" s="935"/>
      <c r="J312" s="935"/>
      <c r="L312" s="929"/>
      <c r="M312" s="929"/>
      <c r="N312" s="929"/>
      <c r="O312" s="929"/>
      <c r="P312" s="929"/>
      <c r="Q312" s="929"/>
    </row>
    <row r="313" spans="9:17" ht="14.25" customHeight="1" x14ac:dyDescent="0.25">
      <c r="I313" s="935"/>
      <c r="J313" s="935"/>
      <c r="L313" s="929"/>
      <c r="M313" s="929"/>
      <c r="N313" s="929"/>
      <c r="O313" s="929"/>
      <c r="P313" s="929"/>
      <c r="Q313" s="929"/>
    </row>
    <row r="314" spans="9:17" ht="14.25" customHeight="1" x14ac:dyDescent="0.25">
      <c r="I314" s="935"/>
      <c r="J314" s="935"/>
      <c r="L314" s="929"/>
      <c r="M314" s="929"/>
      <c r="N314" s="929"/>
      <c r="O314" s="929"/>
      <c r="P314" s="929"/>
      <c r="Q314" s="929"/>
    </row>
    <row r="315" spans="9:17" ht="14.25" customHeight="1" x14ac:dyDescent="0.25">
      <c r="I315" s="935"/>
      <c r="J315" s="935"/>
      <c r="L315" s="929"/>
      <c r="M315" s="929"/>
      <c r="N315" s="929"/>
      <c r="O315" s="929"/>
      <c r="P315" s="929"/>
      <c r="Q315" s="929"/>
    </row>
    <row r="316" spans="9:17" ht="14.25" customHeight="1" x14ac:dyDescent="0.25">
      <c r="I316" s="935"/>
      <c r="J316" s="935"/>
      <c r="L316" s="929"/>
      <c r="M316" s="929"/>
      <c r="N316" s="929"/>
      <c r="O316" s="929"/>
      <c r="P316" s="929"/>
      <c r="Q316" s="929"/>
    </row>
    <row r="317" spans="9:17" ht="14.25" customHeight="1" x14ac:dyDescent="0.25">
      <c r="I317" s="935"/>
      <c r="J317" s="935"/>
      <c r="L317" s="929"/>
      <c r="M317" s="929"/>
      <c r="N317" s="929"/>
      <c r="O317" s="929"/>
      <c r="P317" s="929"/>
      <c r="Q317" s="929"/>
    </row>
    <row r="318" spans="9:17" ht="14.25" customHeight="1" x14ac:dyDescent="0.25">
      <c r="I318" s="935"/>
      <c r="J318" s="935"/>
      <c r="L318" s="929"/>
      <c r="M318" s="929"/>
      <c r="N318" s="929"/>
      <c r="O318" s="929"/>
      <c r="P318" s="929"/>
      <c r="Q318" s="929"/>
    </row>
    <row r="319" spans="9:17" ht="14.25" customHeight="1" x14ac:dyDescent="0.25">
      <c r="I319" s="935"/>
      <c r="J319" s="935"/>
      <c r="L319" s="929"/>
      <c r="M319" s="929"/>
      <c r="N319" s="929"/>
      <c r="O319" s="929"/>
      <c r="P319" s="929"/>
      <c r="Q319" s="929"/>
    </row>
    <row r="320" spans="9:17" ht="14.25" customHeight="1" x14ac:dyDescent="0.25">
      <c r="I320" s="935"/>
      <c r="J320" s="935"/>
      <c r="L320" s="929"/>
      <c r="M320" s="929"/>
      <c r="N320" s="929"/>
      <c r="O320" s="929"/>
      <c r="P320" s="929"/>
      <c r="Q320" s="929"/>
    </row>
    <row r="321" spans="9:17" ht="14.25" customHeight="1" x14ac:dyDescent="0.25">
      <c r="I321" s="935"/>
      <c r="J321" s="935"/>
      <c r="L321" s="929"/>
      <c r="M321" s="929"/>
      <c r="N321" s="929"/>
      <c r="O321" s="929"/>
      <c r="P321" s="929"/>
      <c r="Q321" s="929"/>
    </row>
    <row r="322" spans="9:17" ht="14.25" customHeight="1" x14ac:dyDescent="0.25">
      <c r="I322" s="935"/>
      <c r="J322" s="935"/>
      <c r="L322" s="929"/>
      <c r="M322" s="929"/>
      <c r="N322" s="929"/>
      <c r="O322" s="929"/>
      <c r="P322" s="929"/>
      <c r="Q322" s="929"/>
    </row>
    <row r="323" spans="9:17" ht="14.25" customHeight="1" x14ac:dyDescent="0.25">
      <c r="I323" s="935"/>
      <c r="J323" s="935"/>
      <c r="L323" s="929"/>
      <c r="M323" s="929"/>
      <c r="N323" s="929"/>
      <c r="O323" s="929"/>
      <c r="P323" s="929"/>
      <c r="Q323" s="929"/>
    </row>
    <row r="324" spans="9:17" ht="14.25" customHeight="1" x14ac:dyDescent="0.25">
      <c r="I324" s="935"/>
      <c r="J324" s="935"/>
      <c r="L324" s="929"/>
      <c r="M324" s="929"/>
      <c r="N324" s="929"/>
      <c r="O324" s="929"/>
      <c r="P324" s="929"/>
      <c r="Q324" s="929"/>
    </row>
    <row r="325" spans="9:17" ht="14.25" customHeight="1" x14ac:dyDescent="0.25">
      <c r="I325" s="935"/>
      <c r="J325" s="935"/>
      <c r="L325" s="929"/>
      <c r="M325" s="929"/>
      <c r="N325" s="929"/>
      <c r="O325" s="929"/>
      <c r="P325" s="929"/>
      <c r="Q325" s="929"/>
    </row>
    <row r="326" spans="9:17" ht="14.25" customHeight="1" x14ac:dyDescent="0.25">
      <c r="I326" s="935"/>
      <c r="J326" s="935"/>
      <c r="L326" s="929"/>
      <c r="M326" s="929"/>
      <c r="N326" s="929"/>
      <c r="O326" s="929"/>
      <c r="P326" s="929"/>
      <c r="Q326" s="929"/>
    </row>
    <row r="327" spans="9:17" ht="14.25" customHeight="1" x14ac:dyDescent="0.25">
      <c r="I327" s="935"/>
      <c r="J327" s="935"/>
      <c r="L327" s="929"/>
      <c r="M327" s="929"/>
      <c r="N327" s="929"/>
      <c r="O327" s="929"/>
      <c r="P327" s="929"/>
      <c r="Q327" s="929"/>
    </row>
    <row r="328" spans="9:17" ht="14.25" customHeight="1" x14ac:dyDescent="0.25">
      <c r="I328" s="935"/>
      <c r="J328" s="935"/>
      <c r="L328" s="929"/>
      <c r="M328" s="929"/>
      <c r="N328" s="929"/>
      <c r="O328" s="929"/>
      <c r="P328" s="929"/>
      <c r="Q328" s="929"/>
    </row>
    <row r="329" spans="9:17" ht="14.25" customHeight="1" x14ac:dyDescent="0.25">
      <c r="I329" s="935"/>
      <c r="J329" s="935"/>
      <c r="L329" s="929"/>
      <c r="M329" s="929"/>
      <c r="N329" s="929"/>
      <c r="O329" s="929"/>
      <c r="P329" s="929"/>
      <c r="Q329" s="929"/>
    </row>
    <row r="330" spans="9:17" ht="14.25" customHeight="1" x14ac:dyDescent="0.25">
      <c r="I330" s="935"/>
      <c r="J330" s="935"/>
      <c r="L330" s="929"/>
      <c r="M330" s="929"/>
      <c r="N330" s="929"/>
      <c r="O330" s="929"/>
      <c r="P330" s="929"/>
      <c r="Q330" s="929"/>
    </row>
    <row r="331" spans="9:17" ht="14.25" customHeight="1" x14ac:dyDescent="0.25">
      <c r="I331" s="935"/>
      <c r="J331" s="935"/>
      <c r="L331" s="929"/>
      <c r="M331" s="929"/>
      <c r="N331" s="929"/>
      <c r="O331" s="929"/>
      <c r="P331" s="929"/>
      <c r="Q331" s="929"/>
    </row>
    <row r="332" spans="9:17" ht="14.25" customHeight="1" x14ac:dyDescent="0.25">
      <c r="I332" s="935"/>
      <c r="J332" s="935"/>
      <c r="L332" s="929"/>
      <c r="M332" s="929"/>
      <c r="N332" s="929"/>
      <c r="O332" s="929"/>
      <c r="P332" s="929"/>
      <c r="Q332" s="929"/>
    </row>
    <row r="333" spans="9:17" ht="14.25" customHeight="1" x14ac:dyDescent="0.25">
      <c r="I333" s="935"/>
      <c r="J333" s="935"/>
      <c r="L333" s="929"/>
      <c r="M333" s="929"/>
      <c r="N333" s="929"/>
      <c r="O333" s="929"/>
      <c r="P333" s="929"/>
      <c r="Q333" s="929"/>
    </row>
    <row r="334" spans="9:17" ht="14.25" customHeight="1" x14ac:dyDescent="0.25">
      <c r="I334" s="935"/>
      <c r="J334" s="935"/>
      <c r="L334" s="929"/>
      <c r="M334" s="929"/>
      <c r="N334" s="929"/>
      <c r="O334" s="929"/>
      <c r="P334" s="929"/>
      <c r="Q334" s="929"/>
    </row>
    <row r="335" spans="9:17" ht="14.25" customHeight="1" x14ac:dyDescent="0.25">
      <c r="I335" s="935"/>
      <c r="J335" s="935"/>
      <c r="L335" s="929"/>
      <c r="M335" s="929"/>
      <c r="N335" s="929"/>
      <c r="O335" s="929"/>
      <c r="P335" s="929"/>
      <c r="Q335" s="929"/>
    </row>
    <row r="336" spans="9:17" ht="14.25" customHeight="1" x14ac:dyDescent="0.25">
      <c r="I336" s="935"/>
      <c r="J336" s="935"/>
      <c r="L336" s="929"/>
      <c r="M336" s="929"/>
      <c r="N336" s="929"/>
      <c r="O336" s="929"/>
      <c r="P336" s="929"/>
      <c r="Q336" s="929"/>
    </row>
    <row r="337" spans="9:17" ht="14.25" customHeight="1" x14ac:dyDescent="0.25">
      <c r="I337" s="935"/>
      <c r="J337" s="935"/>
      <c r="L337" s="929"/>
      <c r="M337" s="929"/>
      <c r="N337" s="929"/>
      <c r="O337" s="929"/>
      <c r="P337" s="929"/>
      <c r="Q337" s="929"/>
    </row>
    <row r="338" spans="9:17" ht="14.25" customHeight="1" x14ac:dyDescent="0.25">
      <c r="I338" s="935"/>
      <c r="J338" s="935"/>
      <c r="L338" s="929"/>
      <c r="M338" s="929"/>
      <c r="N338" s="929"/>
      <c r="O338" s="929"/>
      <c r="P338" s="929"/>
      <c r="Q338" s="929"/>
    </row>
    <row r="339" spans="9:17" ht="14.25" customHeight="1" x14ac:dyDescent="0.25">
      <c r="I339" s="935"/>
      <c r="J339" s="935"/>
      <c r="L339" s="929"/>
      <c r="M339" s="929"/>
      <c r="N339" s="929"/>
      <c r="O339" s="929"/>
      <c r="P339" s="929"/>
      <c r="Q339" s="929"/>
    </row>
    <row r="340" spans="9:17" ht="14.25" customHeight="1" x14ac:dyDescent="0.25">
      <c r="I340" s="935"/>
      <c r="J340" s="935"/>
      <c r="L340" s="929"/>
      <c r="M340" s="929"/>
      <c r="N340" s="929"/>
      <c r="O340" s="929"/>
      <c r="P340" s="929"/>
      <c r="Q340" s="929"/>
    </row>
    <row r="341" spans="9:17" ht="14.25" customHeight="1" x14ac:dyDescent="0.25">
      <c r="I341" s="935"/>
      <c r="J341" s="935"/>
      <c r="L341" s="929"/>
      <c r="M341" s="929"/>
      <c r="N341" s="929"/>
      <c r="O341" s="929"/>
      <c r="P341" s="929"/>
      <c r="Q341" s="929"/>
    </row>
    <row r="342" spans="9:17" ht="14.25" customHeight="1" x14ac:dyDescent="0.25">
      <c r="I342" s="935"/>
      <c r="J342" s="935"/>
      <c r="L342" s="929"/>
      <c r="M342" s="929"/>
      <c r="N342" s="929"/>
      <c r="O342" s="929"/>
      <c r="P342" s="929"/>
      <c r="Q342" s="929"/>
    </row>
    <row r="343" spans="9:17" ht="14.25" customHeight="1" x14ac:dyDescent="0.25">
      <c r="I343" s="935"/>
      <c r="J343" s="935"/>
      <c r="L343" s="929"/>
      <c r="M343" s="929"/>
      <c r="N343" s="929"/>
      <c r="O343" s="929"/>
      <c r="P343" s="929"/>
      <c r="Q343" s="929"/>
    </row>
    <row r="344" spans="9:17" ht="14.25" customHeight="1" x14ac:dyDescent="0.25">
      <c r="I344" s="935"/>
      <c r="J344" s="935"/>
      <c r="L344" s="929"/>
      <c r="M344" s="929"/>
      <c r="N344" s="929"/>
      <c r="O344" s="929"/>
      <c r="P344" s="929"/>
      <c r="Q344" s="929"/>
    </row>
    <row r="345" spans="9:17" ht="14.25" customHeight="1" x14ac:dyDescent="0.25">
      <c r="I345" s="935"/>
      <c r="J345" s="935"/>
      <c r="L345" s="929"/>
      <c r="M345" s="929"/>
      <c r="N345" s="929"/>
      <c r="O345" s="929"/>
      <c r="P345" s="929"/>
      <c r="Q345" s="929"/>
    </row>
    <row r="346" spans="9:17" ht="14.25" customHeight="1" x14ac:dyDescent="0.25">
      <c r="I346" s="935"/>
      <c r="J346" s="935"/>
      <c r="L346" s="929"/>
      <c r="M346" s="929"/>
      <c r="N346" s="929"/>
      <c r="O346" s="929"/>
      <c r="P346" s="929"/>
      <c r="Q346" s="929"/>
    </row>
    <row r="347" spans="9:17" ht="14.25" customHeight="1" x14ac:dyDescent="0.25">
      <c r="I347" s="935"/>
      <c r="J347" s="935"/>
      <c r="L347" s="929"/>
      <c r="M347" s="929"/>
      <c r="N347" s="929"/>
      <c r="O347" s="929"/>
      <c r="P347" s="929"/>
      <c r="Q347" s="929"/>
    </row>
    <row r="348" spans="9:17" ht="14.25" customHeight="1" x14ac:dyDescent="0.25">
      <c r="I348" s="935"/>
      <c r="J348" s="935"/>
      <c r="L348" s="929"/>
      <c r="M348" s="929"/>
      <c r="N348" s="929"/>
      <c r="O348" s="929"/>
      <c r="P348" s="929"/>
      <c r="Q348" s="929"/>
    </row>
    <row r="349" spans="9:17" ht="14.25" customHeight="1" x14ac:dyDescent="0.25">
      <c r="I349" s="935"/>
      <c r="J349" s="935"/>
      <c r="L349" s="929"/>
      <c r="M349" s="929"/>
      <c r="N349" s="929"/>
      <c r="O349" s="929"/>
      <c r="P349" s="929"/>
      <c r="Q349" s="929"/>
    </row>
    <row r="350" spans="9:17" ht="14.25" customHeight="1" x14ac:dyDescent="0.25">
      <c r="I350" s="935"/>
      <c r="J350" s="935"/>
      <c r="L350" s="929"/>
      <c r="M350" s="929"/>
      <c r="N350" s="929"/>
      <c r="O350" s="929"/>
      <c r="P350" s="929"/>
      <c r="Q350" s="929"/>
    </row>
    <row r="351" spans="9:17" ht="14.25" customHeight="1" x14ac:dyDescent="0.25">
      <c r="I351" s="935"/>
      <c r="J351" s="935"/>
      <c r="L351" s="929"/>
      <c r="M351" s="929"/>
      <c r="N351" s="929"/>
      <c r="O351" s="929"/>
      <c r="P351" s="929"/>
      <c r="Q351" s="929"/>
    </row>
    <row r="352" spans="9:17" ht="14.25" customHeight="1" x14ac:dyDescent="0.25">
      <c r="I352" s="935"/>
      <c r="J352" s="935"/>
      <c r="L352" s="929"/>
      <c r="M352" s="929"/>
      <c r="N352" s="929"/>
      <c r="O352" s="929"/>
      <c r="P352" s="929"/>
      <c r="Q352" s="929"/>
    </row>
    <row r="353" spans="9:17" ht="14.25" customHeight="1" x14ac:dyDescent="0.25">
      <c r="I353" s="935"/>
      <c r="J353" s="935"/>
      <c r="L353" s="929"/>
      <c r="M353" s="929"/>
      <c r="N353" s="929"/>
      <c r="O353" s="929"/>
      <c r="P353" s="929"/>
      <c r="Q353" s="929"/>
    </row>
    <row r="354" spans="9:17" ht="14.25" customHeight="1" x14ac:dyDescent="0.25">
      <c r="I354" s="935"/>
      <c r="J354" s="935"/>
      <c r="L354" s="929"/>
      <c r="M354" s="929"/>
      <c r="N354" s="929"/>
      <c r="O354" s="929"/>
      <c r="P354" s="929"/>
      <c r="Q354" s="929"/>
    </row>
    <row r="355" spans="9:17" ht="14.25" customHeight="1" x14ac:dyDescent="0.25">
      <c r="I355" s="935"/>
      <c r="J355" s="935"/>
      <c r="L355" s="929"/>
      <c r="M355" s="929"/>
      <c r="N355" s="929"/>
      <c r="O355" s="929"/>
      <c r="P355" s="929"/>
      <c r="Q355" s="929"/>
    </row>
    <row r="356" spans="9:17" ht="14.25" customHeight="1" x14ac:dyDescent="0.25">
      <c r="I356" s="935"/>
      <c r="J356" s="935"/>
      <c r="L356" s="929"/>
      <c r="M356" s="929"/>
      <c r="N356" s="929"/>
      <c r="O356" s="929"/>
      <c r="P356" s="929"/>
      <c r="Q356" s="929"/>
    </row>
    <row r="357" spans="9:17" ht="14.25" customHeight="1" x14ac:dyDescent="0.25">
      <c r="I357" s="935"/>
      <c r="J357" s="935"/>
      <c r="L357" s="929"/>
      <c r="M357" s="929"/>
      <c r="N357" s="929"/>
      <c r="O357" s="929"/>
      <c r="P357" s="929"/>
      <c r="Q357" s="929"/>
    </row>
    <row r="358" spans="9:17" ht="14.25" customHeight="1" x14ac:dyDescent="0.25">
      <c r="I358" s="935"/>
      <c r="J358" s="935"/>
      <c r="L358" s="929"/>
      <c r="M358" s="929"/>
      <c r="N358" s="929"/>
      <c r="O358" s="929"/>
      <c r="P358" s="929"/>
      <c r="Q358" s="929"/>
    </row>
    <row r="359" spans="9:17" ht="14.25" customHeight="1" x14ac:dyDescent="0.25">
      <c r="I359" s="935"/>
      <c r="J359" s="935"/>
      <c r="L359" s="929"/>
      <c r="M359" s="929"/>
      <c r="N359" s="929"/>
      <c r="O359" s="929"/>
      <c r="P359" s="929"/>
      <c r="Q359" s="929"/>
    </row>
    <row r="360" spans="9:17" ht="14.25" customHeight="1" x14ac:dyDescent="0.25">
      <c r="I360" s="935"/>
      <c r="J360" s="935"/>
      <c r="L360" s="929"/>
      <c r="M360" s="929"/>
      <c r="N360" s="929"/>
      <c r="O360" s="929"/>
      <c r="P360" s="929"/>
      <c r="Q360" s="929"/>
    </row>
    <row r="361" spans="9:17" ht="14.25" customHeight="1" x14ac:dyDescent="0.25">
      <c r="I361" s="935"/>
      <c r="J361" s="935"/>
      <c r="L361" s="929"/>
      <c r="M361" s="929"/>
      <c r="N361" s="929"/>
      <c r="O361" s="929"/>
      <c r="P361" s="929"/>
      <c r="Q361" s="929"/>
    </row>
    <row r="362" spans="9:17" ht="14.25" customHeight="1" x14ac:dyDescent="0.25">
      <c r="I362" s="935"/>
      <c r="J362" s="935"/>
      <c r="L362" s="929"/>
      <c r="M362" s="929"/>
      <c r="N362" s="929"/>
      <c r="O362" s="929"/>
      <c r="P362" s="929"/>
      <c r="Q362" s="929"/>
    </row>
    <row r="363" spans="9:17" ht="14.25" customHeight="1" x14ac:dyDescent="0.25">
      <c r="I363" s="935"/>
      <c r="J363" s="935"/>
      <c r="L363" s="929"/>
      <c r="M363" s="929"/>
      <c r="N363" s="929"/>
      <c r="O363" s="929"/>
      <c r="P363" s="929"/>
      <c r="Q363" s="929"/>
    </row>
    <row r="364" spans="9:17" ht="14.25" customHeight="1" x14ac:dyDescent="0.25">
      <c r="I364" s="935"/>
      <c r="J364" s="935"/>
      <c r="L364" s="929"/>
      <c r="M364" s="929"/>
      <c r="N364" s="929"/>
      <c r="O364" s="929"/>
      <c r="P364" s="929"/>
      <c r="Q364" s="929"/>
    </row>
    <row r="365" spans="9:17" ht="14.25" customHeight="1" x14ac:dyDescent="0.25">
      <c r="I365" s="935"/>
      <c r="J365" s="935"/>
      <c r="L365" s="929"/>
      <c r="M365" s="929"/>
      <c r="N365" s="929"/>
      <c r="O365" s="929"/>
      <c r="P365" s="929"/>
      <c r="Q365" s="929"/>
    </row>
    <row r="366" spans="9:17" ht="14.25" customHeight="1" x14ac:dyDescent="0.25">
      <c r="I366" s="935"/>
      <c r="J366" s="935"/>
      <c r="L366" s="929"/>
      <c r="M366" s="929"/>
      <c r="N366" s="929"/>
      <c r="O366" s="929"/>
      <c r="P366" s="929"/>
      <c r="Q366" s="929"/>
    </row>
    <row r="367" spans="9:17" ht="14.25" customHeight="1" x14ac:dyDescent="0.25">
      <c r="I367" s="935"/>
      <c r="J367" s="935"/>
      <c r="L367" s="929"/>
      <c r="M367" s="929"/>
      <c r="N367" s="929"/>
      <c r="O367" s="929"/>
      <c r="P367" s="929"/>
      <c r="Q367" s="929"/>
    </row>
    <row r="368" spans="9:17" ht="14.25" customHeight="1" x14ac:dyDescent="0.25">
      <c r="I368" s="935"/>
      <c r="J368" s="935"/>
      <c r="L368" s="929"/>
      <c r="M368" s="929"/>
      <c r="N368" s="929"/>
      <c r="O368" s="929"/>
      <c r="P368" s="929"/>
      <c r="Q368" s="929"/>
    </row>
    <row r="369" spans="9:17" ht="14.25" customHeight="1" x14ac:dyDescent="0.25">
      <c r="I369" s="935"/>
      <c r="J369" s="935"/>
      <c r="L369" s="929"/>
      <c r="M369" s="929"/>
      <c r="N369" s="929"/>
      <c r="O369" s="929"/>
      <c r="P369" s="929"/>
      <c r="Q369" s="929"/>
    </row>
    <row r="370" spans="9:17" ht="14.25" customHeight="1" x14ac:dyDescent="0.25">
      <c r="I370" s="935"/>
      <c r="J370" s="935"/>
      <c r="L370" s="929"/>
      <c r="M370" s="929"/>
      <c r="N370" s="929"/>
      <c r="O370" s="929"/>
      <c r="P370" s="929"/>
      <c r="Q370" s="929"/>
    </row>
    <row r="371" spans="9:17" ht="14.25" customHeight="1" x14ac:dyDescent="0.25">
      <c r="I371" s="935"/>
      <c r="J371" s="935"/>
      <c r="L371" s="929"/>
      <c r="M371" s="929"/>
      <c r="N371" s="929"/>
      <c r="O371" s="929"/>
      <c r="P371" s="929"/>
      <c r="Q371" s="929"/>
    </row>
    <row r="372" spans="9:17" ht="14.25" customHeight="1" x14ac:dyDescent="0.25">
      <c r="I372" s="935"/>
      <c r="J372" s="935"/>
      <c r="L372" s="929"/>
      <c r="M372" s="929"/>
      <c r="N372" s="929"/>
      <c r="O372" s="929"/>
      <c r="P372" s="929"/>
      <c r="Q372" s="929"/>
    </row>
    <row r="373" spans="9:17" ht="14.25" customHeight="1" x14ac:dyDescent="0.25">
      <c r="I373" s="935"/>
      <c r="J373" s="935"/>
      <c r="L373" s="929"/>
      <c r="M373" s="929"/>
      <c r="N373" s="929"/>
      <c r="O373" s="929"/>
      <c r="P373" s="929"/>
      <c r="Q373" s="929"/>
    </row>
    <row r="374" spans="9:17" ht="14.25" customHeight="1" x14ac:dyDescent="0.25">
      <c r="I374" s="935"/>
      <c r="J374" s="935"/>
      <c r="L374" s="929"/>
      <c r="M374" s="929"/>
      <c r="N374" s="929"/>
      <c r="O374" s="929"/>
      <c r="P374" s="929"/>
      <c r="Q374" s="929"/>
    </row>
    <row r="375" spans="9:17" ht="14.25" customHeight="1" x14ac:dyDescent="0.25">
      <c r="I375" s="935"/>
      <c r="J375" s="935"/>
      <c r="L375" s="929"/>
      <c r="M375" s="929"/>
      <c r="N375" s="929"/>
      <c r="O375" s="929"/>
      <c r="P375" s="929"/>
      <c r="Q375" s="929"/>
    </row>
    <row r="376" spans="9:17" ht="14.25" customHeight="1" x14ac:dyDescent="0.25">
      <c r="I376" s="935"/>
      <c r="J376" s="935"/>
      <c r="L376" s="929"/>
      <c r="M376" s="929"/>
      <c r="N376" s="929"/>
      <c r="O376" s="929"/>
      <c r="P376" s="929"/>
      <c r="Q376" s="929"/>
    </row>
    <row r="377" spans="9:17" ht="14.25" customHeight="1" x14ac:dyDescent="0.25">
      <c r="I377" s="935"/>
      <c r="J377" s="935"/>
      <c r="L377" s="929"/>
      <c r="M377" s="929"/>
      <c r="N377" s="929"/>
      <c r="O377" s="929"/>
      <c r="P377" s="929"/>
      <c r="Q377" s="929"/>
    </row>
    <row r="378" spans="9:17" ht="14.25" customHeight="1" x14ac:dyDescent="0.25">
      <c r="I378" s="935"/>
      <c r="J378" s="935"/>
      <c r="L378" s="929"/>
      <c r="M378" s="929"/>
      <c r="N378" s="929"/>
      <c r="O378" s="929"/>
      <c r="P378" s="929"/>
      <c r="Q378" s="929"/>
    </row>
    <row r="379" spans="9:17" ht="14.25" customHeight="1" x14ac:dyDescent="0.25">
      <c r="I379" s="935"/>
      <c r="J379" s="935"/>
      <c r="L379" s="929"/>
      <c r="M379" s="929"/>
      <c r="N379" s="929"/>
      <c r="O379" s="929"/>
      <c r="P379" s="929"/>
      <c r="Q379" s="929"/>
    </row>
    <row r="380" spans="9:17" ht="14.25" customHeight="1" x14ac:dyDescent="0.25">
      <c r="I380" s="935"/>
      <c r="J380" s="935"/>
      <c r="L380" s="929"/>
      <c r="M380" s="929"/>
      <c r="N380" s="929"/>
      <c r="O380" s="929"/>
      <c r="P380" s="929"/>
      <c r="Q380" s="929"/>
    </row>
    <row r="381" spans="9:17" ht="14.25" customHeight="1" x14ac:dyDescent="0.25">
      <c r="I381" s="935"/>
      <c r="J381" s="935"/>
      <c r="L381" s="929"/>
      <c r="M381" s="929"/>
      <c r="N381" s="929"/>
      <c r="O381" s="929"/>
      <c r="P381" s="929"/>
      <c r="Q381" s="929"/>
    </row>
    <row r="382" spans="9:17" ht="14.25" customHeight="1" x14ac:dyDescent="0.25">
      <c r="I382" s="935"/>
      <c r="J382" s="935"/>
      <c r="L382" s="929"/>
      <c r="M382" s="929"/>
      <c r="N382" s="929"/>
      <c r="O382" s="929"/>
      <c r="P382" s="929"/>
      <c r="Q382" s="929"/>
    </row>
    <row r="383" spans="9:17" ht="14.25" customHeight="1" x14ac:dyDescent="0.25">
      <c r="I383" s="935"/>
      <c r="J383" s="935"/>
      <c r="L383" s="929"/>
      <c r="M383" s="929"/>
      <c r="N383" s="929"/>
      <c r="O383" s="929"/>
      <c r="P383" s="929"/>
      <c r="Q383" s="929"/>
    </row>
    <row r="384" spans="9:17" ht="14.25" customHeight="1" x14ac:dyDescent="0.25">
      <c r="I384" s="935"/>
      <c r="J384" s="935"/>
      <c r="L384" s="929"/>
      <c r="M384" s="929"/>
      <c r="N384" s="929"/>
      <c r="O384" s="929"/>
      <c r="P384" s="929"/>
      <c r="Q384" s="929"/>
    </row>
    <row r="385" spans="9:17" ht="14.25" customHeight="1" x14ac:dyDescent="0.25">
      <c r="I385" s="935"/>
      <c r="J385" s="935"/>
      <c r="L385" s="929"/>
      <c r="M385" s="929"/>
      <c r="N385" s="929"/>
      <c r="O385" s="929"/>
      <c r="P385" s="929"/>
      <c r="Q385" s="929"/>
    </row>
    <row r="386" spans="9:17" ht="14.25" customHeight="1" x14ac:dyDescent="0.25">
      <c r="I386" s="935"/>
      <c r="J386" s="935"/>
      <c r="L386" s="929"/>
      <c r="M386" s="929"/>
      <c r="N386" s="929"/>
      <c r="O386" s="929"/>
      <c r="P386" s="929"/>
      <c r="Q386" s="929"/>
    </row>
    <row r="387" spans="9:17" ht="14.25" customHeight="1" x14ac:dyDescent="0.25">
      <c r="I387" s="935"/>
      <c r="J387" s="935"/>
      <c r="L387" s="929"/>
      <c r="M387" s="929"/>
      <c r="N387" s="929"/>
      <c r="O387" s="929"/>
      <c r="P387" s="929"/>
      <c r="Q387" s="929"/>
    </row>
    <row r="388" spans="9:17" ht="14.25" customHeight="1" x14ac:dyDescent="0.25">
      <c r="I388" s="935"/>
      <c r="J388" s="935"/>
      <c r="L388" s="929"/>
      <c r="M388" s="929"/>
      <c r="N388" s="929"/>
      <c r="O388" s="929"/>
      <c r="P388" s="929"/>
      <c r="Q388" s="929"/>
    </row>
    <row r="389" spans="9:17" ht="14.25" customHeight="1" x14ac:dyDescent="0.25">
      <c r="I389" s="935"/>
      <c r="J389" s="935"/>
      <c r="L389" s="929"/>
      <c r="M389" s="929"/>
      <c r="N389" s="929"/>
      <c r="O389" s="929"/>
      <c r="P389" s="929"/>
      <c r="Q389" s="929"/>
    </row>
    <row r="390" spans="9:17" ht="14.25" customHeight="1" x14ac:dyDescent="0.25">
      <c r="I390" s="935"/>
      <c r="J390" s="935"/>
      <c r="L390" s="929"/>
      <c r="M390" s="929"/>
      <c r="N390" s="929"/>
      <c r="O390" s="929"/>
      <c r="P390" s="929"/>
      <c r="Q390" s="929"/>
    </row>
    <row r="391" spans="9:17" ht="14.25" customHeight="1" x14ac:dyDescent="0.25">
      <c r="I391" s="935"/>
      <c r="J391" s="935"/>
      <c r="L391" s="929"/>
      <c r="M391" s="929"/>
      <c r="N391" s="929"/>
      <c r="O391" s="929"/>
      <c r="P391" s="929"/>
      <c r="Q391" s="929"/>
    </row>
    <row r="392" spans="9:17" ht="14.25" customHeight="1" x14ac:dyDescent="0.25">
      <c r="I392" s="935"/>
      <c r="J392" s="935"/>
      <c r="L392" s="929"/>
      <c r="M392" s="929"/>
      <c r="N392" s="929"/>
      <c r="O392" s="929"/>
      <c r="P392" s="929"/>
      <c r="Q392" s="929"/>
    </row>
    <row r="393" spans="9:17" ht="14.25" customHeight="1" x14ac:dyDescent="0.25">
      <c r="I393" s="935"/>
      <c r="J393" s="935"/>
      <c r="L393" s="929"/>
      <c r="M393" s="929"/>
      <c r="N393" s="929"/>
      <c r="O393" s="929"/>
      <c r="P393" s="929"/>
      <c r="Q393" s="929"/>
    </row>
    <row r="394" spans="9:17" ht="14.25" customHeight="1" x14ac:dyDescent="0.25">
      <c r="I394" s="935"/>
      <c r="J394" s="935"/>
      <c r="L394" s="929"/>
      <c r="M394" s="929"/>
      <c r="N394" s="929"/>
      <c r="O394" s="929"/>
      <c r="P394" s="929"/>
      <c r="Q394" s="929"/>
    </row>
    <row r="395" spans="9:17" ht="14.25" customHeight="1" x14ac:dyDescent="0.25">
      <c r="I395" s="935"/>
      <c r="J395" s="935"/>
      <c r="L395" s="929"/>
      <c r="M395" s="929"/>
      <c r="N395" s="929"/>
      <c r="O395" s="929"/>
      <c r="P395" s="929"/>
      <c r="Q395" s="929"/>
    </row>
    <row r="396" spans="9:17" ht="14.25" customHeight="1" x14ac:dyDescent="0.25">
      <c r="I396" s="935"/>
      <c r="J396" s="935"/>
      <c r="L396" s="929"/>
      <c r="M396" s="929"/>
      <c r="N396" s="929"/>
      <c r="O396" s="929"/>
      <c r="P396" s="929"/>
      <c r="Q396" s="929"/>
    </row>
    <row r="397" spans="9:17" ht="14.25" customHeight="1" x14ac:dyDescent="0.25">
      <c r="I397" s="935"/>
      <c r="J397" s="935"/>
      <c r="L397" s="929"/>
      <c r="M397" s="929"/>
      <c r="N397" s="929"/>
      <c r="O397" s="929"/>
      <c r="P397" s="929"/>
      <c r="Q397" s="929"/>
    </row>
    <row r="398" spans="9:17" ht="14.25" customHeight="1" x14ac:dyDescent="0.25">
      <c r="I398" s="935"/>
      <c r="J398" s="935"/>
      <c r="L398" s="929"/>
      <c r="M398" s="929"/>
      <c r="N398" s="929"/>
      <c r="O398" s="929"/>
      <c r="P398" s="929"/>
      <c r="Q398" s="929"/>
    </row>
    <row r="399" spans="9:17" ht="14.25" customHeight="1" x14ac:dyDescent="0.25">
      <c r="I399" s="935"/>
      <c r="J399" s="935"/>
      <c r="L399" s="929"/>
      <c r="M399" s="929"/>
      <c r="N399" s="929"/>
      <c r="O399" s="929"/>
      <c r="P399" s="929"/>
      <c r="Q399" s="929"/>
    </row>
    <row r="400" spans="9:17" ht="14.25" customHeight="1" x14ac:dyDescent="0.25">
      <c r="I400" s="935"/>
      <c r="J400" s="935"/>
      <c r="L400" s="929"/>
      <c r="M400" s="929"/>
      <c r="N400" s="929"/>
      <c r="O400" s="929"/>
      <c r="P400" s="929"/>
      <c r="Q400" s="929"/>
    </row>
    <row r="401" spans="9:17" ht="14.25" customHeight="1" x14ac:dyDescent="0.25">
      <c r="I401" s="935"/>
      <c r="J401" s="935"/>
      <c r="L401" s="929"/>
      <c r="M401" s="929"/>
      <c r="N401" s="929"/>
      <c r="O401" s="929"/>
      <c r="P401" s="929"/>
      <c r="Q401" s="929"/>
    </row>
    <row r="402" spans="9:17" ht="14.25" customHeight="1" x14ac:dyDescent="0.25">
      <c r="I402" s="935"/>
      <c r="J402" s="935"/>
      <c r="L402" s="929"/>
      <c r="M402" s="929"/>
      <c r="N402" s="929"/>
      <c r="O402" s="929"/>
      <c r="P402" s="929"/>
      <c r="Q402" s="929"/>
    </row>
    <row r="403" spans="9:17" ht="14.25" customHeight="1" x14ac:dyDescent="0.25">
      <c r="I403" s="935"/>
      <c r="J403" s="935"/>
      <c r="L403" s="929"/>
      <c r="M403" s="929"/>
      <c r="N403" s="929"/>
      <c r="O403" s="929"/>
      <c r="P403" s="929"/>
      <c r="Q403" s="929"/>
    </row>
    <row r="404" spans="9:17" ht="14.25" customHeight="1" x14ac:dyDescent="0.25">
      <c r="I404" s="935"/>
      <c r="J404" s="935"/>
      <c r="L404" s="929"/>
      <c r="M404" s="929"/>
      <c r="N404" s="929"/>
      <c r="O404" s="929"/>
      <c r="P404" s="929"/>
      <c r="Q404" s="929"/>
    </row>
    <row r="405" spans="9:17" ht="14.25" customHeight="1" x14ac:dyDescent="0.25">
      <c r="I405" s="935"/>
      <c r="J405" s="935"/>
      <c r="L405" s="929"/>
      <c r="M405" s="929"/>
      <c r="N405" s="929"/>
      <c r="O405" s="929"/>
      <c r="P405" s="929"/>
      <c r="Q405" s="929"/>
    </row>
    <row r="406" spans="9:17" ht="14.25" customHeight="1" x14ac:dyDescent="0.25">
      <c r="I406" s="935"/>
      <c r="J406" s="935"/>
      <c r="L406" s="929"/>
      <c r="M406" s="929"/>
      <c r="N406" s="929"/>
      <c r="O406" s="929"/>
      <c r="P406" s="929"/>
      <c r="Q406" s="929"/>
    </row>
    <row r="407" spans="9:17" ht="14.25" customHeight="1" x14ac:dyDescent="0.25">
      <c r="I407" s="935"/>
      <c r="J407" s="935"/>
      <c r="L407" s="929"/>
      <c r="M407" s="929"/>
      <c r="N407" s="929"/>
      <c r="O407" s="929"/>
      <c r="P407" s="929"/>
      <c r="Q407" s="929"/>
    </row>
    <row r="408" spans="9:17" ht="14.25" customHeight="1" x14ac:dyDescent="0.25">
      <c r="I408" s="935"/>
      <c r="J408" s="935"/>
      <c r="L408" s="929"/>
      <c r="M408" s="929"/>
      <c r="N408" s="929"/>
      <c r="O408" s="929"/>
      <c r="P408" s="929"/>
      <c r="Q408" s="929"/>
    </row>
    <row r="409" spans="9:17" ht="14.25" customHeight="1" x14ac:dyDescent="0.25">
      <c r="I409" s="935"/>
      <c r="J409" s="935"/>
      <c r="L409" s="929"/>
      <c r="M409" s="929"/>
      <c r="N409" s="929"/>
      <c r="O409" s="929"/>
      <c r="P409" s="929"/>
      <c r="Q409" s="929"/>
    </row>
    <row r="410" spans="9:17" ht="14.25" customHeight="1" x14ac:dyDescent="0.25">
      <c r="I410" s="935"/>
      <c r="J410" s="935"/>
      <c r="L410" s="929"/>
      <c r="M410" s="929"/>
      <c r="N410" s="929"/>
      <c r="O410" s="929"/>
      <c r="P410" s="929"/>
      <c r="Q410" s="929"/>
    </row>
    <row r="411" spans="9:17" ht="14.25" customHeight="1" x14ac:dyDescent="0.25">
      <c r="I411" s="935"/>
      <c r="J411" s="935"/>
      <c r="L411" s="929"/>
      <c r="M411" s="929"/>
      <c r="N411" s="929"/>
      <c r="O411" s="929"/>
      <c r="P411" s="929"/>
      <c r="Q411" s="929"/>
    </row>
    <row r="412" spans="9:17" ht="14.25" customHeight="1" x14ac:dyDescent="0.25">
      <c r="I412" s="935"/>
      <c r="J412" s="935"/>
      <c r="L412" s="929"/>
      <c r="M412" s="929"/>
      <c r="N412" s="929"/>
      <c r="O412" s="929"/>
      <c r="P412" s="929"/>
      <c r="Q412" s="929"/>
    </row>
    <row r="413" spans="9:17" ht="14.25" customHeight="1" x14ac:dyDescent="0.25">
      <c r="I413" s="935"/>
      <c r="J413" s="935"/>
      <c r="L413" s="929"/>
      <c r="M413" s="929"/>
      <c r="N413" s="929"/>
      <c r="O413" s="929"/>
      <c r="P413" s="929"/>
      <c r="Q413" s="929"/>
    </row>
    <row r="414" spans="9:17" ht="14.25" customHeight="1" x14ac:dyDescent="0.25">
      <c r="I414" s="935"/>
      <c r="J414" s="935"/>
      <c r="L414" s="929"/>
      <c r="M414" s="929"/>
      <c r="N414" s="929"/>
      <c r="O414" s="929"/>
      <c r="P414" s="929"/>
      <c r="Q414" s="929"/>
    </row>
    <row r="415" spans="9:17" ht="14.25" customHeight="1" x14ac:dyDescent="0.25">
      <c r="I415" s="935"/>
      <c r="J415" s="935"/>
      <c r="L415" s="929"/>
      <c r="M415" s="929"/>
      <c r="N415" s="929"/>
      <c r="O415" s="929"/>
      <c r="P415" s="929"/>
      <c r="Q415" s="929"/>
    </row>
    <row r="416" spans="9:17" ht="14.25" customHeight="1" x14ac:dyDescent="0.25">
      <c r="I416" s="935"/>
      <c r="J416" s="935"/>
      <c r="L416" s="929"/>
      <c r="M416" s="929"/>
      <c r="N416" s="929"/>
      <c r="O416" s="929"/>
      <c r="P416" s="929"/>
      <c r="Q416" s="929"/>
    </row>
    <row r="417" spans="9:17" ht="14.25" customHeight="1" x14ac:dyDescent="0.25">
      <c r="I417" s="935"/>
      <c r="J417" s="935"/>
      <c r="L417" s="929"/>
      <c r="M417" s="929"/>
      <c r="N417" s="929"/>
      <c r="O417" s="929"/>
      <c r="P417" s="929"/>
      <c r="Q417" s="929"/>
    </row>
    <row r="418" spans="9:17" ht="14.25" customHeight="1" x14ac:dyDescent="0.25">
      <c r="I418" s="935"/>
      <c r="J418" s="935"/>
      <c r="L418" s="929"/>
      <c r="M418" s="929"/>
      <c r="N418" s="929"/>
      <c r="O418" s="929"/>
      <c r="P418" s="929"/>
      <c r="Q418" s="929"/>
    </row>
    <row r="419" spans="9:17" ht="14.25" customHeight="1" x14ac:dyDescent="0.25">
      <c r="I419" s="935"/>
      <c r="J419" s="935"/>
      <c r="L419" s="929"/>
      <c r="M419" s="929"/>
      <c r="N419" s="929"/>
      <c r="O419" s="929"/>
      <c r="P419" s="929"/>
      <c r="Q419" s="929"/>
    </row>
    <row r="420" spans="9:17" ht="14.25" customHeight="1" x14ac:dyDescent="0.25">
      <c r="I420" s="935"/>
      <c r="J420" s="935"/>
      <c r="L420" s="929"/>
      <c r="M420" s="929"/>
      <c r="N420" s="929"/>
      <c r="O420" s="929"/>
      <c r="P420" s="929"/>
      <c r="Q420" s="929"/>
    </row>
    <row r="421" spans="9:17" ht="14.25" customHeight="1" x14ac:dyDescent="0.25">
      <c r="I421" s="935"/>
      <c r="J421" s="935"/>
      <c r="L421" s="929"/>
      <c r="M421" s="929"/>
      <c r="N421" s="929"/>
      <c r="O421" s="929"/>
      <c r="P421" s="929"/>
      <c r="Q421" s="929"/>
    </row>
    <row r="422" spans="9:17" ht="14.25" customHeight="1" x14ac:dyDescent="0.25">
      <c r="I422" s="935"/>
      <c r="J422" s="935"/>
      <c r="L422" s="929"/>
      <c r="M422" s="929"/>
      <c r="N422" s="929"/>
      <c r="O422" s="929"/>
      <c r="P422" s="929"/>
      <c r="Q422" s="929"/>
    </row>
    <row r="423" spans="9:17" ht="14.25" customHeight="1" x14ac:dyDescent="0.25">
      <c r="I423" s="935"/>
      <c r="J423" s="935"/>
      <c r="L423" s="929"/>
      <c r="M423" s="929"/>
      <c r="N423" s="929"/>
      <c r="O423" s="929"/>
      <c r="P423" s="929"/>
      <c r="Q423" s="929"/>
    </row>
    <row r="424" spans="9:17" ht="14.25" customHeight="1" x14ac:dyDescent="0.25">
      <c r="I424" s="935"/>
      <c r="J424" s="935"/>
      <c r="L424" s="929"/>
      <c r="M424" s="929"/>
      <c r="N424" s="929"/>
      <c r="O424" s="929"/>
      <c r="P424" s="929"/>
      <c r="Q424" s="929"/>
    </row>
    <row r="425" spans="9:17" ht="14.25" customHeight="1" x14ac:dyDescent="0.25">
      <c r="I425" s="935"/>
      <c r="J425" s="935"/>
      <c r="L425" s="929"/>
      <c r="M425" s="929"/>
      <c r="N425" s="929"/>
      <c r="O425" s="929"/>
      <c r="P425" s="929"/>
      <c r="Q425" s="929"/>
    </row>
    <row r="426" spans="9:17" ht="14.25" customHeight="1" x14ac:dyDescent="0.25">
      <c r="I426" s="935"/>
      <c r="J426" s="935"/>
      <c r="L426" s="929"/>
      <c r="M426" s="929"/>
      <c r="N426" s="929"/>
      <c r="O426" s="929"/>
      <c r="P426" s="929"/>
      <c r="Q426" s="929"/>
    </row>
    <row r="427" spans="9:17" ht="14.25" customHeight="1" x14ac:dyDescent="0.25">
      <c r="I427" s="935"/>
      <c r="J427" s="935"/>
      <c r="L427" s="929"/>
      <c r="M427" s="929"/>
      <c r="N427" s="929"/>
      <c r="O427" s="929"/>
      <c r="P427" s="929"/>
      <c r="Q427" s="929"/>
    </row>
    <row r="428" spans="9:17" ht="14.25" customHeight="1" x14ac:dyDescent="0.25">
      <c r="I428" s="935"/>
      <c r="J428" s="935"/>
      <c r="L428" s="929"/>
      <c r="M428" s="929"/>
      <c r="N428" s="929"/>
      <c r="O428" s="929"/>
      <c r="P428" s="929"/>
      <c r="Q428" s="929"/>
    </row>
    <row r="429" spans="9:17" ht="14.25" customHeight="1" x14ac:dyDescent="0.25">
      <c r="I429" s="935"/>
      <c r="J429" s="935"/>
      <c r="L429" s="929"/>
      <c r="M429" s="929"/>
      <c r="N429" s="929"/>
      <c r="O429" s="929"/>
      <c r="P429" s="929"/>
      <c r="Q429" s="929"/>
    </row>
    <row r="430" spans="9:17" ht="14.25" customHeight="1" x14ac:dyDescent="0.25">
      <c r="I430" s="935"/>
      <c r="J430" s="935"/>
      <c r="L430" s="929"/>
      <c r="M430" s="929"/>
      <c r="N430" s="929"/>
      <c r="O430" s="929"/>
      <c r="P430" s="929"/>
      <c r="Q430" s="929"/>
    </row>
    <row r="431" spans="9:17" ht="14.25" customHeight="1" x14ac:dyDescent="0.25">
      <c r="I431" s="935"/>
      <c r="J431" s="935"/>
      <c r="L431" s="929"/>
      <c r="M431" s="929"/>
      <c r="N431" s="929"/>
      <c r="O431" s="929"/>
      <c r="P431" s="929"/>
      <c r="Q431" s="929"/>
    </row>
    <row r="432" spans="9:17" ht="14.25" customHeight="1" x14ac:dyDescent="0.25">
      <c r="I432" s="935"/>
      <c r="J432" s="935"/>
      <c r="L432" s="929"/>
      <c r="M432" s="929"/>
      <c r="N432" s="929"/>
      <c r="O432" s="929"/>
      <c r="P432" s="929"/>
      <c r="Q432" s="929"/>
    </row>
    <row r="433" spans="9:17" ht="14.25" customHeight="1" x14ac:dyDescent="0.25">
      <c r="I433" s="935"/>
      <c r="J433" s="935"/>
      <c r="L433" s="929"/>
      <c r="M433" s="929"/>
      <c r="N433" s="929"/>
      <c r="O433" s="929"/>
      <c r="P433" s="929"/>
      <c r="Q433" s="929"/>
    </row>
    <row r="434" spans="9:17" ht="14.25" customHeight="1" x14ac:dyDescent="0.25">
      <c r="I434" s="935"/>
      <c r="J434" s="935"/>
      <c r="L434" s="929"/>
      <c r="M434" s="929"/>
      <c r="N434" s="929"/>
      <c r="O434" s="929"/>
      <c r="P434" s="929"/>
      <c r="Q434" s="929"/>
    </row>
    <row r="435" spans="9:17" ht="14.25" customHeight="1" x14ac:dyDescent="0.25">
      <c r="I435" s="935"/>
      <c r="J435" s="935"/>
      <c r="L435" s="929"/>
      <c r="M435" s="929"/>
      <c r="N435" s="929"/>
      <c r="O435" s="929"/>
      <c r="P435" s="929"/>
      <c r="Q435" s="929"/>
    </row>
    <row r="436" spans="9:17" ht="14.25" customHeight="1" x14ac:dyDescent="0.25">
      <c r="I436" s="935"/>
      <c r="J436" s="935"/>
      <c r="L436" s="929"/>
      <c r="M436" s="929"/>
      <c r="N436" s="929"/>
      <c r="O436" s="929"/>
      <c r="P436" s="929"/>
      <c r="Q436" s="929"/>
    </row>
    <row r="437" spans="9:17" ht="14.25" customHeight="1" x14ac:dyDescent="0.25">
      <c r="I437" s="935"/>
      <c r="J437" s="935"/>
      <c r="L437" s="929"/>
      <c r="M437" s="929"/>
      <c r="N437" s="929"/>
      <c r="O437" s="929"/>
      <c r="P437" s="929"/>
      <c r="Q437" s="929"/>
    </row>
    <row r="438" spans="9:17" ht="14.25" customHeight="1" x14ac:dyDescent="0.25">
      <c r="I438" s="935"/>
      <c r="J438" s="935"/>
      <c r="L438" s="929"/>
      <c r="M438" s="929"/>
      <c r="N438" s="929"/>
      <c r="O438" s="929"/>
      <c r="P438" s="929"/>
      <c r="Q438" s="929"/>
    </row>
    <row r="439" spans="9:17" ht="14.25" customHeight="1" x14ac:dyDescent="0.25">
      <c r="I439" s="935"/>
      <c r="J439" s="935"/>
      <c r="L439" s="929"/>
      <c r="M439" s="929"/>
      <c r="N439" s="929"/>
      <c r="O439" s="929"/>
      <c r="P439" s="929"/>
      <c r="Q439" s="929"/>
    </row>
    <row r="440" spans="9:17" ht="14.25" customHeight="1" x14ac:dyDescent="0.25">
      <c r="I440" s="935"/>
      <c r="J440" s="935"/>
      <c r="L440" s="929"/>
      <c r="M440" s="929"/>
      <c r="N440" s="929"/>
      <c r="O440" s="929"/>
      <c r="P440" s="929"/>
      <c r="Q440" s="929"/>
    </row>
    <row r="441" spans="9:17" ht="14.25" customHeight="1" x14ac:dyDescent="0.25">
      <c r="I441" s="935"/>
      <c r="J441" s="935"/>
      <c r="L441" s="929"/>
      <c r="M441" s="929"/>
      <c r="N441" s="929"/>
      <c r="O441" s="929"/>
      <c r="P441" s="929"/>
      <c r="Q441" s="929"/>
    </row>
    <row r="442" spans="9:17" ht="14.25" customHeight="1" x14ac:dyDescent="0.25">
      <c r="I442" s="935"/>
      <c r="J442" s="935"/>
      <c r="L442" s="929"/>
      <c r="M442" s="929"/>
      <c r="N442" s="929"/>
      <c r="O442" s="929"/>
      <c r="P442" s="929"/>
      <c r="Q442" s="929"/>
    </row>
    <row r="443" spans="9:17" ht="14.25" customHeight="1" x14ac:dyDescent="0.25">
      <c r="I443" s="935"/>
      <c r="J443" s="935"/>
      <c r="L443" s="929"/>
      <c r="M443" s="929"/>
      <c r="N443" s="929"/>
      <c r="O443" s="929"/>
      <c r="P443" s="929"/>
      <c r="Q443" s="929"/>
    </row>
    <row r="444" spans="9:17" ht="14.25" customHeight="1" x14ac:dyDescent="0.25">
      <c r="I444" s="935"/>
      <c r="J444" s="935"/>
      <c r="L444" s="929"/>
      <c r="M444" s="929"/>
      <c r="N444" s="929"/>
      <c r="O444" s="929"/>
      <c r="P444" s="929"/>
      <c r="Q444" s="929"/>
    </row>
    <row r="445" spans="9:17" ht="14.25" customHeight="1" x14ac:dyDescent="0.25">
      <c r="I445" s="935"/>
      <c r="J445" s="935"/>
      <c r="L445" s="929"/>
      <c r="M445" s="929"/>
      <c r="N445" s="929"/>
      <c r="O445" s="929"/>
      <c r="P445" s="929"/>
      <c r="Q445" s="929"/>
    </row>
    <row r="446" spans="9:17" ht="14.25" customHeight="1" x14ac:dyDescent="0.25">
      <c r="I446" s="935"/>
      <c r="J446" s="935"/>
      <c r="L446" s="929"/>
      <c r="M446" s="929"/>
      <c r="N446" s="929"/>
      <c r="O446" s="929"/>
      <c r="P446" s="929"/>
      <c r="Q446" s="929"/>
    </row>
    <row r="447" spans="9:17" ht="14.25" customHeight="1" x14ac:dyDescent="0.25">
      <c r="I447" s="935"/>
      <c r="J447" s="935"/>
      <c r="L447" s="929"/>
      <c r="M447" s="929"/>
      <c r="N447" s="929"/>
      <c r="O447" s="929"/>
      <c r="P447" s="929"/>
      <c r="Q447" s="929"/>
    </row>
    <row r="448" spans="9:17" ht="14.25" customHeight="1" x14ac:dyDescent="0.25">
      <c r="I448" s="935"/>
      <c r="J448" s="935"/>
      <c r="L448" s="929"/>
      <c r="M448" s="929"/>
      <c r="N448" s="929"/>
      <c r="O448" s="929"/>
      <c r="P448" s="929"/>
      <c r="Q448" s="929"/>
    </row>
    <row r="449" spans="9:17" ht="14.25" customHeight="1" x14ac:dyDescent="0.25">
      <c r="I449" s="935"/>
      <c r="J449" s="935"/>
      <c r="L449" s="929"/>
      <c r="M449" s="929"/>
      <c r="N449" s="929"/>
      <c r="O449" s="929"/>
      <c r="P449" s="929"/>
      <c r="Q449" s="929"/>
    </row>
    <row r="450" spans="9:17" ht="14.25" customHeight="1" x14ac:dyDescent="0.25">
      <c r="I450" s="935"/>
      <c r="J450" s="935"/>
      <c r="L450" s="929"/>
      <c r="M450" s="929"/>
      <c r="N450" s="929"/>
      <c r="O450" s="929"/>
      <c r="P450" s="929"/>
      <c r="Q450" s="929"/>
    </row>
    <row r="451" spans="9:17" ht="14.25" customHeight="1" x14ac:dyDescent="0.25">
      <c r="I451" s="935"/>
      <c r="J451" s="935"/>
      <c r="L451" s="929"/>
      <c r="M451" s="929"/>
      <c r="N451" s="929"/>
      <c r="O451" s="929"/>
      <c r="P451" s="929"/>
      <c r="Q451" s="929"/>
    </row>
    <row r="452" spans="9:17" ht="14.25" customHeight="1" x14ac:dyDescent="0.25">
      <c r="I452" s="935"/>
      <c r="J452" s="935"/>
      <c r="L452" s="929"/>
      <c r="M452" s="929"/>
      <c r="N452" s="929"/>
      <c r="O452" s="929"/>
      <c r="P452" s="929"/>
      <c r="Q452" s="929"/>
    </row>
    <row r="453" spans="9:17" ht="14.25" customHeight="1" x14ac:dyDescent="0.25">
      <c r="I453" s="935"/>
      <c r="J453" s="935"/>
      <c r="L453" s="929"/>
      <c r="M453" s="929"/>
      <c r="N453" s="929"/>
      <c r="O453" s="929"/>
      <c r="P453" s="929"/>
      <c r="Q453" s="929"/>
    </row>
    <row r="454" spans="9:17" ht="14.25" customHeight="1" x14ac:dyDescent="0.25">
      <c r="I454" s="935"/>
      <c r="J454" s="935"/>
      <c r="L454" s="929"/>
      <c r="M454" s="929"/>
      <c r="N454" s="929"/>
      <c r="O454" s="929"/>
      <c r="P454" s="929"/>
      <c r="Q454" s="929"/>
    </row>
    <row r="455" spans="9:17" ht="14.25" customHeight="1" x14ac:dyDescent="0.25">
      <c r="I455" s="935"/>
      <c r="J455" s="935"/>
      <c r="L455" s="929"/>
      <c r="M455" s="929"/>
      <c r="N455" s="929"/>
      <c r="O455" s="929"/>
      <c r="P455" s="929"/>
      <c r="Q455" s="929"/>
    </row>
    <row r="456" spans="9:17" ht="14.25" customHeight="1" x14ac:dyDescent="0.25">
      <c r="I456" s="935"/>
      <c r="J456" s="935"/>
      <c r="L456" s="929"/>
      <c r="M456" s="929"/>
      <c r="N456" s="929"/>
      <c r="O456" s="929"/>
      <c r="P456" s="929"/>
      <c r="Q456" s="929"/>
    </row>
    <row r="457" spans="9:17" ht="14.25" customHeight="1" x14ac:dyDescent="0.25">
      <c r="I457" s="935"/>
      <c r="J457" s="935"/>
      <c r="L457" s="929"/>
      <c r="M457" s="929"/>
      <c r="N457" s="929"/>
      <c r="O457" s="929"/>
      <c r="P457" s="929"/>
      <c r="Q457" s="929"/>
    </row>
    <row r="458" spans="9:17" ht="14.25" customHeight="1" x14ac:dyDescent="0.25">
      <c r="I458" s="935"/>
      <c r="J458" s="935"/>
      <c r="L458" s="929"/>
      <c r="M458" s="929"/>
      <c r="N458" s="929"/>
      <c r="O458" s="929"/>
      <c r="P458" s="929"/>
      <c r="Q458" s="929"/>
    </row>
    <row r="459" spans="9:17" ht="14.25" customHeight="1" x14ac:dyDescent="0.25">
      <c r="I459" s="935"/>
      <c r="J459" s="935"/>
      <c r="L459" s="929"/>
      <c r="M459" s="929"/>
      <c r="N459" s="929"/>
      <c r="O459" s="929"/>
      <c r="P459" s="929"/>
      <c r="Q459" s="929"/>
    </row>
    <row r="460" spans="9:17" ht="14.25" customHeight="1" x14ac:dyDescent="0.25">
      <c r="I460" s="935"/>
      <c r="J460" s="935"/>
      <c r="L460" s="929"/>
      <c r="M460" s="929"/>
      <c r="N460" s="929"/>
      <c r="O460" s="929"/>
      <c r="P460" s="929"/>
      <c r="Q460" s="929"/>
    </row>
    <row r="461" spans="9:17" ht="14.25" customHeight="1" x14ac:dyDescent="0.25">
      <c r="I461" s="935"/>
      <c r="J461" s="935"/>
      <c r="L461" s="929"/>
      <c r="M461" s="929"/>
      <c r="N461" s="929"/>
      <c r="O461" s="929"/>
      <c r="P461" s="929"/>
      <c r="Q461" s="929"/>
    </row>
    <row r="462" spans="9:17" ht="14.25" customHeight="1" x14ac:dyDescent="0.25">
      <c r="I462" s="935"/>
      <c r="J462" s="935"/>
      <c r="L462" s="929"/>
      <c r="M462" s="929"/>
      <c r="N462" s="929"/>
      <c r="O462" s="929"/>
      <c r="P462" s="929"/>
      <c r="Q462" s="929"/>
    </row>
    <row r="463" spans="9:17" ht="14.25" customHeight="1" x14ac:dyDescent="0.25">
      <c r="I463" s="935"/>
      <c r="J463" s="935"/>
      <c r="L463" s="929"/>
      <c r="M463" s="929"/>
      <c r="N463" s="929"/>
      <c r="O463" s="929"/>
      <c r="P463" s="929"/>
      <c r="Q463" s="929"/>
    </row>
    <row r="464" spans="9:17" ht="14.25" customHeight="1" x14ac:dyDescent="0.25">
      <c r="I464" s="935"/>
      <c r="J464" s="935"/>
      <c r="L464" s="929"/>
      <c r="M464" s="929"/>
      <c r="N464" s="929"/>
      <c r="O464" s="929"/>
      <c r="P464" s="929"/>
      <c r="Q464" s="929"/>
    </row>
    <row r="465" spans="9:17" ht="14.25" customHeight="1" x14ac:dyDescent="0.25">
      <c r="I465" s="935"/>
      <c r="J465" s="935"/>
      <c r="L465" s="929"/>
      <c r="M465" s="929"/>
      <c r="N465" s="929"/>
      <c r="O465" s="929"/>
      <c r="P465" s="929"/>
      <c r="Q465" s="929"/>
    </row>
    <row r="466" spans="9:17" ht="14.25" customHeight="1" x14ac:dyDescent="0.25">
      <c r="I466" s="935"/>
      <c r="J466" s="935"/>
      <c r="L466" s="929"/>
      <c r="M466" s="929"/>
      <c r="N466" s="929"/>
      <c r="O466" s="929"/>
      <c r="P466" s="929"/>
      <c r="Q466" s="929"/>
    </row>
    <row r="467" spans="9:17" ht="14.25" customHeight="1" x14ac:dyDescent="0.25">
      <c r="I467" s="935"/>
      <c r="J467" s="935"/>
      <c r="L467" s="929"/>
      <c r="M467" s="929"/>
      <c r="N467" s="929"/>
      <c r="O467" s="929"/>
      <c r="P467" s="929"/>
      <c r="Q467" s="929"/>
    </row>
    <row r="468" spans="9:17" ht="14.25" customHeight="1" x14ac:dyDescent="0.25">
      <c r="I468" s="935"/>
      <c r="J468" s="935"/>
      <c r="L468" s="929"/>
      <c r="M468" s="929"/>
      <c r="N468" s="929"/>
      <c r="O468" s="929"/>
      <c r="P468" s="929"/>
      <c r="Q468" s="929"/>
    </row>
    <row r="469" spans="9:17" ht="14.25" customHeight="1" x14ac:dyDescent="0.25">
      <c r="I469" s="935"/>
      <c r="J469" s="935"/>
      <c r="L469" s="929"/>
      <c r="M469" s="929"/>
      <c r="N469" s="929"/>
      <c r="O469" s="929"/>
      <c r="P469" s="929"/>
      <c r="Q469" s="929"/>
    </row>
    <row r="470" spans="9:17" ht="14.25" customHeight="1" x14ac:dyDescent="0.25">
      <c r="I470" s="935"/>
      <c r="J470" s="935"/>
      <c r="L470" s="929"/>
      <c r="M470" s="929"/>
      <c r="N470" s="929"/>
      <c r="O470" s="929"/>
      <c r="P470" s="929"/>
      <c r="Q470" s="929"/>
    </row>
    <row r="471" spans="9:17" ht="14.25" customHeight="1" x14ac:dyDescent="0.25">
      <c r="I471" s="935"/>
      <c r="J471" s="935"/>
      <c r="L471" s="929"/>
      <c r="M471" s="929"/>
      <c r="N471" s="929"/>
      <c r="O471" s="929"/>
      <c r="P471" s="929"/>
      <c r="Q471" s="929"/>
    </row>
    <row r="472" spans="9:17" ht="14.25" customHeight="1" x14ac:dyDescent="0.25">
      <c r="I472" s="935"/>
      <c r="J472" s="935"/>
      <c r="L472" s="929"/>
      <c r="M472" s="929"/>
      <c r="N472" s="929"/>
      <c r="O472" s="929"/>
      <c r="P472" s="929"/>
      <c r="Q472" s="929"/>
    </row>
    <row r="473" spans="9:17" ht="14.25" customHeight="1" x14ac:dyDescent="0.25">
      <c r="I473" s="935"/>
      <c r="J473" s="935"/>
      <c r="L473" s="929"/>
      <c r="M473" s="929"/>
      <c r="N473" s="929"/>
      <c r="O473" s="929"/>
      <c r="P473" s="929"/>
      <c r="Q473" s="929"/>
    </row>
    <row r="474" spans="9:17" ht="14.25" customHeight="1" x14ac:dyDescent="0.25">
      <c r="I474" s="935"/>
      <c r="J474" s="935"/>
      <c r="L474" s="929"/>
      <c r="M474" s="929"/>
      <c r="N474" s="929"/>
      <c r="O474" s="929"/>
      <c r="P474" s="929"/>
      <c r="Q474" s="929"/>
    </row>
    <row r="475" spans="9:17" ht="14.25" customHeight="1" x14ac:dyDescent="0.25">
      <c r="I475" s="935"/>
      <c r="J475" s="935"/>
      <c r="L475" s="929"/>
      <c r="M475" s="929"/>
      <c r="N475" s="929"/>
      <c r="O475" s="929"/>
      <c r="P475" s="929"/>
      <c r="Q475" s="929"/>
    </row>
    <row r="476" spans="9:17" ht="14.25" customHeight="1" x14ac:dyDescent="0.25">
      <c r="I476" s="935"/>
      <c r="J476" s="935"/>
      <c r="L476" s="929"/>
      <c r="M476" s="929"/>
      <c r="N476" s="929"/>
      <c r="O476" s="929"/>
      <c r="P476" s="929"/>
      <c r="Q476" s="929"/>
    </row>
    <row r="477" spans="9:17" ht="14.25" customHeight="1" x14ac:dyDescent="0.25">
      <c r="I477" s="935"/>
      <c r="J477" s="935"/>
      <c r="L477" s="929"/>
      <c r="M477" s="929"/>
      <c r="N477" s="929"/>
      <c r="O477" s="929"/>
      <c r="P477" s="929"/>
      <c r="Q477" s="929"/>
    </row>
    <row r="478" spans="9:17" ht="14.25" customHeight="1" x14ac:dyDescent="0.25">
      <c r="I478" s="935"/>
      <c r="J478" s="935"/>
      <c r="L478" s="929"/>
      <c r="M478" s="929"/>
      <c r="N478" s="929"/>
      <c r="O478" s="929"/>
      <c r="P478" s="929"/>
      <c r="Q478" s="929"/>
    </row>
    <row r="479" spans="9:17" ht="14.25" customHeight="1" x14ac:dyDescent="0.25">
      <c r="I479" s="935"/>
      <c r="J479" s="935"/>
      <c r="L479" s="929"/>
      <c r="M479" s="929"/>
      <c r="N479" s="929"/>
      <c r="O479" s="929"/>
      <c r="P479" s="929"/>
      <c r="Q479" s="929"/>
    </row>
    <row r="480" spans="9:17" ht="14.25" customHeight="1" x14ac:dyDescent="0.25">
      <c r="I480" s="935"/>
      <c r="J480" s="935"/>
      <c r="L480" s="929"/>
      <c r="M480" s="929"/>
      <c r="N480" s="929"/>
      <c r="O480" s="929"/>
      <c r="P480" s="929"/>
      <c r="Q480" s="929"/>
    </row>
    <row r="481" spans="9:17" ht="14.25" customHeight="1" x14ac:dyDescent="0.25">
      <c r="I481" s="935"/>
      <c r="J481" s="935"/>
      <c r="L481" s="929"/>
      <c r="M481" s="929"/>
      <c r="N481" s="929"/>
      <c r="O481" s="929"/>
      <c r="P481" s="929"/>
      <c r="Q481" s="929"/>
    </row>
    <row r="482" spans="9:17" ht="14.25" customHeight="1" x14ac:dyDescent="0.25">
      <c r="I482" s="935"/>
      <c r="J482" s="935"/>
      <c r="L482" s="929"/>
      <c r="M482" s="929"/>
      <c r="N482" s="929"/>
      <c r="O482" s="929"/>
      <c r="P482" s="929"/>
      <c r="Q482" s="929"/>
    </row>
    <row r="483" spans="9:17" ht="14.25" customHeight="1" x14ac:dyDescent="0.25">
      <c r="I483" s="935"/>
      <c r="J483" s="935"/>
      <c r="L483" s="929"/>
      <c r="M483" s="929"/>
      <c r="N483" s="929"/>
      <c r="O483" s="929"/>
      <c r="P483" s="929"/>
      <c r="Q483" s="929"/>
    </row>
    <row r="484" spans="9:17" ht="14.25" customHeight="1" x14ac:dyDescent="0.25">
      <c r="I484" s="935"/>
      <c r="J484" s="935"/>
      <c r="L484" s="929"/>
      <c r="M484" s="929"/>
      <c r="N484" s="929"/>
      <c r="O484" s="929"/>
      <c r="P484" s="929"/>
      <c r="Q484" s="929"/>
    </row>
    <row r="485" spans="9:17" ht="14.25" customHeight="1" x14ac:dyDescent="0.25">
      <c r="I485" s="935"/>
      <c r="J485" s="935"/>
      <c r="L485" s="929"/>
      <c r="M485" s="929"/>
      <c r="N485" s="929"/>
      <c r="O485" s="929"/>
      <c r="P485" s="929"/>
      <c r="Q485" s="929"/>
    </row>
    <row r="486" spans="9:17" ht="14.25" customHeight="1" x14ac:dyDescent="0.25">
      <c r="I486" s="935"/>
      <c r="J486" s="935"/>
      <c r="L486" s="929"/>
      <c r="M486" s="929"/>
      <c r="N486" s="929"/>
      <c r="O486" s="929"/>
      <c r="P486" s="929"/>
      <c r="Q486" s="929"/>
    </row>
    <row r="487" spans="9:17" ht="14.25" customHeight="1" x14ac:dyDescent="0.25">
      <c r="I487" s="935"/>
      <c r="J487" s="935"/>
      <c r="L487" s="929"/>
      <c r="M487" s="929"/>
      <c r="N487" s="929"/>
      <c r="O487" s="929"/>
      <c r="P487" s="929"/>
      <c r="Q487" s="929"/>
    </row>
    <row r="488" spans="9:17" ht="14.25" customHeight="1" x14ac:dyDescent="0.25">
      <c r="I488" s="935"/>
      <c r="J488" s="935"/>
      <c r="L488" s="929"/>
      <c r="M488" s="929"/>
      <c r="N488" s="929"/>
      <c r="O488" s="929"/>
      <c r="P488" s="929"/>
      <c r="Q488" s="929"/>
    </row>
    <row r="489" spans="9:17" ht="14.25" customHeight="1" x14ac:dyDescent="0.25">
      <c r="I489" s="935"/>
      <c r="J489" s="935"/>
      <c r="L489" s="929"/>
      <c r="M489" s="929"/>
      <c r="N489" s="929"/>
      <c r="O489" s="929"/>
      <c r="P489" s="929"/>
      <c r="Q489" s="929"/>
    </row>
    <row r="490" spans="9:17" ht="14.25" customHeight="1" x14ac:dyDescent="0.25">
      <c r="I490" s="935"/>
      <c r="J490" s="935"/>
      <c r="L490" s="929"/>
      <c r="M490" s="929"/>
      <c r="N490" s="929"/>
      <c r="O490" s="929"/>
      <c r="P490" s="929"/>
      <c r="Q490" s="929"/>
    </row>
    <row r="491" spans="9:17" ht="14.25" customHeight="1" x14ac:dyDescent="0.25">
      <c r="I491" s="935"/>
      <c r="J491" s="935"/>
      <c r="L491" s="929"/>
      <c r="M491" s="929"/>
      <c r="N491" s="929"/>
      <c r="O491" s="929"/>
      <c r="P491" s="929"/>
      <c r="Q491" s="929"/>
    </row>
    <row r="492" spans="9:17" ht="14.25" customHeight="1" x14ac:dyDescent="0.25">
      <c r="I492" s="935"/>
      <c r="J492" s="935"/>
      <c r="L492" s="929"/>
      <c r="M492" s="929"/>
      <c r="N492" s="929"/>
      <c r="O492" s="929"/>
      <c r="P492" s="929"/>
      <c r="Q492" s="929"/>
    </row>
    <row r="493" spans="9:17" ht="14.25" customHeight="1" x14ac:dyDescent="0.25">
      <c r="I493" s="935"/>
      <c r="J493" s="935"/>
      <c r="L493" s="929"/>
      <c r="M493" s="929"/>
      <c r="N493" s="929"/>
      <c r="O493" s="929"/>
      <c r="P493" s="929"/>
      <c r="Q493" s="929"/>
    </row>
    <row r="494" spans="9:17" ht="14.25" customHeight="1" x14ac:dyDescent="0.25">
      <c r="I494" s="935"/>
      <c r="J494" s="935"/>
      <c r="L494" s="929"/>
      <c r="M494" s="929"/>
      <c r="N494" s="929"/>
      <c r="O494" s="929"/>
      <c r="P494" s="929"/>
      <c r="Q494" s="929"/>
    </row>
    <row r="495" spans="9:17" ht="14.25" customHeight="1" x14ac:dyDescent="0.25">
      <c r="I495" s="935"/>
      <c r="J495" s="935"/>
      <c r="L495" s="929"/>
      <c r="M495" s="929"/>
      <c r="N495" s="929"/>
      <c r="O495" s="929"/>
      <c r="P495" s="929"/>
      <c r="Q495" s="929"/>
    </row>
    <row r="496" spans="9:17" ht="14.25" customHeight="1" x14ac:dyDescent="0.25">
      <c r="I496" s="935"/>
      <c r="J496" s="935"/>
      <c r="L496" s="929"/>
      <c r="M496" s="929"/>
      <c r="N496" s="929"/>
      <c r="O496" s="929"/>
      <c r="P496" s="929"/>
      <c r="Q496" s="929"/>
    </row>
    <row r="497" spans="9:17" ht="14.25" customHeight="1" x14ac:dyDescent="0.25">
      <c r="I497" s="935"/>
      <c r="J497" s="935"/>
      <c r="L497" s="929"/>
      <c r="M497" s="929"/>
      <c r="N497" s="929"/>
      <c r="O497" s="929"/>
      <c r="P497" s="929"/>
      <c r="Q497" s="929"/>
    </row>
    <row r="498" spans="9:17" ht="14.25" customHeight="1" x14ac:dyDescent="0.25">
      <c r="I498" s="935"/>
      <c r="J498" s="935"/>
      <c r="L498" s="929"/>
      <c r="M498" s="929"/>
      <c r="N498" s="929"/>
      <c r="O498" s="929"/>
      <c r="P498" s="929"/>
      <c r="Q498" s="929"/>
    </row>
    <row r="499" spans="9:17" ht="14.25" customHeight="1" x14ac:dyDescent="0.25">
      <c r="I499" s="935"/>
      <c r="J499" s="935"/>
      <c r="L499" s="929"/>
      <c r="M499" s="929"/>
      <c r="N499" s="929"/>
      <c r="O499" s="929"/>
      <c r="P499" s="929"/>
      <c r="Q499" s="929"/>
    </row>
    <row r="500" spans="9:17" ht="14.25" customHeight="1" x14ac:dyDescent="0.25">
      <c r="I500" s="935"/>
      <c r="J500" s="935"/>
      <c r="L500" s="929"/>
      <c r="M500" s="929"/>
      <c r="N500" s="929"/>
      <c r="O500" s="929"/>
      <c r="P500" s="929"/>
      <c r="Q500" s="929"/>
    </row>
    <row r="501" spans="9:17" ht="14.25" customHeight="1" x14ac:dyDescent="0.25">
      <c r="I501" s="935"/>
      <c r="J501" s="935"/>
      <c r="L501" s="929"/>
      <c r="M501" s="929"/>
      <c r="N501" s="929"/>
      <c r="O501" s="929"/>
      <c r="P501" s="929"/>
      <c r="Q501" s="929"/>
    </row>
    <row r="502" spans="9:17" ht="14.25" customHeight="1" x14ac:dyDescent="0.25">
      <c r="I502" s="935"/>
      <c r="J502" s="935"/>
      <c r="L502" s="929"/>
      <c r="M502" s="929"/>
      <c r="N502" s="929"/>
      <c r="O502" s="929"/>
      <c r="P502" s="929"/>
      <c r="Q502" s="929"/>
    </row>
    <row r="503" spans="9:17" ht="14.25" customHeight="1" x14ac:dyDescent="0.25">
      <c r="I503" s="935"/>
      <c r="J503" s="935"/>
      <c r="L503" s="929"/>
      <c r="M503" s="929"/>
      <c r="N503" s="929"/>
      <c r="O503" s="929"/>
      <c r="P503" s="929"/>
      <c r="Q503" s="929"/>
    </row>
    <row r="504" spans="9:17" ht="14.25" customHeight="1" x14ac:dyDescent="0.25">
      <c r="I504" s="935"/>
      <c r="J504" s="935"/>
      <c r="L504" s="929"/>
      <c r="M504" s="929"/>
      <c r="N504" s="929"/>
      <c r="O504" s="929"/>
      <c r="P504" s="929"/>
      <c r="Q504" s="929"/>
    </row>
    <row r="505" spans="9:17" ht="14.25" customHeight="1" x14ac:dyDescent="0.25">
      <c r="I505" s="935"/>
      <c r="J505" s="935"/>
      <c r="L505" s="929"/>
      <c r="M505" s="929"/>
      <c r="N505" s="929"/>
      <c r="O505" s="929"/>
      <c r="P505" s="929"/>
      <c r="Q505" s="929"/>
    </row>
    <row r="506" spans="9:17" ht="14.25" customHeight="1" x14ac:dyDescent="0.25">
      <c r="I506" s="935"/>
      <c r="J506" s="935"/>
      <c r="L506" s="929"/>
      <c r="M506" s="929"/>
      <c r="N506" s="929"/>
      <c r="O506" s="929"/>
      <c r="P506" s="929"/>
      <c r="Q506" s="929"/>
    </row>
    <row r="507" spans="9:17" ht="14.25" customHeight="1" x14ac:dyDescent="0.25">
      <c r="I507" s="935"/>
      <c r="J507" s="935"/>
      <c r="L507" s="929"/>
      <c r="M507" s="929"/>
      <c r="N507" s="929"/>
      <c r="O507" s="929"/>
      <c r="P507" s="929"/>
      <c r="Q507" s="929"/>
    </row>
    <row r="508" spans="9:17" ht="14.25" customHeight="1" x14ac:dyDescent="0.25">
      <c r="I508" s="935"/>
      <c r="J508" s="935"/>
      <c r="L508" s="929"/>
      <c r="M508" s="929"/>
      <c r="N508" s="929"/>
      <c r="O508" s="929"/>
      <c r="P508" s="929"/>
      <c r="Q508" s="929"/>
    </row>
    <row r="509" spans="9:17" ht="14.25" customHeight="1" x14ac:dyDescent="0.25">
      <c r="I509" s="935"/>
      <c r="J509" s="935"/>
      <c r="L509" s="929"/>
      <c r="M509" s="929"/>
      <c r="N509" s="929"/>
      <c r="O509" s="929"/>
      <c r="P509" s="929"/>
      <c r="Q509" s="929"/>
    </row>
    <row r="510" spans="9:17" ht="14.25" customHeight="1" x14ac:dyDescent="0.25">
      <c r="I510" s="935"/>
      <c r="J510" s="935"/>
      <c r="L510" s="929"/>
      <c r="M510" s="929"/>
      <c r="N510" s="929"/>
      <c r="O510" s="929"/>
      <c r="P510" s="929"/>
      <c r="Q510" s="929"/>
    </row>
    <row r="511" spans="9:17" ht="14.25" customHeight="1" x14ac:dyDescent="0.25">
      <c r="I511" s="935"/>
      <c r="J511" s="935"/>
      <c r="L511" s="929"/>
      <c r="M511" s="929"/>
      <c r="N511" s="929"/>
      <c r="O511" s="929"/>
      <c r="P511" s="929"/>
      <c r="Q511" s="929"/>
    </row>
    <row r="512" spans="9:17" ht="14.25" customHeight="1" x14ac:dyDescent="0.25">
      <c r="I512" s="935"/>
      <c r="J512" s="935"/>
      <c r="L512" s="929"/>
      <c r="M512" s="929"/>
      <c r="N512" s="929"/>
      <c r="O512" s="929"/>
      <c r="P512" s="929"/>
      <c r="Q512" s="929"/>
    </row>
    <row r="513" spans="9:17" ht="14.25" customHeight="1" x14ac:dyDescent="0.25">
      <c r="I513" s="935"/>
      <c r="J513" s="935"/>
      <c r="L513" s="929"/>
      <c r="M513" s="929"/>
      <c r="N513" s="929"/>
      <c r="O513" s="929"/>
      <c r="P513" s="929"/>
      <c r="Q513" s="929"/>
    </row>
    <row r="514" spans="9:17" ht="14.25" customHeight="1" x14ac:dyDescent="0.25">
      <c r="I514" s="935"/>
      <c r="J514" s="935"/>
      <c r="L514" s="929"/>
      <c r="M514" s="929"/>
      <c r="N514" s="929"/>
      <c r="O514" s="929"/>
      <c r="P514" s="929"/>
      <c r="Q514" s="929"/>
    </row>
    <row r="515" spans="9:17" ht="14.25" customHeight="1" x14ac:dyDescent="0.25">
      <c r="I515" s="935"/>
      <c r="J515" s="935"/>
      <c r="L515" s="929"/>
      <c r="M515" s="929"/>
      <c r="N515" s="929"/>
      <c r="O515" s="929"/>
      <c r="P515" s="929"/>
      <c r="Q515" s="929"/>
    </row>
    <row r="516" spans="9:17" ht="14.25" customHeight="1" x14ac:dyDescent="0.25">
      <c r="I516" s="935"/>
      <c r="J516" s="935"/>
      <c r="L516" s="929"/>
      <c r="M516" s="929"/>
      <c r="N516" s="929"/>
      <c r="O516" s="929"/>
      <c r="P516" s="929"/>
      <c r="Q516" s="929"/>
    </row>
    <row r="517" spans="9:17" ht="14.25" customHeight="1" x14ac:dyDescent="0.25">
      <c r="I517" s="935"/>
      <c r="J517" s="935"/>
      <c r="L517" s="929"/>
      <c r="M517" s="929"/>
      <c r="N517" s="929"/>
      <c r="O517" s="929"/>
      <c r="P517" s="929"/>
      <c r="Q517" s="929"/>
    </row>
    <row r="518" spans="9:17" ht="14.25" customHeight="1" x14ac:dyDescent="0.25">
      <c r="I518" s="935"/>
      <c r="J518" s="935"/>
      <c r="L518" s="929"/>
      <c r="M518" s="929"/>
      <c r="N518" s="929"/>
      <c r="O518" s="929"/>
      <c r="P518" s="929"/>
      <c r="Q518" s="929"/>
    </row>
    <row r="519" spans="9:17" ht="14.25" customHeight="1" x14ac:dyDescent="0.25">
      <c r="I519" s="935"/>
      <c r="J519" s="935"/>
      <c r="L519" s="929"/>
      <c r="M519" s="929"/>
      <c r="N519" s="929"/>
      <c r="O519" s="929"/>
      <c r="P519" s="929"/>
      <c r="Q519" s="929"/>
    </row>
    <row r="520" spans="9:17" ht="14.25" customHeight="1" x14ac:dyDescent="0.25">
      <c r="I520" s="935"/>
      <c r="J520" s="935"/>
      <c r="L520" s="929"/>
      <c r="M520" s="929"/>
      <c r="N520" s="929"/>
      <c r="O520" s="929"/>
      <c r="P520" s="929"/>
      <c r="Q520" s="929"/>
    </row>
    <row r="521" spans="9:17" ht="14.25" customHeight="1" x14ac:dyDescent="0.25">
      <c r="I521" s="935"/>
      <c r="J521" s="935"/>
      <c r="L521" s="929"/>
      <c r="M521" s="929"/>
      <c r="N521" s="929"/>
      <c r="O521" s="929"/>
      <c r="P521" s="929"/>
      <c r="Q521" s="929"/>
    </row>
    <row r="522" spans="9:17" ht="14.25" customHeight="1" x14ac:dyDescent="0.25">
      <c r="I522" s="935"/>
      <c r="J522" s="935"/>
      <c r="L522" s="929"/>
      <c r="M522" s="929"/>
      <c r="N522" s="929"/>
      <c r="O522" s="929"/>
      <c r="P522" s="929"/>
      <c r="Q522" s="929"/>
    </row>
    <row r="523" spans="9:17" ht="14.25" customHeight="1" x14ac:dyDescent="0.25">
      <c r="I523" s="935"/>
      <c r="J523" s="935"/>
      <c r="L523" s="929"/>
      <c r="M523" s="929"/>
      <c r="N523" s="929"/>
      <c r="O523" s="929"/>
      <c r="P523" s="929"/>
      <c r="Q523" s="929"/>
    </row>
    <row r="524" spans="9:17" ht="14.25" customHeight="1" x14ac:dyDescent="0.25">
      <c r="I524" s="935"/>
      <c r="J524" s="935"/>
      <c r="L524" s="929"/>
      <c r="M524" s="929"/>
      <c r="N524" s="929"/>
      <c r="O524" s="929"/>
      <c r="P524" s="929"/>
      <c r="Q524" s="929"/>
    </row>
    <row r="525" spans="9:17" ht="14.25" customHeight="1" x14ac:dyDescent="0.25">
      <c r="I525" s="935"/>
      <c r="J525" s="935"/>
      <c r="L525" s="929"/>
      <c r="M525" s="929"/>
      <c r="N525" s="929"/>
      <c r="O525" s="929"/>
      <c r="P525" s="929"/>
      <c r="Q525" s="929"/>
    </row>
    <row r="526" spans="9:17" ht="14.25" customHeight="1" x14ac:dyDescent="0.25">
      <c r="I526" s="935"/>
      <c r="J526" s="935"/>
      <c r="L526" s="929"/>
      <c r="M526" s="929"/>
      <c r="N526" s="929"/>
      <c r="O526" s="929"/>
      <c r="P526" s="929"/>
      <c r="Q526" s="929"/>
    </row>
    <row r="527" spans="9:17" ht="14.25" customHeight="1" x14ac:dyDescent="0.25">
      <c r="I527" s="935"/>
      <c r="J527" s="935"/>
      <c r="L527" s="929"/>
      <c r="M527" s="929"/>
      <c r="N527" s="929"/>
      <c r="O527" s="929"/>
      <c r="P527" s="929"/>
      <c r="Q527" s="929"/>
    </row>
    <row r="528" spans="9:17" ht="14.25" customHeight="1" x14ac:dyDescent="0.25">
      <c r="I528" s="935"/>
      <c r="J528" s="935"/>
      <c r="L528" s="929"/>
      <c r="M528" s="929"/>
      <c r="N528" s="929"/>
      <c r="O528" s="929"/>
      <c r="P528" s="929"/>
      <c r="Q528" s="929"/>
    </row>
    <row r="529" spans="9:17" ht="14.25" customHeight="1" x14ac:dyDescent="0.25">
      <c r="I529" s="935"/>
      <c r="J529" s="935"/>
      <c r="L529" s="929"/>
      <c r="M529" s="929"/>
      <c r="N529" s="929"/>
      <c r="O529" s="929"/>
      <c r="P529" s="929"/>
      <c r="Q529" s="929"/>
    </row>
    <row r="530" spans="9:17" ht="14.25" customHeight="1" x14ac:dyDescent="0.25">
      <c r="I530" s="935"/>
      <c r="J530" s="935"/>
      <c r="L530" s="929"/>
      <c r="M530" s="929"/>
      <c r="N530" s="929"/>
      <c r="O530" s="929"/>
      <c r="P530" s="929"/>
      <c r="Q530" s="929"/>
    </row>
    <row r="531" spans="9:17" ht="14.25" customHeight="1" x14ac:dyDescent="0.25">
      <c r="I531" s="935"/>
      <c r="J531" s="935"/>
      <c r="L531" s="929"/>
      <c r="M531" s="929"/>
      <c r="N531" s="929"/>
      <c r="O531" s="929"/>
      <c r="P531" s="929"/>
      <c r="Q531" s="929"/>
    </row>
    <row r="532" spans="9:17" ht="14.25" customHeight="1" x14ac:dyDescent="0.25">
      <c r="I532" s="935"/>
      <c r="J532" s="935"/>
      <c r="L532" s="929"/>
      <c r="M532" s="929"/>
      <c r="N532" s="929"/>
      <c r="O532" s="929"/>
      <c r="P532" s="929"/>
      <c r="Q532" s="929"/>
    </row>
    <row r="533" spans="9:17" ht="14.25" customHeight="1" x14ac:dyDescent="0.25">
      <c r="I533" s="935"/>
      <c r="J533" s="935"/>
      <c r="L533" s="929"/>
      <c r="M533" s="929"/>
      <c r="N533" s="929"/>
      <c r="O533" s="929"/>
      <c r="P533" s="929"/>
      <c r="Q533" s="929"/>
    </row>
    <row r="534" spans="9:17" ht="14.25" customHeight="1" x14ac:dyDescent="0.25">
      <c r="I534" s="935"/>
      <c r="J534" s="935"/>
      <c r="L534" s="929"/>
      <c r="M534" s="929"/>
      <c r="N534" s="929"/>
      <c r="O534" s="929"/>
      <c r="P534" s="929"/>
      <c r="Q534" s="929"/>
    </row>
    <row r="535" spans="9:17" ht="14.25" customHeight="1" x14ac:dyDescent="0.25">
      <c r="I535" s="935"/>
      <c r="J535" s="935"/>
      <c r="L535" s="929"/>
      <c r="M535" s="929"/>
      <c r="N535" s="929"/>
      <c r="O535" s="929"/>
      <c r="P535" s="929"/>
      <c r="Q535" s="929"/>
    </row>
    <row r="536" spans="9:17" ht="14.25" customHeight="1" x14ac:dyDescent="0.25">
      <c r="I536" s="935"/>
      <c r="J536" s="935"/>
      <c r="L536" s="929"/>
      <c r="M536" s="929"/>
      <c r="N536" s="929"/>
      <c r="O536" s="929"/>
      <c r="P536" s="929"/>
      <c r="Q536" s="929"/>
    </row>
    <row r="537" spans="9:17" ht="14.25" customHeight="1" x14ac:dyDescent="0.25">
      <c r="I537" s="935"/>
      <c r="J537" s="935"/>
      <c r="L537" s="929"/>
      <c r="M537" s="929"/>
      <c r="N537" s="929"/>
      <c r="O537" s="929"/>
      <c r="P537" s="929"/>
      <c r="Q537" s="929"/>
    </row>
    <row r="538" spans="9:17" ht="14.25" customHeight="1" x14ac:dyDescent="0.25">
      <c r="I538" s="935"/>
      <c r="J538" s="935"/>
      <c r="L538" s="929"/>
      <c r="M538" s="929"/>
      <c r="N538" s="929"/>
      <c r="O538" s="929"/>
      <c r="P538" s="929"/>
      <c r="Q538" s="929"/>
    </row>
    <row r="539" spans="9:17" ht="14.25" customHeight="1" x14ac:dyDescent="0.25">
      <c r="I539" s="935"/>
      <c r="J539" s="935"/>
      <c r="L539" s="929"/>
      <c r="M539" s="929"/>
      <c r="N539" s="929"/>
      <c r="O539" s="929"/>
      <c r="P539" s="929"/>
      <c r="Q539" s="929"/>
    </row>
    <row r="540" spans="9:17" ht="14.25" customHeight="1" x14ac:dyDescent="0.25">
      <c r="I540" s="935"/>
      <c r="J540" s="935"/>
      <c r="L540" s="929"/>
      <c r="M540" s="929"/>
      <c r="N540" s="929"/>
      <c r="O540" s="929"/>
      <c r="P540" s="929"/>
      <c r="Q540" s="929"/>
    </row>
    <row r="541" spans="9:17" ht="14.25" customHeight="1" x14ac:dyDescent="0.25">
      <c r="I541" s="935"/>
      <c r="J541" s="935"/>
      <c r="L541" s="929"/>
      <c r="M541" s="929"/>
      <c r="N541" s="929"/>
      <c r="O541" s="929"/>
      <c r="P541" s="929"/>
      <c r="Q541" s="929"/>
    </row>
    <row r="542" spans="9:17" ht="14.25" customHeight="1" x14ac:dyDescent="0.25">
      <c r="I542" s="935"/>
      <c r="J542" s="935"/>
      <c r="L542" s="929"/>
      <c r="M542" s="929"/>
      <c r="N542" s="929"/>
      <c r="O542" s="929"/>
      <c r="P542" s="929"/>
      <c r="Q542" s="929"/>
    </row>
    <row r="543" spans="9:17" ht="14.25" customHeight="1" x14ac:dyDescent="0.25">
      <c r="I543" s="935"/>
      <c r="J543" s="935"/>
      <c r="L543" s="929"/>
      <c r="M543" s="929"/>
      <c r="N543" s="929"/>
      <c r="O543" s="929"/>
      <c r="P543" s="929"/>
      <c r="Q543" s="929"/>
    </row>
    <row r="544" spans="9:17" ht="14.25" customHeight="1" x14ac:dyDescent="0.25">
      <c r="I544" s="935"/>
      <c r="J544" s="935"/>
      <c r="L544" s="929"/>
      <c r="M544" s="929"/>
      <c r="N544" s="929"/>
      <c r="O544" s="929"/>
      <c r="P544" s="929"/>
      <c r="Q544" s="929"/>
    </row>
    <row r="545" spans="9:17" ht="14.25" customHeight="1" x14ac:dyDescent="0.25">
      <c r="I545" s="935"/>
      <c r="J545" s="935"/>
      <c r="L545" s="929"/>
      <c r="M545" s="929"/>
      <c r="N545" s="929"/>
      <c r="O545" s="929"/>
      <c r="P545" s="929"/>
      <c r="Q545" s="929"/>
    </row>
    <row r="546" spans="9:17" ht="14.25" customHeight="1" x14ac:dyDescent="0.25">
      <c r="I546" s="935"/>
      <c r="J546" s="935"/>
      <c r="L546" s="929"/>
      <c r="M546" s="929"/>
      <c r="N546" s="929"/>
      <c r="O546" s="929"/>
      <c r="P546" s="929"/>
      <c r="Q546" s="929"/>
    </row>
    <row r="547" spans="9:17" ht="14.25" customHeight="1" x14ac:dyDescent="0.25">
      <c r="I547" s="935"/>
      <c r="J547" s="935"/>
      <c r="L547" s="929"/>
      <c r="M547" s="929"/>
      <c r="N547" s="929"/>
      <c r="O547" s="929"/>
      <c r="P547" s="929"/>
      <c r="Q547" s="929"/>
    </row>
    <row r="548" spans="9:17" ht="14.25" customHeight="1" x14ac:dyDescent="0.25">
      <c r="I548" s="935"/>
      <c r="J548" s="935"/>
      <c r="L548" s="929"/>
      <c r="M548" s="929"/>
      <c r="N548" s="929"/>
      <c r="O548" s="929"/>
      <c r="P548" s="929"/>
      <c r="Q548" s="929"/>
    </row>
    <row r="549" spans="9:17" ht="14.25" customHeight="1" x14ac:dyDescent="0.25">
      <c r="I549" s="935"/>
      <c r="J549" s="935"/>
      <c r="L549" s="929"/>
      <c r="M549" s="929"/>
      <c r="N549" s="929"/>
      <c r="O549" s="929"/>
      <c r="P549" s="929"/>
      <c r="Q549" s="929"/>
    </row>
    <row r="550" spans="9:17" ht="14.25" customHeight="1" x14ac:dyDescent="0.25">
      <c r="I550" s="935"/>
      <c r="J550" s="935"/>
      <c r="L550" s="929"/>
      <c r="M550" s="929"/>
      <c r="N550" s="929"/>
      <c r="O550" s="929"/>
      <c r="P550" s="929"/>
      <c r="Q550" s="929"/>
    </row>
    <row r="551" spans="9:17" ht="14.25" customHeight="1" x14ac:dyDescent="0.25">
      <c r="I551" s="935"/>
      <c r="J551" s="935"/>
      <c r="L551" s="929"/>
      <c r="M551" s="929"/>
      <c r="N551" s="929"/>
      <c r="O551" s="929"/>
      <c r="P551" s="929"/>
      <c r="Q551" s="929"/>
    </row>
    <row r="552" spans="9:17" ht="14.25" customHeight="1" x14ac:dyDescent="0.25">
      <c r="I552" s="935"/>
      <c r="J552" s="935"/>
      <c r="L552" s="929"/>
      <c r="M552" s="929"/>
      <c r="N552" s="929"/>
      <c r="O552" s="929"/>
      <c r="P552" s="929"/>
      <c r="Q552" s="929"/>
    </row>
    <row r="553" spans="9:17" ht="14.25" customHeight="1" x14ac:dyDescent="0.25">
      <c r="I553" s="935"/>
      <c r="J553" s="935"/>
      <c r="L553" s="929"/>
      <c r="M553" s="929"/>
      <c r="N553" s="929"/>
      <c r="O553" s="929"/>
      <c r="P553" s="929"/>
      <c r="Q553" s="929"/>
    </row>
    <row r="554" spans="9:17" ht="14.25" customHeight="1" x14ac:dyDescent="0.25">
      <c r="I554" s="935"/>
      <c r="J554" s="935"/>
      <c r="L554" s="929"/>
      <c r="M554" s="929"/>
      <c r="N554" s="929"/>
      <c r="O554" s="929"/>
      <c r="P554" s="929"/>
      <c r="Q554" s="929"/>
    </row>
    <row r="555" spans="9:17" ht="14.25" customHeight="1" x14ac:dyDescent="0.25">
      <c r="I555" s="935"/>
      <c r="J555" s="935"/>
      <c r="L555" s="929"/>
      <c r="M555" s="929"/>
      <c r="N555" s="929"/>
      <c r="O555" s="929"/>
      <c r="P555" s="929"/>
      <c r="Q555" s="929"/>
    </row>
    <row r="556" spans="9:17" ht="14.25" customHeight="1" x14ac:dyDescent="0.25">
      <c r="I556" s="935"/>
      <c r="J556" s="935"/>
      <c r="L556" s="929"/>
      <c r="M556" s="929"/>
      <c r="N556" s="929"/>
      <c r="O556" s="929"/>
      <c r="P556" s="929"/>
      <c r="Q556" s="929"/>
    </row>
    <row r="557" spans="9:17" ht="14.25" customHeight="1" x14ac:dyDescent="0.25">
      <c r="I557" s="935"/>
      <c r="J557" s="935"/>
      <c r="L557" s="929"/>
      <c r="M557" s="929"/>
      <c r="N557" s="929"/>
      <c r="O557" s="929"/>
      <c r="P557" s="929"/>
      <c r="Q557" s="929"/>
    </row>
    <row r="558" spans="9:17" ht="14.25" customHeight="1" x14ac:dyDescent="0.25">
      <c r="I558" s="935"/>
      <c r="J558" s="935"/>
      <c r="L558" s="929"/>
      <c r="M558" s="929"/>
      <c r="N558" s="929"/>
      <c r="O558" s="929"/>
      <c r="P558" s="929"/>
      <c r="Q558" s="929"/>
    </row>
    <row r="559" spans="9:17" ht="14.25" customHeight="1" x14ac:dyDescent="0.25">
      <c r="I559" s="935"/>
      <c r="J559" s="935"/>
      <c r="L559" s="929"/>
      <c r="M559" s="929"/>
      <c r="N559" s="929"/>
      <c r="O559" s="929"/>
      <c r="P559" s="929"/>
      <c r="Q559" s="929"/>
    </row>
    <row r="560" spans="9:17" ht="14.25" customHeight="1" x14ac:dyDescent="0.25">
      <c r="I560" s="935"/>
      <c r="J560" s="935"/>
      <c r="L560" s="929"/>
      <c r="M560" s="929"/>
      <c r="N560" s="929"/>
      <c r="O560" s="929"/>
      <c r="P560" s="929"/>
      <c r="Q560" s="929"/>
    </row>
    <row r="561" spans="9:17" ht="14.25" customHeight="1" x14ac:dyDescent="0.25">
      <c r="I561" s="935"/>
      <c r="J561" s="935"/>
      <c r="L561" s="929"/>
      <c r="M561" s="929"/>
      <c r="N561" s="929"/>
      <c r="O561" s="929"/>
      <c r="P561" s="929"/>
      <c r="Q561" s="929"/>
    </row>
    <row r="562" spans="9:17" ht="14.25" customHeight="1" x14ac:dyDescent="0.25">
      <c r="I562" s="935"/>
      <c r="J562" s="935"/>
      <c r="L562" s="929"/>
      <c r="M562" s="929"/>
      <c r="N562" s="929"/>
      <c r="O562" s="929"/>
      <c r="P562" s="929"/>
      <c r="Q562" s="929"/>
    </row>
    <row r="563" spans="9:17" ht="14.25" customHeight="1" x14ac:dyDescent="0.25">
      <c r="I563" s="935"/>
      <c r="J563" s="935"/>
      <c r="L563" s="929"/>
      <c r="M563" s="929"/>
      <c r="N563" s="929"/>
      <c r="O563" s="929"/>
      <c r="P563" s="929"/>
      <c r="Q563" s="929"/>
    </row>
    <row r="564" spans="9:17" ht="14.25" customHeight="1" x14ac:dyDescent="0.25">
      <c r="I564" s="935"/>
      <c r="J564" s="935"/>
      <c r="L564" s="929"/>
      <c r="M564" s="929"/>
      <c r="N564" s="929"/>
      <c r="O564" s="929"/>
      <c r="P564" s="929"/>
      <c r="Q564" s="929"/>
    </row>
    <row r="565" spans="9:17" ht="14.25" customHeight="1" x14ac:dyDescent="0.25">
      <c r="I565" s="935"/>
      <c r="J565" s="935"/>
      <c r="L565" s="929"/>
      <c r="M565" s="929"/>
      <c r="N565" s="929"/>
      <c r="O565" s="929"/>
      <c r="P565" s="929"/>
      <c r="Q565" s="929"/>
    </row>
    <row r="566" spans="9:17" ht="14.25" customHeight="1" x14ac:dyDescent="0.25">
      <c r="I566" s="935"/>
      <c r="J566" s="935"/>
      <c r="L566" s="929"/>
      <c r="M566" s="929"/>
      <c r="N566" s="929"/>
      <c r="O566" s="929"/>
      <c r="P566" s="929"/>
      <c r="Q566" s="929"/>
    </row>
    <row r="567" spans="9:17" ht="14.25" customHeight="1" x14ac:dyDescent="0.25">
      <c r="I567" s="935"/>
      <c r="J567" s="935"/>
      <c r="L567" s="929"/>
      <c r="M567" s="929"/>
      <c r="N567" s="929"/>
      <c r="O567" s="929"/>
      <c r="P567" s="929"/>
      <c r="Q567" s="929"/>
    </row>
    <row r="568" spans="9:17" ht="14.25" customHeight="1" x14ac:dyDescent="0.25">
      <c r="I568" s="935"/>
      <c r="J568" s="935"/>
      <c r="L568" s="929"/>
      <c r="M568" s="929"/>
      <c r="N568" s="929"/>
      <c r="O568" s="929"/>
      <c r="P568" s="929"/>
      <c r="Q568" s="929"/>
    </row>
    <row r="569" spans="9:17" ht="14.25" customHeight="1" x14ac:dyDescent="0.25">
      <c r="I569" s="935"/>
      <c r="J569" s="935"/>
      <c r="L569" s="929"/>
      <c r="M569" s="929"/>
      <c r="N569" s="929"/>
      <c r="O569" s="929"/>
      <c r="P569" s="929"/>
      <c r="Q569" s="929"/>
    </row>
    <row r="570" spans="9:17" ht="14.25" customHeight="1" x14ac:dyDescent="0.25">
      <c r="I570" s="935"/>
      <c r="J570" s="935"/>
      <c r="L570" s="929"/>
      <c r="M570" s="929"/>
      <c r="N570" s="929"/>
      <c r="O570" s="929"/>
      <c r="P570" s="929"/>
      <c r="Q570" s="929"/>
    </row>
    <row r="571" spans="9:17" ht="14.25" customHeight="1" x14ac:dyDescent="0.25">
      <c r="I571" s="935"/>
      <c r="J571" s="935"/>
      <c r="L571" s="929"/>
      <c r="M571" s="929"/>
      <c r="N571" s="929"/>
      <c r="O571" s="929"/>
      <c r="P571" s="929"/>
      <c r="Q571" s="929"/>
    </row>
    <row r="572" spans="9:17" ht="14.25" customHeight="1" x14ac:dyDescent="0.25">
      <c r="I572" s="935"/>
      <c r="J572" s="935"/>
      <c r="L572" s="929"/>
      <c r="M572" s="929"/>
      <c r="N572" s="929"/>
      <c r="O572" s="929"/>
      <c r="P572" s="929"/>
      <c r="Q572" s="929"/>
    </row>
    <row r="573" spans="9:17" ht="14.25" customHeight="1" x14ac:dyDescent="0.25">
      <c r="I573" s="935"/>
      <c r="J573" s="935"/>
      <c r="L573" s="929"/>
      <c r="M573" s="929"/>
      <c r="N573" s="929"/>
      <c r="O573" s="929"/>
      <c r="P573" s="929"/>
      <c r="Q573" s="929"/>
    </row>
    <row r="574" spans="9:17" ht="14.25" customHeight="1" x14ac:dyDescent="0.25">
      <c r="I574" s="935"/>
      <c r="J574" s="935"/>
      <c r="L574" s="929"/>
      <c r="M574" s="929"/>
      <c r="N574" s="929"/>
      <c r="O574" s="929"/>
      <c r="P574" s="929"/>
      <c r="Q574" s="929"/>
    </row>
    <row r="575" spans="9:17" ht="14.25" customHeight="1" x14ac:dyDescent="0.25">
      <c r="I575" s="935"/>
      <c r="J575" s="935"/>
      <c r="L575" s="929"/>
      <c r="M575" s="929"/>
      <c r="N575" s="929"/>
      <c r="O575" s="929"/>
      <c r="P575" s="929"/>
      <c r="Q575" s="929"/>
    </row>
    <row r="576" spans="9:17" ht="14.25" customHeight="1" x14ac:dyDescent="0.25">
      <c r="I576" s="935"/>
      <c r="J576" s="935"/>
      <c r="L576" s="929"/>
      <c r="M576" s="929"/>
      <c r="N576" s="929"/>
      <c r="O576" s="929"/>
      <c r="P576" s="929"/>
      <c r="Q576" s="929"/>
    </row>
    <row r="577" spans="9:17" ht="14.25" customHeight="1" x14ac:dyDescent="0.25">
      <c r="I577" s="935"/>
      <c r="J577" s="935"/>
      <c r="L577" s="929"/>
      <c r="M577" s="929"/>
      <c r="N577" s="929"/>
      <c r="O577" s="929"/>
      <c r="P577" s="929"/>
      <c r="Q577" s="929"/>
    </row>
    <row r="578" spans="9:17" ht="14.25" customHeight="1" x14ac:dyDescent="0.25">
      <c r="I578" s="935"/>
      <c r="J578" s="935"/>
      <c r="L578" s="929"/>
      <c r="M578" s="929"/>
      <c r="N578" s="929"/>
      <c r="O578" s="929"/>
      <c r="P578" s="929"/>
      <c r="Q578" s="929"/>
    </row>
    <row r="579" spans="9:17" ht="14.25" customHeight="1" x14ac:dyDescent="0.25">
      <c r="I579" s="935"/>
      <c r="J579" s="935"/>
      <c r="L579" s="929"/>
      <c r="M579" s="929"/>
      <c r="N579" s="929"/>
      <c r="O579" s="929"/>
      <c r="P579" s="929"/>
      <c r="Q579" s="929"/>
    </row>
    <row r="580" spans="9:17" ht="14.25" customHeight="1" x14ac:dyDescent="0.25">
      <c r="I580" s="935"/>
      <c r="J580" s="935"/>
      <c r="L580" s="929"/>
      <c r="M580" s="929"/>
      <c r="N580" s="929"/>
      <c r="O580" s="929"/>
      <c r="P580" s="929"/>
      <c r="Q580" s="929"/>
    </row>
    <row r="581" spans="9:17" ht="14.25" customHeight="1" x14ac:dyDescent="0.25">
      <c r="I581" s="935"/>
      <c r="J581" s="935"/>
      <c r="L581" s="929"/>
      <c r="M581" s="929"/>
      <c r="N581" s="929"/>
      <c r="O581" s="929"/>
      <c r="P581" s="929"/>
      <c r="Q581" s="929"/>
    </row>
    <row r="582" spans="9:17" ht="14.25" customHeight="1" x14ac:dyDescent="0.25">
      <c r="I582" s="935"/>
      <c r="J582" s="935"/>
      <c r="L582" s="929"/>
      <c r="M582" s="929"/>
      <c r="N582" s="929"/>
      <c r="O582" s="929"/>
      <c r="P582" s="929"/>
      <c r="Q582" s="929"/>
    </row>
    <row r="583" spans="9:17" ht="14.25" customHeight="1" x14ac:dyDescent="0.25">
      <c r="I583" s="935"/>
      <c r="J583" s="935"/>
      <c r="L583" s="929"/>
      <c r="M583" s="929"/>
      <c r="N583" s="929"/>
      <c r="O583" s="929"/>
      <c r="P583" s="929"/>
      <c r="Q583" s="929"/>
    </row>
    <row r="584" spans="9:17" ht="14.25" customHeight="1" x14ac:dyDescent="0.25">
      <c r="I584" s="935"/>
      <c r="J584" s="935"/>
      <c r="L584" s="929"/>
      <c r="M584" s="929"/>
      <c r="N584" s="929"/>
      <c r="O584" s="929"/>
      <c r="P584" s="929"/>
      <c r="Q584" s="929"/>
    </row>
    <row r="585" spans="9:17" ht="14.25" customHeight="1" x14ac:dyDescent="0.25">
      <c r="I585" s="935"/>
      <c r="J585" s="935"/>
      <c r="L585" s="929"/>
      <c r="M585" s="929"/>
      <c r="N585" s="929"/>
      <c r="O585" s="929"/>
      <c r="P585" s="929"/>
      <c r="Q585" s="929"/>
    </row>
    <row r="586" spans="9:17" ht="14.25" customHeight="1" x14ac:dyDescent="0.25">
      <c r="I586" s="935"/>
      <c r="J586" s="935"/>
      <c r="L586" s="929"/>
      <c r="M586" s="929"/>
      <c r="N586" s="929"/>
      <c r="O586" s="929"/>
      <c r="P586" s="929"/>
      <c r="Q586" s="929"/>
    </row>
    <row r="587" spans="9:17" ht="14.25" customHeight="1" x14ac:dyDescent="0.25">
      <c r="I587" s="935"/>
      <c r="J587" s="935"/>
      <c r="L587" s="929"/>
      <c r="M587" s="929"/>
      <c r="N587" s="929"/>
      <c r="O587" s="929"/>
      <c r="P587" s="929"/>
      <c r="Q587" s="929"/>
    </row>
    <row r="588" spans="9:17" ht="14.25" customHeight="1" x14ac:dyDescent="0.25">
      <c r="I588" s="935"/>
      <c r="J588" s="935"/>
      <c r="L588" s="929"/>
      <c r="M588" s="929"/>
      <c r="N588" s="929"/>
      <c r="O588" s="929"/>
      <c r="P588" s="929"/>
      <c r="Q588" s="929"/>
    </row>
    <row r="589" spans="9:17" ht="14.25" customHeight="1" x14ac:dyDescent="0.25">
      <c r="I589" s="935"/>
      <c r="J589" s="935"/>
      <c r="L589" s="929"/>
      <c r="M589" s="929"/>
      <c r="N589" s="929"/>
      <c r="O589" s="929"/>
      <c r="P589" s="929"/>
      <c r="Q589" s="929"/>
    </row>
    <row r="590" spans="9:17" ht="14.25" customHeight="1" x14ac:dyDescent="0.25">
      <c r="I590" s="935"/>
      <c r="J590" s="935"/>
      <c r="L590" s="929"/>
      <c r="M590" s="929"/>
      <c r="N590" s="929"/>
      <c r="O590" s="929"/>
      <c r="P590" s="929"/>
      <c r="Q590" s="929"/>
    </row>
    <row r="591" spans="9:17" ht="14.25" customHeight="1" x14ac:dyDescent="0.25">
      <c r="I591" s="935"/>
      <c r="J591" s="935"/>
      <c r="L591" s="929"/>
      <c r="M591" s="929"/>
      <c r="N591" s="929"/>
      <c r="O591" s="929"/>
      <c r="P591" s="929"/>
      <c r="Q591" s="929"/>
    </row>
    <row r="592" spans="9:17" ht="14.25" customHeight="1" x14ac:dyDescent="0.25">
      <c r="I592" s="935"/>
      <c r="J592" s="935"/>
      <c r="L592" s="929"/>
      <c r="M592" s="929"/>
      <c r="N592" s="929"/>
      <c r="O592" s="929"/>
      <c r="P592" s="929"/>
      <c r="Q592" s="929"/>
    </row>
    <row r="593" spans="9:17" ht="14.25" customHeight="1" x14ac:dyDescent="0.25">
      <c r="I593" s="935"/>
      <c r="J593" s="935"/>
      <c r="L593" s="929"/>
      <c r="M593" s="929"/>
      <c r="N593" s="929"/>
      <c r="O593" s="929"/>
      <c r="P593" s="929"/>
      <c r="Q593" s="929"/>
    </row>
    <row r="594" spans="9:17" ht="14.25" customHeight="1" x14ac:dyDescent="0.25">
      <c r="I594" s="935"/>
      <c r="J594" s="935"/>
      <c r="L594" s="929"/>
      <c r="M594" s="929"/>
      <c r="N594" s="929"/>
      <c r="O594" s="929"/>
      <c r="P594" s="929"/>
      <c r="Q594" s="929"/>
    </row>
    <row r="595" spans="9:17" ht="14.25" customHeight="1" x14ac:dyDescent="0.25">
      <c r="I595" s="935"/>
      <c r="J595" s="935"/>
      <c r="L595" s="929"/>
      <c r="M595" s="929"/>
      <c r="N595" s="929"/>
      <c r="O595" s="929"/>
      <c r="P595" s="929"/>
      <c r="Q595" s="929"/>
    </row>
    <row r="596" spans="9:17" ht="14.25" customHeight="1" x14ac:dyDescent="0.25">
      <c r="I596" s="935"/>
      <c r="J596" s="935"/>
      <c r="L596" s="929"/>
      <c r="M596" s="929"/>
      <c r="N596" s="929"/>
      <c r="O596" s="929"/>
      <c r="P596" s="929"/>
      <c r="Q596" s="929"/>
    </row>
    <row r="597" spans="9:17" ht="14.25" customHeight="1" x14ac:dyDescent="0.25">
      <c r="I597" s="935"/>
      <c r="J597" s="935"/>
      <c r="L597" s="929"/>
      <c r="M597" s="929"/>
      <c r="N597" s="929"/>
      <c r="O597" s="929"/>
      <c r="P597" s="929"/>
      <c r="Q597" s="929"/>
    </row>
    <row r="598" spans="9:17" ht="14.25" customHeight="1" x14ac:dyDescent="0.25">
      <c r="I598" s="935"/>
      <c r="J598" s="935"/>
      <c r="L598" s="929"/>
      <c r="M598" s="929"/>
      <c r="N598" s="929"/>
      <c r="O598" s="929"/>
      <c r="P598" s="929"/>
      <c r="Q598" s="929"/>
    </row>
    <row r="599" spans="9:17" ht="14.25" customHeight="1" x14ac:dyDescent="0.25">
      <c r="I599" s="935"/>
      <c r="J599" s="935"/>
      <c r="L599" s="929"/>
      <c r="M599" s="929"/>
      <c r="N599" s="929"/>
      <c r="O599" s="929"/>
      <c r="P599" s="929"/>
      <c r="Q599" s="929"/>
    </row>
    <row r="600" spans="9:17" ht="14.25" customHeight="1" x14ac:dyDescent="0.25">
      <c r="I600" s="935"/>
      <c r="J600" s="935"/>
      <c r="L600" s="929"/>
      <c r="M600" s="929"/>
      <c r="N600" s="929"/>
      <c r="O600" s="929"/>
      <c r="P600" s="929"/>
      <c r="Q600" s="929"/>
    </row>
    <row r="601" spans="9:17" ht="14.25" customHeight="1" x14ac:dyDescent="0.25">
      <c r="I601" s="935"/>
      <c r="J601" s="935"/>
      <c r="L601" s="929"/>
      <c r="M601" s="929"/>
      <c r="N601" s="929"/>
      <c r="O601" s="929"/>
      <c r="P601" s="929"/>
      <c r="Q601" s="929"/>
    </row>
    <row r="602" spans="9:17" ht="14.25" customHeight="1" x14ac:dyDescent="0.25">
      <c r="I602" s="935"/>
      <c r="J602" s="935"/>
      <c r="L602" s="929"/>
      <c r="M602" s="929"/>
      <c r="N602" s="929"/>
      <c r="O602" s="929"/>
      <c r="P602" s="929"/>
      <c r="Q602" s="929"/>
    </row>
    <row r="603" spans="9:17" ht="14.25" customHeight="1" x14ac:dyDescent="0.25">
      <c r="I603" s="935"/>
      <c r="J603" s="935"/>
      <c r="L603" s="929"/>
      <c r="M603" s="929"/>
      <c r="N603" s="929"/>
      <c r="O603" s="929"/>
      <c r="P603" s="929"/>
      <c r="Q603" s="929"/>
    </row>
    <row r="604" spans="9:17" ht="14.25" customHeight="1" x14ac:dyDescent="0.25">
      <c r="I604" s="935"/>
      <c r="J604" s="935"/>
      <c r="L604" s="929"/>
      <c r="M604" s="929"/>
      <c r="N604" s="929"/>
      <c r="O604" s="929"/>
      <c r="P604" s="929"/>
      <c r="Q604" s="929"/>
    </row>
    <row r="605" spans="9:17" ht="14.25" customHeight="1" x14ac:dyDescent="0.25">
      <c r="I605" s="935"/>
      <c r="J605" s="935"/>
      <c r="L605" s="929"/>
      <c r="M605" s="929"/>
      <c r="N605" s="929"/>
      <c r="O605" s="929"/>
      <c r="P605" s="929"/>
      <c r="Q605" s="929"/>
    </row>
    <row r="606" spans="9:17" ht="14.25" customHeight="1" x14ac:dyDescent="0.25">
      <c r="I606" s="935"/>
      <c r="J606" s="935"/>
      <c r="L606" s="929"/>
      <c r="M606" s="929"/>
      <c r="N606" s="929"/>
      <c r="O606" s="929"/>
      <c r="P606" s="929"/>
      <c r="Q606" s="929"/>
    </row>
    <row r="607" spans="9:17" ht="14.25" customHeight="1" x14ac:dyDescent="0.25">
      <c r="I607" s="935"/>
      <c r="J607" s="935"/>
      <c r="L607" s="929"/>
      <c r="M607" s="929"/>
      <c r="N607" s="929"/>
      <c r="O607" s="929"/>
      <c r="P607" s="929"/>
      <c r="Q607" s="929"/>
    </row>
    <row r="608" spans="9:17" ht="14.25" customHeight="1" x14ac:dyDescent="0.25">
      <c r="I608" s="935"/>
      <c r="J608" s="935"/>
      <c r="L608" s="929"/>
      <c r="M608" s="929"/>
      <c r="N608" s="929"/>
      <c r="O608" s="929"/>
      <c r="P608" s="929"/>
      <c r="Q608" s="929"/>
    </row>
    <row r="609" spans="9:17" ht="14.25" customHeight="1" x14ac:dyDescent="0.25">
      <c r="I609" s="935"/>
      <c r="J609" s="935"/>
      <c r="L609" s="929"/>
      <c r="M609" s="929"/>
      <c r="N609" s="929"/>
      <c r="O609" s="929"/>
      <c r="P609" s="929"/>
      <c r="Q609" s="929"/>
    </row>
    <row r="610" spans="9:17" ht="14.25" customHeight="1" x14ac:dyDescent="0.25">
      <c r="I610" s="935"/>
      <c r="J610" s="935"/>
      <c r="L610" s="929"/>
      <c r="M610" s="929"/>
      <c r="N610" s="929"/>
      <c r="O610" s="929"/>
      <c r="P610" s="929"/>
      <c r="Q610" s="929"/>
    </row>
    <row r="611" spans="9:17" ht="14.25" customHeight="1" x14ac:dyDescent="0.25">
      <c r="I611" s="935"/>
      <c r="J611" s="935"/>
      <c r="L611" s="929"/>
      <c r="M611" s="929"/>
      <c r="N611" s="929"/>
      <c r="O611" s="929"/>
      <c r="P611" s="929"/>
      <c r="Q611" s="929"/>
    </row>
    <row r="612" spans="9:17" ht="14.25" customHeight="1" x14ac:dyDescent="0.25">
      <c r="I612" s="935"/>
      <c r="J612" s="935"/>
      <c r="L612" s="929"/>
      <c r="M612" s="929"/>
      <c r="N612" s="929"/>
      <c r="O612" s="929"/>
      <c r="P612" s="929"/>
      <c r="Q612" s="929"/>
    </row>
    <row r="613" spans="9:17" ht="14.25" customHeight="1" x14ac:dyDescent="0.25">
      <c r="I613" s="935"/>
      <c r="J613" s="935"/>
      <c r="L613" s="929"/>
      <c r="M613" s="929"/>
      <c r="N613" s="929"/>
      <c r="O613" s="929"/>
      <c r="P613" s="929"/>
      <c r="Q613" s="929"/>
    </row>
    <row r="614" spans="9:17" ht="14.25" customHeight="1" x14ac:dyDescent="0.25">
      <c r="I614" s="935"/>
      <c r="J614" s="935"/>
      <c r="L614" s="929"/>
      <c r="M614" s="929"/>
      <c r="N614" s="929"/>
      <c r="O614" s="929"/>
      <c r="P614" s="929"/>
      <c r="Q614" s="929"/>
    </row>
    <row r="615" spans="9:17" ht="14.25" customHeight="1" x14ac:dyDescent="0.25">
      <c r="I615" s="935"/>
      <c r="J615" s="935"/>
      <c r="L615" s="929"/>
      <c r="M615" s="929"/>
      <c r="N615" s="929"/>
      <c r="O615" s="929"/>
      <c r="P615" s="929"/>
      <c r="Q615" s="929"/>
    </row>
    <row r="616" spans="9:17" ht="14.25" customHeight="1" x14ac:dyDescent="0.25">
      <c r="I616" s="935"/>
      <c r="J616" s="935"/>
      <c r="L616" s="929"/>
      <c r="M616" s="929"/>
      <c r="N616" s="929"/>
      <c r="O616" s="929"/>
      <c r="P616" s="929"/>
      <c r="Q616" s="929"/>
    </row>
    <row r="617" spans="9:17" ht="14.25" customHeight="1" x14ac:dyDescent="0.25">
      <c r="I617" s="935"/>
      <c r="J617" s="935"/>
      <c r="L617" s="929"/>
      <c r="M617" s="929"/>
      <c r="N617" s="929"/>
      <c r="O617" s="929"/>
      <c r="P617" s="929"/>
      <c r="Q617" s="929"/>
    </row>
    <row r="618" spans="9:17" ht="14.25" customHeight="1" x14ac:dyDescent="0.25">
      <c r="I618" s="935"/>
      <c r="J618" s="935"/>
      <c r="L618" s="929"/>
      <c r="M618" s="929"/>
      <c r="N618" s="929"/>
      <c r="O618" s="929"/>
      <c r="P618" s="929"/>
      <c r="Q618" s="929"/>
    </row>
    <row r="619" spans="9:17" ht="14.25" customHeight="1" x14ac:dyDescent="0.25">
      <c r="I619" s="935"/>
      <c r="J619" s="935"/>
      <c r="L619" s="929"/>
      <c r="M619" s="929"/>
      <c r="N619" s="929"/>
      <c r="O619" s="929"/>
      <c r="P619" s="929"/>
      <c r="Q619" s="929"/>
    </row>
    <row r="620" spans="9:17" ht="14.25" customHeight="1" x14ac:dyDescent="0.25">
      <c r="I620" s="935"/>
      <c r="J620" s="935"/>
      <c r="L620" s="929"/>
      <c r="M620" s="929"/>
      <c r="N620" s="929"/>
      <c r="O620" s="929"/>
      <c r="P620" s="929"/>
      <c r="Q620" s="929"/>
    </row>
    <row r="621" spans="9:17" ht="14.25" customHeight="1" x14ac:dyDescent="0.25">
      <c r="I621" s="935"/>
      <c r="J621" s="935"/>
      <c r="L621" s="929"/>
      <c r="M621" s="929"/>
      <c r="N621" s="929"/>
      <c r="O621" s="929"/>
      <c r="P621" s="929"/>
      <c r="Q621" s="929"/>
    </row>
    <row r="622" spans="9:17" ht="14.25" customHeight="1" x14ac:dyDescent="0.25">
      <c r="I622" s="935"/>
      <c r="J622" s="935"/>
      <c r="L622" s="929"/>
      <c r="M622" s="929"/>
      <c r="N622" s="929"/>
      <c r="O622" s="929"/>
      <c r="P622" s="929"/>
      <c r="Q622" s="929"/>
    </row>
    <row r="623" spans="9:17" ht="14.25" customHeight="1" x14ac:dyDescent="0.25">
      <c r="I623" s="935"/>
      <c r="J623" s="935"/>
      <c r="L623" s="929"/>
      <c r="M623" s="929"/>
      <c r="N623" s="929"/>
      <c r="O623" s="929"/>
      <c r="P623" s="929"/>
      <c r="Q623" s="929"/>
    </row>
    <row r="624" spans="9:17" ht="14.25" customHeight="1" x14ac:dyDescent="0.25">
      <c r="I624" s="935"/>
      <c r="J624" s="935"/>
      <c r="L624" s="929"/>
      <c r="M624" s="929"/>
      <c r="N624" s="929"/>
      <c r="O624" s="929"/>
      <c r="P624" s="929"/>
      <c r="Q624" s="929"/>
    </row>
    <row r="625" spans="9:17" ht="14.25" customHeight="1" x14ac:dyDescent="0.25">
      <c r="I625" s="935"/>
      <c r="J625" s="935"/>
      <c r="L625" s="929"/>
      <c r="M625" s="929"/>
      <c r="N625" s="929"/>
      <c r="O625" s="929"/>
      <c r="P625" s="929"/>
      <c r="Q625" s="929"/>
    </row>
    <row r="626" spans="9:17" ht="14.25" customHeight="1" x14ac:dyDescent="0.25">
      <c r="I626" s="935"/>
      <c r="J626" s="935"/>
      <c r="L626" s="929"/>
      <c r="M626" s="929"/>
      <c r="N626" s="929"/>
      <c r="O626" s="929"/>
      <c r="P626" s="929"/>
      <c r="Q626" s="929"/>
    </row>
    <row r="627" spans="9:17" ht="14.25" customHeight="1" x14ac:dyDescent="0.25">
      <c r="I627" s="935"/>
      <c r="J627" s="935"/>
      <c r="L627" s="929"/>
      <c r="M627" s="929"/>
      <c r="N627" s="929"/>
      <c r="O627" s="929"/>
      <c r="P627" s="929"/>
      <c r="Q627" s="929"/>
    </row>
    <row r="628" spans="9:17" ht="14.25" customHeight="1" x14ac:dyDescent="0.25">
      <c r="I628" s="935"/>
      <c r="J628" s="935"/>
      <c r="L628" s="929"/>
      <c r="M628" s="929"/>
      <c r="N628" s="929"/>
      <c r="O628" s="929"/>
      <c r="P628" s="929"/>
      <c r="Q628" s="929"/>
    </row>
    <row r="629" spans="9:17" ht="14.25" customHeight="1" x14ac:dyDescent="0.25">
      <c r="I629" s="935"/>
      <c r="J629" s="935"/>
      <c r="L629" s="929"/>
      <c r="M629" s="929"/>
      <c r="N629" s="929"/>
      <c r="O629" s="929"/>
      <c r="P629" s="929"/>
      <c r="Q629" s="929"/>
    </row>
    <row r="630" spans="9:17" ht="14.25" customHeight="1" x14ac:dyDescent="0.25">
      <c r="I630" s="935"/>
      <c r="J630" s="935"/>
      <c r="L630" s="929"/>
      <c r="M630" s="929"/>
      <c r="N630" s="929"/>
      <c r="O630" s="929"/>
      <c r="P630" s="929"/>
      <c r="Q630" s="929"/>
    </row>
    <row r="631" spans="9:17" ht="14.25" customHeight="1" x14ac:dyDescent="0.25">
      <c r="I631" s="935"/>
      <c r="J631" s="935"/>
      <c r="L631" s="929"/>
      <c r="M631" s="929"/>
      <c r="N631" s="929"/>
      <c r="O631" s="929"/>
      <c r="P631" s="929"/>
      <c r="Q631" s="929"/>
    </row>
    <row r="632" spans="9:17" ht="14.25" customHeight="1" x14ac:dyDescent="0.25">
      <c r="I632" s="935"/>
      <c r="J632" s="935"/>
      <c r="L632" s="929"/>
      <c r="M632" s="929"/>
      <c r="N632" s="929"/>
      <c r="O632" s="929"/>
      <c r="P632" s="929"/>
      <c r="Q632" s="929"/>
    </row>
    <row r="633" spans="9:17" ht="14.25" customHeight="1" x14ac:dyDescent="0.25">
      <c r="I633" s="935"/>
      <c r="J633" s="935"/>
      <c r="L633" s="929"/>
      <c r="M633" s="929"/>
      <c r="N633" s="929"/>
      <c r="O633" s="929"/>
      <c r="P633" s="929"/>
      <c r="Q633" s="929"/>
    </row>
    <row r="634" spans="9:17" ht="14.25" customHeight="1" x14ac:dyDescent="0.25">
      <c r="I634" s="935"/>
      <c r="J634" s="935"/>
      <c r="L634" s="929"/>
      <c r="M634" s="929"/>
      <c r="N634" s="929"/>
      <c r="O634" s="929"/>
      <c r="P634" s="929"/>
      <c r="Q634" s="929"/>
    </row>
    <row r="635" spans="9:17" ht="14.25" customHeight="1" x14ac:dyDescent="0.25">
      <c r="I635" s="935"/>
      <c r="J635" s="935"/>
      <c r="L635" s="929"/>
      <c r="M635" s="929"/>
      <c r="N635" s="929"/>
      <c r="O635" s="929"/>
      <c r="P635" s="929"/>
      <c r="Q635" s="929"/>
    </row>
    <row r="636" spans="9:17" ht="14.25" customHeight="1" x14ac:dyDescent="0.25">
      <c r="I636" s="935"/>
      <c r="J636" s="935"/>
      <c r="L636" s="929"/>
      <c r="M636" s="929"/>
      <c r="N636" s="929"/>
      <c r="O636" s="929"/>
      <c r="P636" s="929"/>
      <c r="Q636" s="929"/>
    </row>
    <row r="637" spans="9:17" ht="14.25" customHeight="1" x14ac:dyDescent="0.25">
      <c r="I637" s="935"/>
      <c r="J637" s="935"/>
      <c r="L637" s="929"/>
      <c r="M637" s="929"/>
      <c r="N637" s="929"/>
      <c r="O637" s="929"/>
      <c r="P637" s="929"/>
      <c r="Q637" s="929"/>
    </row>
    <row r="638" spans="9:17" ht="14.25" customHeight="1" x14ac:dyDescent="0.25">
      <c r="I638" s="935"/>
      <c r="J638" s="935"/>
      <c r="L638" s="929"/>
      <c r="M638" s="929"/>
      <c r="N638" s="929"/>
      <c r="O638" s="929"/>
      <c r="P638" s="929"/>
      <c r="Q638" s="929"/>
    </row>
    <row r="639" spans="9:17" ht="14.25" customHeight="1" x14ac:dyDescent="0.25">
      <c r="I639" s="935"/>
      <c r="J639" s="935"/>
      <c r="L639" s="929"/>
      <c r="M639" s="929"/>
      <c r="N639" s="929"/>
      <c r="O639" s="929"/>
      <c r="P639" s="929"/>
      <c r="Q639" s="929"/>
    </row>
    <row r="640" spans="9:17" ht="14.25" customHeight="1" x14ac:dyDescent="0.25">
      <c r="I640" s="935"/>
      <c r="J640" s="935"/>
      <c r="L640" s="929"/>
      <c r="M640" s="929"/>
      <c r="N640" s="929"/>
      <c r="O640" s="929"/>
      <c r="P640" s="929"/>
      <c r="Q640" s="929"/>
    </row>
    <row r="641" spans="9:17" ht="14.25" customHeight="1" x14ac:dyDescent="0.25">
      <c r="I641" s="935"/>
      <c r="J641" s="935"/>
      <c r="L641" s="929"/>
      <c r="M641" s="929"/>
      <c r="N641" s="929"/>
      <c r="O641" s="929"/>
      <c r="P641" s="929"/>
      <c r="Q641" s="929"/>
    </row>
    <row r="642" spans="9:17" ht="14.25" customHeight="1" x14ac:dyDescent="0.25">
      <c r="I642" s="935"/>
      <c r="J642" s="935"/>
      <c r="L642" s="929"/>
      <c r="M642" s="929"/>
      <c r="N642" s="929"/>
      <c r="O642" s="929"/>
      <c r="P642" s="929"/>
      <c r="Q642" s="929"/>
    </row>
    <row r="643" spans="9:17" ht="14.25" customHeight="1" x14ac:dyDescent="0.25">
      <c r="I643" s="935"/>
      <c r="J643" s="935"/>
      <c r="L643" s="929"/>
      <c r="M643" s="929"/>
      <c r="N643" s="929"/>
      <c r="O643" s="929"/>
      <c r="P643" s="929"/>
      <c r="Q643" s="929"/>
    </row>
    <row r="644" spans="9:17" ht="14.25" customHeight="1" x14ac:dyDescent="0.25">
      <c r="I644" s="935"/>
      <c r="J644" s="935"/>
      <c r="L644" s="929"/>
      <c r="M644" s="929"/>
      <c r="N644" s="929"/>
      <c r="O644" s="929"/>
      <c r="P644" s="929"/>
      <c r="Q644" s="929"/>
    </row>
    <row r="645" spans="9:17" ht="14.25" customHeight="1" x14ac:dyDescent="0.25">
      <c r="I645" s="935"/>
      <c r="J645" s="935"/>
      <c r="L645" s="929"/>
      <c r="M645" s="929"/>
      <c r="N645" s="929"/>
      <c r="O645" s="929"/>
      <c r="P645" s="929"/>
      <c r="Q645" s="929"/>
    </row>
    <row r="646" spans="9:17" ht="14.25" customHeight="1" x14ac:dyDescent="0.25">
      <c r="I646" s="935"/>
      <c r="J646" s="935"/>
      <c r="L646" s="929"/>
      <c r="M646" s="929"/>
      <c r="N646" s="929"/>
      <c r="O646" s="929"/>
      <c r="P646" s="929"/>
      <c r="Q646" s="929"/>
    </row>
    <row r="647" spans="9:17" ht="14.25" customHeight="1" x14ac:dyDescent="0.25">
      <c r="I647" s="935"/>
      <c r="J647" s="935"/>
      <c r="L647" s="929"/>
      <c r="M647" s="929"/>
      <c r="N647" s="929"/>
      <c r="O647" s="929"/>
      <c r="P647" s="929"/>
      <c r="Q647" s="929"/>
    </row>
    <row r="648" spans="9:17" ht="14.25" customHeight="1" x14ac:dyDescent="0.25">
      <c r="I648" s="935"/>
      <c r="J648" s="935"/>
      <c r="L648" s="929"/>
      <c r="M648" s="929"/>
      <c r="N648" s="929"/>
      <c r="O648" s="929"/>
      <c r="P648" s="929"/>
      <c r="Q648" s="929"/>
    </row>
    <row r="649" spans="9:17" ht="14.25" customHeight="1" x14ac:dyDescent="0.25">
      <c r="I649" s="935"/>
      <c r="J649" s="935"/>
      <c r="L649" s="929"/>
      <c r="M649" s="929"/>
      <c r="N649" s="929"/>
      <c r="O649" s="929"/>
      <c r="P649" s="929"/>
      <c r="Q649" s="929"/>
    </row>
    <row r="650" spans="9:17" ht="14.25" customHeight="1" x14ac:dyDescent="0.25">
      <c r="I650" s="935"/>
      <c r="J650" s="935"/>
      <c r="L650" s="929"/>
      <c r="M650" s="929"/>
      <c r="N650" s="929"/>
      <c r="O650" s="929"/>
      <c r="P650" s="929"/>
      <c r="Q650" s="929"/>
    </row>
    <row r="651" spans="9:17" ht="14.25" customHeight="1" x14ac:dyDescent="0.25">
      <c r="I651" s="935"/>
      <c r="J651" s="935"/>
      <c r="L651" s="929"/>
      <c r="M651" s="929"/>
      <c r="N651" s="929"/>
      <c r="O651" s="929"/>
      <c r="P651" s="929"/>
      <c r="Q651" s="929"/>
    </row>
    <row r="652" spans="9:17" ht="14.25" customHeight="1" x14ac:dyDescent="0.25">
      <c r="I652" s="935"/>
      <c r="J652" s="935"/>
      <c r="L652" s="929"/>
      <c r="M652" s="929"/>
      <c r="N652" s="929"/>
      <c r="O652" s="929"/>
      <c r="P652" s="929"/>
      <c r="Q652" s="929"/>
    </row>
    <row r="653" spans="9:17" ht="14.25" customHeight="1" x14ac:dyDescent="0.25">
      <c r="I653" s="935"/>
      <c r="J653" s="935"/>
      <c r="L653" s="929"/>
      <c r="M653" s="929"/>
      <c r="N653" s="929"/>
      <c r="O653" s="929"/>
      <c r="P653" s="929"/>
      <c r="Q653" s="929"/>
    </row>
    <row r="654" spans="9:17" ht="14.25" customHeight="1" x14ac:dyDescent="0.25">
      <c r="I654" s="935"/>
      <c r="J654" s="935"/>
      <c r="L654" s="929"/>
      <c r="M654" s="929"/>
      <c r="N654" s="929"/>
      <c r="O654" s="929"/>
      <c r="P654" s="929"/>
      <c r="Q654" s="929"/>
    </row>
    <row r="655" spans="9:17" ht="14.25" customHeight="1" x14ac:dyDescent="0.25">
      <c r="I655" s="935"/>
      <c r="J655" s="935"/>
      <c r="L655" s="929"/>
      <c r="M655" s="929"/>
      <c r="N655" s="929"/>
      <c r="O655" s="929"/>
      <c r="P655" s="929"/>
      <c r="Q655" s="929"/>
    </row>
    <row r="656" spans="9:17" ht="14.25" customHeight="1" x14ac:dyDescent="0.25">
      <c r="I656" s="935"/>
      <c r="J656" s="935"/>
      <c r="L656" s="929"/>
      <c r="M656" s="929"/>
      <c r="N656" s="929"/>
      <c r="O656" s="929"/>
      <c r="P656" s="929"/>
      <c r="Q656" s="929"/>
    </row>
    <row r="657" spans="9:17" ht="14.25" customHeight="1" x14ac:dyDescent="0.25">
      <c r="I657" s="935"/>
      <c r="J657" s="935"/>
      <c r="L657" s="929"/>
      <c r="M657" s="929"/>
      <c r="N657" s="929"/>
      <c r="O657" s="929"/>
      <c r="P657" s="929"/>
      <c r="Q657" s="929"/>
    </row>
    <row r="658" spans="9:17" ht="14.25" customHeight="1" x14ac:dyDescent="0.25">
      <c r="I658" s="935"/>
      <c r="J658" s="935"/>
      <c r="L658" s="929"/>
      <c r="M658" s="929"/>
      <c r="N658" s="929"/>
      <c r="O658" s="929"/>
      <c r="P658" s="929"/>
      <c r="Q658" s="929"/>
    </row>
    <row r="659" spans="9:17" ht="14.25" customHeight="1" x14ac:dyDescent="0.25">
      <c r="I659" s="935"/>
      <c r="J659" s="935"/>
      <c r="L659" s="929"/>
      <c r="M659" s="929"/>
      <c r="N659" s="929"/>
      <c r="O659" s="929"/>
      <c r="P659" s="929"/>
      <c r="Q659" s="929"/>
    </row>
    <row r="660" spans="9:17" ht="14.25" customHeight="1" x14ac:dyDescent="0.25">
      <c r="I660" s="935"/>
      <c r="J660" s="935"/>
      <c r="L660" s="929"/>
      <c r="M660" s="929"/>
      <c r="N660" s="929"/>
      <c r="O660" s="929"/>
      <c r="P660" s="929"/>
      <c r="Q660" s="929"/>
    </row>
    <row r="661" spans="9:17" ht="14.25" customHeight="1" x14ac:dyDescent="0.25">
      <c r="I661" s="935"/>
      <c r="J661" s="935"/>
      <c r="L661" s="929"/>
      <c r="M661" s="929"/>
      <c r="N661" s="929"/>
      <c r="O661" s="929"/>
      <c r="P661" s="929"/>
      <c r="Q661" s="929"/>
    </row>
    <row r="662" spans="9:17" ht="14.25" customHeight="1" x14ac:dyDescent="0.25">
      <c r="I662" s="935"/>
      <c r="J662" s="935"/>
      <c r="L662" s="929"/>
      <c r="M662" s="929"/>
      <c r="N662" s="929"/>
      <c r="O662" s="929"/>
      <c r="P662" s="929"/>
      <c r="Q662" s="929"/>
    </row>
    <row r="663" spans="9:17" ht="14.25" customHeight="1" x14ac:dyDescent="0.25">
      <c r="I663" s="935"/>
      <c r="J663" s="935"/>
      <c r="L663" s="929"/>
      <c r="M663" s="929"/>
      <c r="N663" s="929"/>
      <c r="O663" s="929"/>
      <c r="P663" s="929"/>
      <c r="Q663" s="929"/>
    </row>
    <row r="664" spans="9:17" ht="14.25" customHeight="1" x14ac:dyDescent="0.25">
      <c r="I664" s="935"/>
      <c r="J664" s="935"/>
      <c r="L664" s="929"/>
      <c r="M664" s="929"/>
      <c r="N664" s="929"/>
      <c r="O664" s="929"/>
      <c r="P664" s="929"/>
      <c r="Q664" s="929"/>
    </row>
    <row r="665" spans="9:17" ht="14.25" customHeight="1" x14ac:dyDescent="0.25">
      <c r="I665" s="935"/>
      <c r="J665" s="935"/>
      <c r="L665" s="929"/>
      <c r="M665" s="929"/>
      <c r="N665" s="929"/>
      <c r="O665" s="929"/>
      <c r="P665" s="929"/>
      <c r="Q665" s="929"/>
    </row>
    <row r="666" spans="9:17" ht="14.25" customHeight="1" x14ac:dyDescent="0.25">
      <c r="I666" s="935"/>
      <c r="J666" s="935"/>
      <c r="L666" s="929"/>
      <c r="M666" s="929"/>
      <c r="N666" s="929"/>
      <c r="O666" s="929"/>
      <c r="P666" s="929"/>
      <c r="Q666" s="929"/>
    </row>
    <row r="667" spans="9:17" ht="14.25" customHeight="1" x14ac:dyDescent="0.25">
      <c r="I667" s="935"/>
      <c r="J667" s="935"/>
      <c r="L667" s="929"/>
      <c r="M667" s="929"/>
      <c r="N667" s="929"/>
      <c r="O667" s="929"/>
      <c r="P667" s="929"/>
      <c r="Q667" s="929"/>
    </row>
    <row r="668" spans="9:17" ht="14.25" customHeight="1" x14ac:dyDescent="0.25">
      <c r="I668" s="935"/>
      <c r="J668" s="935"/>
      <c r="L668" s="929"/>
      <c r="M668" s="929"/>
      <c r="N668" s="929"/>
      <c r="O668" s="929"/>
      <c r="P668" s="929"/>
      <c r="Q668" s="929"/>
    </row>
    <row r="669" spans="9:17" ht="14.25" customHeight="1" x14ac:dyDescent="0.25">
      <c r="I669" s="935"/>
      <c r="J669" s="935"/>
      <c r="L669" s="929"/>
      <c r="M669" s="929"/>
      <c r="N669" s="929"/>
      <c r="O669" s="929"/>
      <c r="P669" s="929"/>
      <c r="Q669" s="929"/>
    </row>
    <row r="670" spans="9:17" ht="14.25" customHeight="1" x14ac:dyDescent="0.25">
      <c r="I670" s="935"/>
      <c r="J670" s="935"/>
      <c r="L670" s="929"/>
      <c r="M670" s="929"/>
      <c r="N670" s="929"/>
      <c r="O670" s="929"/>
      <c r="P670" s="929"/>
      <c r="Q670" s="929"/>
    </row>
    <row r="671" spans="9:17" ht="14.25" customHeight="1" x14ac:dyDescent="0.25">
      <c r="I671" s="935"/>
      <c r="J671" s="935"/>
      <c r="L671" s="929"/>
      <c r="M671" s="929"/>
      <c r="N671" s="929"/>
      <c r="O671" s="929"/>
      <c r="P671" s="929"/>
      <c r="Q671" s="929"/>
    </row>
    <row r="672" spans="9:17" ht="14.25" customHeight="1" x14ac:dyDescent="0.25">
      <c r="I672" s="935"/>
      <c r="J672" s="935"/>
      <c r="L672" s="929"/>
      <c r="M672" s="929"/>
      <c r="N672" s="929"/>
      <c r="O672" s="929"/>
      <c r="P672" s="929"/>
      <c r="Q672" s="929"/>
    </row>
    <row r="673" spans="9:17" ht="14.25" customHeight="1" x14ac:dyDescent="0.25">
      <c r="I673" s="935"/>
      <c r="J673" s="935"/>
      <c r="L673" s="929"/>
      <c r="M673" s="929"/>
      <c r="N673" s="929"/>
      <c r="O673" s="929"/>
      <c r="P673" s="929"/>
      <c r="Q673" s="929"/>
    </row>
    <row r="674" spans="9:17" ht="14.25" customHeight="1" x14ac:dyDescent="0.25">
      <c r="I674" s="935"/>
      <c r="J674" s="935"/>
      <c r="L674" s="929"/>
      <c r="M674" s="929"/>
      <c r="N674" s="929"/>
      <c r="O674" s="929"/>
      <c r="P674" s="929"/>
      <c r="Q674" s="929"/>
    </row>
    <row r="675" spans="9:17" ht="14.25" customHeight="1" x14ac:dyDescent="0.25">
      <c r="I675" s="935"/>
      <c r="J675" s="935"/>
      <c r="L675" s="929"/>
      <c r="M675" s="929"/>
      <c r="N675" s="929"/>
      <c r="O675" s="929"/>
      <c r="P675" s="929"/>
      <c r="Q675" s="929"/>
    </row>
    <row r="676" spans="9:17" ht="14.25" customHeight="1" x14ac:dyDescent="0.25">
      <c r="I676" s="935"/>
      <c r="J676" s="935"/>
      <c r="L676" s="929"/>
      <c r="M676" s="929"/>
      <c r="N676" s="929"/>
      <c r="O676" s="929"/>
      <c r="P676" s="929"/>
      <c r="Q676" s="929"/>
    </row>
    <row r="677" spans="9:17" ht="14.25" customHeight="1" x14ac:dyDescent="0.25">
      <c r="I677" s="935"/>
      <c r="J677" s="935"/>
      <c r="L677" s="929"/>
      <c r="M677" s="929"/>
      <c r="N677" s="929"/>
      <c r="O677" s="929"/>
      <c r="P677" s="929"/>
      <c r="Q677" s="929"/>
    </row>
    <row r="678" spans="9:17" ht="14.25" customHeight="1" x14ac:dyDescent="0.25">
      <c r="I678" s="935"/>
      <c r="J678" s="935"/>
      <c r="L678" s="929"/>
      <c r="M678" s="929"/>
      <c r="N678" s="929"/>
      <c r="O678" s="929"/>
      <c r="P678" s="929"/>
      <c r="Q678" s="929"/>
    </row>
    <row r="679" spans="9:17" ht="14.25" customHeight="1" x14ac:dyDescent="0.25">
      <c r="I679" s="935"/>
      <c r="J679" s="935"/>
      <c r="L679" s="929"/>
      <c r="M679" s="929"/>
      <c r="N679" s="929"/>
      <c r="O679" s="929"/>
      <c r="P679" s="929"/>
      <c r="Q679" s="929"/>
    </row>
    <row r="680" spans="9:17" ht="14.25" customHeight="1" x14ac:dyDescent="0.25">
      <c r="I680" s="935"/>
      <c r="J680" s="935"/>
      <c r="L680" s="929"/>
      <c r="M680" s="929"/>
      <c r="N680" s="929"/>
      <c r="O680" s="929"/>
      <c r="P680" s="929"/>
      <c r="Q680" s="929"/>
    </row>
    <row r="681" spans="9:17" ht="14.25" customHeight="1" x14ac:dyDescent="0.25">
      <c r="I681" s="935"/>
      <c r="J681" s="935"/>
      <c r="L681" s="929"/>
      <c r="M681" s="929"/>
      <c r="N681" s="929"/>
      <c r="O681" s="929"/>
      <c r="P681" s="929"/>
      <c r="Q681" s="929"/>
    </row>
    <row r="682" spans="9:17" ht="14.25" customHeight="1" x14ac:dyDescent="0.25">
      <c r="I682" s="935"/>
      <c r="J682" s="935"/>
      <c r="L682" s="929"/>
      <c r="M682" s="929"/>
      <c r="N682" s="929"/>
      <c r="O682" s="929"/>
      <c r="P682" s="929"/>
      <c r="Q682" s="929"/>
    </row>
    <row r="683" spans="9:17" ht="14.25" customHeight="1" x14ac:dyDescent="0.25">
      <c r="I683" s="935"/>
      <c r="J683" s="935"/>
      <c r="L683" s="929"/>
      <c r="M683" s="929"/>
      <c r="N683" s="929"/>
      <c r="O683" s="929"/>
      <c r="P683" s="929"/>
      <c r="Q683" s="929"/>
    </row>
    <row r="684" spans="9:17" ht="14.25" customHeight="1" x14ac:dyDescent="0.25">
      <c r="I684" s="935"/>
      <c r="J684" s="935"/>
      <c r="L684" s="929"/>
      <c r="M684" s="929"/>
      <c r="N684" s="929"/>
      <c r="O684" s="929"/>
      <c r="P684" s="929"/>
      <c r="Q684" s="929"/>
    </row>
    <row r="685" spans="9:17" ht="14.25" customHeight="1" x14ac:dyDescent="0.25">
      <c r="I685" s="935"/>
      <c r="J685" s="935"/>
      <c r="L685" s="929"/>
      <c r="M685" s="929"/>
      <c r="N685" s="929"/>
      <c r="O685" s="929"/>
      <c r="P685" s="929"/>
      <c r="Q685" s="929"/>
    </row>
    <row r="686" spans="9:17" ht="14.25" customHeight="1" x14ac:dyDescent="0.25">
      <c r="I686" s="935"/>
      <c r="J686" s="935"/>
      <c r="L686" s="929"/>
      <c r="M686" s="929"/>
      <c r="N686" s="929"/>
      <c r="O686" s="929"/>
      <c r="P686" s="929"/>
      <c r="Q686" s="929"/>
    </row>
    <row r="687" spans="9:17" ht="14.25" customHeight="1" x14ac:dyDescent="0.25">
      <c r="I687" s="935"/>
      <c r="J687" s="935"/>
      <c r="L687" s="929"/>
      <c r="M687" s="929"/>
      <c r="N687" s="929"/>
      <c r="O687" s="929"/>
      <c r="P687" s="929"/>
      <c r="Q687" s="929"/>
    </row>
    <row r="688" spans="9:17" ht="14.25" customHeight="1" x14ac:dyDescent="0.25">
      <c r="I688" s="935"/>
      <c r="J688" s="935"/>
      <c r="L688" s="929"/>
      <c r="M688" s="929"/>
      <c r="N688" s="929"/>
      <c r="O688" s="929"/>
      <c r="P688" s="929"/>
      <c r="Q688" s="929"/>
    </row>
    <row r="689" spans="9:17" ht="14.25" customHeight="1" x14ac:dyDescent="0.25">
      <c r="I689" s="935"/>
      <c r="J689" s="935"/>
      <c r="L689" s="929"/>
      <c r="M689" s="929"/>
      <c r="N689" s="929"/>
      <c r="O689" s="929"/>
      <c r="P689" s="929"/>
      <c r="Q689" s="929"/>
    </row>
    <row r="690" spans="9:17" ht="14.25" customHeight="1" x14ac:dyDescent="0.25">
      <c r="I690" s="935"/>
      <c r="J690" s="935"/>
      <c r="L690" s="929"/>
      <c r="M690" s="929"/>
      <c r="N690" s="929"/>
      <c r="O690" s="929"/>
      <c r="P690" s="929"/>
      <c r="Q690" s="929"/>
    </row>
    <row r="691" spans="9:17" ht="14.25" customHeight="1" x14ac:dyDescent="0.25">
      <c r="I691" s="935"/>
      <c r="J691" s="935"/>
      <c r="L691" s="929"/>
      <c r="M691" s="929"/>
      <c r="N691" s="929"/>
      <c r="O691" s="929"/>
      <c r="P691" s="929"/>
      <c r="Q691" s="929"/>
    </row>
    <row r="692" spans="9:17" ht="14.25" customHeight="1" x14ac:dyDescent="0.25">
      <c r="I692" s="935"/>
      <c r="J692" s="935"/>
      <c r="L692" s="929"/>
      <c r="M692" s="929"/>
      <c r="N692" s="929"/>
      <c r="O692" s="929"/>
      <c r="P692" s="929"/>
      <c r="Q692" s="929"/>
    </row>
    <row r="693" spans="9:17" ht="14.25" customHeight="1" x14ac:dyDescent="0.25">
      <c r="I693" s="935"/>
      <c r="J693" s="935"/>
      <c r="L693" s="929"/>
      <c r="M693" s="929"/>
      <c r="N693" s="929"/>
      <c r="O693" s="929"/>
      <c r="P693" s="929"/>
      <c r="Q693" s="929"/>
    </row>
    <row r="694" spans="9:17" ht="14.25" customHeight="1" x14ac:dyDescent="0.25">
      <c r="I694" s="935"/>
      <c r="J694" s="935"/>
      <c r="L694" s="929"/>
      <c r="M694" s="929"/>
      <c r="N694" s="929"/>
      <c r="O694" s="929"/>
      <c r="P694" s="929"/>
      <c r="Q694" s="929"/>
    </row>
    <row r="695" spans="9:17" ht="14.25" customHeight="1" x14ac:dyDescent="0.25">
      <c r="I695" s="935"/>
      <c r="J695" s="935"/>
      <c r="L695" s="929"/>
      <c r="M695" s="929"/>
      <c r="N695" s="929"/>
      <c r="O695" s="929"/>
      <c r="P695" s="929"/>
      <c r="Q695" s="929"/>
    </row>
    <row r="696" spans="9:17" ht="14.25" customHeight="1" x14ac:dyDescent="0.25">
      <c r="I696" s="935"/>
      <c r="J696" s="935"/>
      <c r="L696" s="929"/>
      <c r="M696" s="929"/>
      <c r="N696" s="929"/>
      <c r="O696" s="929"/>
      <c r="P696" s="929"/>
      <c r="Q696" s="929"/>
    </row>
    <row r="697" spans="9:17" ht="14.25" customHeight="1" x14ac:dyDescent="0.25">
      <c r="I697" s="935"/>
      <c r="J697" s="935"/>
      <c r="L697" s="929"/>
      <c r="M697" s="929"/>
      <c r="N697" s="929"/>
      <c r="O697" s="929"/>
      <c r="P697" s="929"/>
      <c r="Q697" s="929"/>
    </row>
    <row r="698" spans="9:17" ht="14.25" customHeight="1" x14ac:dyDescent="0.25">
      <c r="I698" s="935"/>
      <c r="J698" s="935"/>
      <c r="L698" s="929"/>
      <c r="M698" s="929"/>
      <c r="N698" s="929"/>
      <c r="O698" s="929"/>
      <c r="P698" s="929"/>
      <c r="Q698" s="929"/>
    </row>
    <row r="699" spans="9:17" ht="14.25" customHeight="1" x14ac:dyDescent="0.25">
      <c r="I699" s="935"/>
      <c r="J699" s="935"/>
      <c r="L699" s="929"/>
      <c r="M699" s="929"/>
      <c r="N699" s="929"/>
      <c r="O699" s="929"/>
      <c r="P699" s="929"/>
      <c r="Q699" s="929"/>
    </row>
    <row r="700" spans="9:17" ht="14.25" customHeight="1" x14ac:dyDescent="0.25">
      <c r="I700" s="935"/>
      <c r="J700" s="935"/>
      <c r="L700" s="929"/>
      <c r="M700" s="929"/>
      <c r="N700" s="929"/>
      <c r="O700" s="929"/>
      <c r="P700" s="929"/>
      <c r="Q700" s="929"/>
    </row>
    <row r="701" spans="9:17" ht="14.25" customHeight="1" x14ac:dyDescent="0.25">
      <c r="I701" s="935"/>
      <c r="J701" s="935"/>
      <c r="L701" s="929"/>
      <c r="M701" s="929"/>
      <c r="N701" s="929"/>
      <c r="O701" s="929"/>
      <c r="P701" s="929"/>
      <c r="Q701" s="929"/>
    </row>
    <row r="702" spans="9:17" ht="14.25" customHeight="1" x14ac:dyDescent="0.25">
      <c r="I702" s="935"/>
      <c r="J702" s="935"/>
      <c r="L702" s="929"/>
      <c r="M702" s="929"/>
      <c r="N702" s="929"/>
      <c r="O702" s="929"/>
      <c r="P702" s="929"/>
      <c r="Q702" s="929"/>
    </row>
    <row r="703" spans="9:17" ht="14.25" customHeight="1" x14ac:dyDescent="0.25">
      <c r="I703" s="935"/>
      <c r="J703" s="935"/>
      <c r="L703" s="929"/>
      <c r="M703" s="929"/>
      <c r="N703" s="929"/>
      <c r="O703" s="929"/>
      <c r="P703" s="929"/>
      <c r="Q703" s="929"/>
    </row>
    <row r="704" spans="9:17" ht="14.25" customHeight="1" x14ac:dyDescent="0.25">
      <c r="I704" s="935"/>
      <c r="J704" s="935"/>
      <c r="L704" s="929"/>
      <c r="M704" s="929"/>
      <c r="N704" s="929"/>
      <c r="O704" s="929"/>
      <c r="P704" s="929"/>
      <c r="Q704" s="929"/>
    </row>
    <row r="705" spans="9:17" ht="14.25" customHeight="1" x14ac:dyDescent="0.25">
      <c r="I705" s="935"/>
      <c r="J705" s="935"/>
      <c r="L705" s="929"/>
      <c r="M705" s="929"/>
      <c r="N705" s="929"/>
      <c r="O705" s="929"/>
      <c r="P705" s="929"/>
      <c r="Q705" s="929"/>
    </row>
    <row r="706" spans="9:17" ht="14.25" customHeight="1" x14ac:dyDescent="0.25">
      <c r="I706" s="935"/>
      <c r="J706" s="935"/>
      <c r="L706" s="929"/>
      <c r="M706" s="929"/>
      <c r="N706" s="929"/>
      <c r="O706" s="929"/>
      <c r="P706" s="929"/>
      <c r="Q706" s="929"/>
    </row>
    <row r="707" spans="9:17" ht="14.25" customHeight="1" x14ac:dyDescent="0.25">
      <c r="I707" s="935"/>
      <c r="J707" s="935"/>
      <c r="L707" s="929"/>
      <c r="M707" s="929"/>
      <c r="N707" s="929"/>
      <c r="O707" s="929"/>
      <c r="P707" s="929"/>
      <c r="Q707" s="929"/>
    </row>
    <row r="708" spans="9:17" ht="14.25" customHeight="1" x14ac:dyDescent="0.25">
      <c r="I708" s="935"/>
      <c r="J708" s="935"/>
      <c r="L708" s="929"/>
      <c r="M708" s="929"/>
      <c r="N708" s="929"/>
      <c r="O708" s="929"/>
      <c r="P708" s="929"/>
      <c r="Q708" s="929"/>
    </row>
    <row r="709" spans="9:17" ht="14.25" customHeight="1" x14ac:dyDescent="0.25">
      <c r="I709" s="935"/>
      <c r="J709" s="935"/>
      <c r="L709" s="929"/>
      <c r="M709" s="929"/>
      <c r="N709" s="929"/>
      <c r="O709" s="929"/>
      <c r="P709" s="929"/>
      <c r="Q709" s="929"/>
    </row>
    <row r="710" spans="9:17" ht="14.25" customHeight="1" x14ac:dyDescent="0.25">
      <c r="I710" s="935"/>
      <c r="J710" s="935"/>
      <c r="L710" s="929"/>
      <c r="M710" s="929"/>
      <c r="N710" s="929"/>
      <c r="O710" s="929"/>
      <c r="P710" s="929"/>
      <c r="Q710" s="929"/>
    </row>
    <row r="711" spans="9:17" ht="14.25" customHeight="1" x14ac:dyDescent="0.25">
      <c r="I711" s="935"/>
      <c r="J711" s="935"/>
      <c r="L711" s="929"/>
      <c r="M711" s="929"/>
      <c r="N711" s="929"/>
      <c r="O711" s="929"/>
      <c r="P711" s="929"/>
      <c r="Q711" s="929"/>
    </row>
    <row r="712" spans="9:17" ht="14.25" customHeight="1" x14ac:dyDescent="0.25">
      <c r="I712" s="935"/>
      <c r="J712" s="935"/>
      <c r="L712" s="929"/>
      <c r="M712" s="929"/>
      <c r="N712" s="929"/>
      <c r="O712" s="929"/>
      <c r="P712" s="929"/>
      <c r="Q712" s="929"/>
    </row>
    <row r="713" spans="9:17" ht="14.25" customHeight="1" x14ac:dyDescent="0.25">
      <c r="I713" s="935"/>
      <c r="J713" s="935"/>
      <c r="L713" s="929"/>
      <c r="M713" s="929"/>
      <c r="N713" s="929"/>
      <c r="O713" s="929"/>
      <c r="P713" s="929"/>
      <c r="Q713" s="929"/>
    </row>
    <row r="714" spans="9:17" ht="14.25" customHeight="1" x14ac:dyDescent="0.25">
      <c r="I714" s="935"/>
      <c r="J714" s="935"/>
      <c r="L714" s="929"/>
      <c r="M714" s="929"/>
      <c r="N714" s="929"/>
      <c r="O714" s="929"/>
      <c r="P714" s="929"/>
      <c r="Q714" s="929"/>
    </row>
    <row r="715" spans="9:17" ht="14.25" customHeight="1" x14ac:dyDescent="0.25">
      <c r="I715" s="935"/>
      <c r="J715" s="935"/>
      <c r="L715" s="929"/>
      <c r="M715" s="929"/>
      <c r="N715" s="929"/>
      <c r="O715" s="929"/>
      <c r="P715" s="929"/>
      <c r="Q715" s="929"/>
    </row>
    <row r="716" spans="9:17" ht="14.25" customHeight="1" x14ac:dyDescent="0.25">
      <c r="I716" s="935"/>
      <c r="J716" s="935"/>
      <c r="L716" s="929"/>
      <c r="M716" s="929"/>
      <c r="N716" s="929"/>
      <c r="O716" s="929"/>
      <c r="P716" s="929"/>
      <c r="Q716" s="929"/>
    </row>
    <row r="717" spans="9:17" ht="14.25" customHeight="1" x14ac:dyDescent="0.25">
      <c r="I717" s="935"/>
      <c r="J717" s="935"/>
      <c r="L717" s="929"/>
      <c r="M717" s="929"/>
      <c r="N717" s="929"/>
      <c r="O717" s="929"/>
      <c r="P717" s="929"/>
      <c r="Q717" s="929"/>
    </row>
    <row r="718" spans="9:17" ht="14.25" customHeight="1" x14ac:dyDescent="0.25">
      <c r="I718" s="935"/>
      <c r="J718" s="935"/>
      <c r="L718" s="929"/>
      <c r="M718" s="929"/>
      <c r="N718" s="929"/>
      <c r="O718" s="929"/>
      <c r="P718" s="929"/>
      <c r="Q718" s="929"/>
    </row>
    <row r="719" spans="9:17" ht="14.25" customHeight="1" x14ac:dyDescent="0.25">
      <c r="I719" s="935"/>
      <c r="J719" s="935"/>
      <c r="L719" s="929"/>
      <c r="M719" s="929"/>
      <c r="N719" s="929"/>
      <c r="O719" s="929"/>
      <c r="P719" s="929"/>
      <c r="Q719" s="929"/>
    </row>
    <row r="720" spans="9:17" ht="14.25" customHeight="1" x14ac:dyDescent="0.25">
      <c r="I720" s="935"/>
      <c r="J720" s="935"/>
      <c r="L720" s="929"/>
      <c r="M720" s="929"/>
      <c r="N720" s="929"/>
      <c r="O720" s="929"/>
      <c r="P720" s="929"/>
      <c r="Q720" s="929"/>
    </row>
    <row r="721" spans="9:17" ht="14.25" customHeight="1" x14ac:dyDescent="0.25">
      <c r="I721" s="935"/>
      <c r="J721" s="935"/>
      <c r="L721" s="929"/>
      <c r="M721" s="929"/>
      <c r="N721" s="929"/>
      <c r="O721" s="929"/>
      <c r="P721" s="929"/>
      <c r="Q721" s="929"/>
    </row>
    <row r="722" spans="9:17" ht="14.25" customHeight="1" x14ac:dyDescent="0.25">
      <c r="I722" s="935"/>
      <c r="J722" s="935"/>
      <c r="L722" s="929"/>
      <c r="M722" s="929"/>
      <c r="N722" s="929"/>
      <c r="O722" s="929"/>
      <c r="P722" s="929"/>
      <c r="Q722" s="929"/>
    </row>
    <row r="723" spans="9:17" ht="14.25" customHeight="1" x14ac:dyDescent="0.25">
      <c r="I723" s="935"/>
      <c r="J723" s="935"/>
      <c r="L723" s="929"/>
      <c r="M723" s="929"/>
      <c r="N723" s="929"/>
      <c r="O723" s="929"/>
      <c r="P723" s="929"/>
      <c r="Q723" s="929"/>
    </row>
    <row r="724" spans="9:17" ht="14.25" customHeight="1" x14ac:dyDescent="0.25">
      <c r="I724" s="935"/>
      <c r="J724" s="935"/>
      <c r="L724" s="929"/>
      <c r="M724" s="929"/>
      <c r="N724" s="929"/>
      <c r="O724" s="929"/>
      <c r="P724" s="929"/>
      <c r="Q724" s="929"/>
    </row>
    <row r="725" spans="9:17" ht="14.25" customHeight="1" x14ac:dyDescent="0.25">
      <c r="I725" s="935"/>
      <c r="J725" s="935"/>
      <c r="L725" s="929"/>
      <c r="M725" s="929"/>
      <c r="N725" s="929"/>
      <c r="O725" s="929"/>
      <c r="P725" s="929"/>
      <c r="Q725" s="929"/>
    </row>
    <row r="726" spans="9:17" ht="14.25" customHeight="1" x14ac:dyDescent="0.25">
      <c r="I726" s="935"/>
      <c r="J726" s="935"/>
      <c r="L726" s="929"/>
      <c r="M726" s="929"/>
      <c r="N726" s="929"/>
      <c r="O726" s="929"/>
      <c r="P726" s="929"/>
      <c r="Q726" s="929"/>
    </row>
    <row r="727" spans="9:17" ht="14.25" customHeight="1" x14ac:dyDescent="0.25">
      <c r="I727" s="935"/>
      <c r="J727" s="935"/>
      <c r="L727" s="929"/>
      <c r="M727" s="929"/>
      <c r="N727" s="929"/>
      <c r="O727" s="929"/>
      <c r="P727" s="929"/>
      <c r="Q727" s="929"/>
    </row>
    <row r="728" spans="9:17" ht="14.25" customHeight="1" x14ac:dyDescent="0.25">
      <c r="I728" s="935"/>
      <c r="J728" s="935"/>
      <c r="L728" s="929"/>
      <c r="M728" s="929"/>
      <c r="N728" s="929"/>
      <c r="O728" s="929"/>
      <c r="P728" s="929"/>
      <c r="Q728" s="929"/>
    </row>
    <row r="729" spans="9:17" ht="14.25" customHeight="1" x14ac:dyDescent="0.25">
      <c r="I729" s="935"/>
      <c r="J729" s="935"/>
      <c r="L729" s="929"/>
      <c r="M729" s="929"/>
      <c r="N729" s="929"/>
      <c r="O729" s="929"/>
      <c r="P729" s="929"/>
      <c r="Q729" s="929"/>
    </row>
    <row r="730" spans="9:17" ht="14.25" customHeight="1" x14ac:dyDescent="0.25">
      <c r="I730" s="935"/>
      <c r="J730" s="935"/>
      <c r="L730" s="929"/>
      <c r="M730" s="929"/>
      <c r="N730" s="929"/>
      <c r="O730" s="929"/>
      <c r="P730" s="929"/>
      <c r="Q730" s="929"/>
    </row>
    <row r="731" spans="9:17" ht="14.25" customHeight="1" x14ac:dyDescent="0.25">
      <c r="I731" s="935"/>
      <c r="J731" s="935"/>
      <c r="L731" s="929"/>
      <c r="M731" s="929"/>
      <c r="N731" s="929"/>
      <c r="O731" s="929"/>
      <c r="P731" s="929"/>
      <c r="Q731" s="929"/>
    </row>
    <row r="732" spans="9:17" ht="14.25" customHeight="1" x14ac:dyDescent="0.25">
      <c r="I732" s="935"/>
      <c r="J732" s="935"/>
      <c r="L732" s="929"/>
      <c r="M732" s="929"/>
      <c r="N732" s="929"/>
      <c r="O732" s="929"/>
      <c r="P732" s="929"/>
      <c r="Q732" s="929"/>
    </row>
    <row r="733" spans="9:17" ht="14.25" customHeight="1" x14ac:dyDescent="0.25">
      <c r="I733" s="935"/>
      <c r="J733" s="935"/>
      <c r="L733" s="929"/>
      <c r="M733" s="929"/>
      <c r="N733" s="929"/>
      <c r="O733" s="929"/>
      <c r="P733" s="929"/>
      <c r="Q733" s="929"/>
    </row>
    <row r="734" spans="9:17" ht="14.25" customHeight="1" x14ac:dyDescent="0.25">
      <c r="I734" s="935"/>
      <c r="J734" s="935"/>
      <c r="L734" s="929"/>
      <c r="M734" s="929"/>
      <c r="N734" s="929"/>
      <c r="O734" s="929"/>
      <c r="P734" s="929"/>
      <c r="Q734" s="929"/>
    </row>
    <row r="735" spans="9:17" ht="14.25" customHeight="1" x14ac:dyDescent="0.25">
      <c r="I735" s="935"/>
      <c r="J735" s="935"/>
      <c r="L735" s="929"/>
      <c r="M735" s="929"/>
      <c r="N735" s="929"/>
      <c r="O735" s="929"/>
      <c r="P735" s="929"/>
      <c r="Q735" s="929"/>
    </row>
    <row r="736" spans="9:17" ht="14.25" customHeight="1" x14ac:dyDescent="0.25">
      <c r="I736" s="935"/>
      <c r="J736" s="935"/>
      <c r="L736" s="929"/>
      <c r="M736" s="929"/>
      <c r="N736" s="929"/>
      <c r="O736" s="929"/>
      <c r="P736" s="929"/>
      <c r="Q736" s="929"/>
    </row>
    <row r="737" spans="9:17" ht="14.25" customHeight="1" x14ac:dyDescent="0.25">
      <c r="I737" s="935"/>
      <c r="J737" s="935"/>
      <c r="L737" s="929"/>
      <c r="M737" s="929"/>
      <c r="N737" s="929"/>
      <c r="O737" s="929"/>
      <c r="P737" s="929"/>
      <c r="Q737" s="929"/>
    </row>
    <row r="738" spans="9:17" ht="14.25" customHeight="1" x14ac:dyDescent="0.25">
      <c r="I738" s="935"/>
      <c r="J738" s="935"/>
      <c r="L738" s="929"/>
      <c r="M738" s="929"/>
      <c r="N738" s="929"/>
      <c r="O738" s="929"/>
      <c r="P738" s="929"/>
      <c r="Q738" s="929"/>
    </row>
    <row r="739" spans="9:17" ht="14.25" customHeight="1" x14ac:dyDescent="0.25">
      <c r="I739" s="935"/>
      <c r="J739" s="935"/>
      <c r="L739" s="929"/>
      <c r="M739" s="929"/>
      <c r="N739" s="929"/>
      <c r="O739" s="929"/>
      <c r="P739" s="929"/>
      <c r="Q739" s="929"/>
    </row>
    <row r="740" spans="9:17" ht="14.25" customHeight="1" x14ac:dyDescent="0.25">
      <c r="I740" s="935"/>
      <c r="J740" s="935"/>
      <c r="L740" s="929"/>
      <c r="M740" s="929"/>
      <c r="N740" s="929"/>
      <c r="O740" s="929"/>
      <c r="P740" s="929"/>
      <c r="Q740" s="929"/>
    </row>
    <row r="741" spans="9:17" ht="14.25" customHeight="1" x14ac:dyDescent="0.25">
      <c r="I741" s="935"/>
      <c r="J741" s="935"/>
      <c r="L741" s="929"/>
      <c r="M741" s="929"/>
      <c r="N741" s="929"/>
      <c r="O741" s="929"/>
      <c r="P741" s="929"/>
      <c r="Q741" s="929"/>
    </row>
    <row r="742" spans="9:17" ht="14.25" customHeight="1" x14ac:dyDescent="0.25">
      <c r="I742" s="935"/>
      <c r="J742" s="935"/>
      <c r="L742" s="929"/>
      <c r="M742" s="929"/>
      <c r="N742" s="929"/>
      <c r="O742" s="929"/>
      <c r="P742" s="929"/>
      <c r="Q742" s="929"/>
    </row>
    <row r="743" spans="9:17" ht="14.25" customHeight="1" x14ac:dyDescent="0.25">
      <c r="I743" s="935"/>
      <c r="J743" s="935"/>
      <c r="L743" s="929"/>
      <c r="M743" s="929"/>
      <c r="N743" s="929"/>
      <c r="O743" s="929"/>
      <c r="P743" s="929"/>
      <c r="Q743" s="929"/>
    </row>
    <row r="744" spans="9:17" ht="14.25" customHeight="1" x14ac:dyDescent="0.25">
      <c r="I744" s="935"/>
      <c r="J744" s="935"/>
      <c r="L744" s="929"/>
      <c r="M744" s="929"/>
      <c r="N744" s="929"/>
      <c r="O744" s="929"/>
      <c r="P744" s="929"/>
      <c r="Q744" s="929"/>
    </row>
    <row r="745" spans="9:17" ht="14.25" customHeight="1" x14ac:dyDescent="0.25">
      <c r="I745" s="935"/>
      <c r="J745" s="935"/>
      <c r="L745" s="929"/>
      <c r="M745" s="929"/>
      <c r="N745" s="929"/>
      <c r="O745" s="929"/>
      <c r="P745" s="929"/>
      <c r="Q745" s="929"/>
    </row>
    <row r="746" spans="9:17" ht="14.25" customHeight="1" x14ac:dyDescent="0.25">
      <c r="I746" s="935"/>
      <c r="J746" s="935"/>
      <c r="L746" s="929"/>
      <c r="M746" s="929"/>
      <c r="N746" s="929"/>
      <c r="O746" s="929"/>
      <c r="P746" s="929"/>
      <c r="Q746" s="929"/>
    </row>
    <row r="747" spans="9:17" ht="14.25" customHeight="1" x14ac:dyDescent="0.25">
      <c r="I747" s="935"/>
      <c r="J747" s="935"/>
      <c r="L747" s="929"/>
      <c r="M747" s="929"/>
      <c r="N747" s="929"/>
      <c r="O747" s="929"/>
      <c r="P747" s="929"/>
      <c r="Q747" s="929"/>
    </row>
    <row r="748" spans="9:17" ht="14.25" customHeight="1" x14ac:dyDescent="0.25">
      <c r="I748" s="935"/>
      <c r="J748" s="935"/>
      <c r="L748" s="929"/>
      <c r="M748" s="929"/>
      <c r="N748" s="929"/>
      <c r="O748" s="929"/>
      <c r="P748" s="929"/>
      <c r="Q748" s="929"/>
    </row>
    <row r="749" spans="9:17" ht="14.25" customHeight="1" x14ac:dyDescent="0.25">
      <c r="I749" s="935"/>
      <c r="J749" s="935"/>
      <c r="L749" s="929"/>
      <c r="M749" s="929"/>
      <c r="N749" s="929"/>
      <c r="O749" s="929"/>
      <c r="P749" s="929"/>
      <c r="Q749" s="929"/>
    </row>
    <row r="750" spans="9:17" ht="14.25" customHeight="1" x14ac:dyDescent="0.25">
      <c r="I750" s="935"/>
      <c r="J750" s="935"/>
      <c r="L750" s="929"/>
      <c r="M750" s="929"/>
      <c r="N750" s="929"/>
      <c r="O750" s="929"/>
      <c r="P750" s="929"/>
      <c r="Q750" s="929"/>
    </row>
    <row r="751" spans="9:17" ht="14.25" customHeight="1" x14ac:dyDescent="0.25">
      <c r="I751" s="935"/>
      <c r="J751" s="935"/>
      <c r="L751" s="929"/>
      <c r="M751" s="929"/>
      <c r="N751" s="929"/>
      <c r="O751" s="929"/>
      <c r="P751" s="929"/>
      <c r="Q751" s="929"/>
    </row>
    <row r="752" spans="9:17" ht="14.25" customHeight="1" x14ac:dyDescent="0.25">
      <c r="I752" s="935"/>
      <c r="J752" s="935"/>
      <c r="L752" s="929"/>
      <c r="M752" s="929"/>
      <c r="N752" s="929"/>
      <c r="O752" s="929"/>
      <c r="P752" s="929"/>
      <c r="Q752" s="929"/>
    </row>
    <row r="753" spans="9:17" ht="14.25" customHeight="1" x14ac:dyDescent="0.25">
      <c r="I753" s="935"/>
      <c r="J753" s="935"/>
      <c r="L753" s="929"/>
      <c r="M753" s="929"/>
      <c r="N753" s="929"/>
      <c r="O753" s="929"/>
      <c r="P753" s="929"/>
      <c r="Q753" s="929"/>
    </row>
    <row r="754" spans="9:17" ht="14.25" customHeight="1" x14ac:dyDescent="0.25">
      <c r="I754" s="935"/>
      <c r="J754" s="935"/>
      <c r="L754" s="929"/>
      <c r="M754" s="929"/>
      <c r="N754" s="929"/>
      <c r="O754" s="929"/>
      <c r="P754" s="929"/>
      <c r="Q754" s="929"/>
    </row>
    <row r="755" spans="9:17" ht="14.25" customHeight="1" x14ac:dyDescent="0.25">
      <c r="I755" s="935"/>
      <c r="J755" s="935"/>
      <c r="L755" s="929"/>
      <c r="M755" s="929"/>
      <c r="N755" s="929"/>
      <c r="O755" s="929"/>
      <c r="P755" s="929"/>
      <c r="Q755" s="929"/>
    </row>
    <row r="756" spans="9:17" ht="14.25" customHeight="1" x14ac:dyDescent="0.25">
      <c r="I756" s="935"/>
      <c r="J756" s="935"/>
      <c r="L756" s="929"/>
      <c r="M756" s="929"/>
      <c r="N756" s="929"/>
      <c r="O756" s="929"/>
      <c r="P756" s="929"/>
      <c r="Q756" s="929"/>
    </row>
    <row r="757" spans="9:17" ht="14.25" customHeight="1" x14ac:dyDescent="0.25">
      <c r="I757" s="935"/>
      <c r="J757" s="935"/>
      <c r="L757" s="929"/>
      <c r="M757" s="929"/>
      <c r="N757" s="929"/>
      <c r="O757" s="929"/>
      <c r="P757" s="929"/>
      <c r="Q757" s="929"/>
    </row>
    <row r="758" spans="9:17" ht="14.25" customHeight="1" x14ac:dyDescent="0.25">
      <c r="I758" s="935"/>
      <c r="J758" s="935"/>
      <c r="L758" s="929"/>
      <c r="M758" s="929"/>
      <c r="N758" s="929"/>
      <c r="O758" s="929"/>
      <c r="P758" s="929"/>
      <c r="Q758" s="929"/>
    </row>
    <row r="759" spans="9:17" ht="14.25" customHeight="1" x14ac:dyDescent="0.25">
      <c r="I759" s="935"/>
      <c r="J759" s="935"/>
      <c r="L759" s="929"/>
      <c r="M759" s="929"/>
      <c r="N759" s="929"/>
      <c r="O759" s="929"/>
      <c r="P759" s="929"/>
      <c r="Q759" s="929"/>
    </row>
    <row r="760" spans="9:17" ht="14.25" customHeight="1" x14ac:dyDescent="0.25">
      <c r="I760" s="935"/>
      <c r="J760" s="935"/>
      <c r="L760" s="929"/>
      <c r="M760" s="929"/>
      <c r="N760" s="929"/>
      <c r="O760" s="929"/>
      <c r="P760" s="929"/>
      <c r="Q760" s="929"/>
    </row>
    <row r="761" spans="9:17" ht="14.25" customHeight="1" x14ac:dyDescent="0.25">
      <c r="I761" s="935"/>
      <c r="J761" s="935"/>
      <c r="L761" s="929"/>
      <c r="M761" s="929"/>
      <c r="N761" s="929"/>
      <c r="O761" s="929"/>
      <c r="P761" s="929"/>
      <c r="Q761" s="929"/>
    </row>
    <row r="762" spans="9:17" ht="14.25" customHeight="1" x14ac:dyDescent="0.25">
      <c r="I762" s="935"/>
      <c r="J762" s="935"/>
      <c r="L762" s="929"/>
      <c r="M762" s="929"/>
      <c r="N762" s="929"/>
      <c r="O762" s="929"/>
      <c r="P762" s="929"/>
      <c r="Q762" s="929"/>
    </row>
    <row r="763" spans="9:17" ht="14.25" customHeight="1" x14ac:dyDescent="0.25">
      <c r="I763" s="935"/>
      <c r="J763" s="935"/>
      <c r="L763" s="929"/>
      <c r="M763" s="929"/>
      <c r="N763" s="929"/>
      <c r="O763" s="929"/>
      <c r="P763" s="929"/>
      <c r="Q763" s="929"/>
    </row>
    <row r="764" spans="9:17" ht="14.25" customHeight="1" x14ac:dyDescent="0.25">
      <c r="I764" s="935"/>
      <c r="J764" s="935"/>
      <c r="L764" s="929"/>
      <c r="M764" s="929"/>
      <c r="N764" s="929"/>
      <c r="O764" s="929"/>
      <c r="P764" s="929"/>
      <c r="Q764" s="929"/>
    </row>
    <row r="765" spans="9:17" ht="14.25" customHeight="1" x14ac:dyDescent="0.25">
      <c r="I765" s="935"/>
      <c r="J765" s="935"/>
      <c r="L765" s="929"/>
      <c r="M765" s="929"/>
      <c r="N765" s="929"/>
      <c r="O765" s="929"/>
      <c r="P765" s="929"/>
      <c r="Q765" s="929"/>
    </row>
    <row r="766" spans="9:17" ht="14.25" customHeight="1" x14ac:dyDescent="0.25">
      <c r="I766" s="935"/>
      <c r="J766" s="935"/>
      <c r="L766" s="929"/>
      <c r="M766" s="929"/>
      <c r="N766" s="929"/>
      <c r="O766" s="929"/>
      <c r="P766" s="929"/>
      <c r="Q766" s="929"/>
    </row>
    <row r="767" spans="9:17" ht="14.25" customHeight="1" x14ac:dyDescent="0.25">
      <c r="I767" s="935"/>
      <c r="J767" s="935"/>
      <c r="L767" s="929"/>
      <c r="M767" s="929"/>
      <c r="N767" s="929"/>
      <c r="O767" s="929"/>
      <c r="P767" s="929"/>
      <c r="Q767" s="929"/>
    </row>
    <row r="768" spans="9:17" ht="14.25" customHeight="1" x14ac:dyDescent="0.25">
      <c r="I768" s="935"/>
      <c r="J768" s="935"/>
      <c r="L768" s="929"/>
      <c r="M768" s="929"/>
      <c r="N768" s="929"/>
      <c r="O768" s="929"/>
      <c r="P768" s="929"/>
      <c r="Q768" s="929"/>
    </row>
    <row r="769" spans="9:17" ht="14.25" customHeight="1" x14ac:dyDescent="0.25">
      <c r="I769" s="935"/>
      <c r="J769" s="935"/>
      <c r="L769" s="929"/>
      <c r="M769" s="929"/>
      <c r="N769" s="929"/>
      <c r="O769" s="929"/>
      <c r="P769" s="929"/>
      <c r="Q769" s="929"/>
    </row>
    <row r="770" spans="9:17" ht="14.25" customHeight="1" x14ac:dyDescent="0.25">
      <c r="I770" s="935"/>
      <c r="J770" s="935"/>
      <c r="L770" s="929"/>
      <c r="M770" s="929"/>
      <c r="N770" s="929"/>
      <c r="O770" s="929"/>
      <c r="P770" s="929"/>
      <c r="Q770" s="929"/>
    </row>
    <row r="771" spans="9:17" ht="14.25" customHeight="1" x14ac:dyDescent="0.25">
      <c r="I771" s="935"/>
      <c r="J771" s="935"/>
      <c r="L771" s="929"/>
      <c r="M771" s="929"/>
      <c r="N771" s="929"/>
      <c r="O771" s="929"/>
      <c r="P771" s="929"/>
      <c r="Q771" s="929"/>
    </row>
    <row r="772" spans="9:17" ht="14.25" customHeight="1" x14ac:dyDescent="0.25">
      <c r="I772" s="935"/>
      <c r="J772" s="935"/>
      <c r="L772" s="929"/>
      <c r="M772" s="929"/>
      <c r="N772" s="929"/>
      <c r="O772" s="929"/>
      <c r="P772" s="929"/>
      <c r="Q772" s="929"/>
    </row>
    <row r="773" spans="9:17" ht="14.25" customHeight="1" x14ac:dyDescent="0.25">
      <c r="I773" s="935"/>
      <c r="J773" s="935"/>
      <c r="L773" s="929"/>
      <c r="M773" s="929"/>
      <c r="N773" s="929"/>
      <c r="O773" s="929"/>
      <c r="P773" s="929"/>
      <c r="Q773" s="929"/>
    </row>
    <row r="774" spans="9:17" ht="14.25" customHeight="1" x14ac:dyDescent="0.25">
      <c r="I774" s="935"/>
      <c r="J774" s="935"/>
      <c r="L774" s="929"/>
      <c r="M774" s="929"/>
      <c r="N774" s="929"/>
      <c r="O774" s="929"/>
      <c r="P774" s="929"/>
      <c r="Q774" s="929"/>
    </row>
    <row r="775" spans="9:17" ht="14.25" customHeight="1" x14ac:dyDescent="0.25">
      <c r="I775" s="935"/>
      <c r="J775" s="935"/>
      <c r="L775" s="929"/>
      <c r="M775" s="929"/>
      <c r="N775" s="929"/>
      <c r="O775" s="929"/>
      <c r="P775" s="929"/>
      <c r="Q775" s="929"/>
    </row>
    <row r="776" spans="9:17" ht="14.25" customHeight="1" x14ac:dyDescent="0.25">
      <c r="I776" s="935"/>
      <c r="J776" s="935"/>
      <c r="L776" s="929"/>
      <c r="M776" s="929"/>
      <c r="N776" s="929"/>
      <c r="O776" s="929"/>
      <c r="P776" s="929"/>
      <c r="Q776" s="929"/>
    </row>
    <row r="777" spans="9:17" ht="14.25" customHeight="1" x14ac:dyDescent="0.25">
      <c r="I777" s="935"/>
      <c r="J777" s="935"/>
      <c r="L777" s="929"/>
      <c r="M777" s="929"/>
      <c r="N777" s="929"/>
      <c r="O777" s="929"/>
      <c r="P777" s="929"/>
      <c r="Q777" s="929"/>
    </row>
    <row r="778" spans="9:17" ht="14.25" customHeight="1" x14ac:dyDescent="0.25">
      <c r="I778" s="935"/>
      <c r="J778" s="935"/>
      <c r="L778" s="929"/>
      <c r="M778" s="929"/>
      <c r="N778" s="929"/>
      <c r="O778" s="929"/>
      <c r="P778" s="929"/>
      <c r="Q778" s="929"/>
    </row>
    <row r="779" spans="9:17" ht="14.25" customHeight="1" x14ac:dyDescent="0.25">
      <c r="I779" s="935"/>
      <c r="J779" s="935"/>
      <c r="L779" s="929"/>
      <c r="M779" s="929"/>
      <c r="N779" s="929"/>
      <c r="O779" s="929"/>
      <c r="P779" s="929"/>
      <c r="Q779" s="929"/>
    </row>
    <row r="780" spans="9:17" ht="14.25" customHeight="1" x14ac:dyDescent="0.25">
      <c r="I780" s="935"/>
      <c r="J780" s="935"/>
      <c r="L780" s="929"/>
      <c r="M780" s="929"/>
      <c r="N780" s="929"/>
      <c r="O780" s="929"/>
      <c r="P780" s="929"/>
      <c r="Q780" s="929"/>
    </row>
    <row r="781" spans="9:17" ht="14.25" customHeight="1" x14ac:dyDescent="0.25">
      <c r="I781" s="935"/>
      <c r="J781" s="935"/>
      <c r="L781" s="929"/>
      <c r="M781" s="929"/>
      <c r="N781" s="929"/>
      <c r="O781" s="929"/>
      <c r="P781" s="929"/>
      <c r="Q781" s="929"/>
    </row>
    <row r="782" spans="9:17" ht="14.25" customHeight="1" x14ac:dyDescent="0.25">
      <c r="I782" s="935"/>
      <c r="J782" s="935"/>
      <c r="L782" s="929"/>
      <c r="M782" s="929"/>
      <c r="N782" s="929"/>
      <c r="O782" s="929"/>
      <c r="P782" s="929"/>
      <c r="Q782" s="929"/>
    </row>
    <row r="783" spans="9:17" ht="14.25" customHeight="1" x14ac:dyDescent="0.25">
      <c r="I783" s="935"/>
      <c r="J783" s="935"/>
      <c r="L783" s="929"/>
      <c r="M783" s="929"/>
      <c r="N783" s="929"/>
      <c r="O783" s="929"/>
      <c r="P783" s="929"/>
      <c r="Q783" s="929"/>
    </row>
    <row r="784" spans="9:17" ht="14.25" customHeight="1" x14ac:dyDescent="0.25">
      <c r="I784" s="935"/>
      <c r="J784" s="935"/>
      <c r="L784" s="929"/>
      <c r="M784" s="929"/>
      <c r="N784" s="929"/>
      <c r="O784" s="929"/>
      <c r="P784" s="929"/>
      <c r="Q784" s="929"/>
    </row>
    <row r="785" spans="9:17" ht="14.25" customHeight="1" x14ac:dyDescent="0.25">
      <c r="I785" s="935"/>
      <c r="J785" s="935"/>
      <c r="L785" s="929"/>
      <c r="M785" s="929"/>
      <c r="N785" s="929"/>
      <c r="O785" s="929"/>
      <c r="P785" s="929"/>
      <c r="Q785" s="929"/>
    </row>
    <row r="786" spans="9:17" ht="14.25" customHeight="1" x14ac:dyDescent="0.25">
      <c r="I786" s="935"/>
      <c r="J786" s="935"/>
      <c r="L786" s="929"/>
      <c r="M786" s="929"/>
      <c r="N786" s="929"/>
      <c r="O786" s="929"/>
      <c r="P786" s="929"/>
      <c r="Q786" s="929"/>
    </row>
    <row r="787" spans="9:17" ht="14.25" customHeight="1" x14ac:dyDescent="0.25">
      <c r="I787" s="935"/>
      <c r="J787" s="935"/>
      <c r="L787" s="929"/>
      <c r="M787" s="929"/>
      <c r="N787" s="929"/>
      <c r="O787" s="929"/>
      <c r="P787" s="929"/>
      <c r="Q787" s="929"/>
    </row>
    <row r="788" spans="9:17" ht="14.25" customHeight="1" x14ac:dyDescent="0.25">
      <c r="I788" s="935"/>
      <c r="J788" s="935"/>
      <c r="L788" s="929"/>
      <c r="M788" s="929"/>
      <c r="N788" s="929"/>
      <c r="O788" s="929"/>
      <c r="P788" s="929"/>
      <c r="Q788" s="929"/>
    </row>
    <row r="789" spans="9:17" ht="14.25" customHeight="1" x14ac:dyDescent="0.25">
      <c r="I789" s="935"/>
      <c r="J789" s="935"/>
      <c r="L789" s="929"/>
      <c r="M789" s="929"/>
      <c r="N789" s="929"/>
      <c r="O789" s="929"/>
      <c r="P789" s="929"/>
      <c r="Q789" s="929"/>
    </row>
    <row r="790" spans="9:17" ht="14.25" customHeight="1" x14ac:dyDescent="0.25">
      <c r="I790" s="935"/>
      <c r="J790" s="935"/>
      <c r="L790" s="929"/>
      <c r="M790" s="929"/>
      <c r="N790" s="929"/>
      <c r="O790" s="929"/>
      <c r="P790" s="929"/>
      <c r="Q790" s="929"/>
    </row>
    <row r="791" spans="9:17" ht="14.25" customHeight="1" x14ac:dyDescent="0.25">
      <c r="I791" s="935"/>
      <c r="J791" s="935"/>
      <c r="L791" s="929"/>
      <c r="M791" s="929"/>
      <c r="N791" s="929"/>
      <c r="O791" s="929"/>
      <c r="P791" s="929"/>
      <c r="Q791" s="929"/>
    </row>
    <row r="792" spans="9:17" ht="14.25" customHeight="1" x14ac:dyDescent="0.25">
      <c r="I792" s="935"/>
      <c r="J792" s="935"/>
      <c r="L792" s="929"/>
      <c r="M792" s="929"/>
      <c r="N792" s="929"/>
      <c r="O792" s="929"/>
      <c r="P792" s="929"/>
      <c r="Q792" s="929"/>
    </row>
    <row r="793" spans="9:17" ht="14.25" customHeight="1" x14ac:dyDescent="0.25">
      <c r="I793" s="935"/>
      <c r="J793" s="935"/>
      <c r="L793" s="929"/>
      <c r="M793" s="929"/>
      <c r="N793" s="929"/>
      <c r="O793" s="929"/>
      <c r="P793" s="929"/>
      <c r="Q793" s="929"/>
    </row>
    <row r="794" spans="9:17" ht="14.25" customHeight="1" x14ac:dyDescent="0.25">
      <c r="I794" s="935"/>
      <c r="J794" s="935"/>
      <c r="L794" s="929"/>
      <c r="M794" s="929"/>
      <c r="N794" s="929"/>
      <c r="O794" s="929"/>
      <c r="P794" s="929"/>
      <c r="Q794" s="929"/>
    </row>
    <row r="795" spans="9:17" ht="14.25" customHeight="1" x14ac:dyDescent="0.25">
      <c r="I795" s="935"/>
      <c r="J795" s="935"/>
      <c r="L795" s="929"/>
      <c r="M795" s="929"/>
      <c r="N795" s="929"/>
      <c r="O795" s="929"/>
      <c r="P795" s="929"/>
      <c r="Q795" s="929"/>
    </row>
    <row r="796" spans="9:17" ht="14.25" customHeight="1" x14ac:dyDescent="0.25">
      <c r="I796" s="935"/>
      <c r="J796" s="935"/>
      <c r="L796" s="929"/>
      <c r="M796" s="929"/>
      <c r="N796" s="929"/>
      <c r="O796" s="929"/>
      <c r="P796" s="929"/>
      <c r="Q796" s="929"/>
    </row>
    <row r="797" spans="9:17" ht="14.25" customHeight="1" x14ac:dyDescent="0.25">
      <c r="I797" s="935"/>
      <c r="J797" s="935"/>
      <c r="L797" s="929"/>
      <c r="M797" s="929"/>
      <c r="N797" s="929"/>
      <c r="O797" s="929"/>
      <c r="P797" s="929"/>
      <c r="Q797" s="929"/>
    </row>
    <row r="798" spans="9:17" ht="14.25" customHeight="1" x14ac:dyDescent="0.25">
      <c r="I798" s="935"/>
      <c r="J798" s="935"/>
      <c r="L798" s="929"/>
      <c r="M798" s="929"/>
      <c r="N798" s="929"/>
      <c r="O798" s="929"/>
      <c r="P798" s="929"/>
      <c r="Q798" s="929"/>
    </row>
    <row r="799" spans="9:17" ht="14.25" customHeight="1" x14ac:dyDescent="0.25">
      <c r="I799" s="935"/>
      <c r="J799" s="935"/>
      <c r="L799" s="929"/>
      <c r="M799" s="929"/>
      <c r="N799" s="929"/>
      <c r="O799" s="929"/>
      <c r="P799" s="929"/>
      <c r="Q799" s="929"/>
    </row>
    <row r="800" spans="9:17" ht="14.25" customHeight="1" x14ac:dyDescent="0.25">
      <c r="I800" s="935"/>
      <c r="J800" s="935"/>
      <c r="L800" s="929"/>
      <c r="M800" s="929"/>
      <c r="N800" s="929"/>
      <c r="O800" s="929"/>
      <c r="P800" s="929"/>
      <c r="Q800" s="929"/>
    </row>
    <row r="801" spans="9:17" ht="14.25" customHeight="1" x14ac:dyDescent="0.25">
      <c r="I801" s="935"/>
      <c r="J801" s="935"/>
      <c r="L801" s="929"/>
      <c r="M801" s="929"/>
      <c r="N801" s="929"/>
      <c r="O801" s="929"/>
      <c r="P801" s="929"/>
      <c r="Q801" s="929"/>
    </row>
    <row r="802" spans="9:17" ht="14.25" customHeight="1" x14ac:dyDescent="0.25">
      <c r="I802" s="935"/>
      <c r="J802" s="935"/>
      <c r="L802" s="929"/>
      <c r="M802" s="929"/>
      <c r="N802" s="929"/>
      <c r="O802" s="929"/>
      <c r="P802" s="929"/>
      <c r="Q802" s="929"/>
    </row>
    <row r="803" spans="9:17" ht="14.25" customHeight="1" x14ac:dyDescent="0.25">
      <c r="I803" s="935"/>
      <c r="J803" s="935"/>
      <c r="L803" s="929"/>
      <c r="M803" s="929"/>
      <c r="N803" s="929"/>
      <c r="O803" s="929"/>
      <c r="P803" s="929"/>
      <c r="Q803" s="929"/>
    </row>
    <row r="804" spans="9:17" ht="14.25" customHeight="1" x14ac:dyDescent="0.25">
      <c r="I804" s="935"/>
      <c r="J804" s="935"/>
      <c r="L804" s="929"/>
      <c r="M804" s="929"/>
      <c r="N804" s="929"/>
      <c r="O804" s="929"/>
      <c r="P804" s="929"/>
      <c r="Q804" s="929"/>
    </row>
    <row r="805" spans="9:17" ht="14.25" customHeight="1" x14ac:dyDescent="0.25">
      <c r="I805" s="935"/>
      <c r="J805" s="935"/>
      <c r="L805" s="929"/>
      <c r="M805" s="929"/>
      <c r="N805" s="929"/>
      <c r="O805" s="929"/>
      <c r="P805" s="929"/>
      <c r="Q805" s="929"/>
    </row>
    <row r="806" spans="9:17" ht="14.25" customHeight="1" x14ac:dyDescent="0.25">
      <c r="I806" s="935"/>
      <c r="J806" s="935"/>
      <c r="L806" s="929"/>
      <c r="M806" s="929"/>
      <c r="N806" s="929"/>
      <c r="O806" s="929"/>
      <c r="P806" s="929"/>
      <c r="Q806" s="929"/>
    </row>
    <row r="807" spans="9:17" ht="14.25" customHeight="1" x14ac:dyDescent="0.25">
      <c r="I807" s="935"/>
      <c r="J807" s="935"/>
      <c r="L807" s="929"/>
      <c r="M807" s="929"/>
      <c r="N807" s="929"/>
      <c r="O807" s="929"/>
      <c r="P807" s="929"/>
      <c r="Q807" s="929"/>
    </row>
    <row r="808" spans="9:17" ht="14.25" customHeight="1" x14ac:dyDescent="0.25">
      <c r="I808" s="935"/>
      <c r="J808" s="935"/>
      <c r="L808" s="929"/>
      <c r="M808" s="929"/>
      <c r="N808" s="929"/>
      <c r="O808" s="929"/>
      <c r="P808" s="929"/>
      <c r="Q808" s="929"/>
    </row>
    <row r="809" spans="9:17" ht="14.25" customHeight="1" x14ac:dyDescent="0.25">
      <c r="I809" s="935"/>
      <c r="J809" s="935"/>
      <c r="L809" s="929"/>
      <c r="M809" s="929"/>
      <c r="N809" s="929"/>
      <c r="O809" s="929"/>
      <c r="P809" s="929"/>
      <c r="Q809" s="929"/>
    </row>
    <row r="810" spans="9:17" ht="14.25" customHeight="1" x14ac:dyDescent="0.25">
      <c r="I810" s="935"/>
      <c r="J810" s="935"/>
      <c r="L810" s="929"/>
      <c r="M810" s="929"/>
      <c r="N810" s="929"/>
      <c r="O810" s="929"/>
      <c r="P810" s="929"/>
      <c r="Q810" s="929"/>
    </row>
    <row r="811" spans="9:17" ht="14.25" customHeight="1" x14ac:dyDescent="0.25">
      <c r="I811" s="935"/>
      <c r="J811" s="935"/>
      <c r="L811" s="929"/>
      <c r="M811" s="929"/>
      <c r="N811" s="929"/>
      <c r="O811" s="929"/>
      <c r="P811" s="929"/>
      <c r="Q811" s="929"/>
    </row>
    <row r="812" spans="9:17" ht="14.25" customHeight="1" x14ac:dyDescent="0.25">
      <c r="I812" s="935"/>
      <c r="J812" s="935"/>
      <c r="L812" s="929"/>
      <c r="M812" s="929"/>
      <c r="N812" s="929"/>
      <c r="O812" s="929"/>
      <c r="P812" s="929"/>
      <c r="Q812" s="929"/>
    </row>
    <row r="813" spans="9:17" ht="14.25" customHeight="1" x14ac:dyDescent="0.25">
      <c r="I813" s="935"/>
      <c r="J813" s="935"/>
      <c r="L813" s="929"/>
      <c r="M813" s="929"/>
      <c r="N813" s="929"/>
      <c r="O813" s="929"/>
      <c r="P813" s="929"/>
      <c r="Q813" s="929"/>
    </row>
    <row r="814" spans="9:17" ht="14.25" customHeight="1" x14ac:dyDescent="0.25">
      <c r="I814" s="935"/>
      <c r="J814" s="935"/>
      <c r="L814" s="929"/>
      <c r="M814" s="929"/>
      <c r="N814" s="929"/>
      <c r="O814" s="929"/>
      <c r="P814" s="929"/>
      <c r="Q814" s="929"/>
    </row>
    <row r="815" spans="9:17" ht="14.25" customHeight="1" x14ac:dyDescent="0.25">
      <c r="I815" s="935"/>
      <c r="J815" s="935"/>
      <c r="L815" s="929"/>
      <c r="M815" s="929"/>
      <c r="N815" s="929"/>
      <c r="O815" s="929"/>
      <c r="P815" s="929"/>
      <c r="Q815" s="929"/>
    </row>
    <row r="816" spans="9:17" ht="14.25" customHeight="1" x14ac:dyDescent="0.25">
      <c r="I816" s="935"/>
      <c r="J816" s="935"/>
      <c r="L816" s="929"/>
      <c r="M816" s="929"/>
      <c r="N816" s="929"/>
      <c r="O816" s="929"/>
      <c r="P816" s="929"/>
      <c r="Q816" s="929"/>
    </row>
    <row r="817" spans="9:17" ht="14.25" customHeight="1" x14ac:dyDescent="0.25">
      <c r="I817" s="935"/>
      <c r="J817" s="935"/>
      <c r="L817" s="929"/>
      <c r="M817" s="929"/>
      <c r="N817" s="929"/>
      <c r="O817" s="929"/>
      <c r="P817" s="929"/>
      <c r="Q817" s="929"/>
    </row>
    <row r="818" spans="9:17" ht="14.25" customHeight="1" x14ac:dyDescent="0.25">
      <c r="I818" s="935"/>
      <c r="J818" s="935"/>
      <c r="L818" s="929"/>
      <c r="M818" s="929"/>
      <c r="N818" s="929"/>
      <c r="O818" s="929"/>
      <c r="P818" s="929"/>
      <c r="Q818" s="929"/>
    </row>
    <row r="819" spans="9:17" ht="14.25" customHeight="1" x14ac:dyDescent="0.25">
      <c r="I819" s="935"/>
      <c r="J819" s="935"/>
      <c r="L819" s="929"/>
      <c r="M819" s="929"/>
      <c r="N819" s="929"/>
      <c r="O819" s="929"/>
      <c r="P819" s="929"/>
      <c r="Q819" s="929"/>
    </row>
    <row r="820" spans="9:17" ht="14.25" customHeight="1" x14ac:dyDescent="0.25">
      <c r="I820" s="935"/>
      <c r="J820" s="935"/>
      <c r="L820" s="929"/>
      <c r="M820" s="929"/>
      <c r="N820" s="929"/>
      <c r="O820" s="929"/>
      <c r="P820" s="929"/>
      <c r="Q820" s="929"/>
    </row>
    <row r="821" spans="9:17" ht="14.25" customHeight="1" x14ac:dyDescent="0.25">
      <c r="I821" s="935"/>
      <c r="J821" s="935"/>
      <c r="L821" s="929"/>
      <c r="M821" s="929"/>
      <c r="N821" s="929"/>
      <c r="O821" s="929"/>
      <c r="P821" s="929"/>
      <c r="Q821" s="929"/>
    </row>
    <row r="822" spans="9:17" ht="14.25" customHeight="1" x14ac:dyDescent="0.25">
      <c r="I822" s="935"/>
      <c r="J822" s="935"/>
      <c r="L822" s="929"/>
      <c r="M822" s="929"/>
      <c r="N822" s="929"/>
      <c r="O822" s="929"/>
      <c r="P822" s="929"/>
      <c r="Q822" s="929"/>
    </row>
    <row r="823" spans="9:17" ht="14.25" customHeight="1" x14ac:dyDescent="0.25">
      <c r="I823" s="935"/>
      <c r="J823" s="935"/>
      <c r="L823" s="929"/>
      <c r="M823" s="929"/>
      <c r="N823" s="929"/>
      <c r="O823" s="929"/>
      <c r="P823" s="929"/>
      <c r="Q823" s="929"/>
    </row>
    <row r="824" spans="9:17" ht="14.25" customHeight="1" x14ac:dyDescent="0.25">
      <c r="I824" s="935"/>
      <c r="J824" s="935"/>
      <c r="L824" s="929"/>
      <c r="M824" s="929"/>
      <c r="N824" s="929"/>
      <c r="O824" s="929"/>
      <c r="P824" s="929"/>
      <c r="Q824" s="929"/>
    </row>
    <row r="825" spans="9:17" ht="14.25" customHeight="1" x14ac:dyDescent="0.25">
      <c r="I825" s="935"/>
      <c r="J825" s="935"/>
      <c r="L825" s="929"/>
      <c r="M825" s="929"/>
      <c r="N825" s="929"/>
      <c r="O825" s="929"/>
      <c r="P825" s="929"/>
      <c r="Q825" s="929"/>
    </row>
    <row r="826" spans="9:17" ht="14.25" customHeight="1" x14ac:dyDescent="0.25">
      <c r="I826" s="935"/>
      <c r="J826" s="935"/>
      <c r="L826" s="929"/>
      <c r="M826" s="929"/>
      <c r="N826" s="929"/>
      <c r="O826" s="929"/>
      <c r="P826" s="929"/>
      <c r="Q826" s="929"/>
    </row>
    <row r="827" spans="9:17" ht="14.25" customHeight="1" x14ac:dyDescent="0.25">
      <c r="I827" s="935"/>
      <c r="J827" s="935"/>
      <c r="L827" s="929"/>
      <c r="M827" s="929"/>
      <c r="N827" s="929"/>
      <c r="O827" s="929"/>
      <c r="P827" s="929"/>
      <c r="Q827" s="929"/>
    </row>
    <row r="828" spans="9:17" ht="14.25" customHeight="1" x14ac:dyDescent="0.25">
      <c r="I828" s="935"/>
      <c r="J828" s="935"/>
      <c r="L828" s="929"/>
      <c r="M828" s="929"/>
      <c r="N828" s="929"/>
      <c r="O828" s="929"/>
      <c r="P828" s="929"/>
      <c r="Q828" s="929"/>
    </row>
    <row r="829" spans="9:17" ht="14.25" customHeight="1" x14ac:dyDescent="0.25">
      <c r="I829" s="935"/>
      <c r="J829" s="935"/>
      <c r="L829" s="929"/>
      <c r="M829" s="929"/>
      <c r="N829" s="929"/>
      <c r="O829" s="929"/>
      <c r="P829" s="929"/>
      <c r="Q829" s="929"/>
    </row>
    <row r="830" spans="9:17" ht="14.25" customHeight="1" x14ac:dyDescent="0.25">
      <c r="I830" s="935"/>
      <c r="J830" s="935"/>
      <c r="L830" s="929"/>
      <c r="M830" s="929"/>
      <c r="N830" s="929"/>
      <c r="O830" s="929"/>
      <c r="P830" s="929"/>
      <c r="Q830" s="929"/>
    </row>
    <row r="831" spans="9:17" ht="14.25" customHeight="1" x14ac:dyDescent="0.25">
      <c r="I831" s="935"/>
      <c r="J831" s="935"/>
      <c r="L831" s="929"/>
      <c r="M831" s="929"/>
      <c r="N831" s="929"/>
      <c r="O831" s="929"/>
      <c r="P831" s="929"/>
      <c r="Q831" s="929"/>
    </row>
    <row r="832" spans="9:17" ht="14.25" customHeight="1" x14ac:dyDescent="0.25">
      <c r="I832" s="935"/>
      <c r="J832" s="935"/>
      <c r="L832" s="929"/>
      <c r="M832" s="929"/>
      <c r="N832" s="929"/>
      <c r="O832" s="929"/>
      <c r="P832" s="929"/>
      <c r="Q832" s="929"/>
    </row>
    <row r="833" spans="9:17" ht="14.25" customHeight="1" x14ac:dyDescent="0.25">
      <c r="I833" s="935"/>
      <c r="J833" s="935"/>
      <c r="L833" s="929"/>
      <c r="M833" s="929"/>
      <c r="N833" s="929"/>
      <c r="O833" s="929"/>
      <c r="P833" s="929"/>
      <c r="Q833" s="929"/>
    </row>
    <row r="834" spans="9:17" ht="14.25" customHeight="1" x14ac:dyDescent="0.25">
      <c r="I834" s="935"/>
      <c r="J834" s="935"/>
      <c r="L834" s="929"/>
      <c r="M834" s="929"/>
      <c r="N834" s="929"/>
      <c r="O834" s="929"/>
      <c r="P834" s="929"/>
      <c r="Q834" s="929"/>
    </row>
    <row r="835" spans="9:17" ht="14.25" customHeight="1" x14ac:dyDescent="0.25">
      <c r="I835" s="935"/>
      <c r="J835" s="935"/>
      <c r="L835" s="929"/>
      <c r="M835" s="929"/>
      <c r="N835" s="929"/>
      <c r="O835" s="929"/>
      <c r="P835" s="929"/>
      <c r="Q835" s="929"/>
    </row>
    <row r="836" spans="9:17" ht="14.25" customHeight="1" x14ac:dyDescent="0.25">
      <c r="I836" s="935"/>
      <c r="J836" s="935"/>
      <c r="L836" s="929"/>
      <c r="M836" s="929"/>
      <c r="N836" s="929"/>
      <c r="O836" s="929"/>
      <c r="P836" s="929"/>
      <c r="Q836" s="929"/>
    </row>
    <row r="837" spans="9:17" ht="14.25" customHeight="1" x14ac:dyDescent="0.25">
      <c r="I837" s="935"/>
      <c r="J837" s="935"/>
      <c r="L837" s="929"/>
      <c r="M837" s="929"/>
      <c r="N837" s="929"/>
      <c r="O837" s="929"/>
      <c r="P837" s="929"/>
      <c r="Q837" s="929"/>
    </row>
    <row r="838" spans="9:17" ht="14.25" customHeight="1" x14ac:dyDescent="0.25">
      <c r="I838" s="935"/>
      <c r="J838" s="935"/>
      <c r="L838" s="929"/>
      <c r="M838" s="929"/>
      <c r="N838" s="929"/>
      <c r="O838" s="929"/>
      <c r="P838" s="929"/>
      <c r="Q838" s="929"/>
    </row>
    <row r="839" spans="9:17" ht="14.25" customHeight="1" x14ac:dyDescent="0.25">
      <c r="I839" s="935"/>
      <c r="J839" s="935"/>
      <c r="L839" s="929"/>
      <c r="M839" s="929"/>
      <c r="N839" s="929"/>
      <c r="O839" s="929"/>
      <c r="P839" s="929"/>
      <c r="Q839" s="929"/>
    </row>
    <row r="840" spans="9:17" ht="14.25" customHeight="1" x14ac:dyDescent="0.25">
      <c r="I840" s="935"/>
      <c r="J840" s="935"/>
      <c r="L840" s="929"/>
      <c r="M840" s="929"/>
      <c r="N840" s="929"/>
      <c r="O840" s="929"/>
      <c r="P840" s="929"/>
      <c r="Q840" s="929"/>
    </row>
    <row r="841" spans="9:17" ht="14.25" customHeight="1" x14ac:dyDescent="0.25">
      <c r="I841" s="935"/>
      <c r="J841" s="935"/>
      <c r="L841" s="929"/>
      <c r="M841" s="929"/>
      <c r="N841" s="929"/>
      <c r="O841" s="929"/>
      <c r="P841" s="929"/>
      <c r="Q841" s="929"/>
    </row>
    <row r="842" spans="9:17" ht="14.25" customHeight="1" x14ac:dyDescent="0.25">
      <c r="I842" s="935"/>
      <c r="J842" s="935"/>
      <c r="L842" s="929"/>
      <c r="M842" s="929"/>
      <c r="N842" s="929"/>
      <c r="O842" s="929"/>
      <c r="P842" s="929"/>
      <c r="Q842" s="929"/>
    </row>
    <row r="843" spans="9:17" ht="14.25" customHeight="1" x14ac:dyDescent="0.25">
      <c r="I843" s="935"/>
      <c r="J843" s="935"/>
      <c r="L843" s="929"/>
      <c r="M843" s="929"/>
      <c r="N843" s="929"/>
      <c r="O843" s="929"/>
      <c r="P843" s="929"/>
      <c r="Q843" s="929"/>
    </row>
    <row r="844" spans="9:17" ht="14.25" customHeight="1" x14ac:dyDescent="0.25">
      <c r="I844" s="935"/>
      <c r="J844" s="935"/>
      <c r="L844" s="929"/>
      <c r="M844" s="929"/>
      <c r="N844" s="929"/>
      <c r="O844" s="929"/>
      <c r="P844" s="929"/>
      <c r="Q844" s="929"/>
    </row>
    <row r="845" spans="9:17" ht="14.25" customHeight="1" x14ac:dyDescent="0.25">
      <c r="I845" s="935"/>
      <c r="J845" s="935"/>
      <c r="L845" s="929"/>
      <c r="M845" s="929"/>
      <c r="N845" s="929"/>
      <c r="O845" s="929"/>
      <c r="P845" s="929"/>
      <c r="Q845" s="929"/>
    </row>
    <row r="846" spans="9:17" ht="14.25" customHeight="1" x14ac:dyDescent="0.25">
      <c r="I846" s="935"/>
      <c r="J846" s="935"/>
      <c r="L846" s="929"/>
      <c r="M846" s="929"/>
      <c r="N846" s="929"/>
      <c r="O846" s="929"/>
      <c r="P846" s="929"/>
      <c r="Q846" s="929"/>
    </row>
    <row r="847" spans="9:17" ht="14.25" customHeight="1" x14ac:dyDescent="0.25">
      <c r="I847" s="935"/>
      <c r="J847" s="935"/>
      <c r="L847" s="929"/>
      <c r="M847" s="929"/>
      <c r="N847" s="929"/>
      <c r="O847" s="929"/>
      <c r="P847" s="929"/>
      <c r="Q847" s="929"/>
    </row>
    <row r="848" spans="9:17" ht="14.25" customHeight="1" x14ac:dyDescent="0.25">
      <c r="I848" s="935"/>
      <c r="J848" s="935"/>
      <c r="L848" s="929"/>
      <c r="M848" s="929"/>
      <c r="N848" s="929"/>
      <c r="O848" s="929"/>
      <c r="P848" s="929"/>
      <c r="Q848" s="929"/>
    </row>
    <row r="849" spans="9:17" ht="14.25" customHeight="1" x14ac:dyDescent="0.25">
      <c r="I849" s="935"/>
      <c r="J849" s="935"/>
      <c r="L849" s="929"/>
      <c r="M849" s="929"/>
      <c r="N849" s="929"/>
      <c r="O849" s="929"/>
      <c r="P849" s="929"/>
      <c r="Q849" s="929"/>
    </row>
    <row r="850" spans="9:17" ht="14.25" customHeight="1" x14ac:dyDescent="0.25">
      <c r="I850" s="935"/>
      <c r="J850" s="935"/>
      <c r="L850" s="929"/>
      <c r="M850" s="929"/>
      <c r="N850" s="929"/>
      <c r="O850" s="929"/>
      <c r="P850" s="929"/>
      <c r="Q850" s="929"/>
    </row>
    <row r="851" spans="9:17" ht="14.25" customHeight="1" x14ac:dyDescent="0.25">
      <c r="I851" s="935"/>
      <c r="J851" s="935"/>
      <c r="L851" s="929"/>
      <c r="M851" s="929"/>
      <c r="N851" s="929"/>
      <c r="O851" s="929"/>
      <c r="P851" s="929"/>
      <c r="Q851" s="929"/>
    </row>
    <row r="852" spans="9:17" ht="14.25" customHeight="1" x14ac:dyDescent="0.25">
      <c r="I852" s="935"/>
      <c r="J852" s="935"/>
      <c r="L852" s="929"/>
      <c r="M852" s="929"/>
      <c r="N852" s="929"/>
      <c r="O852" s="929"/>
      <c r="P852" s="929"/>
      <c r="Q852" s="929"/>
    </row>
    <row r="853" spans="9:17" ht="14.25" customHeight="1" x14ac:dyDescent="0.25">
      <c r="I853" s="935"/>
      <c r="J853" s="935"/>
      <c r="L853" s="929"/>
      <c r="M853" s="929"/>
      <c r="N853" s="929"/>
      <c r="O853" s="929"/>
      <c r="P853" s="929"/>
      <c r="Q853" s="929"/>
    </row>
    <row r="854" spans="9:17" ht="14.25" customHeight="1" x14ac:dyDescent="0.25">
      <c r="I854" s="935"/>
      <c r="J854" s="935"/>
      <c r="L854" s="929"/>
      <c r="M854" s="929"/>
      <c r="N854" s="929"/>
      <c r="O854" s="929"/>
      <c r="P854" s="929"/>
      <c r="Q854" s="929"/>
    </row>
    <row r="855" spans="9:17" ht="14.25" customHeight="1" x14ac:dyDescent="0.25">
      <c r="I855" s="935"/>
      <c r="J855" s="935"/>
      <c r="L855" s="929"/>
      <c r="M855" s="929"/>
      <c r="N855" s="929"/>
      <c r="O855" s="929"/>
      <c r="P855" s="929"/>
      <c r="Q855" s="929"/>
    </row>
    <row r="856" spans="9:17" ht="14.25" customHeight="1" x14ac:dyDescent="0.25">
      <c r="I856" s="935"/>
      <c r="J856" s="935"/>
      <c r="L856" s="929"/>
      <c r="M856" s="929"/>
      <c r="N856" s="929"/>
      <c r="O856" s="929"/>
      <c r="P856" s="929"/>
      <c r="Q856" s="929"/>
    </row>
    <row r="857" spans="9:17" ht="14.25" customHeight="1" x14ac:dyDescent="0.25">
      <c r="I857" s="935"/>
      <c r="J857" s="935"/>
      <c r="L857" s="929"/>
      <c r="M857" s="929"/>
      <c r="N857" s="929"/>
      <c r="O857" s="929"/>
      <c r="P857" s="929"/>
      <c r="Q857" s="929"/>
    </row>
    <row r="858" spans="9:17" ht="14.25" customHeight="1" x14ac:dyDescent="0.25">
      <c r="I858" s="935"/>
      <c r="J858" s="935"/>
      <c r="L858" s="929"/>
      <c r="M858" s="929"/>
      <c r="N858" s="929"/>
      <c r="O858" s="929"/>
      <c r="P858" s="929"/>
      <c r="Q858" s="929"/>
    </row>
    <row r="859" spans="9:17" ht="14.25" customHeight="1" x14ac:dyDescent="0.25">
      <c r="I859" s="935"/>
      <c r="J859" s="935"/>
      <c r="L859" s="929"/>
      <c r="M859" s="929"/>
      <c r="N859" s="929"/>
      <c r="O859" s="929"/>
      <c r="P859" s="929"/>
      <c r="Q859" s="929"/>
    </row>
    <row r="860" spans="9:17" ht="14.25" customHeight="1" x14ac:dyDescent="0.25">
      <c r="I860" s="935"/>
      <c r="J860" s="935"/>
      <c r="L860" s="929"/>
      <c r="M860" s="929"/>
      <c r="N860" s="929"/>
      <c r="O860" s="929"/>
      <c r="P860" s="929"/>
      <c r="Q860" s="929"/>
    </row>
    <row r="861" spans="9:17" ht="14.25" customHeight="1" x14ac:dyDescent="0.25">
      <c r="I861" s="935"/>
      <c r="J861" s="935"/>
      <c r="L861" s="929"/>
      <c r="M861" s="929"/>
      <c r="N861" s="929"/>
      <c r="O861" s="929"/>
      <c r="P861" s="929"/>
      <c r="Q861" s="929"/>
    </row>
    <row r="862" spans="9:17" ht="14.25" customHeight="1" x14ac:dyDescent="0.25">
      <c r="I862" s="935"/>
      <c r="J862" s="935"/>
      <c r="L862" s="929"/>
      <c r="M862" s="929"/>
      <c r="N862" s="929"/>
      <c r="O862" s="929"/>
      <c r="P862" s="929"/>
      <c r="Q862" s="929"/>
    </row>
    <row r="863" spans="9:17" ht="14.25" customHeight="1" x14ac:dyDescent="0.25">
      <c r="I863" s="935"/>
      <c r="J863" s="935"/>
      <c r="L863" s="929"/>
      <c r="M863" s="929"/>
      <c r="N863" s="929"/>
      <c r="O863" s="929"/>
      <c r="P863" s="929"/>
      <c r="Q863" s="929"/>
    </row>
    <row r="864" spans="9:17" ht="14.25" customHeight="1" x14ac:dyDescent="0.25">
      <c r="I864" s="935"/>
      <c r="J864" s="935"/>
      <c r="L864" s="929"/>
      <c r="M864" s="929"/>
      <c r="N864" s="929"/>
      <c r="O864" s="929"/>
      <c r="P864" s="929"/>
      <c r="Q864" s="929"/>
    </row>
    <row r="865" spans="9:17" ht="14.25" customHeight="1" x14ac:dyDescent="0.25">
      <c r="I865" s="935"/>
      <c r="J865" s="935"/>
      <c r="L865" s="929"/>
      <c r="M865" s="929"/>
      <c r="N865" s="929"/>
      <c r="O865" s="929"/>
      <c r="P865" s="929"/>
      <c r="Q865" s="929"/>
    </row>
    <row r="866" spans="9:17" ht="14.25" customHeight="1" x14ac:dyDescent="0.25">
      <c r="I866" s="935"/>
      <c r="J866" s="935"/>
      <c r="L866" s="929"/>
      <c r="M866" s="929"/>
      <c r="N866" s="929"/>
      <c r="O866" s="929"/>
      <c r="P866" s="929"/>
      <c r="Q866" s="929"/>
    </row>
    <row r="867" spans="9:17" ht="14.25" customHeight="1" x14ac:dyDescent="0.25">
      <c r="I867" s="935"/>
      <c r="J867" s="935"/>
      <c r="L867" s="929"/>
      <c r="M867" s="929"/>
      <c r="N867" s="929"/>
      <c r="O867" s="929"/>
      <c r="P867" s="929"/>
      <c r="Q867" s="929"/>
    </row>
    <row r="868" spans="9:17" ht="14.25" customHeight="1" x14ac:dyDescent="0.25">
      <c r="I868" s="935"/>
      <c r="J868" s="935"/>
      <c r="L868" s="929"/>
      <c r="M868" s="929"/>
      <c r="N868" s="929"/>
      <c r="O868" s="929"/>
      <c r="P868" s="929"/>
      <c r="Q868" s="929"/>
    </row>
    <row r="869" spans="9:17" ht="14.25" customHeight="1" x14ac:dyDescent="0.25">
      <c r="I869" s="935"/>
      <c r="J869" s="935"/>
      <c r="L869" s="929"/>
      <c r="M869" s="929"/>
      <c r="N869" s="929"/>
      <c r="O869" s="929"/>
      <c r="P869" s="929"/>
      <c r="Q869" s="929"/>
    </row>
    <row r="870" spans="9:17" ht="14.25" customHeight="1" x14ac:dyDescent="0.25">
      <c r="I870" s="935"/>
      <c r="J870" s="935"/>
      <c r="L870" s="929"/>
      <c r="M870" s="929"/>
      <c r="N870" s="929"/>
      <c r="O870" s="929"/>
      <c r="P870" s="929"/>
      <c r="Q870" s="929"/>
    </row>
    <row r="871" spans="9:17" ht="14.25" customHeight="1" x14ac:dyDescent="0.25">
      <c r="I871" s="935"/>
      <c r="J871" s="935"/>
      <c r="L871" s="929"/>
      <c r="M871" s="929"/>
      <c r="N871" s="929"/>
      <c r="O871" s="929"/>
      <c r="P871" s="929"/>
      <c r="Q871" s="929"/>
    </row>
    <row r="872" spans="9:17" ht="14.25" customHeight="1" x14ac:dyDescent="0.25">
      <c r="I872" s="935"/>
      <c r="J872" s="935"/>
      <c r="L872" s="929"/>
      <c r="M872" s="929"/>
      <c r="N872" s="929"/>
      <c r="O872" s="929"/>
      <c r="P872" s="929"/>
      <c r="Q872" s="929"/>
    </row>
    <row r="873" spans="9:17" ht="14.25" customHeight="1" x14ac:dyDescent="0.25">
      <c r="I873" s="935"/>
      <c r="J873" s="935"/>
      <c r="L873" s="929"/>
      <c r="M873" s="929"/>
      <c r="N873" s="929"/>
      <c r="O873" s="929"/>
      <c r="P873" s="929"/>
      <c r="Q873" s="929"/>
    </row>
    <row r="874" spans="9:17" ht="14.25" customHeight="1" x14ac:dyDescent="0.25">
      <c r="I874" s="935"/>
      <c r="J874" s="935"/>
      <c r="L874" s="929"/>
      <c r="M874" s="929"/>
      <c r="N874" s="929"/>
      <c r="O874" s="929"/>
      <c r="P874" s="929"/>
      <c r="Q874" s="929"/>
    </row>
    <row r="875" spans="9:17" ht="14.25" customHeight="1" x14ac:dyDescent="0.25">
      <c r="I875" s="935"/>
      <c r="J875" s="935"/>
      <c r="L875" s="929"/>
      <c r="M875" s="929"/>
      <c r="N875" s="929"/>
      <c r="O875" s="929"/>
      <c r="P875" s="929"/>
      <c r="Q875" s="929"/>
    </row>
    <row r="876" spans="9:17" ht="14.25" customHeight="1" x14ac:dyDescent="0.25">
      <c r="I876" s="935"/>
      <c r="J876" s="935"/>
      <c r="L876" s="929"/>
      <c r="M876" s="929"/>
      <c r="N876" s="929"/>
      <c r="O876" s="929"/>
      <c r="P876" s="929"/>
      <c r="Q876" s="929"/>
    </row>
    <row r="877" spans="9:17" ht="14.25" customHeight="1" x14ac:dyDescent="0.25">
      <c r="I877" s="935"/>
      <c r="J877" s="935"/>
      <c r="L877" s="929"/>
      <c r="M877" s="929"/>
      <c r="N877" s="929"/>
      <c r="O877" s="929"/>
      <c r="P877" s="929"/>
      <c r="Q877" s="929"/>
    </row>
    <row r="878" spans="9:17" ht="14.25" customHeight="1" x14ac:dyDescent="0.25">
      <c r="I878" s="935"/>
      <c r="J878" s="935"/>
      <c r="L878" s="929"/>
      <c r="M878" s="929"/>
      <c r="N878" s="929"/>
      <c r="O878" s="929"/>
      <c r="P878" s="929"/>
      <c r="Q878" s="929"/>
    </row>
    <row r="879" spans="9:17" ht="14.25" customHeight="1" x14ac:dyDescent="0.25">
      <c r="I879" s="935"/>
      <c r="J879" s="935"/>
      <c r="L879" s="929"/>
      <c r="M879" s="929"/>
      <c r="N879" s="929"/>
      <c r="O879" s="929"/>
      <c r="P879" s="929"/>
      <c r="Q879" s="929"/>
    </row>
    <row r="880" spans="9:17" ht="14.25" customHeight="1" x14ac:dyDescent="0.25">
      <c r="I880" s="935"/>
      <c r="J880" s="935"/>
      <c r="L880" s="929"/>
      <c r="M880" s="929"/>
      <c r="N880" s="929"/>
      <c r="O880" s="929"/>
      <c r="P880" s="929"/>
      <c r="Q880" s="929"/>
    </row>
    <row r="881" spans="9:17" ht="14.25" customHeight="1" x14ac:dyDescent="0.25">
      <c r="I881" s="935"/>
      <c r="J881" s="935"/>
      <c r="L881" s="929"/>
      <c r="M881" s="929"/>
      <c r="N881" s="929"/>
      <c r="O881" s="929"/>
      <c r="P881" s="929"/>
      <c r="Q881" s="929"/>
    </row>
    <row r="882" spans="9:17" ht="14.25" customHeight="1" x14ac:dyDescent="0.25">
      <c r="I882" s="935"/>
      <c r="J882" s="935"/>
      <c r="L882" s="929"/>
      <c r="M882" s="929"/>
      <c r="N882" s="929"/>
      <c r="O882" s="929"/>
      <c r="P882" s="929"/>
      <c r="Q882" s="929"/>
    </row>
    <row r="883" spans="9:17" ht="14.25" customHeight="1" x14ac:dyDescent="0.25">
      <c r="I883" s="935"/>
      <c r="J883" s="935"/>
      <c r="L883" s="929"/>
      <c r="M883" s="929"/>
      <c r="N883" s="929"/>
      <c r="O883" s="929"/>
      <c r="P883" s="929"/>
      <c r="Q883" s="929"/>
    </row>
    <row r="884" spans="9:17" ht="14.25" customHeight="1" x14ac:dyDescent="0.25">
      <c r="I884" s="935"/>
      <c r="J884" s="935"/>
      <c r="L884" s="929"/>
      <c r="M884" s="929"/>
      <c r="N884" s="929"/>
      <c r="O884" s="929"/>
      <c r="P884" s="929"/>
      <c r="Q884" s="929"/>
    </row>
    <row r="885" spans="9:17" ht="14.25" customHeight="1" x14ac:dyDescent="0.25">
      <c r="I885" s="935"/>
      <c r="J885" s="935"/>
      <c r="L885" s="929"/>
      <c r="M885" s="929"/>
      <c r="N885" s="929"/>
      <c r="O885" s="929"/>
      <c r="P885" s="929"/>
      <c r="Q885" s="929"/>
    </row>
    <row r="886" spans="9:17" ht="14.25" customHeight="1" x14ac:dyDescent="0.25">
      <c r="I886" s="935"/>
      <c r="J886" s="935"/>
      <c r="L886" s="929"/>
      <c r="M886" s="929"/>
      <c r="N886" s="929"/>
      <c r="O886" s="929"/>
      <c r="P886" s="929"/>
      <c r="Q886" s="929"/>
    </row>
    <row r="887" spans="9:17" ht="14.25" customHeight="1" x14ac:dyDescent="0.25">
      <c r="I887" s="935"/>
      <c r="J887" s="935"/>
      <c r="L887" s="929"/>
      <c r="M887" s="929"/>
      <c r="N887" s="929"/>
      <c r="O887" s="929"/>
      <c r="P887" s="929"/>
      <c r="Q887" s="929"/>
    </row>
    <row r="888" spans="9:17" ht="14.25" customHeight="1" x14ac:dyDescent="0.25">
      <c r="I888" s="935"/>
      <c r="J888" s="935"/>
      <c r="L888" s="929"/>
      <c r="M888" s="929"/>
      <c r="N888" s="929"/>
      <c r="O888" s="929"/>
      <c r="P888" s="929"/>
      <c r="Q888" s="929"/>
    </row>
    <row r="889" spans="9:17" ht="14.25" customHeight="1" x14ac:dyDescent="0.25">
      <c r="I889" s="935"/>
      <c r="J889" s="935"/>
      <c r="L889" s="929"/>
      <c r="M889" s="929"/>
      <c r="N889" s="929"/>
      <c r="O889" s="929"/>
      <c r="P889" s="929"/>
      <c r="Q889" s="929"/>
    </row>
    <row r="890" spans="9:17" ht="14.25" customHeight="1" x14ac:dyDescent="0.25">
      <c r="I890" s="935"/>
      <c r="J890" s="935"/>
      <c r="L890" s="929"/>
      <c r="M890" s="929"/>
      <c r="N890" s="929"/>
      <c r="O890" s="929"/>
      <c r="P890" s="929"/>
      <c r="Q890" s="929"/>
    </row>
    <row r="891" spans="9:17" ht="14.25" customHeight="1" x14ac:dyDescent="0.25">
      <c r="I891" s="935"/>
      <c r="J891" s="935"/>
      <c r="L891" s="929"/>
      <c r="M891" s="929"/>
      <c r="N891" s="929"/>
      <c r="O891" s="929"/>
      <c r="P891" s="929"/>
      <c r="Q891" s="929"/>
    </row>
    <row r="892" spans="9:17" ht="14.25" customHeight="1" x14ac:dyDescent="0.25">
      <c r="I892" s="935"/>
      <c r="J892" s="935"/>
      <c r="L892" s="929"/>
      <c r="M892" s="929"/>
      <c r="N892" s="929"/>
      <c r="O892" s="929"/>
      <c r="P892" s="929"/>
      <c r="Q892" s="929"/>
    </row>
    <row r="893" spans="9:17" ht="14.25" customHeight="1" x14ac:dyDescent="0.25">
      <c r="I893" s="935"/>
      <c r="J893" s="935"/>
      <c r="L893" s="929"/>
      <c r="M893" s="929"/>
      <c r="N893" s="929"/>
      <c r="O893" s="929"/>
      <c r="P893" s="929"/>
      <c r="Q893" s="929"/>
    </row>
    <row r="894" spans="9:17" ht="14.25" customHeight="1" x14ac:dyDescent="0.25">
      <c r="I894" s="935"/>
      <c r="J894" s="935"/>
      <c r="L894" s="929"/>
      <c r="M894" s="929"/>
      <c r="N894" s="929"/>
      <c r="O894" s="929"/>
      <c r="P894" s="929"/>
      <c r="Q894" s="929"/>
    </row>
    <row r="895" spans="9:17" ht="14.25" customHeight="1" x14ac:dyDescent="0.25">
      <c r="I895" s="935"/>
      <c r="J895" s="935"/>
      <c r="L895" s="929"/>
      <c r="M895" s="929"/>
      <c r="N895" s="929"/>
      <c r="O895" s="929"/>
      <c r="P895" s="929"/>
      <c r="Q895" s="929"/>
    </row>
    <row r="896" spans="9:17" ht="14.25" customHeight="1" x14ac:dyDescent="0.25">
      <c r="I896" s="935"/>
      <c r="J896" s="935"/>
      <c r="L896" s="929"/>
      <c r="M896" s="929"/>
      <c r="N896" s="929"/>
      <c r="O896" s="929"/>
      <c r="P896" s="929"/>
      <c r="Q896" s="929"/>
    </row>
    <row r="897" spans="9:17" ht="14.25" customHeight="1" x14ac:dyDescent="0.25">
      <c r="I897" s="935"/>
      <c r="J897" s="935"/>
      <c r="L897" s="929"/>
      <c r="M897" s="929"/>
      <c r="N897" s="929"/>
      <c r="O897" s="929"/>
      <c r="P897" s="929"/>
      <c r="Q897" s="929"/>
    </row>
    <row r="898" spans="9:17" ht="14.25" customHeight="1" x14ac:dyDescent="0.25">
      <c r="I898" s="935"/>
      <c r="J898" s="935"/>
      <c r="L898" s="929"/>
      <c r="M898" s="929"/>
      <c r="N898" s="929"/>
      <c r="O898" s="929"/>
      <c r="P898" s="929"/>
      <c r="Q898" s="929"/>
    </row>
    <row r="899" spans="9:17" ht="14.25" customHeight="1" x14ac:dyDescent="0.25">
      <c r="I899" s="935"/>
      <c r="J899" s="935"/>
      <c r="L899" s="929"/>
      <c r="M899" s="929"/>
      <c r="N899" s="929"/>
      <c r="O899" s="929"/>
      <c r="P899" s="929"/>
      <c r="Q899" s="929"/>
    </row>
    <row r="900" spans="9:17" ht="14.25" customHeight="1" x14ac:dyDescent="0.25">
      <c r="I900" s="935"/>
      <c r="J900" s="935"/>
      <c r="L900" s="929"/>
      <c r="M900" s="929"/>
      <c r="N900" s="929"/>
      <c r="O900" s="929"/>
      <c r="P900" s="929"/>
      <c r="Q900" s="929"/>
    </row>
    <row r="901" spans="9:17" ht="14.25" customHeight="1" x14ac:dyDescent="0.25">
      <c r="I901" s="935"/>
      <c r="J901" s="935"/>
      <c r="L901" s="929"/>
      <c r="M901" s="929"/>
      <c r="N901" s="929"/>
      <c r="O901" s="929"/>
      <c r="P901" s="929"/>
      <c r="Q901" s="929"/>
    </row>
    <row r="902" spans="9:17" ht="14.25" customHeight="1" x14ac:dyDescent="0.25">
      <c r="I902" s="935"/>
      <c r="J902" s="935"/>
      <c r="L902" s="929"/>
      <c r="M902" s="929"/>
      <c r="N902" s="929"/>
      <c r="O902" s="929"/>
      <c r="P902" s="929"/>
      <c r="Q902" s="929"/>
    </row>
    <row r="903" spans="9:17" ht="14.25" customHeight="1" x14ac:dyDescent="0.25">
      <c r="I903" s="935"/>
      <c r="J903" s="935"/>
      <c r="L903" s="929"/>
      <c r="M903" s="929"/>
      <c r="N903" s="929"/>
      <c r="O903" s="929"/>
      <c r="P903" s="929"/>
      <c r="Q903" s="929"/>
    </row>
    <row r="904" spans="9:17" ht="14.25" customHeight="1" x14ac:dyDescent="0.25">
      <c r="I904" s="935"/>
      <c r="J904" s="935"/>
      <c r="L904" s="929"/>
      <c r="M904" s="929"/>
      <c r="N904" s="929"/>
      <c r="O904" s="929"/>
      <c r="P904" s="929"/>
      <c r="Q904" s="929"/>
    </row>
    <row r="905" spans="9:17" ht="14.25" customHeight="1" x14ac:dyDescent="0.25">
      <c r="I905" s="935"/>
      <c r="J905" s="935"/>
      <c r="L905" s="929"/>
      <c r="M905" s="929"/>
      <c r="N905" s="929"/>
      <c r="O905" s="929"/>
      <c r="P905" s="929"/>
      <c r="Q905" s="929"/>
    </row>
    <row r="906" spans="9:17" ht="14.25" customHeight="1" x14ac:dyDescent="0.25">
      <c r="I906" s="935"/>
      <c r="J906" s="935"/>
      <c r="L906" s="929"/>
      <c r="M906" s="929"/>
      <c r="N906" s="929"/>
      <c r="O906" s="929"/>
      <c r="P906" s="929"/>
      <c r="Q906" s="929"/>
    </row>
    <row r="907" spans="9:17" ht="14.25" customHeight="1" x14ac:dyDescent="0.25">
      <c r="I907" s="935"/>
      <c r="J907" s="935"/>
      <c r="L907" s="929"/>
      <c r="M907" s="929"/>
      <c r="N907" s="929"/>
      <c r="O907" s="929"/>
      <c r="P907" s="929"/>
      <c r="Q907" s="929"/>
    </row>
    <row r="908" spans="9:17" ht="14.25" customHeight="1" x14ac:dyDescent="0.25">
      <c r="I908" s="935"/>
      <c r="J908" s="935"/>
      <c r="L908" s="929"/>
      <c r="M908" s="929"/>
      <c r="N908" s="929"/>
      <c r="O908" s="929"/>
      <c r="P908" s="929"/>
      <c r="Q908" s="929"/>
    </row>
    <row r="909" spans="9:17" ht="14.25" customHeight="1" x14ac:dyDescent="0.25">
      <c r="I909" s="935"/>
      <c r="J909" s="935"/>
      <c r="L909" s="929"/>
      <c r="M909" s="929"/>
      <c r="N909" s="929"/>
      <c r="O909" s="929"/>
      <c r="P909" s="929"/>
      <c r="Q909" s="929"/>
    </row>
    <row r="910" spans="9:17" ht="14.25" customHeight="1" x14ac:dyDescent="0.25">
      <c r="I910" s="935"/>
      <c r="J910" s="935"/>
      <c r="L910" s="929"/>
      <c r="M910" s="929"/>
      <c r="N910" s="929"/>
      <c r="O910" s="929"/>
      <c r="P910" s="929"/>
      <c r="Q910" s="929"/>
    </row>
    <row r="911" spans="9:17" ht="14.25" customHeight="1" x14ac:dyDescent="0.25">
      <c r="I911" s="935"/>
      <c r="J911" s="935"/>
      <c r="L911" s="929"/>
      <c r="M911" s="929"/>
      <c r="N911" s="929"/>
      <c r="O911" s="929"/>
      <c r="P911" s="929"/>
      <c r="Q911" s="929"/>
    </row>
    <row r="912" spans="9:17" ht="14.25" customHeight="1" x14ac:dyDescent="0.25">
      <c r="I912" s="935"/>
      <c r="J912" s="935"/>
      <c r="L912" s="929"/>
      <c r="M912" s="929"/>
      <c r="N912" s="929"/>
      <c r="O912" s="929"/>
      <c r="P912" s="929"/>
      <c r="Q912" s="929"/>
    </row>
    <row r="913" spans="9:17" ht="14.25" customHeight="1" x14ac:dyDescent="0.25">
      <c r="I913" s="935"/>
      <c r="J913" s="935"/>
      <c r="L913" s="929"/>
      <c r="M913" s="929"/>
      <c r="N913" s="929"/>
      <c r="O913" s="929"/>
      <c r="P913" s="929"/>
      <c r="Q913" s="929"/>
    </row>
    <row r="914" spans="9:17" ht="14.25" customHeight="1" x14ac:dyDescent="0.25">
      <c r="I914" s="935"/>
      <c r="J914" s="935"/>
      <c r="L914" s="929"/>
      <c r="M914" s="929"/>
      <c r="N914" s="929"/>
      <c r="O914" s="929"/>
      <c r="P914" s="929"/>
      <c r="Q914" s="929"/>
    </row>
    <row r="915" spans="9:17" ht="14.25" customHeight="1" x14ac:dyDescent="0.25">
      <c r="I915" s="935"/>
      <c r="J915" s="935"/>
      <c r="L915" s="929"/>
      <c r="M915" s="929"/>
      <c r="N915" s="929"/>
      <c r="O915" s="929"/>
      <c r="P915" s="929"/>
      <c r="Q915" s="929"/>
    </row>
    <row r="916" spans="9:17" ht="14.25" customHeight="1" x14ac:dyDescent="0.25">
      <c r="I916" s="935"/>
      <c r="J916" s="935"/>
      <c r="L916" s="929"/>
      <c r="M916" s="929"/>
      <c r="N916" s="929"/>
      <c r="O916" s="929"/>
      <c r="P916" s="929"/>
      <c r="Q916" s="929"/>
    </row>
    <row r="917" spans="9:17" ht="14.25" customHeight="1" x14ac:dyDescent="0.25">
      <c r="I917" s="935"/>
      <c r="J917" s="935"/>
      <c r="L917" s="929"/>
      <c r="M917" s="929"/>
      <c r="N917" s="929"/>
      <c r="O917" s="929"/>
      <c r="P917" s="929"/>
      <c r="Q917" s="929"/>
    </row>
    <row r="918" spans="9:17" ht="14.25" customHeight="1" x14ac:dyDescent="0.25">
      <c r="I918" s="935"/>
      <c r="J918" s="935"/>
      <c r="L918" s="929"/>
      <c r="M918" s="929"/>
      <c r="N918" s="929"/>
      <c r="O918" s="929"/>
      <c r="P918" s="929"/>
      <c r="Q918" s="929"/>
    </row>
    <row r="919" spans="9:17" ht="14.25" customHeight="1" x14ac:dyDescent="0.25">
      <c r="I919" s="935"/>
      <c r="J919" s="935"/>
      <c r="L919" s="929"/>
      <c r="M919" s="929"/>
      <c r="N919" s="929"/>
      <c r="O919" s="929"/>
      <c r="P919" s="929"/>
      <c r="Q919" s="929"/>
    </row>
    <row r="920" spans="9:17" ht="14.25" customHeight="1" x14ac:dyDescent="0.25">
      <c r="I920" s="935"/>
      <c r="J920" s="935"/>
      <c r="L920" s="929"/>
      <c r="M920" s="929"/>
      <c r="N920" s="929"/>
      <c r="O920" s="929"/>
      <c r="P920" s="929"/>
      <c r="Q920" s="929"/>
    </row>
    <row r="921" spans="9:17" ht="14.25" customHeight="1" x14ac:dyDescent="0.25">
      <c r="I921" s="935"/>
      <c r="J921" s="935"/>
      <c r="L921" s="929"/>
      <c r="M921" s="929"/>
      <c r="N921" s="929"/>
      <c r="O921" s="929"/>
      <c r="P921" s="929"/>
      <c r="Q921" s="929"/>
    </row>
    <row r="922" spans="9:17" ht="14.25" customHeight="1" x14ac:dyDescent="0.25">
      <c r="I922" s="935"/>
      <c r="J922" s="935"/>
      <c r="L922" s="929"/>
      <c r="M922" s="929"/>
      <c r="N922" s="929"/>
      <c r="O922" s="929"/>
      <c r="P922" s="929"/>
      <c r="Q922" s="929"/>
    </row>
    <row r="923" spans="9:17" ht="14.25" customHeight="1" x14ac:dyDescent="0.25">
      <c r="I923" s="935"/>
      <c r="J923" s="935"/>
      <c r="L923" s="929"/>
      <c r="M923" s="929"/>
      <c r="N923" s="929"/>
      <c r="O923" s="929"/>
      <c r="P923" s="929"/>
      <c r="Q923" s="929"/>
    </row>
    <row r="924" spans="9:17" ht="14.25" customHeight="1" x14ac:dyDescent="0.25">
      <c r="I924" s="935"/>
      <c r="J924" s="935"/>
      <c r="L924" s="929"/>
      <c r="M924" s="929"/>
      <c r="N924" s="929"/>
      <c r="O924" s="929"/>
      <c r="P924" s="929"/>
      <c r="Q924" s="929"/>
    </row>
    <row r="925" spans="9:17" ht="14.25" customHeight="1" x14ac:dyDescent="0.25">
      <c r="I925" s="935"/>
      <c r="J925" s="935"/>
      <c r="L925" s="929"/>
      <c r="M925" s="929"/>
      <c r="N925" s="929"/>
      <c r="O925" s="929"/>
      <c r="P925" s="929"/>
      <c r="Q925" s="929"/>
    </row>
    <row r="926" spans="9:17" ht="14.25" customHeight="1" x14ac:dyDescent="0.25">
      <c r="I926" s="935"/>
      <c r="J926" s="935"/>
      <c r="L926" s="929"/>
      <c r="M926" s="929"/>
      <c r="N926" s="929"/>
      <c r="O926" s="929"/>
      <c r="P926" s="929"/>
      <c r="Q926" s="929"/>
    </row>
    <row r="927" spans="9:17" ht="14.25" customHeight="1" x14ac:dyDescent="0.25">
      <c r="I927" s="935"/>
      <c r="J927" s="935"/>
      <c r="L927" s="929"/>
      <c r="M927" s="929"/>
      <c r="N927" s="929"/>
      <c r="O927" s="929"/>
      <c r="P927" s="929"/>
      <c r="Q927" s="929"/>
    </row>
    <row r="928" spans="9:17" ht="14.25" customHeight="1" x14ac:dyDescent="0.25">
      <c r="I928" s="935"/>
      <c r="J928" s="935"/>
      <c r="L928" s="929"/>
      <c r="M928" s="929"/>
      <c r="N928" s="929"/>
      <c r="O928" s="929"/>
      <c r="P928" s="929"/>
      <c r="Q928" s="929"/>
    </row>
    <row r="929" spans="9:17" ht="14.25" customHeight="1" x14ac:dyDescent="0.25">
      <c r="I929" s="935"/>
      <c r="J929" s="935"/>
      <c r="L929" s="929"/>
      <c r="M929" s="929"/>
      <c r="N929" s="929"/>
      <c r="O929" s="929"/>
      <c r="P929" s="929"/>
      <c r="Q929" s="929"/>
    </row>
    <row r="930" spans="9:17" ht="14.25" customHeight="1" x14ac:dyDescent="0.25">
      <c r="I930" s="935"/>
      <c r="J930" s="935"/>
      <c r="L930" s="929"/>
      <c r="M930" s="929"/>
      <c r="N930" s="929"/>
      <c r="O930" s="929"/>
      <c r="P930" s="929"/>
      <c r="Q930" s="929"/>
    </row>
    <row r="931" spans="9:17" ht="14.25" customHeight="1" x14ac:dyDescent="0.25">
      <c r="I931" s="935"/>
      <c r="J931" s="935"/>
      <c r="L931" s="929"/>
      <c r="M931" s="929"/>
      <c r="N931" s="929"/>
      <c r="O931" s="929"/>
      <c r="P931" s="929"/>
      <c r="Q931" s="929"/>
    </row>
    <row r="932" spans="9:17" ht="14.25" customHeight="1" x14ac:dyDescent="0.25">
      <c r="I932" s="935"/>
      <c r="J932" s="935"/>
      <c r="L932" s="929"/>
      <c r="M932" s="929"/>
      <c r="N932" s="929"/>
      <c r="O932" s="929"/>
      <c r="P932" s="929"/>
      <c r="Q932" s="929"/>
    </row>
    <row r="933" spans="9:17" ht="14.25" customHeight="1" x14ac:dyDescent="0.25">
      <c r="I933" s="935"/>
      <c r="J933" s="935"/>
      <c r="L933" s="929"/>
      <c r="M933" s="929"/>
      <c r="N933" s="929"/>
      <c r="O933" s="929"/>
      <c r="P933" s="929"/>
      <c r="Q933" s="929"/>
    </row>
    <row r="934" spans="9:17" ht="14.25" customHeight="1" x14ac:dyDescent="0.25">
      <c r="I934" s="935"/>
      <c r="J934" s="935"/>
      <c r="L934" s="929"/>
      <c r="M934" s="929"/>
      <c r="N934" s="929"/>
      <c r="O934" s="929"/>
      <c r="P934" s="929"/>
      <c r="Q934" s="929"/>
    </row>
    <row r="935" spans="9:17" ht="14.25" customHeight="1" x14ac:dyDescent="0.25">
      <c r="I935" s="935"/>
      <c r="J935" s="935"/>
      <c r="L935" s="929"/>
      <c r="M935" s="929"/>
      <c r="N935" s="929"/>
      <c r="O935" s="929"/>
      <c r="P935" s="929"/>
      <c r="Q935" s="929"/>
    </row>
    <row r="936" spans="9:17" ht="14.25" customHeight="1" x14ac:dyDescent="0.25">
      <c r="I936" s="935"/>
      <c r="J936" s="935"/>
      <c r="L936" s="929"/>
      <c r="M936" s="929"/>
      <c r="N936" s="929"/>
      <c r="O936" s="929"/>
      <c r="P936" s="929"/>
      <c r="Q936" s="929"/>
    </row>
    <row r="937" spans="9:17" ht="14.25" customHeight="1" x14ac:dyDescent="0.25">
      <c r="I937" s="935"/>
      <c r="J937" s="935"/>
      <c r="L937" s="929"/>
      <c r="M937" s="929"/>
      <c r="N937" s="929"/>
      <c r="O937" s="929"/>
      <c r="P937" s="929"/>
      <c r="Q937" s="929"/>
    </row>
    <row r="938" spans="9:17" ht="14.25" customHeight="1" x14ac:dyDescent="0.25">
      <c r="I938" s="935"/>
      <c r="J938" s="935"/>
      <c r="L938" s="929"/>
      <c r="M938" s="929"/>
      <c r="N938" s="929"/>
      <c r="O938" s="929"/>
      <c r="P938" s="929"/>
      <c r="Q938" s="929"/>
    </row>
    <row r="939" spans="9:17" ht="14.25" customHeight="1" x14ac:dyDescent="0.25">
      <c r="I939" s="935"/>
      <c r="J939" s="935"/>
      <c r="L939" s="929"/>
      <c r="M939" s="929"/>
      <c r="N939" s="929"/>
      <c r="O939" s="929"/>
      <c r="P939" s="929"/>
      <c r="Q939" s="929"/>
    </row>
    <row r="940" spans="9:17" ht="14.25" customHeight="1" x14ac:dyDescent="0.25">
      <c r="I940" s="935"/>
      <c r="J940" s="935"/>
      <c r="L940" s="929"/>
      <c r="M940" s="929"/>
      <c r="N940" s="929"/>
      <c r="O940" s="929"/>
      <c r="P940" s="929"/>
      <c r="Q940" s="929"/>
    </row>
    <row r="941" spans="9:17" ht="14.25" customHeight="1" x14ac:dyDescent="0.25">
      <c r="I941" s="935"/>
      <c r="J941" s="935"/>
      <c r="L941" s="929"/>
      <c r="M941" s="929"/>
      <c r="N941" s="929"/>
      <c r="O941" s="929"/>
      <c r="P941" s="929"/>
      <c r="Q941" s="929"/>
    </row>
    <row r="942" spans="9:17" ht="14.25" customHeight="1" x14ac:dyDescent="0.25">
      <c r="I942" s="935"/>
      <c r="J942" s="935"/>
      <c r="L942" s="929"/>
      <c r="M942" s="929"/>
      <c r="N942" s="929"/>
      <c r="O942" s="929"/>
      <c r="P942" s="929"/>
      <c r="Q942" s="929"/>
    </row>
    <row r="943" spans="9:17" ht="14.25" customHeight="1" x14ac:dyDescent="0.25">
      <c r="I943" s="935"/>
      <c r="J943" s="935"/>
      <c r="L943" s="929"/>
      <c r="M943" s="929"/>
      <c r="N943" s="929"/>
      <c r="O943" s="929"/>
      <c r="P943" s="929"/>
      <c r="Q943" s="929"/>
    </row>
    <row r="944" spans="9:17" ht="14.25" customHeight="1" x14ac:dyDescent="0.25">
      <c r="I944" s="935"/>
      <c r="J944" s="935"/>
      <c r="L944" s="929"/>
      <c r="M944" s="929"/>
      <c r="N944" s="929"/>
      <c r="O944" s="929"/>
      <c r="P944" s="929"/>
      <c r="Q944" s="929"/>
    </row>
    <row r="945" spans="9:17" ht="14.25" customHeight="1" x14ac:dyDescent="0.25">
      <c r="I945" s="935"/>
      <c r="J945" s="935"/>
      <c r="L945" s="929"/>
      <c r="M945" s="929"/>
      <c r="N945" s="929"/>
      <c r="O945" s="929"/>
      <c r="P945" s="929"/>
      <c r="Q945" s="929"/>
    </row>
    <row r="946" spans="9:17" ht="14.25" customHeight="1" x14ac:dyDescent="0.25">
      <c r="I946" s="935"/>
      <c r="J946" s="935"/>
      <c r="L946" s="929"/>
      <c r="M946" s="929"/>
      <c r="N946" s="929"/>
      <c r="O946" s="929"/>
      <c r="P946" s="929"/>
      <c r="Q946" s="929"/>
    </row>
    <row r="947" spans="9:17" ht="14.25" customHeight="1" x14ac:dyDescent="0.25">
      <c r="I947" s="935"/>
      <c r="J947" s="935"/>
      <c r="L947" s="929"/>
      <c r="M947" s="929"/>
      <c r="N947" s="929"/>
      <c r="O947" s="929"/>
      <c r="P947" s="929"/>
      <c r="Q947" s="929"/>
    </row>
    <row r="948" spans="9:17" ht="14.25" customHeight="1" x14ac:dyDescent="0.25">
      <c r="I948" s="935"/>
      <c r="J948" s="935"/>
      <c r="L948" s="929"/>
      <c r="M948" s="929"/>
      <c r="N948" s="929"/>
      <c r="O948" s="929"/>
      <c r="P948" s="929"/>
      <c r="Q948" s="929"/>
    </row>
    <row r="949" spans="9:17" ht="14.25" customHeight="1" x14ac:dyDescent="0.25">
      <c r="I949" s="935"/>
      <c r="J949" s="935"/>
      <c r="L949" s="929"/>
      <c r="M949" s="929"/>
      <c r="N949" s="929"/>
      <c r="O949" s="929"/>
      <c r="P949" s="929"/>
      <c r="Q949" s="929"/>
    </row>
    <row r="950" spans="9:17" ht="14.25" customHeight="1" x14ac:dyDescent="0.25">
      <c r="I950" s="935"/>
      <c r="J950" s="935"/>
      <c r="L950" s="929"/>
      <c r="M950" s="929"/>
      <c r="N950" s="929"/>
      <c r="O950" s="929"/>
      <c r="P950" s="929"/>
      <c r="Q950" s="929"/>
    </row>
    <row r="951" spans="9:17" ht="14.25" customHeight="1" x14ac:dyDescent="0.25">
      <c r="I951" s="935"/>
      <c r="J951" s="935"/>
      <c r="L951" s="929"/>
      <c r="M951" s="929"/>
      <c r="N951" s="929"/>
      <c r="O951" s="929"/>
      <c r="P951" s="929"/>
      <c r="Q951" s="929"/>
    </row>
    <row r="952" spans="9:17" ht="14.25" customHeight="1" x14ac:dyDescent="0.25">
      <c r="I952" s="935"/>
      <c r="J952" s="935"/>
      <c r="L952" s="929"/>
      <c r="M952" s="929"/>
      <c r="N952" s="929"/>
      <c r="O952" s="929"/>
      <c r="P952" s="929"/>
      <c r="Q952" s="929"/>
    </row>
    <row r="953" spans="9:17" ht="14.25" customHeight="1" x14ac:dyDescent="0.25">
      <c r="I953" s="935"/>
      <c r="J953" s="935"/>
      <c r="L953" s="929"/>
      <c r="M953" s="929"/>
      <c r="N953" s="929"/>
      <c r="O953" s="929"/>
      <c r="P953" s="929"/>
      <c r="Q953" s="929"/>
    </row>
    <row r="954" spans="9:17" ht="14.25" customHeight="1" x14ac:dyDescent="0.25">
      <c r="I954" s="935"/>
      <c r="J954" s="935"/>
      <c r="L954" s="929"/>
      <c r="M954" s="929"/>
      <c r="N954" s="929"/>
      <c r="O954" s="929"/>
      <c r="P954" s="929"/>
      <c r="Q954" s="929"/>
    </row>
    <row r="955" spans="9:17" ht="14.25" customHeight="1" x14ac:dyDescent="0.25">
      <c r="I955" s="935"/>
      <c r="J955" s="935"/>
      <c r="L955" s="929"/>
      <c r="M955" s="929"/>
      <c r="N955" s="929"/>
      <c r="O955" s="929"/>
      <c r="P955" s="929"/>
      <c r="Q955" s="929"/>
    </row>
    <row r="956" spans="9:17" ht="14.25" customHeight="1" x14ac:dyDescent="0.25">
      <c r="I956" s="935"/>
      <c r="J956" s="935"/>
      <c r="L956" s="929"/>
      <c r="M956" s="929"/>
      <c r="N956" s="929"/>
      <c r="O956" s="929"/>
      <c r="P956" s="929"/>
      <c r="Q956" s="929"/>
    </row>
    <row r="957" spans="9:17" ht="14.25" customHeight="1" x14ac:dyDescent="0.25">
      <c r="I957" s="935"/>
      <c r="J957" s="935"/>
      <c r="L957" s="929"/>
      <c r="M957" s="929"/>
      <c r="N957" s="929"/>
      <c r="O957" s="929"/>
      <c r="P957" s="929"/>
      <c r="Q957" s="929"/>
    </row>
    <row r="958" spans="9:17" ht="14.25" customHeight="1" x14ac:dyDescent="0.25">
      <c r="I958" s="935"/>
      <c r="J958" s="935"/>
      <c r="L958" s="929"/>
      <c r="M958" s="929"/>
      <c r="N958" s="929"/>
      <c r="O958" s="929"/>
      <c r="P958" s="929"/>
      <c r="Q958" s="929"/>
    </row>
    <row r="959" spans="9:17" ht="14.25" customHeight="1" x14ac:dyDescent="0.25">
      <c r="I959" s="935"/>
      <c r="J959" s="935"/>
      <c r="L959" s="929"/>
      <c r="M959" s="929"/>
      <c r="N959" s="929"/>
      <c r="O959" s="929"/>
      <c r="P959" s="929"/>
      <c r="Q959" s="929"/>
    </row>
    <row r="960" spans="9:17" ht="14.25" customHeight="1" x14ac:dyDescent="0.25">
      <c r="I960" s="935"/>
      <c r="J960" s="935"/>
      <c r="L960" s="929"/>
      <c r="M960" s="929"/>
      <c r="N960" s="929"/>
      <c r="O960" s="929"/>
      <c r="P960" s="929"/>
      <c r="Q960" s="929"/>
    </row>
    <row r="961" spans="9:17" ht="14.25" customHeight="1" x14ac:dyDescent="0.25">
      <c r="I961" s="935"/>
      <c r="J961" s="935"/>
      <c r="L961" s="929"/>
      <c r="M961" s="929"/>
      <c r="N961" s="929"/>
      <c r="O961" s="929"/>
      <c r="P961" s="929"/>
      <c r="Q961" s="929"/>
    </row>
    <row r="962" spans="9:17" ht="14.25" customHeight="1" x14ac:dyDescent="0.25">
      <c r="I962" s="935"/>
      <c r="J962" s="935"/>
      <c r="L962" s="929"/>
      <c r="M962" s="929"/>
      <c r="N962" s="929"/>
      <c r="O962" s="929"/>
      <c r="P962" s="929"/>
      <c r="Q962" s="929"/>
    </row>
    <row r="963" spans="9:17" ht="14.25" customHeight="1" x14ac:dyDescent="0.25">
      <c r="I963" s="935"/>
      <c r="J963" s="935"/>
      <c r="L963" s="929"/>
      <c r="M963" s="929"/>
      <c r="N963" s="929"/>
      <c r="O963" s="929"/>
      <c r="P963" s="929"/>
      <c r="Q963" s="929"/>
    </row>
    <row r="964" spans="9:17" ht="14.25" customHeight="1" x14ac:dyDescent="0.25">
      <c r="I964" s="935"/>
      <c r="J964" s="935"/>
      <c r="L964" s="929"/>
      <c r="M964" s="929"/>
      <c r="N964" s="929"/>
      <c r="O964" s="929"/>
      <c r="P964" s="929"/>
      <c r="Q964" s="929"/>
    </row>
    <row r="965" spans="9:17" ht="14.25" customHeight="1" x14ac:dyDescent="0.25">
      <c r="I965" s="935"/>
      <c r="J965" s="935"/>
      <c r="L965" s="929"/>
      <c r="M965" s="929"/>
      <c r="N965" s="929"/>
      <c r="O965" s="929"/>
      <c r="P965" s="929"/>
      <c r="Q965" s="929"/>
    </row>
    <row r="966" spans="9:17" ht="14.25" customHeight="1" x14ac:dyDescent="0.25">
      <c r="I966" s="935"/>
      <c r="J966" s="935"/>
      <c r="L966" s="929"/>
      <c r="M966" s="929"/>
      <c r="N966" s="929"/>
      <c r="O966" s="929"/>
      <c r="P966" s="929"/>
      <c r="Q966" s="929"/>
    </row>
    <row r="967" spans="9:17" ht="14.25" customHeight="1" x14ac:dyDescent="0.25">
      <c r="I967" s="935"/>
      <c r="J967" s="935"/>
      <c r="L967" s="929"/>
      <c r="M967" s="929"/>
      <c r="N967" s="929"/>
      <c r="O967" s="929"/>
      <c r="P967" s="929"/>
      <c r="Q967" s="929"/>
    </row>
    <row r="968" spans="9:17" ht="14.25" customHeight="1" x14ac:dyDescent="0.25">
      <c r="I968" s="935"/>
      <c r="J968" s="935"/>
      <c r="L968" s="929"/>
      <c r="M968" s="929"/>
      <c r="N968" s="929"/>
      <c r="O968" s="929"/>
      <c r="P968" s="929"/>
      <c r="Q968" s="929"/>
    </row>
    <row r="969" spans="9:17" ht="14.25" customHeight="1" x14ac:dyDescent="0.25">
      <c r="I969" s="935"/>
      <c r="J969" s="935"/>
      <c r="L969" s="929"/>
      <c r="M969" s="929"/>
      <c r="N969" s="929"/>
      <c r="O969" s="929"/>
      <c r="P969" s="929"/>
      <c r="Q969" s="929"/>
    </row>
    <row r="970" spans="9:17" ht="14.25" customHeight="1" x14ac:dyDescent="0.25">
      <c r="I970" s="935"/>
      <c r="J970" s="935"/>
      <c r="L970" s="929"/>
      <c r="M970" s="929"/>
      <c r="N970" s="929"/>
      <c r="O970" s="929"/>
      <c r="P970" s="929"/>
      <c r="Q970" s="929"/>
    </row>
    <row r="971" spans="9:17" ht="14.25" customHeight="1" x14ac:dyDescent="0.25">
      <c r="I971" s="935"/>
      <c r="J971" s="935"/>
      <c r="L971" s="929"/>
      <c r="M971" s="929"/>
      <c r="N971" s="929"/>
      <c r="O971" s="929"/>
      <c r="P971" s="929"/>
      <c r="Q971" s="929"/>
    </row>
    <row r="972" spans="9:17" ht="14.25" customHeight="1" x14ac:dyDescent="0.25">
      <c r="I972" s="935"/>
      <c r="J972" s="935"/>
      <c r="L972" s="929"/>
      <c r="M972" s="929"/>
      <c r="N972" s="929"/>
      <c r="O972" s="929"/>
      <c r="P972" s="929"/>
      <c r="Q972" s="929"/>
    </row>
    <row r="973" spans="9:17" ht="14.25" customHeight="1" x14ac:dyDescent="0.25">
      <c r="I973" s="935"/>
      <c r="J973" s="935"/>
      <c r="L973" s="929"/>
      <c r="M973" s="929"/>
      <c r="N973" s="929"/>
      <c r="O973" s="929"/>
      <c r="P973" s="929"/>
      <c r="Q973" s="929"/>
    </row>
    <row r="974" spans="9:17" ht="14.25" customHeight="1" x14ac:dyDescent="0.25">
      <c r="I974" s="935"/>
      <c r="J974" s="935"/>
      <c r="L974" s="929"/>
      <c r="M974" s="929"/>
      <c r="N974" s="929"/>
      <c r="O974" s="929"/>
      <c r="P974" s="929"/>
      <c r="Q974" s="929"/>
    </row>
    <row r="975" spans="9:17" ht="14.25" customHeight="1" x14ac:dyDescent="0.25">
      <c r="I975" s="935"/>
      <c r="J975" s="935"/>
      <c r="L975" s="929"/>
      <c r="M975" s="929"/>
      <c r="N975" s="929"/>
      <c r="O975" s="929"/>
      <c r="P975" s="929"/>
      <c r="Q975" s="929"/>
    </row>
    <row r="976" spans="9:17" ht="14.25" customHeight="1" x14ac:dyDescent="0.25">
      <c r="I976" s="935"/>
      <c r="J976" s="935"/>
      <c r="L976" s="929"/>
      <c r="M976" s="929"/>
      <c r="N976" s="929"/>
      <c r="O976" s="929"/>
      <c r="P976" s="929"/>
      <c r="Q976" s="929"/>
    </row>
    <row r="977" spans="9:17" ht="14.25" customHeight="1" x14ac:dyDescent="0.25">
      <c r="I977" s="935"/>
      <c r="J977" s="935"/>
      <c r="L977" s="929"/>
      <c r="M977" s="929"/>
      <c r="N977" s="929"/>
      <c r="O977" s="929"/>
      <c r="P977" s="929"/>
      <c r="Q977" s="929"/>
    </row>
    <row r="978" spans="9:17" ht="14.25" customHeight="1" x14ac:dyDescent="0.25">
      <c r="I978" s="935"/>
      <c r="J978" s="935"/>
      <c r="L978" s="929"/>
      <c r="M978" s="929"/>
      <c r="N978" s="929"/>
      <c r="O978" s="929"/>
      <c r="P978" s="929"/>
      <c r="Q978" s="929"/>
    </row>
    <row r="979" spans="9:17" ht="14.25" customHeight="1" x14ac:dyDescent="0.25">
      <c r="I979" s="935"/>
      <c r="J979" s="935"/>
      <c r="L979" s="929"/>
      <c r="M979" s="929"/>
      <c r="N979" s="929"/>
      <c r="O979" s="929"/>
      <c r="P979" s="929"/>
      <c r="Q979" s="929"/>
    </row>
    <row r="980" spans="9:17" ht="14.25" customHeight="1" x14ac:dyDescent="0.25">
      <c r="I980" s="935"/>
      <c r="J980" s="935"/>
      <c r="L980" s="929"/>
      <c r="M980" s="929"/>
      <c r="N980" s="929"/>
      <c r="O980" s="929"/>
      <c r="P980" s="929"/>
      <c r="Q980" s="929"/>
    </row>
    <row r="981" spans="9:17" ht="14.25" customHeight="1" x14ac:dyDescent="0.25">
      <c r="I981" s="935"/>
      <c r="J981" s="935"/>
      <c r="L981" s="929"/>
      <c r="M981" s="929"/>
      <c r="N981" s="929"/>
      <c r="O981" s="929"/>
      <c r="P981" s="929"/>
      <c r="Q981" s="929"/>
    </row>
    <row r="982" spans="9:17" ht="14.25" customHeight="1" x14ac:dyDescent="0.25">
      <c r="I982" s="935"/>
      <c r="J982" s="935"/>
      <c r="L982" s="929"/>
      <c r="M982" s="929"/>
      <c r="N982" s="929"/>
      <c r="O982" s="929"/>
      <c r="P982" s="929"/>
      <c r="Q982" s="929"/>
    </row>
    <row r="983" spans="9:17" ht="14.25" customHeight="1" x14ac:dyDescent="0.25">
      <c r="I983" s="935"/>
      <c r="J983" s="935"/>
      <c r="L983" s="929"/>
      <c r="M983" s="929"/>
      <c r="N983" s="929"/>
      <c r="O983" s="929"/>
      <c r="P983" s="929"/>
      <c r="Q983" s="929"/>
    </row>
    <row r="984" spans="9:17" ht="14.25" customHeight="1" x14ac:dyDescent="0.25">
      <c r="I984" s="935"/>
      <c r="J984" s="935"/>
      <c r="L984" s="929"/>
      <c r="M984" s="929"/>
      <c r="N984" s="929"/>
      <c r="O984" s="929"/>
      <c r="P984" s="929"/>
      <c r="Q984" s="929"/>
    </row>
    <row r="985" spans="9:17" ht="14.25" customHeight="1" x14ac:dyDescent="0.25">
      <c r="I985" s="935"/>
      <c r="J985" s="935"/>
      <c r="L985" s="929"/>
      <c r="M985" s="929"/>
      <c r="N985" s="929"/>
      <c r="O985" s="929"/>
      <c r="P985" s="929"/>
      <c r="Q985" s="929"/>
    </row>
    <row r="986" spans="9:17" ht="14.25" customHeight="1" x14ac:dyDescent="0.25">
      <c r="I986" s="935"/>
      <c r="J986" s="935"/>
      <c r="L986" s="929"/>
      <c r="M986" s="929"/>
      <c r="N986" s="929"/>
      <c r="O986" s="929"/>
      <c r="P986" s="929"/>
      <c r="Q986" s="929"/>
    </row>
    <row r="987" spans="9:17" ht="14.25" customHeight="1" x14ac:dyDescent="0.25">
      <c r="I987" s="935"/>
      <c r="J987" s="935"/>
      <c r="L987" s="929"/>
      <c r="M987" s="929"/>
      <c r="N987" s="929"/>
      <c r="O987" s="929"/>
      <c r="P987" s="929"/>
      <c r="Q987" s="929"/>
    </row>
    <row r="988" spans="9:17" ht="14.25" customHeight="1" x14ac:dyDescent="0.25">
      <c r="I988" s="935"/>
      <c r="J988" s="935"/>
      <c r="L988" s="929"/>
      <c r="M988" s="929"/>
      <c r="N988" s="929"/>
      <c r="O988" s="929"/>
      <c r="P988" s="929"/>
      <c r="Q988" s="929"/>
    </row>
    <row r="989" spans="9:17" ht="14.25" customHeight="1" x14ac:dyDescent="0.25">
      <c r="I989" s="935"/>
      <c r="J989" s="935"/>
      <c r="L989" s="929"/>
      <c r="M989" s="929"/>
      <c r="N989" s="929"/>
      <c r="O989" s="929"/>
      <c r="P989" s="929"/>
      <c r="Q989" s="929"/>
    </row>
    <row r="990" spans="9:17" ht="14.25" customHeight="1" x14ac:dyDescent="0.25">
      <c r="I990" s="935"/>
      <c r="J990" s="935"/>
      <c r="L990" s="929"/>
      <c r="M990" s="929"/>
      <c r="N990" s="929"/>
      <c r="O990" s="929"/>
      <c r="P990" s="929"/>
      <c r="Q990" s="929"/>
    </row>
    <row r="991" spans="9:17" ht="14.25" customHeight="1" x14ac:dyDescent="0.25">
      <c r="I991" s="935"/>
      <c r="J991" s="935"/>
      <c r="L991" s="929"/>
      <c r="M991" s="929"/>
      <c r="N991" s="929"/>
      <c r="O991" s="929"/>
      <c r="P991" s="929"/>
      <c r="Q991" s="929"/>
    </row>
    <row r="992" spans="9:17" ht="14.25" customHeight="1" x14ac:dyDescent="0.25">
      <c r="I992" s="935"/>
      <c r="J992" s="935"/>
      <c r="L992" s="929"/>
      <c r="M992" s="929"/>
      <c r="N992" s="929"/>
      <c r="O992" s="929"/>
      <c r="P992" s="929"/>
      <c r="Q992" s="929"/>
    </row>
    <row r="993" spans="9:17" ht="14.25" customHeight="1" x14ac:dyDescent="0.25">
      <c r="I993" s="935"/>
      <c r="J993" s="935"/>
      <c r="L993" s="929"/>
      <c r="M993" s="929"/>
      <c r="N993" s="929"/>
      <c r="O993" s="929"/>
      <c r="P993" s="929"/>
      <c r="Q993" s="929"/>
    </row>
    <row r="994" spans="9:17" ht="14.25" customHeight="1" x14ac:dyDescent="0.25">
      <c r="I994" s="935"/>
      <c r="J994" s="935"/>
      <c r="L994" s="929"/>
      <c r="M994" s="929"/>
      <c r="N994" s="929"/>
      <c r="O994" s="929"/>
      <c r="P994" s="929"/>
      <c r="Q994" s="929"/>
    </row>
    <row r="995" spans="9:17" ht="14.25" customHeight="1" x14ac:dyDescent="0.25">
      <c r="I995" s="935"/>
      <c r="J995" s="935"/>
      <c r="L995" s="929"/>
      <c r="M995" s="929"/>
      <c r="N995" s="929"/>
      <c r="O995" s="929"/>
      <c r="P995" s="929"/>
      <c r="Q995" s="929"/>
    </row>
    <row r="996" spans="9:17" ht="14.25" customHeight="1" x14ac:dyDescent="0.25">
      <c r="I996" s="935"/>
      <c r="J996" s="935"/>
      <c r="L996" s="929"/>
      <c r="M996" s="929"/>
      <c r="N996" s="929"/>
      <c r="O996" s="929"/>
      <c r="P996" s="929"/>
      <c r="Q996" s="929"/>
    </row>
    <row r="997" spans="9:17" ht="14.25" customHeight="1" x14ac:dyDescent="0.25">
      <c r="I997" s="935"/>
      <c r="J997" s="935"/>
      <c r="L997" s="929"/>
      <c r="M997" s="929"/>
      <c r="N997" s="929"/>
      <c r="O997" s="929"/>
      <c r="P997" s="929"/>
      <c r="Q997" s="929"/>
    </row>
    <row r="998" spans="9:17" ht="14.25" customHeight="1" x14ac:dyDescent="0.25">
      <c r="I998" s="935"/>
      <c r="J998" s="935"/>
      <c r="L998" s="929"/>
      <c r="M998" s="929"/>
      <c r="N998" s="929"/>
      <c r="O998" s="929"/>
      <c r="P998" s="929"/>
      <c r="Q998" s="929"/>
    </row>
    <row r="999" spans="9:17" ht="14.25" customHeight="1" x14ac:dyDescent="0.25">
      <c r="I999" s="935"/>
      <c r="J999" s="935"/>
      <c r="L999" s="929"/>
      <c r="M999" s="929"/>
      <c r="N999" s="929"/>
      <c r="O999" s="929"/>
      <c r="P999" s="929"/>
      <c r="Q999" s="929"/>
    </row>
    <row r="1000" spans="9:17" ht="14.25" customHeight="1" x14ac:dyDescent="0.25">
      <c r="I1000" s="935"/>
      <c r="J1000" s="935"/>
      <c r="L1000" s="929"/>
      <c r="M1000" s="929"/>
      <c r="N1000" s="929"/>
      <c r="O1000" s="929"/>
      <c r="P1000" s="929"/>
      <c r="Q1000" s="929"/>
    </row>
  </sheetData>
  <mergeCells count="6">
    <mergeCell ref="R5:R6"/>
    <mergeCell ref="B5:H5"/>
    <mergeCell ref="I5:J5"/>
    <mergeCell ref="K5:K6"/>
    <mergeCell ref="L5:N5"/>
    <mergeCell ref="O5:Q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9A08-3B36-4D33-B93A-F9F4F0D079EB}">
  <sheetPr codeName="Hoja40">
    <tabColor rgb="FF2E6EBC"/>
  </sheetPr>
  <dimension ref="A2:R191"/>
  <sheetViews>
    <sheetView showGridLines="0" zoomScale="70" zoomScaleNormal="70" workbookViewId="0">
      <selection activeCell="N18" sqref="N18:N32"/>
    </sheetView>
  </sheetViews>
  <sheetFormatPr baseColWidth="10" defaultColWidth="9.140625" defaultRowHeight="15" x14ac:dyDescent="0.25"/>
  <cols>
    <col min="1" max="1" width="5" customWidth="1"/>
    <col min="2" max="2" width="9.140625" hidden="1" customWidth="1"/>
    <col min="3" max="3" width="19.28515625" customWidth="1"/>
    <col min="4" max="4" width="15" customWidth="1"/>
    <col min="5" max="5" width="53.42578125" customWidth="1"/>
    <col min="6" max="6" width="15" customWidth="1"/>
    <col min="7" max="7" width="15" hidden="1" customWidth="1"/>
    <col min="8" max="8" width="25" hidden="1" customWidth="1"/>
    <col min="9" max="9" width="12.42578125" style="555" customWidth="1"/>
    <col min="10" max="10" width="19.140625" style="555" customWidth="1"/>
    <col min="11" max="11" width="20" customWidth="1"/>
    <col min="12" max="17" width="15" style="550" customWidth="1"/>
    <col min="18" max="18" width="50" customWidth="1"/>
  </cols>
  <sheetData>
    <row r="2" spans="2:18" ht="21" x14ac:dyDescent="0.35">
      <c r="D2" s="548" t="s">
        <v>7527</v>
      </c>
      <c r="L2" s="645"/>
    </row>
    <row r="5" spans="2:18" ht="14.45" customHeight="1" x14ac:dyDescent="0.25">
      <c r="B5" s="1092" t="s">
        <v>393</v>
      </c>
      <c r="C5" s="1092"/>
      <c r="D5" s="1092"/>
      <c r="E5" s="1092"/>
      <c r="F5" s="1092"/>
      <c r="G5" s="1092"/>
      <c r="H5" s="1092"/>
      <c r="I5" s="1093" t="s">
        <v>394</v>
      </c>
      <c r="J5" s="1093"/>
      <c r="K5" s="767"/>
      <c r="L5" s="1094" t="s">
        <v>395</v>
      </c>
      <c r="M5" s="1094"/>
      <c r="N5" s="1094"/>
      <c r="O5" s="1094" t="s">
        <v>396</v>
      </c>
      <c r="P5" s="1094"/>
      <c r="Q5" s="1094"/>
      <c r="R5" s="767"/>
    </row>
    <row r="6" spans="2:18" ht="30" x14ac:dyDescent="0.25">
      <c r="B6" s="551" t="s">
        <v>4002</v>
      </c>
      <c r="C6" s="551" t="s">
        <v>399</v>
      </c>
      <c r="D6" s="551" t="s">
        <v>4003</v>
      </c>
      <c r="E6" s="551" t="s">
        <v>401</v>
      </c>
      <c r="F6" s="551" t="s">
        <v>402</v>
      </c>
      <c r="G6" s="551" t="s">
        <v>403</v>
      </c>
      <c r="H6" s="551" t="s">
        <v>404</v>
      </c>
      <c r="I6" s="703" t="s">
        <v>405</v>
      </c>
      <c r="J6" s="703" t="s">
        <v>406</v>
      </c>
      <c r="K6" s="767" t="s">
        <v>407</v>
      </c>
      <c r="L6" s="553" t="s">
        <v>408</v>
      </c>
      <c r="M6" s="553" t="s">
        <v>409</v>
      </c>
      <c r="N6" s="553" t="s">
        <v>410</v>
      </c>
      <c r="O6" s="553" t="s">
        <v>408</v>
      </c>
      <c r="P6" s="553" t="s">
        <v>409</v>
      </c>
      <c r="Q6" s="553" t="s">
        <v>410</v>
      </c>
      <c r="R6" s="767" t="s">
        <v>4051</v>
      </c>
    </row>
    <row r="7" spans="2:18" x14ac:dyDescent="0.25">
      <c r="B7" s="500">
        <v>4602</v>
      </c>
      <c r="C7" s="500" t="s">
        <v>3592</v>
      </c>
      <c r="D7" s="500" t="s">
        <v>4150</v>
      </c>
      <c r="E7" s="500" t="s">
        <v>2717</v>
      </c>
      <c r="F7" s="500" t="s">
        <v>416</v>
      </c>
      <c r="G7" s="500" t="s">
        <v>558</v>
      </c>
      <c r="H7" s="500" t="s">
        <v>370</v>
      </c>
      <c r="I7" s="556">
        <v>43466</v>
      </c>
      <c r="J7" s="556">
        <v>45291</v>
      </c>
      <c r="K7" s="500" t="s">
        <v>3544</v>
      </c>
      <c r="L7" s="502">
        <v>2</v>
      </c>
      <c r="M7" s="502">
        <v>2</v>
      </c>
      <c r="N7" s="502">
        <v>2</v>
      </c>
      <c r="O7" s="502">
        <v>0</v>
      </c>
      <c r="P7" s="502">
        <v>0</v>
      </c>
      <c r="Q7" s="502">
        <v>0</v>
      </c>
      <c r="R7" s="500"/>
    </row>
    <row r="8" spans="2:18" x14ac:dyDescent="0.25">
      <c r="B8" s="500">
        <v>1426</v>
      </c>
      <c r="C8" s="500" t="s">
        <v>4151</v>
      </c>
      <c r="D8" s="500" t="s">
        <v>4150</v>
      </c>
      <c r="E8" s="500" t="s">
        <v>204</v>
      </c>
      <c r="F8" s="500" t="s">
        <v>416</v>
      </c>
      <c r="G8" s="500" t="s">
        <v>417</v>
      </c>
      <c r="H8" s="500" t="s">
        <v>1531</v>
      </c>
      <c r="I8" s="556">
        <v>42309</v>
      </c>
      <c r="J8" s="556">
        <v>45291</v>
      </c>
      <c r="K8" s="500" t="s">
        <v>343</v>
      </c>
      <c r="L8" s="502">
        <v>0.01</v>
      </c>
      <c r="M8" s="502">
        <v>0.01</v>
      </c>
      <c r="N8" s="502">
        <v>0.01</v>
      </c>
      <c r="O8" s="502">
        <v>0</v>
      </c>
      <c r="P8" s="502">
        <v>0</v>
      </c>
      <c r="Q8" s="502">
        <v>0</v>
      </c>
      <c r="R8" s="500"/>
    </row>
    <row r="9" spans="2:18" x14ac:dyDescent="0.25">
      <c r="B9" s="500">
        <v>5697</v>
      </c>
      <c r="C9" s="500" t="s">
        <v>3965</v>
      </c>
      <c r="D9" s="500" t="s">
        <v>4150</v>
      </c>
      <c r="E9" s="375" t="s">
        <v>4152</v>
      </c>
      <c r="F9" s="500" t="s">
        <v>416</v>
      </c>
      <c r="G9" s="500" t="s">
        <v>558</v>
      </c>
      <c r="H9" s="500" t="s">
        <v>370</v>
      </c>
      <c r="I9" s="556">
        <v>43831</v>
      </c>
      <c r="J9" s="556">
        <v>45291</v>
      </c>
      <c r="K9" s="500" t="s">
        <v>3591</v>
      </c>
      <c r="L9" s="502">
        <v>0.3</v>
      </c>
      <c r="M9" s="502">
        <v>0.3</v>
      </c>
      <c r="N9" s="502">
        <v>0.3</v>
      </c>
      <c r="O9" s="502">
        <v>0</v>
      </c>
      <c r="P9" s="502">
        <v>0</v>
      </c>
      <c r="Q9" s="502">
        <v>0</v>
      </c>
      <c r="R9" s="500"/>
    </row>
    <row r="10" spans="2:18" x14ac:dyDescent="0.25">
      <c r="B10" s="500">
        <v>5691</v>
      </c>
      <c r="C10" s="648" t="s">
        <v>3967</v>
      </c>
      <c r="D10" s="648" t="s">
        <v>4150</v>
      </c>
      <c r="E10" s="648" t="s">
        <v>2060</v>
      </c>
      <c r="F10" s="648" t="s">
        <v>416</v>
      </c>
      <c r="G10" s="648" t="s">
        <v>558</v>
      </c>
      <c r="H10" s="648" t="s">
        <v>422</v>
      </c>
      <c r="I10" s="649">
        <v>43831</v>
      </c>
      <c r="J10" s="649">
        <v>46142</v>
      </c>
      <c r="K10" s="648" t="s">
        <v>3591</v>
      </c>
      <c r="L10" s="1081">
        <v>16.100000000000001</v>
      </c>
      <c r="M10" s="1081">
        <v>16.100000000000001</v>
      </c>
      <c r="N10" s="1081">
        <v>16.100000000000001</v>
      </c>
      <c r="O10" s="1081">
        <v>0</v>
      </c>
      <c r="P10" s="1081">
        <v>0</v>
      </c>
      <c r="Q10" s="1081">
        <v>0</v>
      </c>
      <c r="R10" s="500"/>
    </row>
    <row r="11" spans="2:18" x14ac:dyDescent="0.25">
      <c r="B11" s="500">
        <v>5690</v>
      </c>
      <c r="C11" s="650" t="s">
        <v>3966</v>
      </c>
      <c r="D11" s="650" t="s">
        <v>4150</v>
      </c>
      <c r="E11" s="650" t="s">
        <v>2060</v>
      </c>
      <c r="F11" s="650" t="s">
        <v>416</v>
      </c>
      <c r="G11" s="650" t="s">
        <v>558</v>
      </c>
      <c r="H11" s="650" t="s">
        <v>634</v>
      </c>
      <c r="I11" s="651">
        <v>43831</v>
      </c>
      <c r="J11" s="651">
        <v>46142</v>
      </c>
      <c r="K11" s="650" t="s">
        <v>3544</v>
      </c>
      <c r="L11" s="1082"/>
      <c r="M11" s="1082"/>
      <c r="N11" s="1082"/>
      <c r="O11" s="1082"/>
      <c r="P11" s="1082"/>
      <c r="Q11" s="1082"/>
      <c r="R11" s="500"/>
    </row>
    <row r="12" spans="2:18" x14ac:dyDescent="0.25">
      <c r="B12" s="500">
        <v>5692</v>
      </c>
      <c r="C12" s="652" t="s">
        <v>3968</v>
      </c>
      <c r="D12" s="652" t="s">
        <v>4150</v>
      </c>
      <c r="E12" s="652" t="s">
        <v>2060</v>
      </c>
      <c r="F12" s="652" t="s">
        <v>416</v>
      </c>
      <c r="G12" s="652" t="s">
        <v>558</v>
      </c>
      <c r="H12" s="652" t="s">
        <v>370</v>
      </c>
      <c r="I12" s="653">
        <v>43831</v>
      </c>
      <c r="J12" s="653">
        <v>46142</v>
      </c>
      <c r="K12" s="652" t="s">
        <v>3591</v>
      </c>
      <c r="L12" s="1083"/>
      <c r="M12" s="1083"/>
      <c r="N12" s="1083"/>
      <c r="O12" s="1083"/>
      <c r="P12" s="1083"/>
      <c r="Q12" s="1083"/>
      <c r="R12" s="500"/>
    </row>
    <row r="13" spans="2:18" x14ac:dyDescent="0.25">
      <c r="B13" s="500">
        <v>5694</v>
      </c>
      <c r="C13" s="648" t="s">
        <v>3971</v>
      </c>
      <c r="D13" s="648" t="s">
        <v>4150</v>
      </c>
      <c r="E13" s="648" t="s">
        <v>4153</v>
      </c>
      <c r="F13" s="648" t="s">
        <v>416</v>
      </c>
      <c r="G13" s="648" t="s">
        <v>558</v>
      </c>
      <c r="H13" s="648" t="s">
        <v>422</v>
      </c>
      <c r="I13" s="649">
        <v>43831</v>
      </c>
      <c r="J13" s="649">
        <v>46142</v>
      </c>
      <c r="K13" s="648" t="s">
        <v>3591</v>
      </c>
      <c r="L13" s="1081">
        <v>0.7</v>
      </c>
      <c r="M13" s="1081">
        <v>0.7</v>
      </c>
      <c r="N13" s="1081">
        <v>0.7</v>
      </c>
      <c r="O13" s="1081">
        <v>0</v>
      </c>
      <c r="P13" s="1081">
        <v>0</v>
      </c>
      <c r="Q13" s="1081">
        <v>0</v>
      </c>
      <c r="R13" s="500"/>
    </row>
    <row r="14" spans="2:18" x14ac:dyDescent="0.25">
      <c r="B14" s="500">
        <v>5695</v>
      </c>
      <c r="C14" s="652" t="s">
        <v>3970</v>
      </c>
      <c r="D14" s="652" t="s">
        <v>4150</v>
      </c>
      <c r="E14" s="652" t="s">
        <v>4153</v>
      </c>
      <c r="F14" s="652" t="s">
        <v>416</v>
      </c>
      <c r="G14" s="652" t="s">
        <v>558</v>
      </c>
      <c r="H14" s="652" t="s">
        <v>370</v>
      </c>
      <c r="I14" s="653">
        <v>43831</v>
      </c>
      <c r="J14" s="653">
        <v>46142</v>
      </c>
      <c r="K14" s="652" t="s">
        <v>3591</v>
      </c>
      <c r="L14" s="1083"/>
      <c r="M14" s="1083"/>
      <c r="N14" s="1083"/>
      <c r="O14" s="1083"/>
      <c r="P14" s="1083"/>
      <c r="Q14" s="1083"/>
      <c r="R14" s="500"/>
    </row>
    <row r="15" spans="2:18" x14ac:dyDescent="0.25">
      <c r="B15" s="500">
        <v>1437</v>
      </c>
      <c r="C15" s="500" t="s">
        <v>1298</v>
      </c>
      <c r="D15" s="500" t="s">
        <v>4150</v>
      </c>
      <c r="E15" s="500" t="s">
        <v>4154</v>
      </c>
      <c r="F15" s="500" t="s">
        <v>416</v>
      </c>
      <c r="G15" s="500" t="s">
        <v>558</v>
      </c>
      <c r="H15" s="500" t="s">
        <v>719</v>
      </c>
      <c r="I15" s="556">
        <v>42309</v>
      </c>
      <c r="J15" s="556">
        <v>47968</v>
      </c>
      <c r="K15" s="500" t="s">
        <v>334</v>
      </c>
      <c r="L15" s="502">
        <v>18.5</v>
      </c>
      <c r="M15" s="502">
        <v>18.5</v>
      </c>
      <c r="N15" s="502">
        <v>18.5</v>
      </c>
      <c r="O15" s="502">
        <v>0</v>
      </c>
      <c r="P15" s="502">
        <v>0</v>
      </c>
      <c r="Q15" s="502">
        <v>0</v>
      </c>
      <c r="R15" s="500"/>
    </row>
    <row r="16" spans="2:18" x14ac:dyDescent="0.25">
      <c r="B16" s="500">
        <v>4021</v>
      </c>
      <c r="C16" s="500" t="s">
        <v>3461</v>
      </c>
      <c r="D16" s="500" t="s">
        <v>4150</v>
      </c>
      <c r="E16" s="500" t="s">
        <v>4155</v>
      </c>
      <c r="F16" s="500" t="s">
        <v>416</v>
      </c>
      <c r="G16" s="500" t="s">
        <v>558</v>
      </c>
      <c r="H16" s="500" t="s">
        <v>370</v>
      </c>
      <c r="I16" s="556">
        <v>43160</v>
      </c>
      <c r="J16" s="556">
        <v>45077</v>
      </c>
      <c r="K16" s="500" t="s">
        <v>3296</v>
      </c>
      <c r="L16" s="502">
        <v>1.5</v>
      </c>
      <c r="M16" s="502">
        <v>1.5</v>
      </c>
      <c r="N16" s="502">
        <v>1.5</v>
      </c>
      <c r="O16" s="502">
        <v>0</v>
      </c>
      <c r="P16" s="502">
        <v>0</v>
      </c>
      <c r="Q16" s="502">
        <v>0</v>
      </c>
      <c r="R16" s="500"/>
    </row>
    <row r="17" spans="2:18" x14ac:dyDescent="0.25">
      <c r="B17" s="500">
        <v>5693</v>
      </c>
      <c r="C17" s="500" t="s">
        <v>3969</v>
      </c>
      <c r="D17" s="500" t="s">
        <v>4150</v>
      </c>
      <c r="E17" s="500" t="s">
        <v>4157</v>
      </c>
      <c r="F17" s="500" t="s">
        <v>416</v>
      </c>
      <c r="G17" s="500" t="s">
        <v>558</v>
      </c>
      <c r="H17" s="500" t="s">
        <v>422</v>
      </c>
      <c r="I17" s="556">
        <v>43831</v>
      </c>
      <c r="J17" s="556">
        <v>46142</v>
      </c>
      <c r="K17" s="500" t="s">
        <v>3591</v>
      </c>
      <c r="L17" s="502">
        <v>3.5</v>
      </c>
      <c r="M17" s="502">
        <v>3.5</v>
      </c>
      <c r="N17" s="502">
        <v>3.5</v>
      </c>
      <c r="O17" s="502">
        <v>0</v>
      </c>
      <c r="P17" s="502">
        <v>0</v>
      </c>
      <c r="Q17" s="502">
        <v>0</v>
      </c>
      <c r="R17" s="500"/>
    </row>
    <row r="18" spans="2:18" ht="15" customHeight="1" x14ac:dyDescent="0.25">
      <c r="B18" s="500">
        <v>1392</v>
      </c>
      <c r="C18" s="648" t="s">
        <v>2272</v>
      </c>
      <c r="D18" s="648" t="s">
        <v>4150</v>
      </c>
      <c r="E18" s="648" t="s">
        <v>81</v>
      </c>
      <c r="F18" s="648" t="s">
        <v>435</v>
      </c>
      <c r="G18" s="648" t="s">
        <v>417</v>
      </c>
      <c r="H18" s="648" t="s">
        <v>436</v>
      </c>
      <c r="I18" s="649">
        <v>42248</v>
      </c>
      <c r="J18" s="649">
        <v>47726</v>
      </c>
      <c r="K18" s="1224" t="s">
        <v>3444</v>
      </c>
      <c r="L18" s="1081">
        <v>13.3</v>
      </c>
      <c r="M18" s="1081">
        <v>13.3</v>
      </c>
      <c r="N18" s="1081">
        <v>13.3</v>
      </c>
      <c r="O18" s="1081">
        <v>0</v>
      </c>
      <c r="P18" s="1081">
        <v>0</v>
      </c>
      <c r="Q18" s="1081">
        <v>0</v>
      </c>
      <c r="R18" s="500"/>
    </row>
    <row r="19" spans="2:18" x14ac:dyDescent="0.25">
      <c r="B19" s="500">
        <v>1391</v>
      </c>
      <c r="C19" s="650" t="s">
        <v>2263</v>
      </c>
      <c r="D19" s="650" t="s">
        <v>4150</v>
      </c>
      <c r="E19" s="650" t="s">
        <v>81</v>
      </c>
      <c r="F19" s="650" t="s">
        <v>435</v>
      </c>
      <c r="G19" s="650" t="s">
        <v>417</v>
      </c>
      <c r="H19" s="650" t="s">
        <v>439</v>
      </c>
      <c r="I19" s="651">
        <v>42248</v>
      </c>
      <c r="J19" s="651">
        <v>47726</v>
      </c>
      <c r="K19" s="1225"/>
      <c r="L19" s="1082"/>
      <c r="M19" s="1082"/>
      <c r="N19" s="1082"/>
      <c r="O19" s="1082"/>
      <c r="P19" s="1082"/>
      <c r="Q19" s="1082"/>
      <c r="R19" s="500"/>
    </row>
    <row r="20" spans="2:18" x14ac:dyDescent="0.25">
      <c r="B20" s="500">
        <v>1390</v>
      </c>
      <c r="C20" s="650" t="s">
        <v>2255</v>
      </c>
      <c r="D20" s="650" t="s">
        <v>4150</v>
      </c>
      <c r="E20" s="650" t="s">
        <v>81</v>
      </c>
      <c r="F20" s="650" t="s">
        <v>435</v>
      </c>
      <c r="G20" s="650" t="s">
        <v>417</v>
      </c>
      <c r="H20" s="650" t="s">
        <v>441</v>
      </c>
      <c r="I20" s="651">
        <v>42248</v>
      </c>
      <c r="J20" s="651">
        <v>47726</v>
      </c>
      <c r="K20" s="1225"/>
      <c r="L20" s="1082"/>
      <c r="M20" s="1082"/>
      <c r="N20" s="1082"/>
      <c r="O20" s="1082"/>
      <c r="P20" s="1082"/>
      <c r="Q20" s="1082"/>
      <c r="R20" s="500"/>
    </row>
    <row r="21" spans="2:18" x14ac:dyDescent="0.25">
      <c r="B21" s="500">
        <v>3644</v>
      </c>
      <c r="C21" s="650" t="s">
        <v>3445</v>
      </c>
      <c r="D21" s="650" t="s">
        <v>4150</v>
      </c>
      <c r="E21" s="650" t="s">
        <v>81</v>
      </c>
      <c r="F21" s="650" t="s">
        <v>435</v>
      </c>
      <c r="G21" s="650" t="s">
        <v>417</v>
      </c>
      <c r="H21" s="650" t="s">
        <v>4005</v>
      </c>
      <c r="I21" s="651">
        <v>42248</v>
      </c>
      <c r="J21" s="651">
        <v>47726</v>
      </c>
      <c r="K21" s="1225"/>
      <c r="L21" s="1082"/>
      <c r="M21" s="1082"/>
      <c r="N21" s="1082"/>
      <c r="O21" s="1082"/>
      <c r="P21" s="1082"/>
      <c r="Q21" s="1082"/>
      <c r="R21" s="500"/>
    </row>
    <row r="22" spans="2:18" x14ac:dyDescent="0.25">
      <c r="B22" s="500">
        <v>1389</v>
      </c>
      <c r="C22" s="650" t="s">
        <v>2246</v>
      </c>
      <c r="D22" s="650" t="s">
        <v>4150</v>
      </c>
      <c r="E22" s="650" t="s">
        <v>81</v>
      </c>
      <c r="F22" s="650" t="s">
        <v>435</v>
      </c>
      <c r="G22" s="650" t="s">
        <v>417</v>
      </c>
      <c r="H22" s="650" t="s">
        <v>443</v>
      </c>
      <c r="I22" s="651">
        <v>42248</v>
      </c>
      <c r="J22" s="651">
        <v>47726</v>
      </c>
      <c r="K22" s="1225"/>
      <c r="L22" s="1082"/>
      <c r="M22" s="1082"/>
      <c r="N22" s="1082"/>
      <c r="O22" s="1082"/>
      <c r="P22" s="1082"/>
      <c r="Q22" s="1082"/>
      <c r="R22" s="500"/>
    </row>
    <row r="23" spans="2:18" x14ac:dyDescent="0.25">
      <c r="B23" s="500">
        <v>1388</v>
      </c>
      <c r="C23" s="650" t="s">
        <v>2238</v>
      </c>
      <c r="D23" s="650" t="s">
        <v>4150</v>
      </c>
      <c r="E23" s="650" t="s">
        <v>81</v>
      </c>
      <c r="F23" s="650" t="s">
        <v>435</v>
      </c>
      <c r="G23" s="650" t="s">
        <v>417</v>
      </c>
      <c r="H23" s="650" t="s">
        <v>445</v>
      </c>
      <c r="I23" s="651">
        <v>42248</v>
      </c>
      <c r="J23" s="651">
        <v>47726</v>
      </c>
      <c r="K23" s="1225"/>
      <c r="L23" s="1082"/>
      <c r="M23" s="1082"/>
      <c r="N23" s="1082"/>
      <c r="O23" s="1082"/>
      <c r="P23" s="1082"/>
      <c r="Q23" s="1082"/>
      <c r="R23" s="500"/>
    </row>
    <row r="24" spans="2:18" x14ac:dyDescent="0.25">
      <c r="B24" s="500">
        <v>1387</v>
      </c>
      <c r="C24" s="650" t="s">
        <v>2228</v>
      </c>
      <c r="D24" s="650" t="s">
        <v>4150</v>
      </c>
      <c r="E24" s="650" t="s">
        <v>81</v>
      </c>
      <c r="F24" s="650" t="s">
        <v>435</v>
      </c>
      <c r="G24" s="650" t="s">
        <v>417</v>
      </c>
      <c r="H24" s="650" t="s">
        <v>448</v>
      </c>
      <c r="I24" s="651">
        <v>42248</v>
      </c>
      <c r="J24" s="651">
        <v>47848</v>
      </c>
      <c r="K24" s="1225"/>
      <c r="L24" s="1082"/>
      <c r="M24" s="1082"/>
      <c r="N24" s="1082"/>
      <c r="O24" s="1082"/>
      <c r="P24" s="1082"/>
      <c r="Q24" s="1082"/>
      <c r="R24" s="500"/>
    </row>
    <row r="25" spans="2:18" x14ac:dyDescent="0.25">
      <c r="B25" s="500">
        <v>1386</v>
      </c>
      <c r="C25" s="650" t="s">
        <v>2217</v>
      </c>
      <c r="D25" s="650" t="s">
        <v>4150</v>
      </c>
      <c r="E25" s="650" t="s">
        <v>81</v>
      </c>
      <c r="F25" s="650" t="s">
        <v>435</v>
      </c>
      <c r="G25" s="650" t="s">
        <v>417</v>
      </c>
      <c r="H25" s="650" t="s">
        <v>451</v>
      </c>
      <c r="I25" s="651">
        <v>42248</v>
      </c>
      <c r="J25" s="651">
        <v>47726</v>
      </c>
      <c r="K25" s="1225"/>
      <c r="L25" s="1082"/>
      <c r="M25" s="1082"/>
      <c r="N25" s="1082"/>
      <c r="O25" s="1082"/>
      <c r="P25" s="1082"/>
      <c r="Q25" s="1082"/>
      <c r="R25" s="500"/>
    </row>
    <row r="26" spans="2:18" x14ac:dyDescent="0.25">
      <c r="B26" s="500">
        <v>1385</v>
      </c>
      <c r="C26" s="650" t="s">
        <v>2203</v>
      </c>
      <c r="D26" s="650" t="s">
        <v>4150</v>
      </c>
      <c r="E26" s="650" t="s">
        <v>81</v>
      </c>
      <c r="F26" s="650" t="s">
        <v>435</v>
      </c>
      <c r="G26" s="650" t="s">
        <v>417</v>
      </c>
      <c r="H26" s="650" t="s">
        <v>454</v>
      </c>
      <c r="I26" s="651">
        <v>42248</v>
      </c>
      <c r="J26" s="651">
        <v>47726</v>
      </c>
      <c r="K26" s="1225"/>
      <c r="L26" s="1082"/>
      <c r="M26" s="1082"/>
      <c r="N26" s="1082"/>
      <c r="O26" s="1082"/>
      <c r="P26" s="1082"/>
      <c r="Q26" s="1082"/>
      <c r="R26" s="500"/>
    </row>
    <row r="27" spans="2:18" x14ac:dyDescent="0.25">
      <c r="B27" s="500">
        <v>1384</v>
      </c>
      <c r="C27" s="650" t="s">
        <v>2191</v>
      </c>
      <c r="D27" s="650" t="s">
        <v>4150</v>
      </c>
      <c r="E27" s="650" t="s">
        <v>81</v>
      </c>
      <c r="F27" s="650" t="s">
        <v>435</v>
      </c>
      <c r="G27" s="650" t="s">
        <v>417</v>
      </c>
      <c r="H27" s="650" t="s">
        <v>456</v>
      </c>
      <c r="I27" s="651">
        <v>42248</v>
      </c>
      <c r="J27" s="651">
        <v>47726</v>
      </c>
      <c r="K27" s="1225"/>
      <c r="L27" s="1082"/>
      <c r="M27" s="1082"/>
      <c r="N27" s="1082"/>
      <c r="O27" s="1082"/>
      <c r="P27" s="1082"/>
      <c r="Q27" s="1082"/>
      <c r="R27" s="500"/>
    </row>
    <row r="28" spans="2:18" x14ac:dyDescent="0.25">
      <c r="B28" s="500">
        <v>1383</v>
      </c>
      <c r="C28" s="650" t="s">
        <v>2181</v>
      </c>
      <c r="D28" s="650" t="s">
        <v>4150</v>
      </c>
      <c r="E28" s="650" t="s">
        <v>81</v>
      </c>
      <c r="F28" s="650" t="s">
        <v>435</v>
      </c>
      <c r="G28" s="650" t="s">
        <v>417</v>
      </c>
      <c r="H28" s="650" t="s">
        <v>458</v>
      </c>
      <c r="I28" s="651">
        <v>42248</v>
      </c>
      <c r="J28" s="651">
        <v>47726</v>
      </c>
      <c r="K28" s="1225"/>
      <c r="L28" s="1082"/>
      <c r="M28" s="1082"/>
      <c r="N28" s="1082"/>
      <c r="O28" s="1082"/>
      <c r="P28" s="1082"/>
      <c r="Q28" s="1082"/>
      <c r="R28" s="500"/>
    </row>
    <row r="29" spans="2:18" x14ac:dyDescent="0.25">
      <c r="B29" s="500">
        <v>1382</v>
      </c>
      <c r="C29" s="650" t="s">
        <v>2170</v>
      </c>
      <c r="D29" s="650" t="s">
        <v>4150</v>
      </c>
      <c r="E29" s="650" t="s">
        <v>81</v>
      </c>
      <c r="F29" s="650" t="s">
        <v>435</v>
      </c>
      <c r="G29" s="650" t="s">
        <v>417</v>
      </c>
      <c r="H29" s="650" t="s">
        <v>460</v>
      </c>
      <c r="I29" s="651">
        <v>42248</v>
      </c>
      <c r="J29" s="651">
        <v>47726</v>
      </c>
      <c r="K29" s="1225"/>
      <c r="L29" s="1082"/>
      <c r="M29" s="1082"/>
      <c r="N29" s="1082"/>
      <c r="O29" s="1082"/>
      <c r="P29" s="1082"/>
      <c r="Q29" s="1082"/>
      <c r="R29" s="500"/>
    </row>
    <row r="30" spans="2:18" x14ac:dyDescent="0.25">
      <c r="B30" s="500">
        <v>1381</v>
      </c>
      <c r="C30" s="650" t="s">
        <v>2159</v>
      </c>
      <c r="D30" s="650" t="s">
        <v>4150</v>
      </c>
      <c r="E30" s="650" t="s">
        <v>81</v>
      </c>
      <c r="F30" s="650" t="s">
        <v>435</v>
      </c>
      <c r="G30" s="650" t="s">
        <v>417</v>
      </c>
      <c r="H30" s="650" t="s">
        <v>462</v>
      </c>
      <c r="I30" s="651">
        <v>42248</v>
      </c>
      <c r="J30" s="651">
        <v>47726</v>
      </c>
      <c r="K30" s="1225"/>
      <c r="L30" s="1082"/>
      <c r="M30" s="1082"/>
      <c r="N30" s="1082"/>
      <c r="O30" s="1082"/>
      <c r="P30" s="1082"/>
      <c r="Q30" s="1082"/>
      <c r="R30" s="500"/>
    </row>
    <row r="31" spans="2:18" x14ac:dyDescent="0.25">
      <c r="B31" s="500">
        <v>1380</v>
      </c>
      <c r="C31" s="650" t="s">
        <v>2147</v>
      </c>
      <c r="D31" s="650" t="s">
        <v>4150</v>
      </c>
      <c r="E31" s="650" t="s">
        <v>81</v>
      </c>
      <c r="F31" s="650" t="s">
        <v>435</v>
      </c>
      <c r="G31" s="650" t="s">
        <v>417</v>
      </c>
      <c r="H31" s="650" t="s">
        <v>464</v>
      </c>
      <c r="I31" s="651">
        <v>42248</v>
      </c>
      <c r="J31" s="651">
        <v>47726</v>
      </c>
      <c r="K31" s="1225"/>
      <c r="L31" s="1082"/>
      <c r="M31" s="1082"/>
      <c r="N31" s="1082"/>
      <c r="O31" s="1082"/>
      <c r="P31" s="1082"/>
      <c r="Q31" s="1082"/>
      <c r="R31" s="500"/>
    </row>
    <row r="32" spans="2:18" ht="15" customHeight="1" x14ac:dyDescent="0.25">
      <c r="B32" s="500">
        <v>1379</v>
      </c>
      <c r="C32" s="652" t="s">
        <v>2134</v>
      </c>
      <c r="D32" s="652" t="s">
        <v>4150</v>
      </c>
      <c r="E32" s="652" t="s">
        <v>81</v>
      </c>
      <c r="F32" s="652" t="s">
        <v>435</v>
      </c>
      <c r="G32" s="652" t="s">
        <v>417</v>
      </c>
      <c r="H32" s="652" t="s">
        <v>466</v>
      </c>
      <c r="I32" s="653">
        <v>42248</v>
      </c>
      <c r="J32" s="653">
        <v>47726</v>
      </c>
      <c r="K32" s="1226"/>
      <c r="L32" s="1083"/>
      <c r="M32" s="1083"/>
      <c r="N32" s="1083"/>
      <c r="O32" s="1083"/>
      <c r="P32" s="1083"/>
      <c r="Q32" s="1083"/>
      <c r="R32" s="500"/>
    </row>
    <row r="33" spans="2:18" x14ac:dyDescent="0.25">
      <c r="B33" s="500">
        <v>1424</v>
      </c>
      <c r="C33" s="648" t="s">
        <v>2384</v>
      </c>
      <c r="D33" s="648" t="s">
        <v>4150</v>
      </c>
      <c r="E33" s="648" t="s">
        <v>59</v>
      </c>
      <c r="F33" s="648" t="s">
        <v>435</v>
      </c>
      <c r="G33" s="648" t="s">
        <v>417</v>
      </c>
      <c r="H33" s="648" t="s">
        <v>468</v>
      </c>
      <c r="I33" s="649">
        <v>42309</v>
      </c>
      <c r="J33" s="649">
        <v>48579</v>
      </c>
      <c r="K33" s="1224" t="s">
        <v>344</v>
      </c>
      <c r="L33" s="1081">
        <v>4.84</v>
      </c>
      <c r="M33" s="1081">
        <v>4.84</v>
      </c>
      <c r="N33" s="1081">
        <v>4.84</v>
      </c>
      <c r="O33" s="1081">
        <v>0.48</v>
      </c>
      <c r="P33" s="1081">
        <v>0.48</v>
      </c>
      <c r="Q33" s="1081">
        <v>0.48</v>
      </c>
      <c r="R33" s="500"/>
    </row>
    <row r="34" spans="2:18" x14ac:dyDescent="0.25">
      <c r="B34" s="500">
        <v>1402</v>
      </c>
      <c r="C34" s="650" t="s">
        <v>2423</v>
      </c>
      <c r="D34" s="650" t="s">
        <v>4150</v>
      </c>
      <c r="E34" s="650" t="s">
        <v>59</v>
      </c>
      <c r="F34" s="650" t="s">
        <v>435</v>
      </c>
      <c r="G34" s="650" t="s">
        <v>417</v>
      </c>
      <c r="H34" s="650" t="s">
        <v>470</v>
      </c>
      <c r="I34" s="651">
        <v>42309</v>
      </c>
      <c r="J34" s="651">
        <v>48579</v>
      </c>
      <c r="K34" s="1225"/>
      <c r="L34" s="1082"/>
      <c r="M34" s="1082"/>
      <c r="N34" s="1082"/>
      <c r="O34" s="1082"/>
      <c r="P34" s="1082"/>
      <c r="Q34" s="1082"/>
      <c r="R34" s="500"/>
    </row>
    <row r="35" spans="2:18" x14ac:dyDescent="0.25">
      <c r="B35" s="500">
        <v>1400</v>
      </c>
      <c r="C35" s="650" t="s">
        <v>2419</v>
      </c>
      <c r="D35" s="650" t="s">
        <v>4150</v>
      </c>
      <c r="E35" s="650" t="s">
        <v>59</v>
      </c>
      <c r="F35" s="650" t="s">
        <v>435</v>
      </c>
      <c r="G35" s="650" t="s">
        <v>417</v>
      </c>
      <c r="H35" s="650" t="s">
        <v>473</v>
      </c>
      <c r="I35" s="651">
        <v>42309</v>
      </c>
      <c r="J35" s="651">
        <v>48579</v>
      </c>
      <c r="K35" s="1225"/>
      <c r="L35" s="1082"/>
      <c r="M35" s="1082"/>
      <c r="N35" s="1082"/>
      <c r="O35" s="1082"/>
      <c r="P35" s="1082"/>
      <c r="Q35" s="1082"/>
      <c r="R35" s="500"/>
    </row>
    <row r="36" spans="2:18" x14ac:dyDescent="0.25">
      <c r="B36" s="500">
        <v>1396</v>
      </c>
      <c r="C36" s="652" t="s">
        <v>2415</v>
      </c>
      <c r="D36" s="652" t="s">
        <v>4150</v>
      </c>
      <c r="E36" s="652" t="s">
        <v>59</v>
      </c>
      <c r="F36" s="652" t="s">
        <v>435</v>
      </c>
      <c r="G36" s="652" t="s">
        <v>417</v>
      </c>
      <c r="H36" s="652" t="s">
        <v>475</v>
      </c>
      <c r="I36" s="653">
        <v>42309</v>
      </c>
      <c r="J36" s="653">
        <v>48579</v>
      </c>
      <c r="K36" s="1226"/>
      <c r="L36" s="1083"/>
      <c r="M36" s="1083"/>
      <c r="N36" s="1083"/>
      <c r="O36" s="1083"/>
      <c r="P36" s="1083"/>
      <c r="Q36" s="1083"/>
      <c r="R36" s="500"/>
    </row>
    <row r="37" spans="2:18" x14ac:dyDescent="0.25">
      <c r="B37" s="500">
        <v>1422</v>
      </c>
      <c r="C37" s="648" t="s">
        <v>2373</v>
      </c>
      <c r="D37" s="648" t="s">
        <v>4150</v>
      </c>
      <c r="E37" s="648" t="s">
        <v>59</v>
      </c>
      <c r="F37" s="648" t="s">
        <v>416</v>
      </c>
      <c r="G37" s="648" t="s">
        <v>417</v>
      </c>
      <c r="H37" s="648" t="s">
        <v>473</v>
      </c>
      <c r="I37" s="649">
        <v>41275</v>
      </c>
      <c r="J37" s="649">
        <v>48579</v>
      </c>
      <c r="K37" s="1224" t="s">
        <v>344</v>
      </c>
      <c r="L37" s="1081">
        <v>6.78</v>
      </c>
      <c r="M37" s="1081">
        <v>6.78</v>
      </c>
      <c r="N37" s="1081">
        <v>6.78</v>
      </c>
      <c r="O37" s="1081">
        <v>0.68</v>
      </c>
      <c r="P37" s="1081">
        <v>0.68</v>
      </c>
      <c r="Q37" s="1081">
        <v>0.68</v>
      </c>
      <c r="R37" s="500"/>
    </row>
    <row r="38" spans="2:18" x14ac:dyDescent="0.25">
      <c r="B38" s="500">
        <v>1425</v>
      </c>
      <c r="C38" s="650" t="s">
        <v>2389</v>
      </c>
      <c r="D38" s="650" t="s">
        <v>4150</v>
      </c>
      <c r="E38" s="650" t="s">
        <v>59</v>
      </c>
      <c r="F38" s="650" t="s">
        <v>416</v>
      </c>
      <c r="G38" s="650" t="s">
        <v>417</v>
      </c>
      <c r="H38" s="650" t="s">
        <v>470</v>
      </c>
      <c r="I38" s="651">
        <v>41275</v>
      </c>
      <c r="J38" s="651">
        <v>48579</v>
      </c>
      <c r="K38" s="1225"/>
      <c r="L38" s="1082"/>
      <c r="M38" s="1082"/>
      <c r="N38" s="1082"/>
      <c r="O38" s="1082"/>
      <c r="P38" s="1082"/>
      <c r="Q38" s="1082"/>
      <c r="R38" s="500"/>
    </row>
    <row r="39" spans="2:18" x14ac:dyDescent="0.25">
      <c r="B39" s="500">
        <v>1423</v>
      </c>
      <c r="C39" s="652" t="s">
        <v>2379</v>
      </c>
      <c r="D39" s="652" t="s">
        <v>4150</v>
      </c>
      <c r="E39" s="652" t="s">
        <v>59</v>
      </c>
      <c r="F39" s="652" t="s">
        <v>416</v>
      </c>
      <c r="G39" s="652" t="s">
        <v>417</v>
      </c>
      <c r="H39" s="652" t="s">
        <v>475</v>
      </c>
      <c r="I39" s="653">
        <v>41275</v>
      </c>
      <c r="J39" s="653">
        <v>48579</v>
      </c>
      <c r="K39" s="1226"/>
      <c r="L39" s="1083"/>
      <c r="M39" s="1083"/>
      <c r="N39" s="1083"/>
      <c r="O39" s="1083"/>
      <c r="P39" s="1083"/>
      <c r="Q39" s="1083"/>
      <c r="R39" s="500"/>
    </row>
    <row r="40" spans="2:18" x14ac:dyDescent="0.25">
      <c r="B40" s="500">
        <v>1378</v>
      </c>
      <c r="C40" s="648" t="s">
        <v>2410</v>
      </c>
      <c r="D40" s="648" t="s">
        <v>4150</v>
      </c>
      <c r="E40" s="648" t="s">
        <v>59</v>
      </c>
      <c r="F40" s="648" t="s">
        <v>435</v>
      </c>
      <c r="G40" s="648" t="s">
        <v>417</v>
      </c>
      <c r="H40" s="648" t="s">
        <v>468</v>
      </c>
      <c r="I40" s="649">
        <v>42248</v>
      </c>
      <c r="J40" s="649">
        <v>47726</v>
      </c>
      <c r="K40" s="1224" t="s">
        <v>344</v>
      </c>
      <c r="L40" s="1081">
        <v>18.8</v>
      </c>
      <c r="M40" s="1081">
        <v>18.8</v>
      </c>
      <c r="N40" s="1081">
        <v>18.8</v>
      </c>
      <c r="O40" s="1081">
        <v>0</v>
      </c>
      <c r="P40" s="1081">
        <v>0</v>
      </c>
      <c r="Q40" s="1081">
        <v>0</v>
      </c>
      <c r="R40" s="500"/>
    </row>
    <row r="41" spans="2:18" x14ac:dyDescent="0.25">
      <c r="B41" s="500">
        <v>1377</v>
      </c>
      <c r="C41" s="650" t="s">
        <v>2404</v>
      </c>
      <c r="D41" s="650" t="s">
        <v>4150</v>
      </c>
      <c r="E41" s="650" t="s">
        <v>59</v>
      </c>
      <c r="F41" s="650" t="s">
        <v>435</v>
      </c>
      <c r="G41" s="650" t="s">
        <v>417</v>
      </c>
      <c r="H41" s="650" t="s">
        <v>470</v>
      </c>
      <c r="I41" s="651">
        <v>42248</v>
      </c>
      <c r="J41" s="651">
        <v>47726</v>
      </c>
      <c r="K41" s="1225"/>
      <c r="L41" s="1082"/>
      <c r="M41" s="1082"/>
      <c r="N41" s="1082"/>
      <c r="O41" s="1082"/>
      <c r="P41" s="1082"/>
      <c r="Q41" s="1082"/>
      <c r="R41" s="500"/>
    </row>
    <row r="42" spans="2:18" x14ac:dyDescent="0.25">
      <c r="B42" s="500">
        <v>1376</v>
      </c>
      <c r="C42" s="650" t="s">
        <v>2399</v>
      </c>
      <c r="D42" s="650" t="s">
        <v>4150</v>
      </c>
      <c r="E42" s="650" t="s">
        <v>59</v>
      </c>
      <c r="F42" s="650" t="s">
        <v>435</v>
      </c>
      <c r="G42" s="650" t="s">
        <v>417</v>
      </c>
      <c r="H42" s="650" t="s">
        <v>473</v>
      </c>
      <c r="I42" s="651">
        <v>42248</v>
      </c>
      <c r="J42" s="651">
        <v>47726</v>
      </c>
      <c r="K42" s="1225"/>
      <c r="L42" s="1082"/>
      <c r="M42" s="1082"/>
      <c r="N42" s="1082"/>
      <c r="O42" s="1082"/>
      <c r="P42" s="1082"/>
      <c r="Q42" s="1082"/>
      <c r="R42" s="500"/>
    </row>
    <row r="43" spans="2:18" x14ac:dyDescent="0.25">
      <c r="B43" s="500">
        <v>1375</v>
      </c>
      <c r="C43" s="652" t="s">
        <v>2394</v>
      </c>
      <c r="D43" s="652" t="s">
        <v>4150</v>
      </c>
      <c r="E43" s="652" t="s">
        <v>59</v>
      </c>
      <c r="F43" s="652" t="s">
        <v>435</v>
      </c>
      <c r="G43" s="652" t="s">
        <v>417</v>
      </c>
      <c r="H43" s="652" t="s">
        <v>475</v>
      </c>
      <c r="I43" s="653">
        <v>42248</v>
      </c>
      <c r="J43" s="653">
        <v>47726</v>
      </c>
      <c r="K43" s="1226"/>
      <c r="L43" s="1083"/>
      <c r="M43" s="1083"/>
      <c r="N43" s="1083"/>
      <c r="O43" s="1083"/>
      <c r="P43" s="1083"/>
      <c r="Q43" s="1083"/>
      <c r="R43" s="500"/>
    </row>
    <row r="44" spans="2:18" x14ac:dyDescent="0.25">
      <c r="B44" s="500">
        <v>1394</v>
      </c>
      <c r="C44" s="648" t="s">
        <v>2441</v>
      </c>
      <c r="D44" s="648" t="s">
        <v>4150</v>
      </c>
      <c r="E44" s="648" t="s">
        <v>107</v>
      </c>
      <c r="F44" s="648" t="s">
        <v>435</v>
      </c>
      <c r="G44" s="648" t="s">
        <v>417</v>
      </c>
      <c r="H44" s="648" t="s">
        <v>478</v>
      </c>
      <c r="I44" s="649">
        <v>41275</v>
      </c>
      <c r="J44" s="649">
        <v>48579</v>
      </c>
      <c r="K44" s="1224" t="s">
        <v>346</v>
      </c>
      <c r="L44" s="1081">
        <v>2.34</v>
      </c>
      <c r="M44" s="1081">
        <v>2.34</v>
      </c>
      <c r="N44" s="1081">
        <v>2.34</v>
      </c>
      <c r="O44" s="1081">
        <v>0.23</v>
      </c>
      <c r="P44" s="1081">
        <v>0.23</v>
      </c>
      <c r="Q44" s="1081">
        <v>0.23</v>
      </c>
      <c r="R44" s="500"/>
    </row>
    <row r="45" spans="2:18" x14ac:dyDescent="0.25">
      <c r="B45" s="500">
        <v>1416</v>
      </c>
      <c r="C45" s="650" t="s">
        <v>2447</v>
      </c>
      <c r="D45" s="650" t="s">
        <v>4150</v>
      </c>
      <c r="E45" s="650" t="s">
        <v>107</v>
      </c>
      <c r="F45" s="650" t="s">
        <v>435</v>
      </c>
      <c r="G45" s="650" t="s">
        <v>417</v>
      </c>
      <c r="H45" s="650" t="s">
        <v>482</v>
      </c>
      <c r="I45" s="651">
        <v>41275</v>
      </c>
      <c r="J45" s="651">
        <v>48579</v>
      </c>
      <c r="K45" s="1225"/>
      <c r="L45" s="1082"/>
      <c r="M45" s="1082"/>
      <c r="N45" s="1082"/>
      <c r="O45" s="1082"/>
      <c r="P45" s="1082"/>
      <c r="Q45" s="1082"/>
      <c r="R45" s="500"/>
    </row>
    <row r="46" spans="2:18" x14ac:dyDescent="0.25">
      <c r="B46" s="500">
        <v>1415</v>
      </c>
      <c r="C46" s="652" t="s">
        <v>2444</v>
      </c>
      <c r="D46" s="652" t="s">
        <v>4150</v>
      </c>
      <c r="E46" s="652" t="s">
        <v>107</v>
      </c>
      <c r="F46" s="652" t="s">
        <v>435</v>
      </c>
      <c r="G46" s="652" t="s">
        <v>417</v>
      </c>
      <c r="H46" s="652" t="s">
        <v>484</v>
      </c>
      <c r="I46" s="653">
        <v>41275</v>
      </c>
      <c r="J46" s="653">
        <v>48579</v>
      </c>
      <c r="K46" s="1226"/>
      <c r="L46" s="1083"/>
      <c r="M46" s="1083"/>
      <c r="N46" s="1083"/>
      <c r="O46" s="1083"/>
      <c r="P46" s="1083"/>
      <c r="Q46" s="1083"/>
      <c r="R46" s="500"/>
    </row>
    <row r="47" spans="2:18" x14ac:dyDescent="0.25">
      <c r="B47" s="500">
        <v>1373</v>
      </c>
      <c r="C47" s="648" t="s">
        <v>2435</v>
      </c>
      <c r="D47" s="648" t="s">
        <v>4150</v>
      </c>
      <c r="E47" s="648" t="s">
        <v>107</v>
      </c>
      <c r="F47" s="648" t="s">
        <v>435</v>
      </c>
      <c r="G47" s="648" t="s">
        <v>417</v>
      </c>
      <c r="H47" s="648" t="s">
        <v>478</v>
      </c>
      <c r="I47" s="649">
        <v>42248</v>
      </c>
      <c r="J47" s="649">
        <v>47726</v>
      </c>
      <c r="K47" s="1224" t="s">
        <v>346</v>
      </c>
      <c r="L47" s="1081">
        <v>14.9</v>
      </c>
      <c r="M47" s="1081">
        <v>14.9</v>
      </c>
      <c r="N47" s="1081">
        <v>14.9</v>
      </c>
      <c r="O47" s="1081">
        <v>0</v>
      </c>
      <c r="P47" s="1081">
        <v>0</v>
      </c>
      <c r="Q47" s="1081">
        <v>0</v>
      </c>
      <c r="R47" s="500"/>
    </row>
    <row r="48" spans="2:18" x14ac:dyDescent="0.25">
      <c r="B48" s="500">
        <v>1374</v>
      </c>
      <c r="C48" s="650" t="s">
        <v>2438</v>
      </c>
      <c r="D48" s="650" t="s">
        <v>4150</v>
      </c>
      <c r="E48" s="650" t="s">
        <v>107</v>
      </c>
      <c r="F48" s="650" t="s">
        <v>435</v>
      </c>
      <c r="G48" s="650" t="s">
        <v>417</v>
      </c>
      <c r="H48" s="650" t="s">
        <v>482</v>
      </c>
      <c r="I48" s="651">
        <v>42248</v>
      </c>
      <c r="J48" s="651">
        <v>47726</v>
      </c>
      <c r="K48" s="1225"/>
      <c r="L48" s="1082"/>
      <c r="M48" s="1082"/>
      <c r="N48" s="1082"/>
      <c r="O48" s="1082"/>
      <c r="P48" s="1082"/>
      <c r="Q48" s="1082"/>
      <c r="R48" s="500"/>
    </row>
    <row r="49" spans="2:18" x14ac:dyDescent="0.25">
      <c r="B49" s="500">
        <v>1372</v>
      </c>
      <c r="C49" s="652" t="s">
        <v>2432</v>
      </c>
      <c r="D49" s="652" t="s">
        <v>4150</v>
      </c>
      <c r="E49" s="652" t="s">
        <v>107</v>
      </c>
      <c r="F49" s="652" t="s">
        <v>435</v>
      </c>
      <c r="G49" s="652" t="s">
        <v>417</v>
      </c>
      <c r="H49" s="652" t="s">
        <v>484</v>
      </c>
      <c r="I49" s="653">
        <v>42248</v>
      </c>
      <c r="J49" s="653">
        <v>47726</v>
      </c>
      <c r="K49" s="1226"/>
      <c r="L49" s="1083"/>
      <c r="M49" s="1083"/>
      <c r="N49" s="1083"/>
      <c r="O49" s="1083"/>
      <c r="P49" s="1083"/>
      <c r="Q49" s="1083"/>
      <c r="R49" s="500"/>
    </row>
    <row r="50" spans="2:18" x14ac:dyDescent="0.25">
      <c r="B50" s="500">
        <v>1371</v>
      </c>
      <c r="C50" s="648" t="s">
        <v>2464</v>
      </c>
      <c r="D50" s="648" t="s">
        <v>4150</v>
      </c>
      <c r="E50" s="648" t="s">
        <v>102</v>
      </c>
      <c r="F50" s="648" t="s">
        <v>435</v>
      </c>
      <c r="G50" s="648" t="s">
        <v>417</v>
      </c>
      <c r="H50" s="648" t="s">
        <v>486</v>
      </c>
      <c r="I50" s="649">
        <v>42248</v>
      </c>
      <c r="J50" s="649">
        <v>47726</v>
      </c>
      <c r="K50" s="1224" t="s">
        <v>347</v>
      </c>
      <c r="L50" s="1081">
        <v>5.47</v>
      </c>
      <c r="M50" s="1081">
        <v>5.47</v>
      </c>
      <c r="N50" s="1081">
        <v>5.47</v>
      </c>
      <c r="O50" s="1081">
        <v>0</v>
      </c>
      <c r="P50" s="1081">
        <v>0</v>
      </c>
      <c r="Q50" s="1081">
        <v>0</v>
      </c>
      <c r="R50" s="500"/>
    </row>
    <row r="51" spans="2:18" x14ac:dyDescent="0.25">
      <c r="B51" s="500">
        <v>1370</v>
      </c>
      <c r="C51" s="650" t="s">
        <v>2460</v>
      </c>
      <c r="D51" s="650" t="s">
        <v>4150</v>
      </c>
      <c r="E51" s="650" t="s">
        <v>102</v>
      </c>
      <c r="F51" s="650" t="s">
        <v>435</v>
      </c>
      <c r="G51" s="650" t="s">
        <v>417</v>
      </c>
      <c r="H51" s="650" t="s">
        <v>489</v>
      </c>
      <c r="I51" s="651">
        <v>42248</v>
      </c>
      <c r="J51" s="651">
        <v>47726</v>
      </c>
      <c r="K51" s="1225"/>
      <c r="L51" s="1082"/>
      <c r="M51" s="1082"/>
      <c r="N51" s="1082"/>
      <c r="O51" s="1082"/>
      <c r="P51" s="1082"/>
      <c r="Q51" s="1082"/>
      <c r="R51" s="500"/>
    </row>
    <row r="52" spans="2:18" x14ac:dyDescent="0.25">
      <c r="B52" s="500">
        <v>1369</v>
      </c>
      <c r="C52" s="650" t="s">
        <v>2457</v>
      </c>
      <c r="D52" s="650" t="s">
        <v>4150</v>
      </c>
      <c r="E52" s="650" t="s">
        <v>102</v>
      </c>
      <c r="F52" s="650" t="s">
        <v>435</v>
      </c>
      <c r="G52" s="650" t="s">
        <v>417</v>
      </c>
      <c r="H52" s="650" t="s">
        <v>492</v>
      </c>
      <c r="I52" s="651">
        <v>42248</v>
      </c>
      <c r="J52" s="651">
        <v>47726</v>
      </c>
      <c r="K52" s="1225"/>
      <c r="L52" s="1082"/>
      <c r="M52" s="1082"/>
      <c r="N52" s="1082"/>
      <c r="O52" s="1082"/>
      <c r="P52" s="1082"/>
      <c r="Q52" s="1082"/>
      <c r="R52" s="500"/>
    </row>
    <row r="53" spans="2:18" x14ac:dyDescent="0.25">
      <c r="B53" s="500">
        <v>1368</v>
      </c>
      <c r="C53" s="650" t="s">
        <v>2453</v>
      </c>
      <c r="D53" s="650" t="s">
        <v>4150</v>
      </c>
      <c r="E53" s="650" t="s">
        <v>102</v>
      </c>
      <c r="F53" s="650" t="s">
        <v>435</v>
      </c>
      <c r="G53" s="650" t="s">
        <v>417</v>
      </c>
      <c r="H53" s="650" t="s">
        <v>495</v>
      </c>
      <c r="I53" s="651">
        <v>42248</v>
      </c>
      <c r="J53" s="651">
        <v>47726</v>
      </c>
      <c r="K53" s="1225"/>
      <c r="L53" s="1082"/>
      <c r="M53" s="1082"/>
      <c r="N53" s="1082"/>
      <c r="O53" s="1082"/>
      <c r="P53" s="1082"/>
      <c r="Q53" s="1082"/>
      <c r="R53" s="500"/>
    </row>
    <row r="54" spans="2:18" x14ac:dyDescent="0.25">
      <c r="B54" s="500">
        <v>1367</v>
      </c>
      <c r="C54" s="652" t="s">
        <v>2450</v>
      </c>
      <c r="D54" s="652" t="s">
        <v>4150</v>
      </c>
      <c r="E54" s="652" t="s">
        <v>102</v>
      </c>
      <c r="F54" s="652" t="s">
        <v>435</v>
      </c>
      <c r="G54" s="652" t="s">
        <v>417</v>
      </c>
      <c r="H54" s="652" t="s">
        <v>498</v>
      </c>
      <c r="I54" s="653">
        <v>42248</v>
      </c>
      <c r="J54" s="653">
        <v>47726</v>
      </c>
      <c r="K54" s="1226"/>
      <c r="L54" s="1083"/>
      <c r="M54" s="1083"/>
      <c r="N54" s="1083"/>
      <c r="O54" s="1083"/>
      <c r="P54" s="1083"/>
      <c r="Q54" s="1083"/>
      <c r="R54" s="500"/>
    </row>
    <row r="55" spans="2:18" x14ac:dyDescent="0.25">
      <c r="B55" s="500">
        <v>1366</v>
      </c>
      <c r="C55" s="648" t="s">
        <v>2489</v>
      </c>
      <c r="D55" s="648" t="s">
        <v>4150</v>
      </c>
      <c r="E55" s="648" t="s">
        <v>146</v>
      </c>
      <c r="F55" s="648" t="s">
        <v>435</v>
      </c>
      <c r="G55" s="648" t="s">
        <v>417</v>
      </c>
      <c r="H55" s="648" t="s">
        <v>805</v>
      </c>
      <c r="I55" s="649">
        <v>42248</v>
      </c>
      <c r="J55" s="649">
        <v>47726</v>
      </c>
      <c r="K55" s="1224" t="s">
        <v>349</v>
      </c>
      <c r="L55" s="1081">
        <v>5.76</v>
      </c>
      <c r="M55" s="1081">
        <v>5.76</v>
      </c>
      <c r="N55" s="1081">
        <v>5.76</v>
      </c>
      <c r="O55" s="1081">
        <v>0</v>
      </c>
      <c r="P55" s="1081">
        <v>0</v>
      </c>
      <c r="Q55" s="1081">
        <v>0</v>
      </c>
      <c r="R55" s="500"/>
    </row>
    <row r="56" spans="2:18" x14ac:dyDescent="0.25">
      <c r="B56" s="500">
        <v>1365</v>
      </c>
      <c r="C56" s="650" t="s">
        <v>2486</v>
      </c>
      <c r="D56" s="650" t="s">
        <v>4150</v>
      </c>
      <c r="E56" s="650" t="s">
        <v>146</v>
      </c>
      <c r="F56" s="650" t="s">
        <v>435</v>
      </c>
      <c r="G56" s="650" t="s">
        <v>417</v>
      </c>
      <c r="H56" s="650" t="s">
        <v>809</v>
      </c>
      <c r="I56" s="651">
        <v>42248</v>
      </c>
      <c r="J56" s="651">
        <v>47726</v>
      </c>
      <c r="K56" s="1225"/>
      <c r="L56" s="1082"/>
      <c r="M56" s="1082"/>
      <c r="N56" s="1082"/>
      <c r="O56" s="1082"/>
      <c r="P56" s="1082"/>
      <c r="Q56" s="1082"/>
      <c r="R56" s="500"/>
    </row>
    <row r="57" spans="2:18" x14ac:dyDescent="0.25">
      <c r="B57" s="500">
        <v>1364</v>
      </c>
      <c r="C57" s="650" t="s">
        <v>2481</v>
      </c>
      <c r="D57" s="650" t="s">
        <v>4150</v>
      </c>
      <c r="E57" s="650" t="s">
        <v>146</v>
      </c>
      <c r="F57" s="650" t="s">
        <v>435</v>
      </c>
      <c r="G57" s="650" t="s">
        <v>417</v>
      </c>
      <c r="H57" s="650" t="s">
        <v>811</v>
      </c>
      <c r="I57" s="651">
        <v>42248</v>
      </c>
      <c r="J57" s="651">
        <v>47726</v>
      </c>
      <c r="K57" s="1225"/>
      <c r="L57" s="1082"/>
      <c r="M57" s="1082"/>
      <c r="N57" s="1082"/>
      <c r="O57" s="1082"/>
      <c r="P57" s="1082"/>
      <c r="Q57" s="1082"/>
      <c r="R57" s="500"/>
    </row>
    <row r="58" spans="2:18" x14ac:dyDescent="0.25">
      <c r="B58" s="500">
        <v>1363</v>
      </c>
      <c r="C58" s="650" t="s">
        <v>2476</v>
      </c>
      <c r="D58" s="650" t="s">
        <v>4150</v>
      </c>
      <c r="E58" s="650" t="s">
        <v>146</v>
      </c>
      <c r="F58" s="650" t="s">
        <v>435</v>
      </c>
      <c r="G58" s="650" t="s">
        <v>417</v>
      </c>
      <c r="H58" s="650" t="s">
        <v>814</v>
      </c>
      <c r="I58" s="651">
        <v>42248</v>
      </c>
      <c r="J58" s="651">
        <v>47726</v>
      </c>
      <c r="K58" s="1225"/>
      <c r="L58" s="1082"/>
      <c r="M58" s="1082"/>
      <c r="N58" s="1082"/>
      <c r="O58" s="1082"/>
      <c r="P58" s="1082"/>
      <c r="Q58" s="1082"/>
      <c r="R58" s="500"/>
    </row>
    <row r="59" spans="2:18" x14ac:dyDescent="0.25">
      <c r="B59" s="500">
        <v>1362</v>
      </c>
      <c r="C59" s="650" t="s">
        <v>2472</v>
      </c>
      <c r="D59" s="650" t="s">
        <v>4150</v>
      </c>
      <c r="E59" s="650" t="s">
        <v>146</v>
      </c>
      <c r="F59" s="650" t="s">
        <v>435</v>
      </c>
      <c r="G59" s="650" t="s">
        <v>417</v>
      </c>
      <c r="H59" s="650" t="s">
        <v>531</v>
      </c>
      <c r="I59" s="651">
        <v>42248</v>
      </c>
      <c r="J59" s="651">
        <v>47726</v>
      </c>
      <c r="K59" s="1225"/>
      <c r="L59" s="1082"/>
      <c r="M59" s="1082"/>
      <c r="N59" s="1082"/>
      <c r="O59" s="1082"/>
      <c r="P59" s="1082"/>
      <c r="Q59" s="1082"/>
      <c r="R59" s="500"/>
    </row>
    <row r="60" spans="2:18" x14ac:dyDescent="0.25">
      <c r="B60" s="500">
        <v>1361</v>
      </c>
      <c r="C60" s="652" t="s">
        <v>2468</v>
      </c>
      <c r="D60" s="652" t="s">
        <v>4150</v>
      </c>
      <c r="E60" s="652" t="s">
        <v>146</v>
      </c>
      <c r="F60" s="652" t="s">
        <v>435</v>
      </c>
      <c r="G60" s="652" t="s">
        <v>417</v>
      </c>
      <c r="H60" s="652" t="s">
        <v>817</v>
      </c>
      <c r="I60" s="653">
        <v>42248</v>
      </c>
      <c r="J60" s="653">
        <v>47726</v>
      </c>
      <c r="K60" s="1226"/>
      <c r="L60" s="1083"/>
      <c r="M60" s="1083"/>
      <c r="N60" s="1083"/>
      <c r="O60" s="1083"/>
      <c r="P60" s="1083"/>
      <c r="Q60" s="1083"/>
      <c r="R60" s="500"/>
    </row>
    <row r="61" spans="2:18" x14ac:dyDescent="0.25">
      <c r="B61" s="500">
        <v>1360</v>
      </c>
      <c r="C61" s="648" t="s">
        <v>2506</v>
      </c>
      <c r="D61" s="648" t="s">
        <v>4150</v>
      </c>
      <c r="E61" s="648" t="s">
        <v>111</v>
      </c>
      <c r="F61" s="648" t="s">
        <v>435</v>
      </c>
      <c r="G61" s="648" t="s">
        <v>417</v>
      </c>
      <c r="H61" s="648" t="s">
        <v>540</v>
      </c>
      <c r="I61" s="649">
        <v>42248</v>
      </c>
      <c r="J61" s="649">
        <v>47726</v>
      </c>
      <c r="K61" s="1224" t="s">
        <v>348</v>
      </c>
      <c r="L61" s="1081">
        <v>7.88</v>
      </c>
      <c r="M61" s="1081">
        <v>7.88</v>
      </c>
      <c r="N61" s="1081">
        <v>7.88</v>
      </c>
      <c r="O61" s="1081">
        <v>0</v>
      </c>
      <c r="P61" s="1081">
        <v>0</v>
      </c>
      <c r="Q61" s="1081">
        <v>0</v>
      </c>
      <c r="R61" s="500"/>
    </row>
    <row r="62" spans="2:18" x14ac:dyDescent="0.25">
      <c r="B62" s="500">
        <v>1359</v>
      </c>
      <c r="C62" s="650" t="s">
        <v>2504</v>
      </c>
      <c r="D62" s="650" t="s">
        <v>4150</v>
      </c>
      <c r="E62" s="650" t="s">
        <v>111</v>
      </c>
      <c r="F62" s="650" t="s">
        <v>435</v>
      </c>
      <c r="G62" s="650" t="s">
        <v>417</v>
      </c>
      <c r="H62" s="650" t="s">
        <v>543</v>
      </c>
      <c r="I62" s="651">
        <v>42248</v>
      </c>
      <c r="J62" s="651">
        <v>47726</v>
      </c>
      <c r="K62" s="1225"/>
      <c r="L62" s="1082"/>
      <c r="M62" s="1082"/>
      <c r="N62" s="1082"/>
      <c r="O62" s="1082"/>
      <c r="P62" s="1082"/>
      <c r="Q62" s="1082"/>
      <c r="R62" s="500"/>
    </row>
    <row r="63" spans="2:18" x14ac:dyDescent="0.25">
      <c r="B63" s="500">
        <v>1358</v>
      </c>
      <c r="C63" s="650" t="s">
        <v>2501</v>
      </c>
      <c r="D63" s="650" t="s">
        <v>4150</v>
      </c>
      <c r="E63" s="650" t="s">
        <v>111</v>
      </c>
      <c r="F63" s="650" t="s">
        <v>435</v>
      </c>
      <c r="G63" s="650" t="s">
        <v>417</v>
      </c>
      <c r="H63" s="650" t="s">
        <v>546</v>
      </c>
      <c r="I63" s="651">
        <v>42248</v>
      </c>
      <c r="J63" s="651">
        <v>47726</v>
      </c>
      <c r="K63" s="1225"/>
      <c r="L63" s="1082"/>
      <c r="M63" s="1082"/>
      <c r="N63" s="1082"/>
      <c r="O63" s="1082"/>
      <c r="P63" s="1082"/>
      <c r="Q63" s="1082"/>
      <c r="R63" s="500"/>
    </row>
    <row r="64" spans="2:18" x14ac:dyDescent="0.25">
      <c r="B64" s="500">
        <v>1357</v>
      </c>
      <c r="C64" s="650" t="s">
        <v>2499</v>
      </c>
      <c r="D64" s="650" t="s">
        <v>4150</v>
      </c>
      <c r="E64" s="650" t="s">
        <v>111</v>
      </c>
      <c r="F64" s="650" t="s">
        <v>435</v>
      </c>
      <c r="G64" s="650" t="s">
        <v>417</v>
      </c>
      <c r="H64" s="650" t="s">
        <v>549</v>
      </c>
      <c r="I64" s="651">
        <v>42248</v>
      </c>
      <c r="J64" s="651">
        <v>47726</v>
      </c>
      <c r="K64" s="1225"/>
      <c r="L64" s="1082"/>
      <c r="M64" s="1082"/>
      <c r="N64" s="1082"/>
      <c r="O64" s="1082"/>
      <c r="P64" s="1082"/>
      <c r="Q64" s="1082"/>
      <c r="R64" s="500"/>
    </row>
    <row r="65" spans="2:18" x14ac:dyDescent="0.25">
      <c r="B65" s="500">
        <v>1356</v>
      </c>
      <c r="C65" s="650" t="s">
        <v>2497</v>
      </c>
      <c r="D65" s="650" t="s">
        <v>4150</v>
      </c>
      <c r="E65" s="650" t="s">
        <v>111</v>
      </c>
      <c r="F65" s="650" t="s">
        <v>435</v>
      </c>
      <c r="G65" s="650" t="s">
        <v>417</v>
      </c>
      <c r="H65" s="650" t="s">
        <v>552</v>
      </c>
      <c r="I65" s="651">
        <v>42248</v>
      </c>
      <c r="J65" s="651">
        <v>47726</v>
      </c>
      <c r="K65" s="1225"/>
      <c r="L65" s="1082"/>
      <c r="M65" s="1082"/>
      <c r="N65" s="1082"/>
      <c r="O65" s="1082"/>
      <c r="P65" s="1082"/>
      <c r="Q65" s="1082"/>
      <c r="R65" s="500"/>
    </row>
    <row r="66" spans="2:18" x14ac:dyDescent="0.25">
      <c r="B66" s="500">
        <v>1353</v>
      </c>
      <c r="C66" s="650" t="s">
        <v>2494</v>
      </c>
      <c r="D66" s="650" t="s">
        <v>4150</v>
      </c>
      <c r="E66" s="650" t="s">
        <v>111</v>
      </c>
      <c r="F66" s="650" t="s">
        <v>435</v>
      </c>
      <c r="G66" s="650" t="s">
        <v>417</v>
      </c>
      <c r="H66" s="650" t="s">
        <v>498</v>
      </c>
      <c r="I66" s="651">
        <v>42248</v>
      </c>
      <c r="J66" s="651">
        <v>47726</v>
      </c>
      <c r="K66" s="1225"/>
      <c r="L66" s="1082"/>
      <c r="M66" s="1082"/>
      <c r="N66" s="1082"/>
      <c r="O66" s="1082"/>
      <c r="P66" s="1082"/>
      <c r="Q66" s="1082"/>
      <c r="R66" s="500"/>
    </row>
    <row r="67" spans="2:18" x14ac:dyDescent="0.25">
      <c r="B67" s="500">
        <v>1352</v>
      </c>
      <c r="C67" s="652" t="s">
        <v>2492</v>
      </c>
      <c r="D67" s="652" t="s">
        <v>4150</v>
      </c>
      <c r="E67" s="652" t="s">
        <v>111</v>
      </c>
      <c r="F67" s="652" t="s">
        <v>435</v>
      </c>
      <c r="G67" s="652" t="s">
        <v>417</v>
      </c>
      <c r="H67" s="652" t="s">
        <v>556</v>
      </c>
      <c r="I67" s="653">
        <v>42248</v>
      </c>
      <c r="J67" s="653">
        <v>47726</v>
      </c>
      <c r="K67" s="1226"/>
      <c r="L67" s="1083"/>
      <c r="M67" s="1083"/>
      <c r="N67" s="1083"/>
      <c r="O67" s="1083"/>
      <c r="P67" s="1083"/>
      <c r="Q67" s="1083"/>
      <c r="R67" s="500"/>
    </row>
    <row r="68" spans="2:18" x14ac:dyDescent="0.25">
      <c r="B68" s="500">
        <v>1429</v>
      </c>
      <c r="C68" s="500" t="s">
        <v>2542</v>
      </c>
      <c r="D68" s="500" t="s">
        <v>4150</v>
      </c>
      <c r="E68" s="500" t="s">
        <v>340</v>
      </c>
      <c r="F68" s="500" t="s">
        <v>416</v>
      </c>
      <c r="G68" s="500" t="s">
        <v>417</v>
      </c>
      <c r="H68" s="500" t="s">
        <v>1531</v>
      </c>
      <c r="I68" s="556">
        <v>42309</v>
      </c>
      <c r="J68" s="556">
        <v>45291</v>
      </c>
      <c r="K68" s="500" t="s">
        <v>341</v>
      </c>
      <c r="L68" s="502">
        <v>0.2</v>
      </c>
      <c r="M68" s="502">
        <v>0.2</v>
      </c>
      <c r="N68" s="502">
        <v>0.2</v>
      </c>
      <c r="O68" s="502">
        <v>0</v>
      </c>
      <c r="P68" s="502">
        <v>0</v>
      </c>
      <c r="Q68" s="502">
        <v>0</v>
      </c>
      <c r="R68" s="500"/>
    </row>
    <row r="69" spans="2:18" x14ac:dyDescent="0.25">
      <c r="B69" s="500">
        <v>3095</v>
      </c>
      <c r="C69" s="500" t="s">
        <v>3295</v>
      </c>
      <c r="D69" s="500" t="s">
        <v>4150</v>
      </c>
      <c r="E69" s="500" t="s">
        <v>3077</v>
      </c>
      <c r="F69" s="500" t="s">
        <v>416</v>
      </c>
      <c r="G69" s="500" t="s">
        <v>558</v>
      </c>
      <c r="H69" s="500" t="s">
        <v>370</v>
      </c>
      <c r="I69" s="556">
        <v>42979</v>
      </c>
      <c r="J69" s="556">
        <v>45657</v>
      </c>
      <c r="K69" s="500" t="s">
        <v>2980</v>
      </c>
      <c r="L69" s="502">
        <v>0.35</v>
      </c>
      <c r="M69" s="502">
        <v>0.35</v>
      </c>
      <c r="N69" s="502">
        <v>0.35</v>
      </c>
      <c r="O69" s="502">
        <v>0</v>
      </c>
      <c r="P69" s="502">
        <v>0</v>
      </c>
      <c r="Q69" s="502">
        <v>0</v>
      </c>
      <c r="R69" s="500"/>
    </row>
    <row r="70" spans="2:18" x14ac:dyDescent="0.25">
      <c r="B70" s="500">
        <v>5635</v>
      </c>
      <c r="C70" s="500" t="s">
        <v>3941</v>
      </c>
      <c r="D70" s="500" t="s">
        <v>4150</v>
      </c>
      <c r="E70" s="500" t="s">
        <v>4161</v>
      </c>
      <c r="F70" s="500" t="s">
        <v>416</v>
      </c>
      <c r="G70" s="500" t="s">
        <v>558</v>
      </c>
      <c r="H70" s="500" t="s">
        <v>370</v>
      </c>
      <c r="I70" s="556">
        <v>43800</v>
      </c>
      <c r="J70" s="556">
        <v>46022</v>
      </c>
      <c r="K70" s="500" t="s">
        <v>3805</v>
      </c>
      <c r="L70" s="502">
        <v>3</v>
      </c>
      <c r="M70" s="502">
        <v>3</v>
      </c>
      <c r="N70" s="502">
        <v>3</v>
      </c>
      <c r="O70" s="502">
        <v>0</v>
      </c>
      <c r="P70" s="502">
        <v>0</v>
      </c>
      <c r="Q70" s="502">
        <v>0</v>
      </c>
      <c r="R70" s="500"/>
    </row>
    <row r="71" spans="2:18" x14ac:dyDescent="0.25">
      <c r="B71" s="500">
        <v>1351</v>
      </c>
      <c r="C71" s="648" t="s">
        <v>1983</v>
      </c>
      <c r="D71" s="648" t="s">
        <v>4150</v>
      </c>
      <c r="E71" s="648" t="s">
        <v>68</v>
      </c>
      <c r="F71" s="648" t="s">
        <v>435</v>
      </c>
      <c r="G71" s="648" t="s">
        <v>417</v>
      </c>
      <c r="H71" s="648" t="s">
        <v>478</v>
      </c>
      <c r="I71" s="649">
        <v>42248</v>
      </c>
      <c r="J71" s="649">
        <v>47726</v>
      </c>
      <c r="K71" s="1224" t="s">
        <v>345</v>
      </c>
      <c r="L71" s="1081">
        <v>28.7</v>
      </c>
      <c r="M71" s="1081">
        <v>28.7</v>
      </c>
      <c r="N71" s="1081">
        <v>28.7</v>
      </c>
      <c r="O71" s="1081">
        <v>0</v>
      </c>
      <c r="P71" s="1081">
        <v>0</v>
      </c>
      <c r="Q71" s="1081">
        <v>0</v>
      </c>
      <c r="R71" s="500"/>
    </row>
    <row r="72" spans="2:18" x14ac:dyDescent="0.25">
      <c r="B72" s="500">
        <v>1350</v>
      </c>
      <c r="C72" s="650" t="s">
        <v>1968</v>
      </c>
      <c r="D72" s="650" t="s">
        <v>4150</v>
      </c>
      <c r="E72" s="650" t="s">
        <v>68</v>
      </c>
      <c r="F72" s="650" t="s">
        <v>435</v>
      </c>
      <c r="G72" s="650" t="s">
        <v>417</v>
      </c>
      <c r="H72" s="650" t="s">
        <v>504</v>
      </c>
      <c r="I72" s="651">
        <v>42248</v>
      </c>
      <c r="J72" s="651">
        <v>47726</v>
      </c>
      <c r="K72" s="1225"/>
      <c r="L72" s="1082"/>
      <c r="M72" s="1082"/>
      <c r="N72" s="1082"/>
      <c r="O72" s="1082"/>
      <c r="P72" s="1082"/>
      <c r="Q72" s="1082"/>
      <c r="R72" s="500"/>
    </row>
    <row r="73" spans="2:18" x14ac:dyDescent="0.25">
      <c r="B73" s="500">
        <v>1349</v>
      </c>
      <c r="C73" s="650" t="s">
        <v>1957</v>
      </c>
      <c r="D73" s="650" t="s">
        <v>4150</v>
      </c>
      <c r="E73" s="650" t="s">
        <v>68</v>
      </c>
      <c r="F73" s="650" t="s">
        <v>435</v>
      </c>
      <c r="G73" s="650" t="s">
        <v>417</v>
      </c>
      <c r="H73" s="650" t="s">
        <v>507</v>
      </c>
      <c r="I73" s="651">
        <v>42248</v>
      </c>
      <c r="J73" s="651">
        <v>47726</v>
      </c>
      <c r="K73" s="1225"/>
      <c r="L73" s="1082"/>
      <c r="M73" s="1082"/>
      <c r="N73" s="1082"/>
      <c r="O73" s="1082"/>
      <c r="P73" s="1082"/>
      <c r="Q73" s="1082"/>
      <c r="R73" s="500"/>
    </row>
    <row r="74" spans="2:18" x14ac:dyDescent="0.25">
      <c r="B74" s="500">
        <v>1348</v>
      </c>
      <c r="C74" s="650" t="s">
        <v>1941</v>
      </c>
      <c r="D74" s="650" t="s">
        <v>4150</v>
      </c>
      <c r="E74" s="650" t="s">
        <v>68</v>
      </c>
      <c r="F74" s="650" t="s">
        <v>435</v>
      </c>
      <c r="G74" s="650" t="s">
        <v>417</v>
      </c>
      <c r="H74" s="650" t="s">
        <v>509</v>
      </c>
      <c r="I74" s="651">
        <v>42248</v>
      </c>
      <c r="J74" s="651">
        <v>47726</v>
      </c>
      <c r="K74" s="1225"/>
      <c r="L74" s="1082"/>
      <c r="M74" s="1082"/>
      <c r="N74" s="1082"/>
      <c r="O74" s="1082"/>
      <c r="P74" s="1082"/>
      <c r="Q74" s="1082"/>
      <c r="R74" s="500"/>
    </row>
    <row r="75" spans="2:18" x14ac:dyDescent="0.25">
      <c r="B75" s="500">
        <v>1347</v>
      </c>
      <c r="C75" s="650" t="s">
        <v>1926</v>
      </c>
      <c r="D75" s="650" t="s">
        <v>4150</v>
      </c>
      <c r="E75" s="650" t="s">
        <v>68</v>
      </c>
      <c r="F75" s="650" t="s">
        <v>435</v>
      </c>
      <c r="G75" s="650" t="s">
        <v>417</v>
      </c>
      <c r="H75" s="650" t="s">
        <v>511</v>
      </c>
      <c r="I75" s="651">
        <v>42248</v>
      </c>
      <c r="J75" s="651">
        <v>47726</v>
      </c>
      <c r="K75" s="1225"/>
      <c r="L75" s="1082"/>
      <c r="M75" s="1082"/>
      <c r="N75" s="1082"/>
      <c r="O75" s="1082"/>
      <c r="P75" s="1082"/>
      <c r="Q75" s="1082"/>
      <c r="R75" s="500"/>
    </row>
    <row r="76" spans="2:18" x14ac:dyDescent="0.25">
      <c r="B76" s="500">
        <v>1346</v>
      </c>
      <c r="C76" s="650" t="s">
        <v>1910</v>
      </c>
      <c r="D76" s="650" t="s">
        <v>4150</v>
      </c>
      <c r="E76" s="650" t="s">
        <v>68</v>
      </c>
      <c r="F76" s="650" t="s">
        <v>435</v>
      </c>
      <c r="G76" s="650" t="s">
        <v>417</v>
      </c>
      <c r="H76" s="650" t="s">
        <v>513</v>
      </c>
      <c r="I76" s="651">
        <v>42248</v>
      </c>
      <c r="J76" s="651">
        <v>47726</v>
      </c>
      <c r="K76" s="1225"/>
      <c r="L76" s="1082"/>
      <c r="M76" s="1082"/>
      <c r="N76" s="1082"/>
      <c r="O76" s="1082"/>
      <c r="P76" s="1082"/>
      <c r="Q76" s="1082"/>
      <c r="R76" s="500"/>
    </row>
    <row r="77" spans="2:18" x14ac:dyDescent="0.25">
      <c r="B77" s="500">
        <v>1345</v>
      </c>
      <c r="C77" s="650" t="s">
        <v>1894</v>
      </c>
      <c r="D77" s="650" t="s">
        <v>4150</v>
      </c>
      <c r="E77" s="650" t="s">
        <v>68</v>
      </c>
      <c r="F77" s="650" t="s">
        <v>435</v>
      </c>
      <c r="G77" s="650" t="s">
        <v>417</v>
      </c>
      <c r="H77" s="650" t="s">
        <v>428</v>
      </c>
      <c r="I77" s="651">
        <v>42248</v>
      </c>
      <c r="J77" s="651">
        <v>47726</v>
      </c>
      <c r="K77" s="1225"/>
      <c r="L77" s="1082"/>
      <c r="M77" s="1082"/>
      <c r="N77" s="1082"/>
      <c r="O77" s="1082"/>
      <c r="P77" s="1082"/>
      <c r="Q77" s="1082"/>
      <c r="R77" s="500"/>
    </row>
    <row r="78" spans="2:18" x14ac:dyDescent="0.25">
      <c r="B78" s="500">
        <v>1344</v>
      </c>
      <c r="C78" s="652" t="s">
        <v>1877</v>
      </c>
      <c r="D78" s="652" t="s">
        <v>4150</v>
      </c>
      <c r="E78" s="652" t="s">
        <v>68</v>
      </c>
      <c r="F78" s="652" t="s">
        <v>435</v>
      </c>
      <c r="G78" s="652" t="s">
        <v>417</v>
      </c>
      <c r="H78" s="652" t="s">
        <v>517</v>
      </c>
      <c r="I78" s="653">
        <v>42248</v>
      </c>
      <c r="J78" s="653">
        <v>47726</v>
      </c>
      <c r="K78" s="1226"/>
      <c r="L78" s="1083"/>
      <c r="M78" s="1083"/>
      <c r="N78" s="1083"/>
      <c r="O78" s="1083"/>
      <c r="P78" s="1083"/>
      <c r="Q78" s="1083"/>
      <c r="R78" s="500"/>
    </row>
    <row r="79" spans="2:18" x14ac:dyDescent="0.25">
      <c r="B79" s="500">
        <v>1419</v>
      </c>
      <c r="C79" s="648" t="s">
        <v>2088</v>
      </c>
      <c r="D79" s="648" t="s">
        <v>4150</v>
      </c>
      <c r="E79" s="648" t="s">
        <v>68</v>
      </c>
      <c r="F79" s="648" t="s">
        <v>435</v>
      </c>
      <c r="G79" s="648" t="s">
        <v>417</v>
      </c>
      <c r="H79" s="648" t="s">
        <v>478</v>
      </c>
      <c r="I79" s="649">
        <v>41275</v>
      </c>
      <c r="J79" s="649">
        <v>48579</v>
      </c>
      <c r="K79" s="1224" t="s">
        <v>345</v>
      </c>
      <c r="L79" s="1081">
        <v>8.42</v>
      </c>
      <c r="M79" s="1081">
        <v>8.42</v>
      </c>
      <c r="N79" s="1081">
        <v>8.42</v>
      </c>
      <c r="O79" s="1081">
        <v>0.84</v>
      </c>
      <c r="P79" s="1081">
        <v>0.84</v>
      </c>
      <c r="Q79" s="1081">
        <v>0.84</v>
      </c>
      <c r="R79" s="500"/>
    </row>
    <row r="80" spans="2:18" x14ac:dyDescent="0.25">
      <c r="B80" s="500">
        <v>1414</v>
      </c>
      <c r="C80" s="650" t="s">
        <v>2073</v>
      </c>
      <c r="D80" s="650" t="s">
        <v>4150</v>
      </c>
      <c r="E80" s="650" t="s">
        <v>68</v>
      </c>
      <c r="F80" s="650" t="s">
        <v>435</v>
      </c>
      <c r="G80" s="650" t="s">
        <v>417</v>
      </c>
      <c r="H80" s="650" t="s">
        <v>504</v>
      </c>
      <c r="I80" s="651">
        <v>41275</v>
      </c>
      <c r="J80" s="651">
        <v>48579</v>
      </c>
      <c r="K80" s="1225"/>
      <c r="L80" s="1082"/>
      <c r="M80" s="1082"/>
      <c r="N80" s="1082"/>
      <c r="O80" s="1082"/>
      <c r="P80" s="1082"/>
      <c r="Q80" s="1082"/>
      <c r="R80" s="500"/>
    </row>
    <row r="81" spans="2:18" x14ac:dyDescent="0.25">
      <c r="B81" s="500">
        <v>1421</v>
      </c>
      <c r="C81" s="650" t="s">
        <v>2103</v>
      </c>
      <c r="D81" s="650" t="s">
        <v>4150</v>
      </c>
      <c r="E81" s="650" t="s">
        <v>68</v>
      </c>
      <c r="F81" s="650" t="s">
        <v>435</v>
      </c>
      <c r="G81" s="650" t="s">
        <v>417</v>
      </c>
      <c r="H81" s="650" t="s">
        <v>507</v>
      </c>
      <c r="I81" s="651">
        <v>41275</v>
      </c>
      <c r="J81" s="651">
        <v>48579</v>
      </c>
      <c r="K81" s="1225"/>
      <c r="L81" s="1082"/>
      <c r="M81" s="1082"/>
      <c r="N81" s="1082"/>
      <c r="O81" s="1082"/>
      <c r="P81" s="1082"/>
      <c r="Q81" s="1082"/>
      <c r="R81" s="500"/>
    </row>
    <row r="82" spans="2:18" x14ac:dyDescent="0.25">
      <c r="B82" s="500">
        <v>1412</v>
      </c>
      <c r="C82" s="650" t="s">
        <v>2058</v>
      </c>
      <c r="D82" s="650" t="s">
        <v>4150</v>
      </c>
      <c r="E82" s="650" t="s">
        <v>68</v>
      </c>
      <c r="F82" s="650" t="s">
        <v>435</v>
      </c>
      <c r="G82" s="650" t="s">
        <v>417</v>
      </c>
      <c r="H82" s="650" t="s">
        <v>509</v>
      </c>
      <c r="I82" s="651">
        <v>41275</v>
      </c>
      <c r="J82" s="651">
        <v>48579</v>
      </c>
      <c r="K82" s="1225"/>
      <c r="L82" s="1082"/>
      <c r="M82" s="1082"/>
      <c r="N82" s="1082"/>
      <c r="O82" s="1082"/>
      <c r="P82" s="1082"/>
      <c r="Q82" s="1082"/>
      <c r="R82" s="500"/>
    </row>
    <row r="83" spans="2:18" x14ac:dyDescent="0.25">
      <c r="B83" s="500">
        <v>1411</v>
      </c>
      <c r="C83" s="650" t="s">
        <v>2041</v>
      </c>
      <c r="D83" s="650" t="s">
        <v>4150</v>
      </c>
      <c r="E83" s="650" t="s">
        <v>68</v>
      </c>
      <c r="F83" s="650" t="s">
        <v>435</v>
      </c>
      <c r="G83" s="650" t="s">
        <v>417</v>
      </c>
      <c r="H83" s="650" t="s">
        <v>511</v>
      </c>
      <c r="I83" s="651">
        <v>41275</v>
      </c>
      <c r="J83" s="651">
        <v>48579</v>
      </c>
      <c r="K83" s="1225"/>
      <c r="L83" s="1082"/>
      <c r="M83" s="1082"/>
      <c r="N83" s="1082"/>
      <c r="O83" s="1082"/>
      <c r="P83" s="1082"/>
      <c r="Q83" s="1082"/>
      <c r="R83" s="500"/>
    </row>
    <row r="84" spans="2:18" x14ac:dyDescent="0.25">
      <c r="B84" s="500">
        <v>1410</v>
      </c>
      <c r="C84" s="650" t="s">
        <v>2028</v>
      </c>
      <c r="D84" s="650" t="s">
        <v>4150</v>
      </c>
      <c r="E84" s="650" t="s">
        <v>68</v>
      </c>
      <c r="F84" s="650" t="s">
        <v>435</v>
      </c>
      <c r="G84" s="650" t="s">
        <v>417</v>
      </c>
      <c r="H84" s="650" t="s">
        <v>513</v>
      </c>
      <c r="I84" s="651">
        <v>41275</v>
      </c>
      <c r="J84" s="651">
        <v>48579</v>
      </c>
      <c r="K84" s="1225"/>
      <c r="L84" s="1082"/>
      <c r="M84" s="1082"/>
      <c r="N84" s="1082"/>
      <c r="O84" s="1082"/>
      <c r="P84" s="1082"/>
      <c r="Q84" s="1082"/>
      <c r="R84" s="500"/>
    </row>
    <row r="85" spans="2:18" x14ac:dyDescent="0.25">
      <c r="B85" s="500">
        <v>1403</v>
      </c>
      <c r="C85" s="650" t="s">
        <v>2011</v>
      </c>
      <c r="D85" s="650" t="s">
        <v>4150</v>
      </c>
      <c r="E85" s="650" t="s">
        <v>68</v>
      </c>
      <c r="F85" s="650" t="s">
        <v>435</v>
      </c>
      <c r="G85" s="650" t="s">
        <v>417</v>
      </c>
      <c r="H85" s="650" t="s">
        <v>428</v>
      </c>
      <c r="I85" s="651">
        <v>41275</v>
      </c>
      <c r="J85" s="651">
        <v>48579</v>
      </c>
      <c r="K85" s="1225"/>
      <c r="L85" s="1082"/>
      <c r="M85" s="1082"/>
      <c r="N85" s="1082"/>
      <c r="O85" s="1082"/>
      <c r="P85" s="1082"/>
      <c r="Q85" s="1082"/>
      <c r="R85" s="500"/>
    </row>
    <row r="86" spans="2:18" x14ac:dyDescent="0.25">
      <c r="B86" s="500">
        <v>1398</v>
      </c>
      <c r="C86" s="652" t="s">
        <v>1998</v>
      </c>
      <c r="D86" s="652" t="s">
        <v>4150</v>
      </c>
      <c r="E86" s="652" t="s">
        <v>68</v>
      </c>
      <c r="F86" s="652" t="s">
        <v>435</v>
      </c>
      <c r="G86" s="652" t="s">
        <v>417</v>
      </c>
      <c r="H86" s="652" t="s">
        <v>517</v>
      </c>
      <c r="I86" s="653">
        <v>41275</v>
      </c>
      <c r="J86" s="653">
        <v>48579</v>
      </c>
      <c r="K86" s="1226"/>
      <c r="L86" s="1083"/>
      <c r="M86" s="1083"/>
      <c r="N86" s="1083"/>
      <c r="O86" s="1083"/>
      <c r="P86" s="1083"/>
      <c r="Q86" s="1083"/>
      <c r="R86" s="500"/>
    </row>
    <row r="87" spans="2:18" x14ac:dyDescent="0.25">
      <c r="B87" s="500">
        <v>1428</v>
      </c>
      <c r="C87" s="500" t="s">
        <v>2543</v>
      </c>
      <c r="D87" s="500" t="s">
        <v>4150</v>
      </c>
      <c r="E87" s="500" t="s">
        <v>342</v>
      </c>
      <c r="F87" s="500" t="s">
        <v>416</v>
      </c>
      <c r="G87" s="500" t="s">
        <v>558</v>
      </c>
      <c r="H87" s="500" t="s">
        <v>1531</v>
      </c>
      <c r="I87" s="556">
        <v>42309</v>
      </c>
      <c r="J87" s="556">
        <v>45291</v>
      </c>
      <c r="K87" s="500" t="s">
        <v>343</v>
      </c>
      <c r="L87" s="502">
        <v>0.1</v>
      </c>
      <c r="M87" s="502">
        <v>0.1</v>
      </c>
      <c r="N87" s="502">
        <v>0.1</v>
      </c>
      <c r="O87" s="502">
        <v>0</v>
      </c>
      <c r="P87" s="502">
        <v>0</v>
      </c>
      <c r="Q87" s="502">
        <v>0</v>
      </c>
      <c r="R87" s="500"/>
    </row>
    <row r="88" spans="2:18" x14ac:dyDescent="0.25">
      <c r="B88" s="500">
        <v>4758</v>
      </c>
      <c r="C88" s="500" t="s">
        <v>3661</v>
      </c>
      <c r="D88" s="500" t="s">
        <v>4150</v>
      </c>
      <c r="E88" s="500" t="s">
        <v>1587</v>
      </c>
      <c r="F88" s="500" t="s">
        <v>416</v>
      </c>
      <c r="G88" s="500" t="s">
        <v>558</v>
      </c>
      <c r="H88" s="500" t="s">
        <v>370</v>
      </c>
      <c r="I88" s="556">
        <v>43525</v>
      </c>
      <c r="J88" s="556">
        <v>46446</v>
      </c>
      <c r="K88" s="500" t="s">
        <v>3544</v>
      </c>
      <c r="L88" s="502">
        <v>3</v>
      </c>
      <c r="M88" s="502">
        <v>3</v>
      </c>
      <c r="N88" s="502">
        <v>3</v>
      </c>
      <c r="O88" s="502">
        <v>0</v>
      </c>
      <c r="P88" s="502">
        <v>0</v>
      </c>
      <c r="Q88" s="502">
        <v>0</v>
      </c>
      <c r="R88" s="500"/>
    </row>
    <row r="89" spans="2:18" x14ac:dyDescent="0.25">
      <c r="B89" s="500">
        <v>5618</v>
      </c>
      <c r="C89" s="500" t="s">
        <v>3911</v>
      </c>
      <c r="D89" s="500" t="s">
        <v>4150</v>
      </c>
      <c r="E89" s="500" t="s">
        <v>312</v>
      </c>
      <c r="F89" s="500" t="s">
        <v>416</v>
      </c>
      <c r="G89" s="500" t="s">
        <v>558</v>
      </c>
      <c r="H89" s="500" t="s">
        <v>370</v>
      </c>
      <c r="I89" s="556">
        <v>43771</v>
      </c>
      <c r="J89" s="556">
        <v>46022</v>
      </c>
      <c r="K89" s="500" t="s">
        <v>3544</v>
      </c>
      <c r="L89" s="502">
        <v>1.5</v>
      </c>
      <c r="M89" s="502">
        <v>1.5</v>
      </c>
      <c r="N89" s="502">
        <v>1.5</v>
      </c>
      <c r="O89" s="502">
        <v>0</v>
      </c>
      <c r="P89" s="502">
        <v>0</v>
      </c>
      <c r="Q89" s="502">
        <v>0</v>
      </c>
      <c r="R89" s="500"/>
    </row>
    <row r="90" spans="2:18" x14ac:dyDescent="0.25">
      <c r="B90" s="500">
        <v>5619</v>
      </c>
      <c r="C90" s="500" t="s">
        <v>3912</v>
      </c>
      <c r="D90" s="500" t="s">
        <v>4150</v>
      </c>
      <c r="E90" s="500" t="s">
        <v>312</v>
      </c>
      <c r="F90" s="500" t="s">
        <v>416</v>
      </c>
      <c r="G90" s="500" t="s">
        <v>558</v>
      </c>
      <c r="H90" s="500" t="s">
        <v>370</v>
      </c>
      <c r="I90" s="556">
        <v>43771</v>
      </c>
      <c r="J90" s="556">
        <v>46022</v>
      </c>
      <c r="K90" s="500" t="s">
        <v>3544</v>
      </c>
      <c r="L90" s="502">
        <v>0.5</v>
      </c>
      <c r="M90" s="502">
        <v>0.5</v>
      </c>
      <c r="N90" s="502">
        <v>0.5</v>
      </c>
      <c r="O90" s="502">
        <v>0</v>
      </c>
      <c r="P90" s="502">
        <v>0</v>
      </c>
      <c r="Q90" s="502">
        <v>0</v>
      </c>
      <c r="R90" s="500"/>
    </row>
    <row r="91" spans="2:18" x14ac:dyDescent="0.25">
      <c r="B91" s="500">
        <v>5665</v>
      </c>
      <c r="C91" s="500" t="s">
        <v>3940</v>
      </c>
      <c r="D91" s="500" t="s">
        <v>4150</v>
      </c>
      <c r="E91" s="500" t="s">
        <v>3768</v>
      </c>
      <c r="F91" s="500" t="s">
        <v>416</v>
      </c>
      <c r="G91" s="500" t="s">
        <v>558</v>
      </c>
      <c r="H91" s="500" t="s">
        <v>370</v>
      </c>
      <c r="I91" s="556">
        <v>43800</v>
      </c>
      <c r="J91" s="556">
        <v>45230</v>
      </c>
      <c r="K91" s="500" t="s">
        <v>3591</v>
      </c>
      <c r="L91" s="502">
        <v>0.3</v>
      </c>
      <c r="M91" s="502">
        <v>0.3</v>
      </c>
      <c r="N91" s="502">
        <v>0.3</v>
      </c>
      <c r="O91" s="502">
        <v>0</v>
      </c>
      <c r="P91" s="502">
        <v>0</v>
      </c>
      <c r="Q91" s="502">
        <v>0</v>
      </c>
      <c r="R91" s="500"/>
    </row>
    <row r="92" spans="2:18" x14ac:dyDescent="0.25">
      <c r="B92" s="500">
        <v>1432</v>
      </c>
      <c r="C92" s="500" t="s">
        <v>1321</v>
      </c>
      <c r="D92" s="500" t="s">
        <v>4150</v>
      </c>
      <c r="E92" s="500" t="s">
        <v>335</v>
      </c>
      <c r="F92" s="500" t="s">
        <v>416</v>
      </c>
      <c r="G92" s="500" t="s">
        <v>558</v>
      </c>
      <c r="H92" s="500" t="s">
        <v>454</v>
      </c>
      <c r="I92" s="556">
        <v>41579</v>
      </c>
      <c r="J92" s="556">
        <v>45230</v>
      </c>
      <c r="K92" s="500" t="s">
        <v>336</v>
      </c>
      <c r="L92" s="502">
        <v>12</v>
      </c>
      <c r="M92" s="502">
        <v>12</v>
      </c>
      <c r="N92" s="502">
        <v>12</v>
      </c>
      <c r="O92" s="502">
        <v>0</v>
      </c>
      <c r="P92" s="502">
        <v>0</v>
      </c>
      <c r="Q92" s="502">
        <v>0</v>
      </c>
      <c r="R92" s="500"/>
    </row>
    <row r="93" spans="2:18" x14ac:dyDescent="0.25">
      <c r="B93" s="500">
        <v>4137</v>
      </c>
      <c r="C93" s="500" t="s">
        <v>3494</v>
      </c>
      <c r="D93" s="500" t="s">
        <v>4150</v>
      </c>
      <c r="E93" s="500" t="s">
        <v>2105</v>
      </c>
      <c r="F93" s="500" t="s">
        <v>416</v>
      </c>
      <c r="G93" s="500" t="s">
        <v>558</v>
      </c>
      <c r="H93" s="500" t="s">
        <v>370</v>
      </c>
      <c r="I93" s="556">
        <v>43221</v>
      </c>
      <c r="J93" s="556">
        <v>45107</v>
      </c>
      <c r="K93" s="500" t="s">
        <v>2980</v>
      </c>
      <c r="L93" s="502">
        <v>3.5</v>
      </c>
      <c r="M93" s="502">
        <v>3.5</v>
      </c>
      <c r="N93" s="502">
        <v>3.5</v>
      </c>
      <c r="O93" s="502">
        <v>0</v>
      </c>
      <c r="P93" s="502">
        <v>0</v>
      </c>
      <c r="Q93" s="502">
        <v>0</v>
      </c>
      <c r="R93" s="500"/>
    </row>
    <row r="94" spans="2:18" x14ac:dyDescent="0.25">
      <c r="B94" s="500">
        <v>5202</v>
      </c>
      <c r="C94" s="500" t="s">
        <v>3769</v>
      </c>
      <c r="D94" s="500" t="s">
        <v>4150</v>
      </c>
      <c r="E94" s="500" t="s">
        <v>4162</v>
      </c>
      <c r="F94" s="500" t="s">
        <v>416</v>
      </c>
      <c r="G94" s="500" t="s">
        <v>558</v>
      </c>
      <c r="H94" s="500" t="s">
        <v>370</v>
      </c>
      <c r="I94" s="556">
        <v>43709</v>
      </c>
      <c r="J94" s="556">
        <v>45107</v>
      </c>
      <c r="K94" s="500" t="s">
        <v>3591</v>
      </c>
      <c r="L94" s="502">
        <v>1.6</v>
      </c>
      <c r="M94" s="502">
        <v>1.6</v>
      </c>
      <c r="N94" s="502">
        <v>1.6</v>
      </c>
      <c r="O94" s="502">
        <v>0</v>
      </c>
      <c r="P94" s="502">
        <v>0</v>
      </c>
      <c r="Q94" s="502">
        <v>0</v>
      </c>
      <c r="R94" s="500"/>
    </row>
    <row r="95" spans="2:18" x14ac:dyDescent="0.25">
      <c r="B95" s="500">
        <v>5792</v>
      </c>
      <c r="C95" s="500" t="s">
        <v>3972</v>
      </c>
      <c r="D95" s="500" t="s">
        <v>4150</v>
      </c>
      <c r="E95" s="500" t="s">
        <v>4163</v>
      </c>
      <c r="F95" s="500" t="s">
        <v>416</v>
      </c>
      <c r="G95" s="500" t="s">
        <v>558</v>
      </c>
      <c r="H95" s="500" t="s">
        <v>422</v>
      </c>
      <c r="I95" s="556">
        <v>43862</v>
      </c>
      <c r="J95" s="556">
        <v>46022</v>
      </c>
      <c r="K95" s="500" t="s">
        <v>3591</v>
      </c>
      <c r="L95" s="502">
        <v>0.4</v>
      </c>
      <c r="M95" s="502">
        <v>0.4</v>
      </c>
      <c r="N95" s="502">
        <v>0.4</v>
      </c>
      <c r="O95" s="502">
        <v>0</v>
      </c>
      <c r="P95" s="502">
        <v>0</v>
      </c>
      <c r="Q95" s="502">
        <v>0</v>
      </c>
      <c r="R95" s="500"/>
    </row>
    <row r="96" spans="2:18" x14ac:dyDescent="0.25">
      <c r="B96" s="500">
        <v>4735</v>
      </c>
      <c r="C96" s="500" t="s">
        <v>3623</v>
      </c>
      <c r="D96" s="500" t="s">
        <v>4150</v>
      </c>
      <c r="E96" s="500" t="s">
        <v>3593</v>
      </c>
      <c r="F96" s="500" t="s">
        <v>416</v>
      </c>
      <c r="G96" s="500" t="s">
        <v>558</v>
      </c>
      <c r="H96" s="500" t="s">
        <v>370</v>
      </c>
      <c r="I96" s="556">
        <v>43497</v>
      </c>
      <c r="J96" s="556">
        <v>45291</v>
      </c>
      <c r="K96" s="500" t="s">
        <v>3544</v>
      </c>
      <c r="L96" s="502">
        <v>2</v>
      </c>
      <c r="M96" s="502">
        <v>2</v>
      </c>
      <c r="N96" s="502">
        <v>2</v>
      </c>
      <c r="O96" s="502">
        <v>0</v>
      </c>
      <c r="P96" s="502">
        <v>0</v>
      </c>
      <c r="Q96" s="502">
        <v>0</v>
      </c>
      <c r="R96" s="500"/>
    </row>
    <row r="97" spans="2:18" x14ac:dyDescent="0.25">
      <c r="B97" s="500">
        <v>1343</v>
      </c>
      <c r="C97" s="648" t="s">
        <v>2528</v>
      </c>
      <c r="D97" s="648" t="s">
        <v>4150</v>
      </c>
      <c r="E97" s="648" t="s">
        <v>4012</v>
      </c>
      <c r="F97" s="648" t="s">
        <v>435</v>
      </c>
      <c r="G97" s="648" t="s">
        <v>417</v>
      </c>
      <c r="H97" s="648" t="s">
        <v>534</v>
      </c>
      <c r="I97" s="649">
        <v>42248</v>
      </c>
      <c r="J97" s="649">
        <v>47726</v>
      </c>
      <c r="K97" s="1224" t="s">
        <v>1058</v>
      </c>
      <c r="L97" s="1081">
        <v>14.11</v>
      </c>
      <c r="M97" s="1081">
        <v>14.11</v>
      </c>
      <c r="N97" s="1081">
        <v>14.11</v>
      </c>
      <c r="O97" s="1081">
        <v>0</v>
      </c>
      <c r="P97" s="1081">
        <v>0</v>
      </c>
      <c r="Q97" s="1081">
        <v>0</v>
      </c>
      <c r="R97" s="500"/>
    </row>
    <row r="98" spans="2:18" x14ac:dyDescent="0.25">
      <c r="B98" s="500">
        <v>1342</v>
      </c>
      <c r="C98" s="650" t="s">
        <v>2525</v>
      </c>
      <c r="D98" s="650" t="s">
        <v>4150</v>
      </c>
      <c r="E98" s="650" t="s">
        <v>4012</v>
      </c>
      <c r="F98" s="650" t="s">
        <v>435</v>
      </c>
      <c r="G98" s="650" t="s">
        <v>417</v>
      </c>
      <c r="H98" s="650" t="s">
        <v>520</v>
      </c>
      <c r="I98" s="651">
        <v>42248</v>
      </c>
      <c r="J98" s="651">
        <v>47726</v>
      </c>
      <c r="K98" s="1225"/>
      <c r="L98" s="1082"/>
      <c r="M98" s="1082"/>
      <c r="N98" s="1082"/>
      <c r="O98" s="1082"/>
      <c r="P98" s="1082"/>
      <c r="Q98" s="1082"/>
      <c r="R98" s="500"/>
    </row>
    <row r="99" spans="2:18" x14ac:dyDescent="0.25">
      <c r="B99" s="500">
        <v>1341</v>
      </c>
      <c r="C99" s="650" t="s">
        <v>2522</v>
      </c>
      <c r="D99" s="650" t="s">
        <v>4150</v>
      </c>
      <c r="E99" s="650" t="s">
        <v>4012</v>
      </c>
      <c r="F99" s="650" t="s">
        <v>435</v>
      </c>
      <c r="G99" s="650" t="s">
        <v>417</v>
      </c>
      <c r="H99" s="650" t="s">
        <v>522</v>
      </c>
      <c r="I99" s="651">
        <v>42248</v>
      </c>
      <c r="J99" s="651">
        <v>47726</v>
      </c>
      <c r="K99" s="1225"/>
      <c r="L99" s="1082"/>
      <c r="M99" s="1082"/>
      <c r="N99" s="1082"/>
      <c r="O99" s="1082"/>
      <c r="P99" s="1082"/>
      <c r="Q99" s="1082"/>
      <c r="R99" s="500"/>
    </row>
    <row r="100" spans="2:18" x14ac:dyDescent="0.25">
      <c r="B100" s="500">
        <v>1340</v>
      </c>
      <c r="C100" s="650" t="s">
        <v>2517</v>
      </c>
      <c r="D100" s="650" t="s">
        <v>4150</v>
      </c>
      <c r="E100" s="650" t="s">
        <v>4012</v>
      </c>
      <c r="F100" s="650" t="s">
        <v>435</v>
      </c>
      <c r="G100" s="650" t="s">
        <v>417</v>
      </c>
      <c r="H100" s="650" t="s">
        <v>524</v>
      </c>
      <c r="I100" s="651">
        <v>42248</v>
      </c>
      <c r="J100" s="651">
        <v>47726</v>
      </c>
      <c r="K100" s="1225"/>
      <c r="L100" s="1082"/>
      <c r="M100" s="1082"/>
      <c r="N100" s="1082"/>
      <c r="O100" s="1082"/>
      <c r="P100" s="1082"/>
      <c r="Q100" s="1082"/>
      <c r="R100" s="500"/>
    </row>
    <row r="101" spans="2:18" x14ac:dyDescent="0.25">
      <c r="B101" s="500">
        <v>1339</v>
      </c>
      <c r="C101" s="650" t="s">
        <v>2513</v>
      </c>
      <c r="D101" s="650" t="s">
        <v>4150</v>
      </c>
      <c r="E101" s="650" t="s">
        <v>4012</v>
      </c>
      <c r="F101" s="650" t="s">
        <v>435</v>
      </c>
      <c r="G101" s="650" t="s">
        <v>417</v>
      </c>
      <c r="H101" s="650" t="s">
        <v>526</v>
      </c>
      <c r="I101" s="651">
        <v>42248</v>
      </c>
      <c r="J101" s="651">
        <v>47726</v>
      </c>
      <c r="K101" s="1225"/>
      <c r="L101" s="1082"/>
      <c r="M101" s="1082"/>
      <c r="N101" s="1082"/>
      <c r="O101" s="1082"/>
      <c r="P101" s="1082"/>
      <c r="Q101" s="1082"/>
      <c r="R101" s="500"/>
    </row>
    <row r="102" spans="2:18" x14ac:dyDescent="0.25">
      <c r="B102" s="500">
        <v>1338</v>
      </c>
      <c r="C102" s="650" t="s">
        <v>2511</v>
      </c>
      <c r="D102" s="650" t="s">
        <v>4150</v>
      </c>
      <c r="E102" s="650" t="s">
        <v>4012</v>
      </c>
      <c r="F102" s="650" t="s">
        <v>435</v>
      </c>
      <c r="G102" s="650" t="s">
        <v>417</v>
      </c>
      <c r="H102" s="650" t="s">
        <v>528</v>
      </c>
      <c r="I102" s="651">
        <v>42248</v>
      </c>
      <c r="J102" s="651">
        <v>47726</v>
      </c>
      <c r="K102" s="1225"/>
      <c r="L102" s="1082"/>
      <c r="M102" s="1082"/>
      <c r="N102" s="1082"/>
      <c r="O102" s="1082"/>
      <c r="P102" s="1082"/>
      <c r="Q102" s="1082"/>
      <c r="R102" s="500"/>
    </row>
    <row r="103" spans="2:18" x14ac:dyDescent="0.25">
      <c r="B103" s="500">
        <v>1337</v>
      </c>
      <c r="C103" s="652" t="s">
        <v>2508</v>
      </c>
      <c r="D103" s="652" t="s">
        <v>4150</v>
      </c>
      <c r="E103" s="652" t="s">
        <v>4012</v>
      </c>
      <c r="F103" s="652" t="s">
        <v>435</v>
      </c>
      <c r="G103" s="652" t="s">
        <v>417</v>
      </c>
      <c r="H103" s="652" t="s">
        <v>531</v>
      </c>
      <c r="I103" s="653">
        <v>42248</v>
      </c>
      <c r="J103" s="653">
        <v>47726</v>
      </c>
      <c r="K103" s="1226"/>
      <c r="L103" s="1083"/>
      <c r="M103" s="1083"/>
      <c r="N103" s="1083"/>
      <c r="O103" s="1083"/>
      <c r="P103" s="1083"/>
      <c r="Q103" s="1083"/>
      <c r="R103" s="500"/>
    </row>
    <row r="104" spans="2:18" x14ac:dyDescent="0.25">
      <c r="B104" s="500">
        <v>4759</v>
      </c>
      <c r="C104" s="500" t="s">
        <v>3662</v>
      </c>
      <c r="D104" s="500" t="s">
        <v>4150</v>
      </c>
      <c r="E104" s="500" t="s">
        <v>1370</v>
      </c>
      <c r="F104" s="500" t="s">
        <v>416</v>
      </c>
      <c r="G104" s="500" t="s">
        <v>558</v>
      </c>
      <c r="H104" s="500" t="s">
        <v>370</v>
      </c>
      <c r="I104" s="556">
        <v>43525</v>
      </c>
      <c r="J104" s="556">
        <v>46446</v>
      </c>
      <c r="K104" s="500" t="s">
        <v>3544</v>
      </c>
      <c r="L104" s="502">
        <v>0.75</v>
      </c>
      <c r="M104" s="502">
        <v>0.75</v>
      </c>
      <c r="N104" s="502">
        <v>0.75</v>
      </c>
      <c r="O104" s="502">
        <v>0</v>
      </c>
      <c r="P104" s="502">
        <v>0</v>
      </c>
      <c r="Q104" s="502">
        <v>0</v>
      </c>
      <c r="R104" s="500"/>
    </row>
    <row r="105" spans="2:18" x14ac:dyDescent="0.25">
      <c r="B105" s="500">
        <v>3605</v>
      </c>
      <c r="C105" s="500" t="s">
        <v>3443</v>
      </c>
      <c r="D105" s="500" t="s">
        <v>4150</v>
      </c>
      <c r="E105" s="500" t="s">
        <v>4164</v>
      </c>
      <c r="F105" s="500" t="s">
        <v>416</v>
      </c>
      <c r="G105" s="500" t="s">
        <v>558</v>
      </c>
      <c r="H105" s="500" t="s">
        <v>370</v>
      </c>
      <c r="I105" s="556">
        <v>43101</v>
      </c>
      <c r="J105" s="556">
        <v>45291</v>
      </c>
      <c r="K105" s="500" t="s">
        <v>2980</v>
      </c>
      <c r="L105" s="502">
        <v>0.3</v>
      </c>
      <c r="M105" s="502">
        <v>0.3</v>
      </c>
      <c r="N105" s="502">
        <v>0.3</v>
      </c>
      <c r="O105" s="502">
        <v>0</v>
      </c>
      <c r="P105" s="502">
        <v>0</v>
      </c>
      <c r="Q105" s="502">
        <v>0</v>
      </c>
      <c r="R105" s="500"/>
    </row>
    <row r="106" spans="2:18" x14ac:dyDescent="0.25">
      <c r="B106" s="500">
        <v>3461</v>
      </c>
      <c r="C106" s="500" t="s">
        <v>3301</v>
      </c>
      <c r="D106" s="500" t="s">
        <v>4150</v>
      </c>
      <c r="E106" s="500" t="s">
        <v>3297</v>
      </c>
      <c r="F106" s="500" t="s">
        <v>416</v>
      </c>
      <c r="G106" s="500" t="s">
        <v>558</v>
      </c>
      <c r="H106" s="500" t="s">
        <v>370</v>
      </c>
      <c r="I106" s="556">
        <v>43040</v>
      </c>
      <c r="J106" s="556">
        <v>45291</v>
      </c>
      <c r="K106" s="500" t="s">
        <v>2980</v>
      </c>
      <c r="L106" s="502">
        <v>1</v>
      </c>
      <c r="M106" s="502">
        <v>1</v>
      </c>
      <c r="N106" s="502">
        <v>1</v>
      </c>
      <c r="O106" s="502">
        <v>0</v>
      </c>
      <c r="P106" s="502">
        <v>0</v>
      </c>
      <c r="Q106" s="502">
        <v>0</v>
      </c>
      <c r="R106" s="500"/>
    </row>
    <row r="107" spans="2:18" x14ac:dyDescent="0.25">
      <c r="B107" s="500">
        <v>3048</v>
      </c>
      <c r="C107" s="500" t="s">
        <v>3076</v>
      </c>
      <c r="D107" s="500" t="s">
        <v>4150</v>
      </c>
      <c r="E107" s="500" t="s">
        <v>4165</v>
      </c>
      <c r="F107" s="500" t="s">
        <v>416</v>
      </c>
      <c r="G107" s="500" t="s">
        <v>558</v>
      </c>
      <c r="H107" s="500" t="s">
        <v>370</v>
      </c>
      <c r="I107" s="556">
        <v>42948</v>
      </c>
      <c r="J107" s="556">
        <v>45138</v>
      </c>
      <c r="K107" s="500" t="s">
        <v>2980</v>
      </c>
      <c r="L107" s="502">
        <v>0.6</v>
      </c>
      <c r="M107" s="502">
        <v>0.6</v>
      </c>
      <c r="N107" s="502">
        <v>0.6</v>
      </c>
      <c r="O107" s="502">
        <v>0</v>
      </c>
      <c r="P107" s="502">
        <v>0</v>
      </c>
      <c r="Q107" s="502">
        <v>0</v>
      </c>
      <c r="R107" s="500"/>
    </row>
    <row r="108" spans="2:18" ht="15" customHeight="1" x14ac:dyDescent="0.25">
      <c r="B108" s="500">
        <v>4176</v>
      </c>
      <c r="C108" s="648" t="s">
        <v>3502</v>
      </c>
      <c r="D108" s="648" t="s">
        <v>4150</v>
      </c>
      <c r="E108" s="648" t="s">
        <v>4167</v>
      </c>
      <c r="F108" s="648" t="s">
        <v>416</v>
      </c>
      <c r="G108" s="648" t="s">
        <v>558</v>
      </c>
      <c r="H108" s="648" t="s">
        <v>484</v>
      </c>
      <c r="I108" s="649">
        <v>43282</v>
      </c>
      <c r="J108" s="649">
        <v>45473</v>
      </c>
      <c r="K108" s="1224" t="s">
        <v>4399</v>
      </c>
      <c r="L108" s="1287">
        <v>13.645</v>
      </c>
      <c r="M108" s="1287">
        <v>13.645</v>
      </c>
      <c r="N108" s="1287">
        <v>13.645</v>
      </c>
      <c r="O108" s="1081">
        <v>0</v>
      </c>
      <c r="P108" s="1081">
        <v>0</v>
      </c>
      <c r="Q108" s="1081">
        <v>0</v>
      </c>
      <c r="R108" s="500"/>
    </row>
    <row r="109" spans="2:18" x14ac:dyDescent="0.25">
      <c r="B109" s="500">
        <v>4177</v>
      </c>
      <c r="C109" s="650" t="s">
        <v>4168</v>
      </c>
      <c r="D109" s="650" t="s">
        <v>4150</v>
      </c>
      <c r="E109" s="650" t="s">
        <v>4167</v>
      </c>
      <c r="F109" s="650" t="s">
        <v>416</v>
      </c>
      <c r="G109" s="650" t="s">
        <v>558</v>
      </c>
      <c r="H109" s="650" t="s">
        <v>507</v>
      </c>
      <c r="I109" s="651">
        <v>43282</v>
      </c>
      <c r="J109" s="651">
        <v>45473</v>
      </c>
      <c r="K109" s="1225"/>
      <c r="L109" s="1288"/>
      <c r="M109" s="1288"/>
      <c r="N109" s="1288"/>
      <c r="O109" s="1082"/>
      <c r="P109" s="1082"/>
      <c r="Q109" s="1082"/>
      <c r="R109" s="500"/>
    </row>
    <row r="110" spans="2:18" x14ac:dyDescent="0.25">
      <c r="B110" s="500">
        <v>4174</v>
      </c>
      <c r="C110" s="650" t="s">
        <v>3500</v>
      </c>
      <c r="D110" s="650" t="s">
        <v>4150</v>
      </c>
      <c r="E110" s="650" t="s">
        <v>4167</v>
      </c>
      <c r="F110" s="650" t="s">
        <v>416</v>
      </c>
      <c r="G110" s="650" t="s">
        <v>558</v>
      </c>
      <c r="H110" s="650" t="s">
        <v>470</v>
      </c>
      <c r="I110" s="651">
        <v>43282</v>
      </c>
      <c r="J110" s="651">
        <v>45473</v>
      </c>
      <c r="K110" s="1225"/>
      <c r="L110" s="1288"/>
      <c r="M110" s="1288"/>
      <c r="N110" s="1288"/>
      <c r="O110" s="1082"/>
      <c r="P110" s="1082"/>
      <c r="Q110" s="1082"/>
      <c r="R110" s="500"/>
    </row>
    <row r="111" spans="2:18" x14ac:dyDescent="0.25">
      <c r="B111" s="500">
        <v>4173</v>
      </c>
      <c r="C111" s="650" t="s">
        <v>3499</v>
      </c>
      <c r="D111" s="650" t="s">
        <v>4150</v>
      </c>
      <c r="E111" s="650" t="s">
        <v>4167</v>
      </c>
      <c r="F111" s="650" t="s">
        <v>416</v>
      </c>
      <c r="G111" s="650" t="s">
        <v>558</v>
      </c>
      <c r="H111" s="650" t="s">
        <v>370</v>
      </c>
      <c r="I111" s="651">
        <v>43282</v>
      </c>
      <c r="J111" s="651">
        <v>45473</v>
      </c>
      <c r="K111" s="1225"/>
      <c r="L111" s="1288"/>
      <c r="M111" s="1288"/>
      <c r="N111" s="1288"/>
      <c r="O111" s="1082"/>
      <c r="P111" s="1082"/>
      <c r="Q111" s="1082"/>
      <c r="R111" s="500"/>
    </row>
    <row r="112" spans="2:18" x14ac:dyDescent="0.25">
      <c r="B112" s="500"/>
      <c r="C112" s="650" t="s">
        <v>3499</v>
      </c>
      <c r="D112" s="650" t="s">
        <v>4150</v>
      </c>
      <c r="E112" s="650" t="s">
        <v>4167</v>
      </c>
      <c r="F112" s="650" t="s">
        <v>416</v>
      </c>
      <c r="G112" s="650" t="s">
        <v>558</v>
      </c>
      <c r="H112" s="650" t="s">
        <v>422</v>
      </c>
      <c r="I112" s="651">
        <v>44136</v>
      </c>
      <c r="J112" s="651">
        <v>45473</v>
      </c>
      <c r="K112" s="1225"/>
      <c r="L112" s="1288"/>
      <c r="M112" s="1288"/>
      <c r="N112" s="1288"/>
      <c r="O112" s="1082"/>
      <c r="P112" s="1082"/>
      <c r="Q112" s="1082"/>
      <c r="R112" s="500"/>
    </row>
    <row r="113" spans="2:18" x14ac:dyDescent="0.25">
      <c r="B113" s="500">
        <v>4175</v>
      </c>
      <c r="C113" s="650" t="s">
        <v>3503</v>
      </c>
      <c r="D113" s="650" t="s">
        <v>4150</v>
      </c>
      <c r="E113" s="650" t="s">
        <v>4167</v>
      </c>
      <c r="F113" s="650" t="s">
        <v>416</v>
      </c>
      <c r="G113" s="650" t="s">
        <v>558</v>
      </c>
      <c r="H113" s="650" t="s">
        <v>531</v>
      </c>
      <c r="I113" s="651">
        <v>43282</v>
      </c>
      <c r="J113" s="651">
        <v>45473</v>
      </c>
      <c r="K113" s="1225"/>
      <c r="L113" s="1288"/>
      <c r="M113" s="1288"/>
      <c r="N113" s="1288"/>
      <c r="O113" s="1082"/>
      <c r="P113" s="1082"/>
      <c r="Q113" s="1082"/>
      <c r="R113" s="500"/>
    </row>
    <row r="114" spans="2:18" x14ac:dyDescent="0.25">
      <c r="B114" s="500">
        <v>4178</v>
      </c>
      <c r="C114" s="652" t="s">
        <v>3501</v>
      </c>
      <c r="D114" s="652" t="s">
        <v>4150</v>
      </c>
      <c r="E114" s="652" t="s">
        <v>4167</v>
      </c>
      <c r="F114" s="652" t="s">
        <v>416</v>
      </c>
      <c r="G114" s="652" t="s">
        <v>558</v>
      </c>
      <c r="H114" s="652" t="s">
        <v>517</v>
      </c>
      <c r="I114" s="653">
        <v>43282</v>
      </c>
      <c r="J114" s="653">
        <v>45473</v>
      </c>
      <c r="K114" s="1226"/>
      <c r="L114" s="1289"/>
      <c r="M114" s="1289"/>
      <c r="N114" s="1289"/>
      <c r="O114" s="1083"/>
      <c r="P114" s="1083"/>
      <c r="Q114" s="1083"/>
      <c r="R114" s="500"/>
    </row>
    <row r="115" spans="2:18" x14ac:dyDescent="0.25">
      <c r="B115" s="500">
        <v>4819</v>
      </c>
      <c r="C115" s="500" t="s">
        <v>3720</v>
      </c>
      <c r="D115" s="500" t="s">
        <v>4150</v>
      </c>
      <c r="E115" s="500" t="s">
        <v>3663</v>
      </c>
      <c r="F115" s="500" t="s">
        <v>416</v>
      </c>
      <c r="G115" s="500" t="s">
        <v>558</v>
      </c>
      <c r="H115" s="500" t="s">
        <v>370</v>
      </c>
      <c r="I115" s="556">
        <v>43586</v>
      </c>
      <c r="J115" s="556">
        <v>45412</v>
      </c>
      <c r="K115" s="500" t="s">
        <v>3591</v>
      </c>
      <c r="L115" s="502">
        <v>2</v>
      </c>
      <c r="M115" s="502">
        <v>2</v>
      </c>
      <c r="N115" s="502">
        <v>2</v>
      </c>
      <c r="O115" s="502">
        <v>0</v>
      </c>
      <c r="P115" s="502">
        <v>0</v>
      </c>
      <c r="Q115" s="502">
        <v>0</v>
      </c>
      <c r="R115" s="500"/>
    </row>
    <row r="116" spans="2:18" x14ac:dyDescent="0.25">
      <c r="B116" s="500">
        <v>4556</v>
      </c>
      <c r="C116" s="648" t="s">
        <v>3590</v>
      </c>
      <c r="D116" s="648" t="s">
        <v>4150</v>
      </c>
      <c r="E116" s="648" t="s">
        <v>4172</v>
      </c>
      <c r="F116" s="648" t="s">
        <v>416</v>
      </c>
      <c r="G116" s="648" t="s">
        <v>558</v>
      </c>
      <c r="H116" s="648" t="s">
        <v>422</v>
      </c>
      <c r="I116" s="649">
        <v>43435</v>
      </c>
      <c r="J116" s="649">
        <v>45596</v>
      </c>
      <c r="K116" s="648" t="s">
        <v>3528</v>
      </c>
      <c r="L116" s="1081">
        <v>3.5</v>
      </c>
      <c r="M116" s="1081">
        <v>3.5</v>
      </c>
      <c r="N116" s="1081">
        <v>3.5</v>
      </c>
      <c r="O116" s="1081">
        <v>0</v>
      </c>
      <c r="P116" s="1081">
        <v>0</v>
      </c>
      <c r="Q116" s="1081">
        <v>0</v>
      </c>
      <c r="R116" s="500"/>
    </row>
    <row r="117" spans="2:18" x14ac:dyDescent="0.25">
      <c r="B117" s="500">
        <v>4555</v>
      </c>
      <c r="C117" s="652" t="s">
        <v>3589</v>
      </c>
      <c r="D117" s="652" t="s">
        <v>4150</v>
      </c>
      <c r="E117" s="652" t="s">
        <v>4172</v>
      </c>
      <c r="F117" s="652" t="s">
        <v>416</v>
      </c>
      <c r="G117" s="652" t="s">
        <v>558</v>
      </c>
      <c r="H117" s="652" t="s">
        <v>370</v>
      </c>
      <c r="I117" s="653">
        <v>43435</v>
      </c>
      <c r="J117" s="653">
        <v>45596</v>
      </c>
      <c r="K117" s="652" t="s">
        <v>3591</v>
      </c>
      <c r="L117" s="1083"/>
      <c r="M117" s="1083"/>
      <c r="N117" s="1083"/>
      <c r="O117" s="1083"/>
      <c r="P117" s="1083"/>
      <c r="Q117" s="1083"/>
      <c r="R117" s="500"/>
    </row>
    <row r="118" spans="2:18" x14ac:dyDescent="0.25">
      <c r="B118" s="500">
        <v>4806</v>
      </c>
      <c r="C118" s="500" t="s">
        <v>4240</v>
      </c>
      <c r="D118" s="500" t="s">
        <v>4150</v>
      </c>
      <c r="E118" s="500" t="s">
        <v>4173</v>
      </c>
      <c r="F118" s="500" t="s">
        <v>416</v>
      </c>
      <c r="G118" s="500" t="s">
        <v>558</v>
      </c>
      <c r="H118" s="500" t="s">
        <v>370</v>
      </c>
      <c r="I118" s="556">
        <v>44743</v>
      </c>
      <c r="J118" s="556">
        <v>45107</v>
      </c>
      <c r="K118" s="500" t="s">
        <v>3528</v>
      </c>
      <c r="L118" s="502">
        <v>2.2000000000000002</v>
      </c>
      <c r="M118" s="502">
        <v>2.2000000000000002</v>
      </c>
      <c r="N118" s="502">
        <v>2.2000000000000002</v>
      </c>
      <c r="O118" s="502">
        <v>0</v>
      </c>
      <c r="P118" s="502">
        <v>0</v>
      </c>
      <c r="Q118" s="502">
        <v>0</v>
      </c>
      <c r="R118" s="500"/>
    </row>
    <row r="119" spans="2:18" x14ac:dyDescent="0.25">
      <c r="B119" s="500"/>
      <c r="C119" s="500" t="s">
        <v>4322</v>
      </c>
      <c r="D119" s="500" t="s">
        <v>4150</v>
      </c>
      <c r="E119" s="500" t="s">
        <v>4241</v>
      </c>
      <c r="F119" s="500" t="s">
        <v>416</v>
      </c>
      <c r="G119" s="500" t="s">
        <v>558</v>
      </c>
      <c r="H119" s="500" t="s">
        <v>370</v>
      </c>
      <c r="I119" s="556">
        <v>44044</v>
      </c>
      <c r="J119" s="556">
        <v>45138</v>
      </c>
      <c r="K119" s="500" t="s">
        <v>2980</v>
      </c>
      <c r="L119" s="502">
        <v>0.4</v>
      </c>
      <c r="M119" s="502">
        <v>0.4</v>
      </c>
      <c r="N119" s="502">
        <v>0.4</v>
      </c>
      <c r="O119" s="502">
        <v>0</v>
      </c>
      <c r="P119" s="502">
        <v>0</v>
      </c>
      <c r="Q119" s="502">
        <v>0</v>
      </c>
      <c r="R119" s="500"/>
    </row>
    <row r="120" spans="2:18" x14ac:dyDescent="0.25">
      <c r="B120" s="500"/>
      <c r="C120" s="500" t="s">
        <v>4323</v>
      </c>
      <c r="D120" s="500" t="s">
        <v>4150</v>
      </c>
      <c r="E120" s="500" t="s">
        <v>4242</v>
      </c>
      <c r="F120" s="500" t="s">
        <v>416</v>
      </c>
      <c r="G120" s="500" t="s">
        <v>558</v>
      </c>
      <c r="H120" s="500" t="s">
        <v>370</v>
      </c>
      <c r="I120" s="556">
        <v>44044</v>
      </c>
      <c r="J120" s="556">
        <v>45504</v>
      </c>
      <c r="K120" s="500" t="s">
        <v>3591</v>
      </c>
      <c r="L120" s="502">
        <v>0.8</v>
      </c>
      <c r="M120" s="502">
        <v>0.8</v>
      </c>
      <c r="N120" s="502">
        <v>0.8</v>
      </c>
      <c r="O120" s="502">
        <v>0</v>
      </c>
      <c r="P120" s="502">
        <v>0</v>
      </c>
      <c r="Q120" s="502">
        <v>0</v>
      </c>
      <c r="R120" s="500"/>
    </row>
    <row r="121" spans="2:18" x14ac:dyDescent="0.25">
      <c r="B121" s="500"/>
      <c r="C121" s="500" t="s">
        <v>4441</v>
      </c>
      <c r="D121" s="500" t="s">
        <v>4150</v>
      </c>
      <c r="E121" s="500" t="s">
        <v>2817</v>
      </c>
      <c r="F121" s="500" t="s">
        <v>416</v>
      </c>
      <c r="G121" s="500" t="s">
        <v>558</v>
      </c>
      <c r="H121" s="500" t="s">
        <v>634</v>
      </c>
      <c r="I121" s="556">
        <v>44105</v>
      </c>
      <c r="J121" s="556">
        <v>46022</v>
      </c>
      <c r="K121" s="500" t="s">
        <v>4324</v>
      </c>
      <c r="L121" s="502">
        <v>7</v>
      </c>
      <c r="M121" s="502">
        <v>7</v>
      </c>
      <c r="N121" s="502">
        <v>7</v>
      </c>
      <c r="O121" s="502">
        <v>0</v>
      </c>
      <c r="P121" s="502">
        <v>0</v>
      </c>
      <c r="Q121" s="502">
        <v>0</v>
      </c>
      <c r="R121" s="500"/>
    </row>
    <row r="122" spans="2:18" x14ac:dyDescent="0.25">
      <c r="B122" s="500"/>
      <c r="C122" s="500" t="s">
        <v>4442</v>
      </c>
      <c r="D122" s="500" t="s">
        <v>4150</v>
      </c>
      <c r="E122" s="500" t="s">
        <v>4325</v>
      </c>
      <c r="F122" s="500" t="s">
        <v>416</v>
      </c>
      <c r="G122" s="500" t="s">
        <v>558</v>
      </c>
      <c r="H122" s="500" t="s">
        <v>422</v>
      </c>
      <c r="I122" s="556">
        <v>44105</v>
      </c>
      <c r="J122" s="556">
        <v>46022</v>
      </c>
      <c r="K122" s="500" t="s">
        <v>4326</v>
      </c>
      <c r="L122" s="502">
        <v>0.5</v>
      </c>
      <c r="M122" s="502">
        <v>0.5</v>
      </c>
      <c r="N122" s="502">
        <v>0.5</v>
      </c>
      <c r="O122" s="502">
        <v>0</v>
      </c>
      <c r="P122" s="502">
        <v>0</v>
      </c>
      <c r="Q122" s="502">
        <v>0</v>
      </c>
      <c r="R122" s="500"/>
    </row>
    <row r="123" spans="2:18" x14ac:dyDescent="0.25">
      <c r="B123" s="500"/>
      <c r="C123" s="500" t="s">
        <v>4563</v>
      </c>
      <c r="D123" s="500" t="s">
        <v>4150</v>
      </c>
      <c r="E123" s="500" t="s">
        <v>4443</v>
      </c>
      <c r="F123" s="500" t="s">
        <v>416</v>
      </c>
      <c r="G123" s="500" t="s">
        <v>558</v>
      </c>
      <c r="H123" s="500" t="s">
        <v>422</v>
      </c>
      <c r="I123" s="556">
        <v>44197</v>
      </c>
      <c r="J123" s="556">
        <v>46022</v>
      </c>
      <c r="K123" s="500" t="s">
        <v>4444</v>
      </c>
      <c r="L123" s="502">
        <v>8.5</v>
      </c>
      <c r="M123" s="502">
        <v>8.5</v>
      </c>
      <c r="N123" s="502">
        <v>8.5</v>
      </c>
      <c r="O123" s="502">
        <v>0</v>
      </c>
      <c r="P123" s="502">
        <v>0</v>
      </c>
      <c r="Q123" s="502">
        <v>0</v>
      </c>
      <c r="R123" s="500"/>
    </row>
    <row r="124" spans="2:18" s="559" customFormat="1" x14ac:dyDescent="0.25">
      <c r="B124" s="500"/>
      <c r="C124" s="500" t="s">
        <v>4706</v>
      </c>
      <c r="D124" s="500" t="s">
        <v>4150</v>
      </c>
      <c r="E124" s="500" t="s">
        <v>4509</v>
      </c>
      <c r="F124" s="500" t="s">
        <v>416</v>
      </c>
      <c r="G124" s="500" t="s">
        <v>558</v>
      </c>
      <c r="H124" s="500" t="s">
        <v>4510</v>
      </c>
      <c r="I124" s="556">
        <v>44228</v>
      </c>
      <c r="J124" s="556">
        <v>45322</v>
      </c>
      <c r="K124" s="500" t="s">
        <v>3622</v>
      </c>
      <c r="L124" s="502">
        <v>2.5</v>
      </c>
      <c r="M124" s="502">
        <v>2.5</v>
      </c>
      <c r="N124" s="502">
        <v>2.5</v>
      </c>
      <c r="O124" s="502">
        <v>0</v>
      </c>
      <c r="P124" s="502">
        <v>0</v>
      </c>
      <c r="Q124" s="502">
        <v>0</v>
      </c>
      <c r="R124" s="500"/>
    </row>
    <row r="125" spans="2:18" s="559" customFormat="1" ht="26.25" x14ac:dyDescent="0.25">
      <c r="B125" s="608"/>
      <c r="C125" s="500" t="s">
        <v>4857</v>
      </c>
      <c r="D125" s="500" t="s">
        <v>4150</v>
      </c>
      <c r="E125" s="500" t="s">
        <v>4707</v>
      </c>
      <c r="F125" s="500" t="s">
        <v>416</v>
      </c>
      <c r="G125" s="500" t="s">
        <v>558</v>
      </c>
      <c r="H125" s="500" t="s">
        <v>513</v>
      </c>
      <c r="I125" s="556">
        <v>44682</v>
      </c>
      <c r="J125" s="618">
        <v>45777</v>
      </c>
      <c r="K125" s="500" t="s">
        <v>4708</v>
      </c>
      <c r="L125" s="502">
        <v>0</v>
      </c>
      <c r="M125" s="502">
        <v>0</v>
      </c>
      <c r="N125" s="502">
        <v>0</v>
      </c>
      <c r="O125" s="502">
        <v>20</v>
      </c>
      <c r="P125" s="502">
        <v>20</v>
      </c>
      <c r="Q125" s="502">
        <v>20</v>
      </c>
      <c r="R125" s="500" t="s">
        <v>4709</v>
      </c>
    </row>
    <row r="126" spans="2:18" x14ac:dyDescent="0.25">
      <c r="C126" s="500" t="s">
        <v>5060</v>
      </c>
      <c r="D126" s="500" t="s">
        <v>4150</v>
      </c>
      <c r="E126" s="500" t="s">
        <v>4858</v>
      </c>
      <c r="F126" s="500" t="s">
        <v>416</v>
      </c>
      <c r="G126" s="500" t="s">
        <v>558</v>
      </c>
      <c r="H126" s="500" t="s">
        <v>422</v>
      </c>
      <c r="I126" s="556">
        <v>44378</v>
      </c>
      <c r="J126" s="618">
        <v>45473</v>
      </c>
      <c r="K126" s="500" t="s">
        <v>4859</v>
      </c>
      <c r="L126" s="502">
        <v>1.25</v>
      </c>
      <c r="M126" s="502">
        <v>1.25</v>
      </c>
      <c r="N126" s="502">
        <v>1.25</v>
      </c>
      <c r="O126" s="502">
        <v>0</v>
      </c>
      <c r="P126" s="502">
        <v>0</v>
      </c>
      <c r="Q126" s="502">
        <v>0</v>
      </c>
      <c r="R126" s="500"/>
    </row>
    <row r="127" spans="2:18" x14ac:dyDescent="0.25">
      <c r="C127" s="500" t="s">
        <v>5061</v>
      </c>
      <c r="D127" s="500" t="s">
        <v>4150</v>
      </c>
      <c r="E127" s="500" t="s">
        <v>4860</v>
      </c>
      <c r="F127" s="500" t="s">
        <v>416</v>
      </c>
      <c r="G127" s="500" t="s">
        <v>558</v>
      </c>
      <c r="H127" s="500" t="s">
        <v>370</v>
      </c>
      <c r="I127" s="556">
        <v>44378</v>
      </c>
      <c r="J127" s="618">
        <v>45473</v>
      </c>
      <c r="K127" s="500" t="s">
        <v>4861</v>
      </c>
      <c r="L127" s="502">
        <v>0.3</v>
      </c>
      <c r="M127" s="502">
        <v>0.3</v>
      </c>
      <c r="N127" s="502">
        <v>0.3</v>
      </c>
      <c r="O127" s="502">
        <v>0</v>
      </c>
      <c r="P127" s="502">
        <v>0</v>
      </c>
      <c r="Q127" s="502">
        <v>0</v>
      </c>
      <c r="R127" s="500"/>
    </row>
    <row r="128" spans="2:18" x14ac:dyDescent="0.25">
      <c r="C128" s="500" t="s">
        <v>5365</v>
      </c>
      <c r="D128" s="500" t="s">
        <v>4150</v>
      </c>
      <c r="E128" s="500" t="s">
        <v>381</v>
      </c>
      <c r="F128" s="500" t="s">
        <v>416</v>
      </c>
      <c r="G128" s="500" t="s">
        <v>558</v>
      </c>
      <c r="H128" s="500" t="s">
        <v>370</v>
      </c>
      <c r="I128" s="556">
        <v>44470</v>
      </c>
      <c r="J128" s="618">
        <v>45565</v>
      </c>
      <c r="K128" s="500" t="s">
        <v>4861</v>
      </c>
      <c r="L128" s="502">
        <v>2</v>
      </c>
      <c r="M128" s="502">
        <v>2</v>
      </c>
      <c r="N128" s="502">
        <v>2</v>
      </c>
      <c r="O128" s="502">
        <v>0</v>
      </c>
      <c r="P128" s="502">
        <v>0</v>
      </c>
      <c r="Q128" s="502">
        <v>0</v>
      </c>
      <c r="R128" s="500"/>
    </row>
    <row r="129" spans="1:18" x14ac:dyDescent="0.25">
      <c r="C129" s="500" t="s">
        <v>6038</v>
      </c>
      <c r="D129" s="500" t="s">
        <v>4150</v>
      </c>
      <c r="E129" s="500" t="s">
        <v>5062</v>
      </c>
      <c r="F129" s="500" t="s">
        <v>416</v>
      </c>
      <c r="G129" s="500" t="s">
        <v>558</v>
      </c>
      <c r="H129" s="500" t="s">
        <v>370</v>
      </c>
      <c r="I129" s="556">
        <v>44501</v>
      </c>
      <c r="J129" s="618">
        <v>45565</v>
      </c>
      <c r="K129" s="500" t="s">
        <v>4861</v>
      </c>
      <c r="L129" s="502">
        <v>0.25</v>
      </c>
      <c r="M129" s="502">
        <v>0.25</v>
      </c>
      <c r="N129" s="502">
        <v>0.25</v>
      </c>
      <c r="O129" s="502">
        <v>0</v>
      </c>
      <c r="P129" s="502">
        <v>0</v>
      </c>
      <c r="Q129" s="502">
        <v>0</v>
      </c>
      <c r="R129" s="500"/>
    </row>
    <row r="130" spans="1:18" x14ac:dyDescent="0.25">
      <c r="C130" s="500" t="s">
        <v>6410</v>
      </c>
      <c r="D130" s="500" t="s">
        <v>4150</v>
      </c>
      <c r="E130" s="500" t="s">
        <v>4645</v>
      </c>
      <c r="F130" s="500" t="s">
        <v>416</v>
      </c>
      <c r="G130" s="500" t="s">
        <v>558</v>
      </c>
      <c r="H130" s="500" t="s">
        <v>6040</v>
      </c>
      <c r="I130" s="556">
        <v>44593</v>
      </c>
      <c r="J130" s="618">
        <v>45688</v>
      </c>
      <c r="K130" s="500" t="s">
        <v>6041</v>
      </c>
      <c r="L130" s="941">
        <v>7</v>
      </c>
      <c r="M130" s="941">
        <v>7</v>
      </c>
      <c r="N130" s="941">
        <v>7</v>
      </c>
      <c r="O130" s="502">
        <v>0</v>
      </c>
      <c r="P130" s="502">
        <v>0</v>
      </c>
      <c r="Q130" s="502">
        <v>0</v>
      </c>
      <c r="R130" s="500"/>
    </row>
    <row r="131" spans="1:18" x14ac:dyDescent="0.25">
      <c r="A131" s="521"/>
      <c r="C131" s="627" t="s">
        <v>7181</v>
      </c>
      <c r="D131" s="627" t="s">
        <v>4150</v>
      </c>
      <c r="E131" s="942" t="s">
        <v>6842</v>
      </c>
      <c r="F131" s="627" t="s">
        <v>416</v>
      </c>
      <c r="G131" s="942"/>
      <c r="H131" s="942"/>
      <c r="I131" s="556">
        <v>44927</v>
      </c>
      <c r="J131" s="618">
        <v>46752</v>
      </c>
      <c r="K131" s="942" t="s">
        <v>6843</v>
      </c>
      <c r="L131" s="1290">
        <v>34.515999999999998</v>
      </c>
      <c r="M131" s="1290">
        <v>34.515999999999998</v>
      </c>
      <c r="N131" s="1290">
        <v>34.515999999999998</v>
      </c>
      <c r="O131" s="1291">
        <v>0</v>
      </c>
      <c r="P131" s="1291">
        <v>0</v>
      </c>
      <c r="Q131" s="1291">
        <v>0</v>
      </c>
      <c r="R131" s="942"/>
    </row>
    <row r="132" spans="1:18" x14ac:dyDescent="0.25">
      <c r="A132" s="521"/>
      <c r="C132" s="627" t="s">
        <v>7182</v>
      </c>
      <c r="D132" s="627" t="s">
        <v>4150</v>
      </c>
      <c r="E132" s="942" t="s">
        <v>6842</v>
      </c>
      <c r="F132" s="627" t="s">
        <v>416</v>
      </c>
      <c r="G132" s="942"/>
      <c r="H132" s="942"/>
      <c r="I132" s="556">
        <v>44927</v>
      </c>
      <c r="J132" s="618">
        <v>46752</v>
      </c>
      <c r="K132" s="942" t="s">
        <v>6844</v>
      </c>
      <c r="L132" s="1290"/>
      <c r="M132" s="1290"/>
      <c r="N132" s="1290"/>
      <c r="O132" s="1291"/>
      <c r="P132" s="1291"/>
      <c r="Q132" s="1291"/>
      <c r="R132" s="942"/>
    </row>
    <row r="133" spans="1:18" x14ac:dyDescent="0.25">
      <c r="A133" s="521"/>
      <c r="C133" s="627" t="s">
        <v>7183</v>
      </c>
      <c r="D133" s="627" t="s">
        <v>4150</v>
      </c>
      <c r="E133" s="942" t="s">
        <v>6842</v>
      </c>
      <c r="F133" s="627" t="s">
        <v>416</v>
      </c>
      <c r="G133" s="942"/>
      <c r="H133" s="942"/>
      <c r="I133" s="556">
        <v>44927</v>
      </c>
      <c r="J133" s="618">
        <v>46752</v>
      </c>
      <c r="K133" s="942" t="s">
        <v>6845</v>
      </c>
      <c r="L133" s="1290"/>
      <c r="M133" s="1290"/>
      <c r="N133" s="1290"/>
      <c r="O133" s="1291"/>
      <c r="P133" s="1291"/>
      <c r="Q133" s="1291"/>
      <c r="R133" s="942"/>
    </row>
    <row r="134" spans="1:18" x14ac:dyDescent="0.25">
      <c r="A134" s="521"/>
      <c r="C134" s="627" t="s">
        <v>7184</v>
      </c>
      <c r="D134" s="627" t="s">
        <v>4150</v>
      </c>
      <c r="E134" s="942" t="s">
        <v>6842</v>
      </c>
      <c r="F134" s="627" t="s">
        <v>416</v>
      </c>
      <c r="G134" s="942"/>
      <c r="H134" s="942"/>
      <c r="I134" s="556">
        <v>44927</v>
      </c>
      <c r="J134" s="618">
        <v>46752</v>
      </c>
      <c r="K134" s="942" t="s">
        <v>6846</v>
      </c>
      <c r="L134" s="1290"/>
      <c r="M134" s="1290"/>
      <c r="N134" s="1290"/>
      <c r="O134" s="1291"/>
      <c r="P134" s="1291"/>
      <c r="Q134" s="1291"/>
      <c r="R134" s="942"/>
    </row>
    <row r="135" spans="1:18" x14ac:dyDescent="0.25">
      <c r="A135" s="521"/>
      <c r="C135" s="627" t="s">
        <v>7185</v>
      </c>
      <c r="D135" s="627" t="s">
        <v>4150</v>
      </c>
      <c r="E135" s="942" t="s">
        <v>6842</v>
      </c>
      <c r="F135" s="627" t="s">
        <v>416</v>
      </c>
      <c r="G135" s="942"/>
      <c r="H135" s="942"/>
      <c r="I135" s="556">
        <v>44927</v>
      </c>
      <c r="J135" s="618">
        <v>46752</v>
      </c>
      <c r="K135" s="942" t="s">
        <v>6846</v>
      </c>
      <c r="L135" s="1290"/>
      <c r="M135" s="1290"/>
      <c r="N135" s="1290"/>
      <c r="O135" s="1291"/>
      <c r="P135" s="1291"/>
      <c r="Q135" s="1291"/>
      <c r="R135" s="942"/>
    </row>
    <row r="136" spans="1:18" x14ac:dyDescent="0.25">
      <c r="A136" s="521"/>
      <c r="C136" s="627" t="s">
        <v>7186</v>
      </c>
      <c r="D136" s="627" t="s">
        <v>4150</v>
      </c>
      <c r="E136" s="942" t="s">
        <v>6842</v>
      </c>
      <c r="F136" s="627" t="s">
        <v>416</v>
      </c>
      <c r="G136" s="942"/>
      <c r="H136" s="942"/>
      <c r="I136" s="556">
        <v>44927</v>
      </c>
      <c r="J136" s="618">
        <v>46752</v>
      </c>
      <c r="K136" s="942" t="s">
        <v>6846</v>
      </c>
      <c r="L136" s="1290"/>
      <c r="M136" s="1290"/>
      <c r="N136" s="1290"/>
      <c r="O136" s="1291"/>
      <c r="P136" s="1291"/>
      <c r="Q136" s="1291"/>
      <c r="R136" s="942"/>
    </row>
    <row r="137" spans="1:18" x14ac:dyDescent="0.25">
      <c r="A137" s="521"/>
      <c r="C137" s="627" t="s">
        <v>7187</v>
      </c>
      <c r="D137" s="627" t="s">
        <v>4150</v>
      </c>
      <c r="E137" s="942" t="s">
        <v>6842</v>
      </c>
      <c r="F137" s="627" t="s">
        <v>416</v>
      </c>
      <c r="G137" s="942"/>
      <c r="H137" s="942"/>
      <c r="I137" s="556">
        <v>44927</v>
      </c>
      <c r="J137" s="618">
        <v>46752</v>
      </c>
      <c r="K137" s="942" t="s">
        <v>3544</v>
      </c>
      <c r="L137" s="1290"/>
      <c r="M137" s="1290"/>
      <c r="N137" s="1290"/>
      <c r="O137" s="1291"/>
      <c r="P137" s="1291"/>
      <c r="Q137" s="1291"/>
      <c r="R137" s="942"/>
    </row>
    <row r="138" spans="1:18" x14ac:dyDescent="0.25">
      <c r="A138" s="521"/>
      <c r="C138" s="627" t="s">
        <v>7188</v>
      </c>
      <c r="D138" s="627" t="s">
        <v>4150</v>
      </c>
      <c r="E138" s="942" t="s">
        <v>6842</v>
      </c>
      <c r="F138" s="627" t="s">
        <v>416</v>
      </c>
      <c r="G138" s="942"/>
      <c r="H138" s="942"/>
      <c r="I138" s="556">
        <v>44927</v>
      </c>
      <c r="J138" s="618">
        <v>46752</v>
      </c>
      <c r="K138" s="942" t="s">
        <v>3544</v>
      </c>
      <c r="L138" s="1290"/>
      <c r="M138" s="1290"/>
      <c r="N138" s="1290"/>
      <c r="O138" s="1291"/>
      <c r="P138" s="1291"/>
      <c r="Q138" s="1291"/>
      <c r="R138" s="942"/>
    </row>
    <row r="139" spans="1:18" x14ac:dyDescent="0.25">
      <c r="A139" s="521"/>
      <c r="C139" s="627" t="s">
        <v>7189</v>
      </c>
      <c r="D139" s="627" t="s">
        <v>4150</v>
      </c>
      <c r="E139" s="942" t="s">
        <v>6842</v>
      </c>
      <c r="F139" s="627" t="s">
        <v>416</v>
      </c>
      <c r="G139" s="942"/>
      <c r="H139" s="942"/>
      <c r="I139" s="556">
        <v>44927</v>
      </c>
      <c r="J139" s="618">
        <v>46752</v>
      </c>
      <c r="K139" s="942" t="s">
        <v>3544</v>
      </c>
      <c r="L139" s="1290"/>
      <c r="M139" s="1290"/>
      <c r="N139" s="1290"/>
      <c r="O139" s="1291"/>
      <c r="P139" s="1291"/>
      <c r="Q139" s="1291"/>
      <c r="R139" s="942"/>
    </row>
    <row r="140" spans="1:18" x14ac:dyDescent="0.25">
      <c r="A140" s="521"/>
      <c r="C140" s="627" t="s">
        <v>7190</v>
      </c>
      <c r="D140" s="627" t="s">
        <v>4150</v>
      </c>
      <c r="E140" s="942" t="s">
        <v>6842</v>
      </c>
      <c r="F140" s="627" t="s">
        <v>416</v>
      </c>
      <c r="G140" s="942"/>
      <c r="H140" s="942"/>
      <c r="I140" s="556">
        <v>44927</v>
      </c>
      <c r="J140" s="618">
        <v>46752</v>
      </c>
      <c r="K140" s="942" t="s">
        <v>3544</v>
      </c>
      <c r="L140" s="1290"/>
      <c r="M140" s="1290"/>
      <c r="N140" s="1290"/>
      <c r="O140" s="1291"/>
      <c r="P140" s="1291"/>
      <c r="Q140" s="1291"/>
      <c r="R140" s="942"/>
    </row>
    <row r="141" spans="1:18" x14ac:dyDescent="0.25">
      <c r="A141" s="521"/>
      <c r="C141" s="627" t="s">
        <v>7191</v>
      </c>
      <c r="D141" s="627" t="s">
        <v>4150</v>
      </c>
      <c r="E141" s="942" t="s">
        <v>6842</v>
      </c>
      <c r="F141" s="627" t="s">
        <v>416</v>
      </c>
      <c r="G141" s="942"/>
      <c r="H141" s="942"/>
      <c r="I141" s="556">
        <v>44927</v>
      </c>
      <c r="J141" s="618">
        <v>46752</v>
      </c>
      <c r="K141" s="942" t="s">
        <v>6847</v>
      </c>
      <c r="L141" s="1290"/>
      <c r="M141" s="1290"/>
      <c r="N141" s="1290"/>
      <c r="O141" s="1291"/>
      <c r="P141" s="1291"/>
      <c r="Q141" s="1291"/>
      <c r="R141" s="942"/>
    </row>
    <row r="142" spans="1:18" x14ac:dyDescent="0.25">
      <c r="A142" s="521"/>
      <c r="C142" s="627" t="s">
        <v>7192</v>
      </c>
      <c r="D142" s="627" t="s">
        <v>4150</v>
      </c>
      <c r="E142" s="942" t="s">
        <v>6842</v>
      </c>
      <c r="F142" s="627" t="s">
        <v>416</v>
      </c>
      <c r="G142" s="942"/>
      <c r="H142" s="942"/>
      <c r="I142" s="556">
        <v>44927</v>
      </c>
      <c r="J142" s="618">
        <v>46752</v>
      </c>
      <c r="K142" s="942" t="s">
        <v>6848</v>
      </c>
      <c r="L142" s="1290"/>
      <c r="M142" s="1290"/>
      <c r="N142" s="1290"/>
      <c r="O142" s="1291"/>
      <c r="P142" s="1291"/>
      <c r="Q142" s="1291"/>
      <c r="R142" s="942"/>
    </row>
    <row r="143" spans="1:18" x14ac:dyDescent="0.25">
      <c r="A143" s="521"/>
      <c r="C143" s="627" t="s">
        <v>7193</v>
      </c>
      <c r="D143" s="627" t="s">
        <v>4150</v>
      </c>
      <c r="E143" s="942" t="s">
        <v>6842</v>
      </c>
      <c r="F143" s="627" t="s">
        <v>416</v>
      </c>
      <c r="G143" s="942"/>
      <c r="H143" s="942"/>
      <c r="I143" s="556">
        <v>44927</v>
      </c>
      <c r="J143" s="618">
        <v>46752</v>
      </c>
      <c r="K143" s="942" t="s">
        <v>6848</v>
      </c>
      <c r="L143" s="1290"/>
      <c r="M143" s="1290"/>
      <c r="N143" s="1290"/>
      <c r="O143" s="1291"/>
      <c r="P143" s="1291"/>
      <c r="Q143" s="1291"/>
      <c r="R143" s="942"/>
    </row>
    <row r="144" spans="1:18" x14ac:dyDescent="0.25">
      <c r="A144" s="521"/>
      <c r="C144" s="627" t="s">
        <v>7194</v>
      </c>
      <c r="D144" s="627" t="s">
        <v>4150</v>
      </c>
      <c r="E144" s="942" t="s">
        <v>6842</v>
      </c>
      <c r="F144" s="627" t="s">
        <v>416</v>
      </c>
      <c r="G144" s="942"/>
      <c r="H144" s="942"/>
      <c r="I144" s="556">
        <v>44927</v>
      </c>
      <c r="J144" s="618">
        <v>46752</v>
      </c>
      <c r="K144" s="942" t="s">
        <v>6848</v>
      </c>
      <c r="L144" s="1290"/>
      <c r="M144" s="1290"/>
      <c r="N144" s="1290"/>
      <c r="O144" s="1291"/>
      <c r="P144" s="1291"/>
      <c r="Q144" s="1291"/>
      <c r="R144" s="942"/>
    </row>
    <row r="145" spans="1:18" x14ac:dyDescent="0.25">
      <c r="A145" s="521"/>
      <c r="C145" s="627" t="s">
        <v>7195</v>
      </c>
      <c r="D145" s="627" t="s">
        <v>4150</v>
      </c>
      <c r="E145" s="942" t="s">
        <v>6842</v>
      </c>
      <c r="F145" s="627" t="s">
        <v>416</v>
      </c>
      <c r="G145" s="942"/>
      <c r="H145" s="942"/>
      <c r="I145" s="556">
        <v>44927</v>
      </c>
      <c r="J145" s="618">
        <v>46752</v>
      </c>
      <c r="K145" s="942" t="s">
        <v>6849</v>
      </c>
      <c r="L145" s="1290"/>
      <c r="M145" s="1290"/>
      <c r="N145" s="1290"/>
      <c r="O145" s="1291"/>
      <c r="P145" s="1291"/>
      <c r="Q145" s="1291"/>
      <c r="R145" s="942"/>
    </row>
    <row r="146" spans="1:18" x14ac:dyDescent="0.25">
      <c r="A146" s="521"/>
      <c r="C146" s="627" t="s">
        <v>7196</v>
      </c>
      <c r="D146" s="627" t="s">
        <v>4150</v>
      </c>
      <c r="E146" s="942" t="s">
        <v>6850</v>
      </c>
      <c r="F146" s="627" t="s">
        <v>416</v>
      </c>
      <c r="G146" s="942"/>
      <c r="H146" s="942"/>
      <c r="I146" s="556">
        <v>44927</v>
      </c>
      <c r="J146" s="618">
        <v>46752</v>
      </c>
      <c r="K146" s="942" t="s">
        <v>6851</v>
      </c>
      <c r="L146" s="1294">
        <v>1.1399999999999999</v>
      </c>
      <c r="M146" s="1294">
        <v>1.1399999999999999</v>
      </c>
      <c r="N146" s="1294">
        <v>1.1399999999999999</v>
      </c>
      <c r="O146" s="1291">
        <v>0</v>
      </c>
      <c r="P146" s="1291">
        <v>0</v>
      </c>
      <c r="Q146" s="1291">
        <v>0</v>
      </c>
      <c r="R146" s="942"/>
    </row>
    <row r="147" spans="1:18" x14ac:dyDescent="0.25">
      <c r="A147" s="521"/>
      <c r="C147" s="627" t="s">
        <v>7197</v>
      </c>
      <c r="D147" s="627" t="s">
        <v>4150</v>
      </c>
      <c r="E147" s="942" t="s">
        <v>6850</v>
      </c>
      <c r="F147" s="627" t="s">
        <v>416</v>
      </c>
      <c r="G147" s="942"/>
      <c r="H147" s="942"/>
      <c r="I147" s="556">
        <v>44927</v>
      </c>
      <c r="J147" s="618">
        <v>46752</v>
      </c>
      <c r="K147" s="942" t="s">
        <v>6852</v>
      </c>
      <c r="L147" s="1295"/>
      <c r="M147" s="1295"/>
      <c r="N147" s="1295"/>
      <c r="O147" s="1291"/>
      <c r="P147" s="1291"/>
      <c r="Q147" s="1291"/>
      <c r="R147" s="942"/>
    </row>
    <row r="148" spans="1:18" s="521" customFormat="1" x14ac:dyDescent="0.2">
      <c r="B148" s="757"/>
      <c r="C148" s="758" t="s">
        <v>7198</v>
      </c>
      <c r="D148" s="759" t="s">
        <v>4150</v>
      </c>
      <c r="E148" s="759" t="s">
        <v>6853</v>
      </c>
      <c r="F148" s="759" t="s">
        <v>416</v>
      </c>
      <c r="G148" s="759"/>
      <c r="H148" s="759"/>
      <c r="I148" s="556">
        <v>44927</v>
      </c>
      <c r="J148" s="618">
        <v>46752</v>
      </c>
      <c r="K148" s="760" t="s">
        <v>6846</v>
      </c>
      <c r="L148" s="1292">
        <v>19.145</v>
      </c>
      <c r="M148" s="1292">
        <v>19.145</v>
      </c>
      <c r="N148" s="1292">
        <v>19.145</v>
      </c>
      <c r="O148" s="1293">
        <v>0</v>
      </c>
      <c r="P148" s="1293">
        <v>0</v>
      </c>
      <c r="Q148" s="1293">
        <v>0</v>
      </c>
      <c r="R148" s="758"/>
    </row>
    <row r="149" spans="1:18" s="521" customFormat="1" x14ac:dyDescent="0.2">
      <c r="B149" s="757"/>
      <c r="C149" s="758" t="s">
        <v>7199</v>
      </c>
      <c r="D149" s="759" t="s">
        <v>4150</v>
      </c>
      <c r="E149" s="759" t="s">
        <v>6853</v>
      </c>
      <c r="F149" s="759" t="s">
        <v>416</v>
      </c>
      <c r="G149" s="759"/>
      <c r="H149" s="759"/>
      <c r="I149" s="556">
        <v>44927</v>
      </c>
      <c r="J149" s="618">
        <v>46752</v>
      </c>
      <c r="K149" s="760" t="s">
        <v>6847</v>
      </c>
      <c r="L149" s="1292"/>
      <c r="M149" s="1292"/>
      <c r="N149" s="1292"/>
      <c r="O149" s="1293"/>
      <c r="P149" s="1293"/>
      <c r="Q149" s="1293"/>
      <c r="R149" s="758"/>
    </row>
    <row r="150" spans="1:18" s="521" customFormat="1" x14ac:dyDescent="0.2">
      <c r="B150" s="757"/>
      <c r="C150" s="758" t="s">
        <v>7200</v>
      </c>
      <c r="D150" s="759" t="s">
        <v>4150</v>
      </c>
      <c r="E150" s="759" t="s">
        <v>6853</v>
      </c>
      <c r="F150" s="759" t="s">
        <v>416</v>
      </c>
      <c r="G150" s="759"/>
      <c r="H150" s="759"/>
      <c r="I150" s="556">
        <v>44927</v>
      </c>
      <c r="J150" s="618">
        <v>46752</v>
      </c>
      <c r="K150" s="760" t="s">
        <v>6848</v>
      </c>
      <c r="L150" s="1292"/>
      <c r="M150" s="1292"/>
      <c r="N150" s="1292"/>
      <c r="O150" s="1293"/>
      <c r="P150" s="1293"/>
      <c r="Q150" s="1293"/>
      <c r="R150" s="758"/>
    </row>
    <row r="151" spans="1:18" s="521" customFormat="1" x14ac:dyDescent="0.2">
      <c r="B151" s="757"/>
      <c r="C151" s="758" t="s">
        <v>7201</v>
      </c>
      <c r="D151" s="759" t="s">
        <v>4150</v>
      </c>
      <c r="E151" s="759" t="s">
        <v>6853</v>
      </c>
      <c r="F151" s="759" t="s">
        <v>416</v>
      </c>
      <c r="G151" s="759"/>
      <c r="H151" s="759"/>
      <c r="I151" s="556">
        <v>44927</v>
      </c>
      <c r="J151" s="618">
        <v>46752</v>
      </c>
      <c r="K151" s="760" t="s">
        <v>3544</v>
      </c>
      <c r="L151" s="1292"/>
      <c r="M151" s="1292"/>
      <c r="N151" s="1292"/>
      <c r="O151" s="1293"/>
      <c r="P151" s="1293"/>
      <c r="Q151" s="1293"/>
      <c r="R151" s="758"/>
    </row>
    <row r="152" spans="1:18" s="521" customFormat="1" x14ac:dyDescent="0.2">
      <c r="B152" s="757"/>
      <c r="C152" s="758" t="s">
        <v>7202</v>
      </c>
      <c r="D152" s="759" t="s">
        <v>4150</v>
      </c>
      <c r="E152" s="759" t="s">
        <v>6853</v>
      </c>
      <c r="F152" s="759" t="s">
        <v>416</v>
      </c>
      <c r="G152" s="759"/>
      <c r="H152" s="759"/>
      <c r="I152" s="556">
        <v>44927</v>
      </c>
      <c r="J152" s="618">
        <v>46752</v>
      </c>
      <c r="K152" s="760" t="s">
        <v>3544</v>
      </c>
      <c r="L152" s="1292"/>
      <c r="M152" s="1292"/>
      <c r="N152" s="1292"/>
      <c r="O152" s="1293"/>
      <c r="P152" s="1293"/>
      <c r="Q152" s="1293"/>
      <c r="R152" s="758"/>
    </row>
    <row r="153" spans="1:18" s="521" customFormat="1" x14ac:dyDescent="0.2">
      <c r="B153" s="757"/>
      <c r="C153" s="758" t="s">
        <v>7203</v>
      </c>
      <c r="D153" s="759" t="s">
        <v>4150</v>
      </c>
      <c r="E153" s="759" t="s">
        <v>6853</v>
      </c>
      <c r="F153" s="759" t="s">
        <v>416</v>
      </c>
      <c r="G153" s="759"/>
      <c r="H153" s="759"/>
      <c r="I153" s="556">
        <v>44927</v>
      </c>
      <c r="J153" s="618">
        <v>46752</v>
      </c>
      <c r="K153" s="760" t="s">
        <v>6844</v>
      </c>
      <c r="L153" s="1292"/>
      <c r="M153" s="1292"/>
      <c r="N153" s="1292"/>
      <c r="O153" s="1293"/>
      <c r="P153" s="1293"/>
      <c r="Q153" s="1293"/>
      <c r="R153" s="758"/>
    </row>
    <row r="154" spans="1:18" s="521" customFormat="1" x14ac:dyDescent="0.2">
      <c r="B154" s="757"/>
      <c r="C154" s="758" t="s">
        <v>7204</v>
      </c>
      <c r="D154" s="759" t="s">
        <v>4150</v>
      </c>
      <c r="E154" s="759" t="s">
        <v>6853</v>
      </c>
      <c r="F154" s="759" t="s">
        <v>416</v>
      </c>
      <c r="G154" s="759"/>
      <c r="H154" s="759"/>
      <c r="I154" s="556">
        <v>44927</v>
      </c>
      <c r="J154" s="618">
        <v>46752</v>
      </c>
      <c r="K154" s="760" t="s">
        <v>3544</v>
      </c>
      <c r="L154" s="1292"/>
      <c r="M154" s="1292"/>
      <c r="N154" s="1292"/>
      <c r="O154" s="1293"/>
      <c r="P154" s="1293"/>
      <c r="Q154" s="1293"/>
      <c r="R154" s="758"/>
    </row>
    <row r="155" spans="1:18" s="521" customFormat="1" x14ac:dyDescent="0.2">
      <c r="B155" s="757"/>
      <c r="C155" s="758" t="s">
        <v>7205</v>
      </c>
      <c r="D155" s="759" t="s">
        <v>4150</v>
      </c>
      <c r="E155" s="759" t="s">
        <v>6853</v>
      </c>
      <c r="F155" s="759" t="s">
        <v>416</v>
      </c>
      <c r="G155" s="759"/>
      <c r="H155" s="759"/>
      <c r="I155" s="556">
        <v>44927</v>
      </c>
      <c r="J155" s="618">
        <v>46752</v>
      </c>
      <c r="K155" s="760" t="s">
        <v>6843</v>
      </c>
      <c r="L155" s="1292"/>
      <c r="M155" s="1292"/>
      <c r="N155" s="1292"/>
      <c r="O155" s="1293"/>
      <c r="P155" s="1293"/>
      <c r="Q155" s="1293"/>
      <c r="R155" s="758"/>
    </row>
    <row r="156" spans="1:18" s="521" customFormat="1" x14ac:dyDescent="0.2">
      <c r="B156" s="757"/>
      <c r="C156" s="758" t="s">
        <v>7206</v>
      </c>
      <c r="D156" s="759" t="s">
        <v>4150</v>
      </c>
      <c r="E156" s="759" t="s">
        <v>6853</v>
      </c>
      <c r="F156" s="759" t="s">
        <v>416</v>
      </c>
      <c r="G156" s="759"/>
      <c r="H156" s="759"/>
      <c r="I156" s="556">
        <v>44927</v>
      </c>
      <c r="J156" s="618">
        <v>46752</v>
      </c>
      <c r="K156" s="760" t="s">
        <v>6846</v>
      </c>
      <c r="L156" s="1292"/>
      <c r="M156" s="1292"/>
      <c r="N156" s="1292"/>
      <c r="O156" s="1293"/>
      <c r="P156" s="1293"/>
      <c r="Q156" s="1293"/>
      <c r="R156" s="758"/>
    </row>
    <row r="157" spans="1:18" s="521" customFormat="1" x14ac:dyDescent="0.2">
      <c r="B157" s="757"/>
      <c r="C157" s="758" t="s">
        <v>7207</v>
      </c>
      <c r="D157" s="759" t="s">
        <v>4150</v>
      </c>
      <c r="E157" s="759" t="s">
        <v>6853</v>
      </c>
      <c r="F157" s="759" t="s">
        <v>416</v>
      </c>
      <c r="G157" s="759"/>
      <c r="H157" s="759"/>
      <c r="I157" s="556">
        <v>44927</v>
      </c>
      <c r="J157" s="618">
        <v>46752</v>
      </c>
      <c r="K157" s="760" t="s">
        <v>6845</v>
      </c>
      <c r="L157" s="1292"/>
      <c r="M157" s="1292"/>
      <c r="N157" s="1292"/>
      <c r="O157" s="1293"/>
      <c r="P157" s="1293"/>
      <c r="Q157" s="1293"/>
      <c r="R157" s="758"/>
    </row>
    <row r="158" spans="1:18" s="521" customFormat="1" x14ac:dyDescent="0.2">
      <c r="B158" s="757"/>
      <c r="C158" s="758" t="s">
        <v>7208</v>
      </c>
      <c r="D158" s="759" t="s">
        <v>4150</v>
      </c>
      <c r="E158" s="759" t="s">
        <v>6853</v>
      </c>
      <c r="F158" s="759" t="s">
        <v>416</v>
      </c>
      <c r="G158" s="759"/>
      <c r="H158" s="759"/>
      <c r="I158" s="556">
        <v>44927</v>
      </c>
      <c r="J158" s="618">
        <v>46752</v>
      </c>
      <c r="K158" s="760" t="s">
        <v>6848</v>
      </c>
      <c r="L158" s="1292"/>
      <c r="M158" s="1292"/>
      <c r="N158" s="1292"/>
      <c r="O158" s="1293"/>
      <c r="P158" s="1293"/>
      <c r="Q158" s="1293"/>
      <c r="R158" s="758"/>
    </row>
    <row r="159" spans="1:18" s="521" customFormat="1" x14ac:dyDescent="0.2">
      <c r="B159" s="757"/>
      <c r="C159" s="758" t="s">
        <v>7209</v>
      </c>
      <c r="D159" s="759" t="s">
        <v>4150</v>
      </c>
      <c r="E159" s="759" t="s">
        <v>6853</v>
      </c>
      <c r="F159" s="759" t="s">
        <v>416</v>
      </c>
      <c r="G159" s="759"/>
      <c r="H159" s="759"/>
      <c r="I159" s="556">
        <v>44927</v>
      </c>
      <c r="J159" s="618">
        <v>46752</v>
      </c>
      <c r="K159" s="760" t="s">
        <v>3544</v>
      </c>
      <c r="L159" s="1292"/>
      <c r="M159" s="1292"/>
      <c r="N159" s="1292"/>
      <c r="O159" s="1293"/>
      <c r="P159" s="1293"/>
      <c r="Q159" s="1293"/>
      <c r="R159" s="758"/>
    </row>
    <row r="160" spans="1:18" x14ac:dyDescent="0.25">
      <c r="A160" s="521"/>
      <c r="C160" s="627" t="s">
        <v>7210</v>
      </c>
      <c r="D160" s="627" t="s">
        <v>4150</v>
      </c>
      <c r="E160" s="627" t="s">
        <v>6854</v>
      </c>
      <c r="F160" s="627" t="s">
        <v>416</v>
      </c>
      <c r="G160" s="627"/>
      <c r="H160" s="627"/>
      <c r="I160" s="556">
        <v>44927</v>
      </c>
      <c r="J160" s="618">
        <v>46752</v>
      </c>
      <c r="K160" s="627" t="s">
        <v>6851</v>
      </c>
      <c r="L160" s="943">
        <v>0.5</v>
      </c>
      <c r="M160" s="943">
        <v>0.5</v>
      </c>
      <c r="N160" s="943">
        <v>0.5</v>
      </c>
      <c r="O160" s="882">
        <v>0</v>
      </c>
      <c r="P160" s="882">
        <v>0</v>
      </c>
      <c r="Q160" s="882">
        <v>0</v>
      </c>
      <c r="R160" s="942"/>
    </row>
    <row r="161" spans="1:18" x14ac:dyDescent="0.25">
      <c r="A161" s="521"/>
      <c r="C161" s="627" t="s">
        <v>7211</v>
      </c>
      <c r="D161" s="627" t="s">
        <v>4150</v>
      </c>
      <c r="E161" s="942" t="s">
        <v>6855</v>
      </c>
      <c r="F161" s="627" t="s">
        <v>416</v>
      </c>
      <c r="G161" s="942"/>
      <c r="H161" s="942"/>
      <c r="I161" s="556">
        <v>44927</v>
      </c>
      <c r="J161" s="618">
        <v>46752</v>
      </c>
      <c r="K161" s="942" t="s">
        <v>6846</v>
      </c>
      <c r="L161" s="1290">
        <v>14.583</v>
      </c>
      <c r="M161" s="1290">
        <v>14.583</v>
      </c>
      <c r="N161" s="1290">
        <v>14.583</v>
      </c>
      <c r="O161" s="1291">
        <v>0</v>
      </c>
      <c r="P161" s="1291">
        <v>0</v>
      </c>
      <c r="Q161" s="1291">
        <v>0</v>
      </c>
      <c r="R161" s="942"/>
    </row>
    <row r="162" spans="1:18" x14ac:dyDescent="0.25">
      <c r="A162" s="521"/>
      <c r="C162" s="627" t="s">
        <v>7212</v>
      </c>
      <c r="D162" s="627" t="s">
        <v>4150</v>
      </c>
      <c r="E162" s="942" t="s">
        <v>6855</v>
      </c>
      <c r="F162" s="627" t="s">
        <v>416</v>
      </c>
      <c r="G162" s="942"/>
      <c r="H162" s="942"/>
      <c r="I162" s="556">
        <v>44927</v>
      </c>
      <c r="J162" s="618">
        <v>46752</v>
      </c>
      <c r="K162" s="942" t="s">
        <v>6847</v>
      </c>
      <c r="L162" s="1290"/>
      <c r="M162" s="1290"/>
      <c r="N162" s="1290"/>
      <c r="O162" s="1291"/>
      <c r="P162" s="1291"/>
      <c r="Q162" s="1291"/>
      <c r="R162" s="942"/>
    </row>
    <row r="163" spans="1:18" x14ac:dyDescent="0.25">
      <c r="A163" s="521"/>
      <c r="C163" s="627" t="s">
        <v>7213</v>
      </c>
      <c r="D163" s="627" t="s">
        <v>4150</v>
      </c>
      <c r="E163" s="942" t="s">
        <v>6855</v>
      </c>
      <c r="F163" s="627" t="s">
        <v>416</v>
      </c>
      <c r="G163" s="942"/>
      <c r="H163" s="942"/>
      <c r="I163" s="556">
        <v>44927</v>
      </c>
      <c r="J163" s="618">
        <v>46752</v>
      </c>
      <c r="K163" s="942" t="s">
        <v>6848</v>
      </c>
      <c r="L163" s="1290"/>
      <c r="M163" s="1290"/>
      <c r="N163" s="1290"/>
      <c r="O163" s="1291"/>
      <c r="P163" s="1291"/>
      <c r="Q163" s="1291"/>
      <c r="R163" s="942"/>
    </row>
    <row r="164" spans="1:18" x14ac:dyDescent="0.25">
      <c r="A164" s="521"/>
      <c r="C164" s="627" t="s">
        <v>7214</v>
      </c>
      <c r="D164" s="627" t="s">
        <v>4150</v>
      </c>
      <c r="E164" s="942" t="s">
        <v>6855</v>
      </c>
      <c r="F164" s="627" t="s">
        <v>416</v>
      </c>
      <c r="G164" s="942"/>
      <c r="H164" s="942"/>
      <c r="I164" s="556">
        <v>44927</v>
      </c>
      <c r="J164" s="618">
        <v>46752</v>
      </c>
      <c r="K164" s="942" t="s">
        <v>3544</v>
      </c>
      <c r="L164" s="1290"/>
      <c r="M164" s="1290"/>
      <c r="N164" s="1290"/>
      <c r="O164" s="1291"/>
      <c r="P164" s="1291"/>
      <c r="Q164" s="1291"/>
      <c r="R164" s="942"/>
    </row>
    <row r="165" spans="1:18" x14ac:dyDescent="0.25">
      <c r="A165" s="521"/>
      <c r="C165" s="627" t="s">
        <v>7215</v>
      </c>
      <c r="D165" s="627" t="s">
        <v>4150</v>
      </c>
      <c r="E165" s="942" t="s">
        <v>6855</v>
      </c>
      <c r="F165" s="627" t="s">
        <v>416</v>
      </c>
      <c r="G165" s="942"/>
      <c r="H165" s="942"/>
      <c r="I165" s="556">
        <v>44927</v>
      </c>
      <c r="J165" s="618">
        <v>46752</v>
      </c>
      <c r="K165" s="942" t="s">
        <v>3544</v>
      </c>
      <c r="L165" s="1290"/>
      <c r="M165" s="1290"/>
      <c r="N165" s="1290"/>
      <c r="O165" s="1291"/>
      <c r="P165" s="1291"/>
      <c r="Q165" s="1291"/>
      <c r="R165" s="942"/>
    </row>
    <row r="166" spans="1:18" x14ac:dyDescent="0.25">
      <c r="A166" s="521"/>
      <c r="C166" s="627" t="s">
        <v>7216</v>
      </c>
      <c r="D166" s="627" t="s">
        <v>4150</v>
      </c>
      <c r="E166" s="942" t="s">
        <v>6855</v>
      </c>
      <c r="F166" s="627" t="s">
        <v>416</v>
      </c>
      <c r="G166" s="942"/>
      <c r="H166" s="942"/>
      <c r="I166" s="556">
        <v>44927</v>
      </c>
      <c r="J166" s="618">
        <v>46752</v>
      </c>
      <c r="K166" s="942" t="s">
        <v>3544</v>
      </c>
      <c r="L166" s="1290"/>
      <c r="M166" s="1290"/>
      <c r="N166" s="1290"/>
      <c r="O166" s="1291"/>
      <c r="P166" s="1291"/>
      <c r="Q166" s="1291"/>
      <c r="R166" s="942"/>
    </row>
    <row r="167" spans="1:18" x14ac:dyDescent="0.25">
      <c r="A167" s="521"/>
      <c r="C167" s="627" t="s">
        <v>7217</v>
      </c>
      <c r="D167" s="627" t="s">
        <v>4150</v>
      </c>
      <c r="E167" s="942" t="s">
        <v>6855</v>
      </c>
      <c r="F167" s="627" t="s">
        <v>416</v>
      </c>
      <c r="G167" s="942"/>
      <c r="H167" s="942"/>
      <c r="I167" s="556">
        <v>44927</v>
      </c>
      <c r="J167" s="618">
        <v>46752</v>
      </c>
      <c r="K167" s="942" t="s">
        <v>6843</v>
      </c>
      <c r="L167" s="1290"/>
      <c r="M167" s="1290"/>
      <c r="N167" s="1290"/>
      <c r="O167" s="1291"/>
      <c r="P167" s="1291"/>
      <c r="Q167" s="1291"/>
      <c r="R167" s="942"/>
    </row>
    <row r="168" spans="1:18" x14ac:dyDescent="0.25">
      <c r="A168" s="521"/>
      <c r="C168" s="627" t="s">
        <v>7218</v>
      </c>
      <c r="D168" s="627" t="s">
        <v>4150</v>
      </c>
      <c r="E168" s="942" t="s">
        <v>6855</v>
      </c>
      <c r="F168" s="627" t="s">
        <v>416</v>
      </c>
      <c r="G168" s="942"/>
      <c r="H168" s="942"/>
      <c r="I168" s="556">
        <v>44927</v>
      </c>
      <c r="J168" s="618">
        <v>46752</v>
      </c>
      <c r="K168" s="942" t="s">
        <v>6848</v>
      </c>
      <c r="L168" s="1290"/>
      <c r="M168" s="1290"/>
      <c r="N168" s="1290"/>
      <c r="O168" s="1291"/>
      <c r="P168" s="1291"/>
      <c r="Q168" s="1291"/>
      <c r="R168" s="942"/>
    </row>
    <row r="169" spans="1:18" x14ac:dyDescent="0.25">
      <c r="A169" s="521"/>
      <c r="C169" s="627" t="s">
        <v>7219</v>
      </c>
      <c r="D169" s="627" t="s">
        <v>4150</v>
      </c>
      <c r="E169" s="942" t="s">
        <v>6855</v>
      </c>
      <c r="F169" s="627" t="s">
        <v>416</v>
      </c>
      <c r="G169" s="942"/>
      <c r="H169" s="942"/>
      <c r="I169" s="556">
        <v>44927</v>
      </c>
      <c r="J169" s="618">
        <v>46752</v>
      </c>
      <c r="K169" s="942" t="s">
        <v>6846</v>
      </c>
      <c r="L169" s="1290"/>
      <c r="M169" s="1290"/>
      <c r="N169" s="1290"/>
      <c r="O169" s="1291"/>
      <c r="P169" s="1291"/>
      <c r="Q169" s="1291"/>
      <c r="R169" s="942"/>
    </row>
    <row r="170" spans="1:18" x14ac:dyDescent="0.25">
      <c r="A170" s="521"/>
      <c r="C170" s="627" t="s">
        <v>7220</v>
      </c>
      <c r="D170" s="627" t="s">
        <v>4150</v>
      </c>
      <c r="E170" s="942" t="s">
        <v>6855</v>
      </c>
      <c r="F170" s="627" t="s">
        <v>416</v>
      </c>
      <c r="G170" s="942"/>
      <c r="H170" s="942"/>
      <c r="I170" s="556">
        <v>44927</v>
      </c>
      <c r="J170" s="618">
        <v>46752</v>
      </c>
      <c r="K170" s="942" t="s">
        <v>6845</v>
      </c>
      <c r="L170" s="1290"/>
      <c r="M170" s="1290"/>
      <c r="N170" s="1290"/>
      <c r="O170" s="1291"/>
      <c r="P170" s="1291"/>
      <c r="Q170" s="1291"/>
      <c r="R170" s="942"/>
    </row>
    <row r="171" spans="1:18" x14ac:dyDescent="0.25">
      <c r="A171" s="521"/>
      <c r="C171" s="627" t="s">
        <v>7221</v>
      </c>
      <c r="D171" s="627" t="s">
        <v>4150</v>
      </c>
      <c r="E171" s="942" t="s">
        <v>6855</v>
      </c>
      <c r="F171" s="627" t="s">
        <v>416</v>
      </c>
      <c r="G171" s="942"/>
      <c r="H171" s="942"/>
      <c r="I171" s="556">
        <v>44927</v>
      </c>
      <c r="J171" s="618">
        <v>46752</v>
      </c>
      <c r="K171" s="942" t="s">
        <v>6848</v>
      </c>
      <c r="L171" s="1290"/>
      <c r="M171" s="1290"/>
      <c r="N171" s="1290"/>
      <c r="O171" s="1291"/>
      <c r="P171" s="1291"/>
      <c r="Q171" s="1291"/>
      <c r="R171" s="942"/>
    </row>
    <row r="172" spans="1:18" x14ac:dyDescent="0.25">
      <c r="A172" s="521"/>
      <c r="C172" s="627" t="s">
        <v>7222</v>
      </c>
      <c r="D172" s="627" t="s">
        <v>4150</v>
      </c>
      <c r="E172" s="942" t="s">
        <v>6855</v>
      </c>
      <c r="F172" s="627" t="s">
        <v>416</v>
      </c>
      <c r="G172" s="942"/>
      <c r="H172" s="942"/>
      <c r="I172" s="556">
        <v>44927</v>
      </c>
      <c r="J172" s="618">
        <v>46752</v>
      </c>
      <c r="K172" s="942" t="s">
        <v>6848</v>
      </c>
      <c r="L172" s="1290"/>
      <c r="M172" s="1290"/>
      <c r="N172" s="1290"/>
      <c r="O172" s="1291"/>
      <c r="P172" s="1291"/>
      <c r="Q172" s="1291"/>
      <c r="R172" s="942"/>
    </row>
    <row r="173" spans="1:18" x14ac:dyDescent="0.25">
      <c r="A173" s="521"/>
      <c r="C173" s="627" t="s">
        <v>7223</v>
      </c>
      <c r="D173" s="627" t="s">
        <v>4150</v>
      </c>
      <c r="E173" s="942" t="s">
        <v>6855</v>
      </c>
      <c r="F173" s="627" t="s">
        <v>416</v>
      </c>
      <c r="G173" s="942"/>
      <c r="H173" s="942"/>
      <c r="I173" s="556">
        <v>44927</v>
      </c>
      <c r="J173" s="618">
        <v>46752</v>
      </c>
      <c r="K173" s="942" t="s">
        <v>3544</v>
      </c>
      <c r="L173" s="1290"/>
      <c r="M173" s="1290"/>
      <c r="N173" s="1290"/>
      <c r="O173" s="1291"/>
      <c r="P173" s="1291"/>
      <c r="Q173" s="1291"/>
      <c r="R173" s="942"/>
    </row>
    <row r="174" spans="1:18" x14ac:dyDescent="0.25">
      <c r="A174" s="521"/>
      <c r="C174" s="627" t="s">
        <v>7224</v>
      </c>
      <c r="D174" s="627" t="s">
        <v>4150</v>
      </c>
      <c r="E174" s="942" t="s">
        <v>6856</v>
      </c>
      <c r="F174" s="627" t="s">
        <v>416</v>
      </c>
      <c r="G174" s="942"/>
      <c r="H174" s="942"/>
      <c r="I174" s="556">
        <v>44927</v>
      </c>
      <c r="J174" s="618">
        <v>46752</v>
      </c>
      <c r="K174" s="942" t="s">
        <v>6851</v>
      </c>
      <c r="L174" s="943">
        <v>0.5</v>
      </c>
      <c r="M174" s="943">
        <v>0.5</v>
      </c>
      <c r="N174" s="943">
        <v>0.5</v>
      </c>
      <c r="O174" s="882">
        <v>0</v>
      </c>
      <c r="P174" s="882">
        <v>0</v>
      </c>
      <c r="Q174" s="882">
        <v>0</v>
      </c>
      <c r="R174" s="942"/>
    </row>
    <row r="175" spans="1:18" x14ac:dyDescent="0.25">
      <c r="A175" s="521"/>
      <c r="C175" s="627" t="s">
        <v>7225</v>
      </c>
      <c r="D175" s="627" t="s">
        <v>4150</v>
      </c>
      <c r="E175" s="942" t="s">
        <v>6857</v>
      </c>
      <c r="F175" s="627" t="s">
        <v>416</v>
      </c>
      <c r="G175" s="942"/>
      <c r="H175" s="942"/>
      <c r="I175" s="556">
        <v>44927</v>
      </c>
      <c r="J175" s="618">
        <v>46752</v>
      </c>
      <c r="K175" s="942" t="s">
        <v>6846</v>
      </c>
      <c r="L175" s="1294">
        <v>16.803999999999998</v>
      </c>
      <c r="M175" s="1294">
        <v>16.803999999999998</v>
      </c>
      <c r="N175" s="1294">
        <v>16.803999999999998</v>
      </c>
      <c r="O175" s="1119">
        <v>0</v>
      </c>
      <c r="P175" s="1119">
        <v>0</v>
      </c>
      <c r="Q175" s="1119">
        <v>0</v>
      </c>
      <c r="R175" s="942"/>
    </row>
    <row r="176" spans="1:18" x14ac:dyDescent="0.25">
      <c r="A176" s="521"/>
      <c r="C176" s="627" t="s">
        <v>7226</v>
      </c>
      <c r="D176" s="627" t="s">
        <v>4150</v>
      </c>
      <c r="E176" s="942" t="s">
        <v>6857</v>
      </c>
      <c r="F176" s="627" t="s">
        <v>416</v>
      </c>
      <c r="G176" s="942"/>
      <c r="H176" s="942"/>
      <c r="I176" s="556">
        <v>44927</v>
      </c>
      <c r="J176" s="618">
        <v>46752</v>
      </c>
      <c r="K176" s="942" t="s">
        <v>3544</v>
      </c>
      <c r="L176" s="1296"/>
      <c r="M176" s="1296"/>
      <c r="N176" s="1296"/>
      <c r="O176" s="1120"/>
      <c r="P176" s="1120"/>
      <c r="Q176" s="1120"/>
      <c r="R176" s="942"/>
    </row>
    <row r="177" spans="1:18" x14ac:dyDescent="0.25">
      <c r="A177" s="521"/>
      <c r="C177" s="627" t="s">
        <v>7227</v>
      </c>
      <c r="D177" s="627" t="s">
        <v>4150</v>
      </c>
      <c r="E177" s="942" t="s">
        <v>6857</v>
      </c>
      <c r="F177" s="627" t="s">
        <v>416</v>
      </c>
      <c r="G177" s="942"/>
      <c r="H177" s="942"/>
      <c r="I177" s="556">
        <v>44927</v>
      </c>
      <c r="J177" s="618">
        <v>46752</v>
      </c>
      <c r="K177" s="942" t="s">
        <v>6851</v>
      </c>
      <c r="L177" s="1296"/>
      <c r="M177" s="1296"/>
      <c r="N177" s="1296"/>
      <c r="O177" s="1120"/>
      <c r="P177" s="1120"/>
      <c r="Q177" s="1120"/>
      <c r="R177" s="942"/>
    </row>
    <row r="178" spans="1:18" x14ac:dyDescent="0.25">
      <c r="A178" s="521"/>
      <c r="C178" s="627" t="s">
        <v>7228</v>
      </c>
      <c r="D178" s="627" t="s">
        <v>4150</v>
      </c>
      <c r="E178" s="942" t="s">
        <v>6857</v>
      </c>
      <c r="F178" s="627" t="s">
        <v>416</v>
      </c>
      <c r="G178" s="942"/>
      <c r="H178" s="942"/>
      <c r="I178" s="556">
        <v>44927</v>
      </c>
      <c r="J178" s="618">
        <v>46752</v>
      </c>
      <c r="K178" s="942" t="s">
        <v>3544</v>
      </c>
      <c r="L178" s="1296"/>
      <c r="M178" s="1296"/>
      <c r="N178" s="1296"/>
      <c r="O178" s="1120"/>
      <c r="P178" s="1120"/>
      <c r="Q178" s="1120"/>
      <c r="R178" s="942"/>
    </row>
    <row r="179" spans="1:18" x14ac:dyDescent="0.25">
      <c r="A179" s="521"/>
      <c r="C179" s="627" t="s">
        <v>7229</v>
      </c>
      <c r="D179" s="627" t="s">
        <v>4150</v>
      </c>
      <c r="E179" s="942" t="s">
        <v>6857</v>
      </c>
      <c r="F179" s="627" t="s">
        <v>416</v>
      </c>
      <c r="G179" s="942"/>
      <c r="H179" s="942"/>
      <c r="I179" s="556">
        <v>44927</v>
      </c>
      <c r="J179" s="618">
        <v>46752</v>
      </c>
      <c r="K179" s="942" t="s">
        <v>6844</v>
      </c>
      <c r="L179" s="1296"/>
      <c r="M179" s="1296"/>
      <c r="N179" s="1296"/>
      <c r="O179" s="1120"/>
      <c r="P179" s="1120"/>
      <c r="Q179" s="1120"/>
      <c r="R179" s="942"/>
    </row>
    <row r="180" spans="1:18" x14ac:dyDescent="0.25">
      <c r="A180" s="521"/>
      <c r="C180" s="627" t="s">
        <v>7230</v>
      </c>
      <c r="D180" s="627" t="s">
        <v>4150</v>
      </c>
      <c r="E180" s="942" t="s">
        <v>6857</v>
      </c>
      <c r="F180" s="627" t="s">
        <v>416</v>
      </c>
      <c r="G180" s="942"/>
      <c r="H180" s="942"/>
      <c r="I180" s="556">
        <v>44927</v>
      </c>
      <c r="J180" s="618">
        <v>46752</v>
      </c>
      <c r="K180" s="942" t="s">
        <v>3536</v>
      </c>
      <c r="L180" s="1296"/>
      <c r="M180" s="1296"/>
      <c r="N180" s="1296"/>
      <c r="O180" s="1120"/>
      <c r="P180" s="1120"/>
      <c r="Q180" s="1120"/>
      <c r="R180" s="942"/>
    </row>
    <row r="181" spans="1:18" x14ac:dyDescent="0.25">
      <c r="A181" s="521"/>
      <c r="C181" s="627" t="s">
        <v>7231</v>
      </c>
      <c r="D181" s="627" t="s">
        <v>4150</v>
      </c>
      <c r="E181" s="942" t="s">
        <v>6857</v>
      </c>
      <c r="F181" s="627" t="s">
        <v>416</v>
      </c>
      <c r="G181" s="942"/>
      <c r="H181" s="942"/>
      <c r="I181" s="556">
        <v>44927</v>
      </c>
      <c r="J181" s="618">
        <v>46752</v>
      </c>
      <c r="K181" s="942" t="s">
        <v>3536</v>
      </c>
      <c r="L181" s="1296"/>
      <c r="M181" s="1296"/>
      <c r="N181" s="1296"/>
      <c r="O181" s="1120"/>
      <c r="P181" s="1120"/>
      <c r="Q181" s="1120"/>
      <c r="R181" s="942"/>
    </row>
    <row r="182" spans="1:18" x14ac:dyDescent="0.25">
      <c r="A182" s="521"/>
      <c r="C182" s="627" t="s">
        <v>7232</v>
      </c>
      <c r="D182" s="627" t="s">
        <v>4150</v>
      </c>
      <c r="E182" s="942" t="s">
        <v>6857</v>
      </c>
      <c r="F182" s="627" t="s">
        <v>416</v>
      </c>
      <c r="G182" s="942"/>
      <c r="H182" s="942"/>
      <c r="I182" s="556">
        <v>44927</v>
      </c>
      <c r="J182" s="618">
        <v>46752</v>
      </c>
      <c r="K182" s="942" t="s">
        <v>6845</v>
      </c>
      <c r="L182" s="1296"/>
      <c r="M182" s="1296"/>
      <c r="N182" s="1296"/>
      <c r="O182" s="1120"/>
      <c r="P182" s="1120"/>
      <c r="Q182" s="1120"/>
      <c r="R182" s="942"/>
    </row>
    <row r="183" spans="1:18" x14ac:dyDescent="0.25">
      <c r="A183" s="521"/>
      <c r="C183" s="627" t="s">
        <v>7233</v>
      </c>
      <c r="D183" s="627" t="s">
        <v>4150</v>
      </c>
      <c r="E183" s="942" t="s">
        <v>6857</v>
      </c>
      <c r="F183" s="627" t="s">
        <v>416</v>
      </c>
      <c r="G183" s="942"/>
      <c r="H183" s="942"/>
      <c r="I183" s="556">
        <v>44927</v>
      </c>
      <c r="J183" s="618">
        <v>46752</v>
      </c>
      <c r="K183" s="942" t="s">
        <v>6848</v>
      </c>
      <c r="L183" s="1296"/>
      <c r="M183" s="1296"/>
      <c r="N183" s="1296"/>
      <c r="O183" s="1120"/>
      <c r="P183" s="1120"/>
      <c r="Q183" s="1120"/>
      <c r="R183" s="942"/>
    </row>
    <row r="184" spans="1:18" x14ac:dyDescent="0.25">
      <c r="A184" s="521"/>
      <c r="C184" s="627" t="s">
        <v>7234</v>
      </c>
      <c r="D184" s="627" t="s">
        <v>4150</v>
      </c>
      <c r="E184" s="942" t="s">
        <v>6857</v>
      </c>
      <c r="F184" s="627" t="s">
        <v>416</v>
      </c>
      <c r="G184" s="942"/>
      <c r="H184" s="942"/>
      <c r="I184" s="556">
        <v>44927</v>
      </c>
      <c r="J184" s="618">
        <v>46752</v>
      </c>
      <c r="K184" s="942" t="s">
        <v>6846</v>
      </c>
      <c r="L184" s="1295"/>
      <c r="M184" s="1295"/>
      <c r="N184" s="1295"/>
      <c r="O184" s="1121"/>
      <c r="P184" s="1121"/>
      <c r="Q184" s="1121"/>
      <c r="R184" s="942"/>
    </row>
    <row r="185" spans="1:18" x14ac:dyDescent="0.25">
      <c r="A185" s="521"/>
      <c r="C185" s="627" t="s">
        <v>7235</v>
      </c>
      <c r="D185" s="627" t="s">
        <v>4150</v>
      </c>
      <c r="E185" s="942" t="s">
        <v>6858</v>
      </c>
      <c r="F185" s="627" t="s">
        <v>416</v>
      </c>
      <c r="G185" s="942"/>
      <c r="H185" s="942"/>
      <c r="I185" s="556">
        <v>44927</v>
      </c>
      <c r="J185" s="618">
        <v>46752</v>
      </c>
      <c r="K185" s="942" t="s">
        <v>6851</v>
      </c>
      <c r="L185" s="1290">
        <v>2.0499999999999998</v>
      </c>
      <c r="M185" s="1290">
        <v>2.0499999999999998</v>
      </c>
      <c r="N185" s="1290">
        <v>2.0499999999999998</v>
      </c>
      <c r="O185" s="1291">
        <v>0</v>
      </c>
      <c r="P185" s="1291">
        <v>0</v>
      </c>
      <c r="Q185" s="1291">
        <v>0</v>
      </c>
      <c r="R185" s="942"/>
    </row>
    <row r="186" spans="1:18" x14ac:dyDescent="0.25">
      <c r="A186" s="521"/>
      <c r="C186" s="627" t="s">
        <v>7236</v>
      </c>
      <c r="D186" s="627" t="s">
        <v>4150</v>
      </c>
      <c r="E186" s="942" t="s">
        <v>6858</v>
      </c>
      <c r="F186" s="627" t="s">
        <v>416</v>
      </c>
      <c r="G186" s="942"/>
      <c r="H186" s="942"/>
      <c r="I186" s="556">
        <v>44927</v>
      </c>
      <c r="J186" s="618">
        <v>46752</v>
      </c>
      <c r="K186" s="942" t="s">
        <v>3544</v>
      </c>
      <c r="L186" s="1290"/>
      <c r="M186" s="1290"/>
      <c r="N186" s="1290"/>
      <c r="O186" s="1291"/>
      <c r="P186" s="1291"/>
      <c r="Q186" s="1291"/>
      <c r="R186" s="942"/>
    </row>
    <row r="187" spans="1:18" x14ac:dyDescent="0.25">
      <c r="A187" s="521"/>
      <c r="C187" s="627" t="s">
        <v>7237</v>
      </c>
      <c r="D187" s="627" t="s">
        <v>4150</v>
      </c>
      <c r="E187" s="942" t="s">
        <v>6858</v>
      </c>
      <c r="F187" s="627" t="s">
        <v>416</v>
      </c>
      <c r="G187" s="942"/>
      <c r="H187" s="942"/>
      <c r="I187" s="556">
        <v>44927</v>
      </c>
      <c r="J187" s="618">
        <v>46752</v>
      </c>
      <c r="K187" s="942" t="s">
        <v>6849</v>
      </c>
      <c r="L187" s="1290"/>
      <c r="M187" s="1290"/>
      <c r="N187" s="1290"/>
      <c r="O187" s="1291"/>
      <c r="P187" s="1291"/>
      <c r="Q187" s="1291"/>
      <c r="R187" s="942"/>
    </row>
    <row r="188" spans="1:18" x14ac:dyDescent="0.25">
      <c r="A188" s="521"/>
      <c r="C188" s="627" t="s">
        <v>7238</v>
      </c>
      <c r="D188" s="627" t="s">
        <v>4150</v>
      </c>
      <c r="E188" s="942" t="s">
        <v>6858</v>
      </c>
      <c r="F188" s="627" t="s">
        <v>416</v>
      </c>
      <c r="G188" s="942"/>
      <c r="H188" s="942"/>
      <c r="I188" s="556">
        <v>44927</v>
      </c>
      <c r="J188" s="618">
        <v>46752</v>
      </c>
      <c r="K188" s="942" t="s">
        <v>6848</v>
      </c>
      <c r="L188" s="1290"/>
      <c r="M188" s="1290"/>
      <c r="N188" s="1290"/>
      <c r="O188" s="1291"/>
      <c r="P188" s="1291"/>
      <c r="Q188" s="1291"/>
      <c r="R188" s="942"/>
    </row>
    <row r="189" spans="1:18" x14ac:dyDescent="0.25">
      <c r="A189" s="521"/>
      <c r="C189" s="627" t="s">
        <v>6039</v>
      </c>
      <c r="D189" s="627" t="s">
        <v>4150</v>
      </c>
      <c r="E189" s="942" t="s">
        <v>6859</v>
      </c>
      <c r="F189" s="627" t="s">
        <v>416</v>
      </c>
      <c r="G189" s="942"/>
      <c r="H189" s="942"/>
      <c r="I189" s="556">
        <v>44562</v>
      </c>
      <c r="J189" s="618">
        <v>46752</v>
      </c>
      <c r="K189" s="942" t="s">
        <v>6848</v>
      </c>
      <c r="L189" s="1290">
        <v>12.878</v>
      </c>
      <c r="M189" s="1290">
        <v>12.878</v>
      </c>
      <c r="N189" s="1290">
        <v>12.878</v>
      </c>
      <c r="O189" s="1291">
        <v>0</v>
      </c>
      <c r="P189" s="1291">
        <v>0</v>
      </c>
      <c r="Q189" s="1291">
        <v>0</v>
      </c>
      <c r="R189" s="942"/>
    </row>
    <row r="190" spans="1:18" x14ac:dyDescent="0.25">
      <c r="A190" s="521"/>
      <c r="C190" s="627" t="s">
        <v>7239</v>
      </c>
      <c r="D190" s="627" t="s">
        <v>4150</v>
      </c>
      <c r="E190" s="942" t="s">
        <v>6859</v>
      </c>
      <c r="F190" s="627" t="s">
        <v>416</v>
      </c>
      <c r="G190" s="942"/>
      <c r="H190" s="942"/>
      <c r="I190" s="556">
        <v>44562</v>
      </c>
      <c r="J190" s="618">
        <v>46752</v>
      </c>
      <c r="K190" s="942" t="s">
        <v>6846</v>
      </c>
      <c r="L190" s="1290"/>
      <c r="M190" s="1290"/>
      <c r="N190" s="1290"/>
      <c r="O190" s="1291"/>
      <c r="P190" s="1291"/>
      <c r="Q190" s="1291"/>
      <c r="R190" s="942"/>
    </row>
    <row r="191" spans="1:18" x14ac:dyDescent="0.25">
      <c r="A191" s="521"/>
      <c r="C191" s="627" t="s">
        <v>7240</v>
      </c>
      <c r="D191" s="627" t="s">
        <v>4150</v>
      </c>
      <c r="E191" s="942" t="s">
        <v>6859</v>
      </c>
      <c r="F191" s="627" t="s">
        <v>416</v>
      </c>
      <c r="G191" s="942"/>
      <c r="H191" s="942"/>
      <c r="I191" s="556">
        <v>44927</v>
      </c>
      <c r="J191" s="618">
        <v>46752</v>
      </c>
      <c r="K191" s="942" t="s">
        <v>6847</v>
      </c>
      <c r="L191" s="1290"/>
      <c r="M191" s="1290"/>
      <c r="N191" s="1290"/>
      <c r="O191" s="1291"/>
      <c r="P191" s="1291"/>
      <c r="Q191" s="1291"/>
      <c r="R191" s="942"/>
    </row>
  </sheetData>
  <mergeCells count="155">
    <mergeCell ref="L161:L173"/>
    <mergeCell ref="M161:M173"/>
    <mergeCell ref="N161:N173"/>
    <mergeCell ref="O161:O173"/>
    <mergeCell ref="P161:P173"/>
    <mergeCell ref="Q161:Q173"/>
    <mergeCell ref="L189:L191"/>
    <mergeCell ref="M189:M191"/>
    <mergeCell ref="N189:N191"/>
    <mergeCell ref="O189:O191"/>
    <mergeCell ref="P189:P191"/>
    <mergeCell ref="Q189:Q191"/>
    <mergeCell ref="L175:L184"/>
    <mergeCell ref="M175:M184"/>
    <mergeCell ref="N175:N184"/>
    <mergeCell ref="O175:O184"/>
    <mergeCell ref="P175:P184"/>
    <mergeCell ref="Q175:Q184"/>
    <mergeCell ref="L185:L188"/>
    <mergeCell ref="M185:M188"/>
    <mergeCell ref="N185:N188"/>
    <mergeCell ref="O185:O188"/>
    <mergeCell ref="P185:P188"/>
    <mergeCell ref="Q185:Q188"/>
    <mergeCell ref="L131:L145"/>
    <mergeCell ref="M131:M145"/>
    <mergeCell ref="N131:N145"/>
    <mergeCell ref="O131:O145"/>
    <mergeCell ref="P131:P145"/>
    <mergeCell ref="Q131:Q145"/>
    <mergeCell ref="L148:L159"/>
    <mergeCell ref="M148:M159"/>
    <mergeCell ref="N148:N159"/>
    <mergeCell ref="O148:O159"/>
    <mergeCell ref="P148:P159"/>
    <mergeCell ref="Q148:Q159"/>
    <mergeCell ref="L146:L147"/>
    <mergeCell ref="M146:M147"/>
    <mergeCell ref="N146:N147"/>
    <mergeCell ref="O146:O147"/>
    <mergeCell ref="P146:P147"/>
    <mergeCell ref="Q146:Q147"/>
    <mergeCell ref="L13:L14"/>
    <mergeCell ref="M13:M14"/>
    <mergeCell ref="N13:N14"/>
    <mergeCell ref="O13:O14"/>
    <mergeCell ref="P13:P14"/>
    <mergeCell ref="Q13:Q14"/>
    <mergeCell ref="L116:L117"/>
    <mergeCell ref="M116:M117"/>
    <mergeCell ref="N116:N117"/>
    <mergeCell ref="O116:O117"/>
    <mergeCell ref="P116:P117"/>
    <mergeCell ref="Q116:Q117"/>
    <mergeCell ref="Q55:Q60"/>
    <mergeCell ref="P33:P36"/>
    <mergeCell ref="Q33:Q36"/>
    <mergeCell ref="P37:P39"/>
    <mergeCell ref="Q37:Q39"/>
    <mergeCell ref="B5:H5"/>
    <mergeCell ref="I5:J5"/>
    <mergeCell ref="L5:N5"/>
    <mergeCell ref="O5:Q5"/>
    <mergeCell ref="L10:L12"/>
    <mergeCell ref="M10:M12"/>
    <mergeCell ref="N10:N12"/>
    <mergeCell ref="O10:O12"/>
    <mergeCell ref="P10:P12"/>
    <mergeCell ref="Q10:Q12"/>
    <mergeCell ref="K18:K32"/>
    <mergeCell ref="L18:L32"/>
    <mergeCell ref="M18:M32"/>
    <mergeCell ref="N18:N32"/>
    <mergeCell ref="O18:O32"/>
    <mergeCell ref="P18:P32"/>
    <mergeCell ref="Q18:Q32"/>
    <mergeCell ref="K47:K49"/>
    <mergeCell ref="L47:L49"/>
    <mergeCell ref="M47:M49"/>
    <mergeCell ref="N47:N49"/>
    <mergeCell ref="O47:O49"/>
    <mergeCell ref="P47:P49"/>
    <mergeCell ref="Q47:Q49"/>
    <mergeCell ref="P50:P54"/>
    <mergeCell ref="Q50:Q54"/>
    <mergeCell ref="K55:K60"/>
    <mergeCell ref="L55:L60"/>
    <mergeCell ref="M55:M60"/>
    <mergeCell ref="K61:K67"/>
    <mergeCell ref="L61:L67"/>
    <mergeCell ref="M61:M67"/>
    <mergeCell ref="N61:N67"/>
    <mergeCell ref="O61:O67"/>
    <mergeCell ref="P61:P67"/>
    <mergeCell ref="Q61:Q67"/>
    <mergeCell ref="N55:N60"/>
    <mergeCell ref="O55:O60"/>
    <mergeCell ref="P55:P60"/>
    <mergeCell ref="P40:P43"/>
    <mergeCell ref="Q40:Q43"/>
    <mergeCell ref="K44:K46"/>
    <mergeCell ref="L44:L46"/>
    <mergeCell ref="M44:M46"/>
    <mergeCell ref="N44:N46"/>
    <mergeCell ref="O44:O46"/>
    <mergeCell ref="P44:P46"/>
    <mergeCell ref="Q44:Q46"/>
    <mergeCell ref="K71:K78"/>
    <mergeCell ref="L71:L78"/>
    <mergeCell ref="M71:M78"/>
    <mergeCell ref="N71:N78"/>
    <mergeCell ref="K33:K36"/>
    <mergeCell ref="L33:L36"/>
    <mergeCell ref="M33:M36"/>
    <mergeCell ref="N33:N36"/>
    <mergeCell ref="O33:O36"/>
    <mergeCell ref="K37:K39"/>
    <mergeCell ref="L37:L39"/>
    <mergeCell ref="M37:M39"/>
    <mergeCell ref="N37:N39"/>
    <mergeCell ref="O37:O39"/>
    <mergeCell ref="K40:K43"/>
    <mergeCell ref="L40:L43"/>
    <mergeCell ref="M40:M43"/>
    <mergeCell ref="N40:N43"/>
    <mergeCell ref="O40:O43"/>
    <mergeCell ref="K50:K54"/>
    <mergeCell ref="L50:L54"/>
    <mergeCell ref="M50:M54"/>
    <mergeCell ref="N50:N54"/>
    <mergeCell ref="O50:O54"/>
    <mergeCell ref="K108:K114"/>
    <mergeCell ref="L108:L114"/>
    <mergeCell ref="M108:M114"/>
    <mergeCell ref="N108:N114"/>
    <mergeCell ref="O71:O78"/>
    <mergeCell ref="P71:P78"/>
    <mergeCell ref="Q71:Q78"/>
    <mergeCell ref="K97:K103"/>
    <mergeCell ref="L97:L103"/>
    <mergeCell ref="M97:M103"/>
    <mergeCell ref="N97:N103"/>
    <mergeCell ref="O97:O103"/>
    <mergeCell ref="P97:P103"/>
    <mergeCell ref="Q97:Q103"/>
    <mergeCell ref="O108:O114"/>
    <mergeCell ref="P108:P114"/>
    <mergeCell ref="Q108:Q114"/>
    <mergeCell ref="K79:K86"/>
    <mergeCell ref="L79:L86"/>
    <mergeCell ref="M79:M86"/>
    <mergeCell ref="N79:N86"/>
    <mergeCell ref="O79:O86"/>
    <mergeCell ref="P79:P86"/>
    <mergeCell ref="Q79:Q86"/>
  </mergeCells>
  <pageMargins left="0.7" right="0.7" top="0.75" bottom="0.75" header="0.3" footer="0.3"/>
  <pageSetup orientation="portrait" r:id="rId1"/>
  <headerFooter>
    <oddFooter>&amp;L&amp;1#&amp;"Arial"&amp;8&amp;K000000Statkraft Internal</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22E2-E5E5-4B22-A15F-6E600773EA3F}">
  <sheetPr codeName="Hoja41">
    <tabColor rgb="FF2E6EBC"/>
  </sheetPr>
  <dimension ref="B2:W99"/>
  <sheetViews>
    <sheetView zoomScaleNormal="100" workbookViewId="0">
      <selection activeCell="L25" sqref="L25"/>
    </sheetView>
  </sheetViews>
  <sheetFormatPr baseColWidth="10" defaultColWidth="9.140625" defaultRowHeight="15" x14ac:dyDescent="0.25"/>
  <cols>
    <col min="1" max="1" width="3.42578125" customWidth="1"/>
    <col min="2" max="2" width="5" bestFit="1" customWidth="1"/>
    <col min="3" max="3" width="16.7109375" customWidth="1"/>
    <col min="4" max="4" width="29.7109375" customWidth="1"/>
    <col min="5" max="5" width="25.7109375" customWidth="1"/>
    <col min="6" max="6" width="20.28515625" customWidth="1"/>
    <col min="7" max="7" width="14.85546875" customWidth="1"/>
    <col min="8" max="8" width="18.42578125" customWidth="1"/>
    <col min="9" max="10" width="15" style="555" customWidth="1"/>
    <col min="11" max="11" width="24.42578125" customWidth="1"/>
    <col min="12" max="17" width="15" style="550" customWidth="1"/>
    <col min="18" max="18" width="50" customWidth="1"/>
  </cols>
  <sheetData>
    <row r="2" spans="2:23" ht="21" x14ac:dyDescent="0.35">
      <c r="D2" s="548" t="s">
        <v>6860</v>
      </c>
    </row>
    <row r="5" spans="2:23" ht="15" customHeight="1" x14ac:dyDescent="0.25">
      <c r="B5" s="1092" t="s">
        <v>393</v>
      </c>
      <c r="C5" s="1092"/>
      <c r="D5" s="1092"/>
      <c r="E5" s="1092"/>
      <c r="F5" s="1092"/>
      <c r="G5" s="1092"/>
      <c r="H5" s="1092"/>
      <c r="I5" s="1093" t="s">
        <v>394</v>
      </c>
      <c r="J5" s="1093"/>
      <c r="K5" s="1123" t="s">
        <v>407</v>
      </c>
      <c r="L5" s="1130" t="s">
        <v>395</v>
      </c>
      <c r="M5" s="1131"/>
      <c r="N5" s="1132"/>
      <c r="O5" s="1130" t="s">
        <v>396</v>
      </c>
      <c r="P5" s="1131"/>
      <c r="Q5" s="1132"/>
      <c r="R5" s="1123" t="s">
        <v>4051</v>
      </c>
    </row>
    <row r="6" spans="2:23" ht="30" x14ac:dyDescent="0.25">
      <c r="B6" s="551" t="s">
        <v>4002</v>
      </c>
      <c r="C6" s="551" t="s">
        <v>4052</v>
      </c>
      <c r="D6" s="551" t="s">
        <v>4003</v>
      </c>
      <c r="E6" s="551" t="s">
        <v>401</v>
      </c>
      <c r="F6" s="551" t="s">
        <v>402</v>
      </c>
      <c r="G6" s="551" t="s">
        <v>403</v>
      </c>
      <c r="H6" s="551" t="s">
        <v>404</v>
      </c>
      <c r="I6" s="703" t="s">
        <v>405</v>
      </c>
      <c r="J6" s="703" t="s">
        <v>406</v>
      </c>
      <c r="K6" s="1124"/>
      <c r="L6" s="553" t="s">
        <v>408</v>
      </c>
      <c r="M6" s="553" t="s">
        <v>409</v>
      </c>
      <c r="N6" s="553" t="s">
        <v>410</v>
      </c>
      <c r="O6" s="553" t="s">
        <v>408</v>
      </c>
      <c r="P6" s="553" t="s">
        <v>409</v>
      </c>
      <c r="Q6" s="553" t="s">
        <v>410</v>
      </c>
      <c r="R6" s="1124"/>
    </row>
    <row r="7" spans="2:23" x14ac:dyDescent="0.25">
      <c r="B7" s="500">
        <v>0</v>
      </c>
      <c r="C7" s="500" t="s">
        <v>5639</v>
      </c>
      <c r="D7" s="500" t="s">
        <v>50</v>
      </c>
      <c r="E7" s="500" t="s">
        <v>5162</v>
      </c>
      <c r="F7" s="500" t="s">
        <v>416</v>
      </c>
      <c r="G7" s="500" t="s">
        <v>558</v>
      </c>
      <c r="H7" s="500" t="s">
        <v>370</v>
      </c>
      <c r="I7" s="556">
        <v>44378</v>
      </c>
      <c r="J7" s="556">
        <v>45291</v>
      </c>
      <c r="K7" s="500" t="s">
        <v>5900</v>
      </c>
      <c r="L7" s="502">
        <v>1.45</v>
      </c>
      <c r="M7" s="502">
        <v>1.45</v>
      </c>
      <c r="N7" s="502">
        <v>1.45</v>
      </c>
      <c r="O7" s="502">
        <v>0</v>
      </c>
      <c r="P7" s="502">
        <v>0</v>
      </c>
      <c r="Q7" s="502">
        <v>0</v>
      </c>
      <c r="R7" s="500"/>
      <c r="T7" s="1015"/>
      <c r="U7" s="1015"/>
      <c r="V7" s="1015"/>
      <c r="W7" s="1015"/>
    </row>
    <row r="8" spans="2:23" s="655" customFormat="1" x14ac:dyDescent="0.25">
      <c r="B8" s="937">
        <v>1872</v>
      </c>
      <c r="C8" s="937" t="s">
        <v>1969</v>
      </c>
      <c r="D8" s="937" t="s">
        <v>50</v>
      </c>
      <c r="E8" s="937" t="s">
        <v>1972</v>
      </c>
      <c r="F8" s="937" t="s">
        <v>416</v>
      </c>
      <c r="G8" s="937" t="s">
        <v>558</v>
      </c>
      <c r="H8" s="937" t="s">
        <v>422</v>
      </c>
      <c r="I8" s="944">
        <v>42552</v>
      </c>
      <c r="J8" s="944">
        <v>46203</v>
      </c>
      <c r="K8" s="937" t="s">
        <v>4032</v>
      </c>
      <c r="L8" s="899">
        <v>1.8</v>
      </c>
      <c r="M8" s="899">
        <v>1.8</v>
      </c>
      <c r="N8" s="899">
        <v>1.8</v>
      </c>
      <c r="O8" s="899">
        <v>0</v>
      </c>
      <c r="P8" s="899">
        <v>0</v>
      </c>
      <c r="Q8" s="899">
        <v>0</v>
      </c>
      <c r="R8" s="937"/>
      <c r="T8" s="1015"/>
      <c r="U8" s="1015"/>
      <c r="V8" s="1015"/>
      <c r="W8" s="1015"/>
    </row>
    <row r="9" spans="2:23" ht="26.25" x14ac:dyDescent="0.25">
      <c r="B9" s="937">
        <v>1510</v>
      </c>
      <c r="C9" s="937" t="s">
        <v>1847</v>
      </c>
      <c r="D9" s="937" t="s">
        <v>50</v>
      </c>
      <c r="E9" s="937" t="s">
        <v>4035</v>
      </c>
      <c r="F9" s="937" t="s">
        <v>416</v>
      </c>
      <c r="G9" s="937" t="s">
        <v>558</v>
      </c>
      <c r="H9" s="937" t="s">
        <v>540</v>
      </c>
      <c r="I9" s="944">
        <v>42370</v>
      </c>
      <c r="J9" s="944">
        <v>45291</v>
      </c>
      <c r="K9" s="937" t="s">
        <v>1063</v>
      </c>
      <c r="L9" s="1300">
        <v>5.5</v>
      </c>
      <c r="M9" s="1300">
        <v>5.5</v>
      </c>
      <c r="N9" s="1300">
        <v>5.5</v>
      </c>
      <c r="O9" s="1102">
        <v>0</v>
      </c>
      <c r="P9" s="1102">
        <v>0</v>
      </c>
      <c r="Q9" s="1102">
        <v>0</v>
      </c>
      <c r="R9" s="500"/>
      <c r="T9" s="1015"/>
      <c r="U9" s="1015"/>
      <c r="V9" s="1015"/>
      <c r="W9" s="1015"/>
    </row>
    <row r="10" spans="2:23" ht="26.25" x14ac:dyDescent="0.25">
      <c r="B10" s="937">
        <v>1517</v>
      </c>
      <c r="C10" s="937" t="s">
        <v>1862</v>
      </c>
      <c r="D10" s="937" t="s">
        <v>50</v>
      </c>
      <c r="E10" s="937" t="s">
        <v>4035</v>
      </c>
      <c r="F10" s="937" t="s">
        <v>416</v>
      </c>
      <c r="G10" s="937" t="s">
        <v>558</v>
      </c>
      <c r="H10" s="937" t="s">
        <v>549</v>
      </c>
      <c r="I10" s="944">
        <v>42370</v>
      </c>
      <c r="J10" s="944">
        <v>45291</v>
      </c>
      <c r="K10" s="937" t="s">
        <v>1063</v>
      </c>
      <c r="L10" s="1301"/>
      <c r="M10" s="1301"/>
      <c r="N10" s="1301"/>
      <c r="O10" s="1104"/>
      <c r="P10" s="1104">
        <v>0</v>
      </c>
      <c r="Q10" s="1104">
        <v>0</v>
      </c>
      <c r="R10" s="500"/>
      <c r="T10" s="1015"/>
      <c r="U10" s="1015"/>
      <c r="V10" s="1015"/>
      <c r="W10" s="1015"/>
    </row>
    <row r="11" spans="2:23" s="559" customFormat="1" x14ac:dyDescent="0.25">
      <c r="B11" s="500">
        <v>1555</v>
      </c>
      <c r="C11" s="500" t="s">
        <v>1911</v>
      </c>
      <c r="D11" s="500" t="s">
        <v>50</v>
      </c>
      <c r="E11" s="500" t="s">
        <v>1914</v>
      </c>
      <c r="F11" s="500" t="s">
        <v>416</v>
      </c>
      <c r="G11" s="500" t="s">
        <v>558</v>
      </c>
      <c r="H11" s="500" t="s">
        <v>458</v>
      </c>
      <c r="I11" s="556">
        <v>42401</v>
      </c>
      <c r="J11" s="556">
        <v>47483</v>
      </c>
      <c r="K11" s="500" t="s">
        <v>1066</v>
      </c>
      <c r="L11" s="502">
        <v>6</v>
      </c>
      <c r="M11" s="502">
        <v>6</v>
      </c>
      <c r="N11" s="502">
        <v>6</v>
      </c>
      <c r="O11" s="502">
        <v>0</v>
      </c>
      <c r="P11" s="502">
        <v>0</v>
      </c>
      <c r="Q11" s="502">
        <v>0</v>
      </c>
      <c r="R11" s="500"/>
      <c r="T11" s="1016"/>
      <c r="U11" s="1016"/>
      <c r="V11" s="1016"/>
      <c r="W11" s="1016"/>
    </row>
    <row r="12" spans="2:23" x14ac:dyDescent="0.25">
      <c r="B12" s="1017">
        <v>4900</v>
      </c>
      <c r="C12" s="937" t="s">
        <v>3721</v>
      </c>
      <c r="D12" s="937" t="s">
        <v>50</v>
      </c>
      <c r="E12" s="937" t="s">
        <v>4036</v>
      </c>
      <c r="F12" s="937" t="s">
        <v>416</v>
      </c>
      <c r="G12" s="937" t="s">
        <v>558</v>
      </c>
      <c r="H12" s="937" t="s">
        <v>484</v>
      </c>
      <c r="I12" s="944">
        <v>43647</v>
      </c>
      <c r="J12" s="944">
        <v>45291</v>
      </c>
      <c r="K12" s="937" t="s">
        <v>484</v>
      </c>
      <c r="L12" s="899">
        <v>2.2999999999999998</v>
      </c>
      <c r="M12" s="899">
        <v>2.2999999999999998</v>
      </c>
      <c r="N12" s="899">
        <v>2.2999999999999998</v>
      </c>
      <c r="O12" s="502">
        <v>0</v>
      </c>
      <c r="P12" s="502">
        <v>0</v>
      </c>
      <c r="Q12" s="502">
        <v>0</v>
      </c>
      <c r="R12" s="500"/>
    </row>
    <row r="13" spans="2:23" x14ac:dyDescent="0.25">
      <c r="B13" s="1017"/>
      <c r="C13" s="937" t="s">
        <v>3721</v>
      </c>
      <c r="D13" s="937" t="s">
        <v>50</v>
      </c>
      <c r="E13" s="937" t="s">
        <v>4036</v>
      </c>
      <c r="F13" s="937" t="s">
        <v>416</v>
      </c>
      <c r="G13" s="937" t="s">
        <v>558</v>
      </c>
      <c r="H13" s="937" t="s">
        <v>484</v>
      </c>
      <c r="I13" s="944">
        <v>45170</v>
      </c>
      <c r="J13" s="944">
        <v>45291</v>
      </c>
      <c r="K13" s="937" t="s">
        <v>484</v>
      </c>
      <c r="L13" s="899">
        <v>1.1000000000000001</v>
      </c>
      <c r="M13" s="899">
        <v>1.1000000000000001</v>
      </c>
      <c r="N13" s="899">
        <v>1.1000000000000001</v>
      </c>
      <c r="O13" s="502">
        <v>0</v>
      </c>
      <c r="P13" s="502">
        <v>0</v>
      </c>
      <c r="Q13" s="502">
        <v>0</v>
      </c>
      <c r="R13" s="500"/>
    </row>
    <row r="14" spans="2:23" x14ac:dyDescent="0.25">
      <c r="B14" s="1017"/>
      <c r="C14" s="937" t="s">
        <v>3721</v>
      </c>
      <c r="D14" s="937" t="s">
        <v>50</v>
      </c>
      <c r="E14" s="937" t="s">
        <v>4036</v>
      </c>
      <c r="F14" s="937" t="s">
        <v>416</v>
      </c>
      <c r="G14" s="937" t="s">
        <v>558</v>
      </c>
      <c r="H14" s="937" t="s">
        <v>484</v>
      </c>
      <c r="I14" s="944">
        <v>44562</v>
      </c>
      <c r="J14" s="944">
        <v>46387</v>
      </c>
      <c r="K14" s="937" t="s">
        <v>484</v>
      </c>
      <c r="L14" s="899">
        <v>2.9</v>
      </c>
      <c r="M14" s="899">
        <v>2.9</v>
      </c>
      <c r="N14" s="899">
        <v>2.9</v>
      </c>
      <c r="O14" s="502">
        <v>0</v>
      </c>
      <c r="P14" s="502">
        <v>0</v>
      </c>
      <c r="Q14" s="502">
        <v>0</v>
      </c>
      <c r="R14" s="500"/>
    </row>
    <row r="15" spans="2:23" s="646" customFormat="1" x14ac:dyDescent="0.25">
      <c r="B15" s="1017"/>
      <c r="C15" s="937" t="s">
        <v>6270</v>
      </c>
      <c r="D15" s="937" t="s">
        <v>50</v>
      </c>
      <c r="E15" s="937" t="s">
        <v>4036</v>
      </c>
      <c r="F15" s="937" t="s">
        <v>416</v>
      </c>
      <c r="G15" s="937" t="s">
        <v>558</v>
      </c>
      <c r="H15" s="937" t="s">
        <v>5901</v>
      </c>
      <c r="I15" s="944">
        <v>44562</v>
      </c>
      <c r="J15" s="944">
        <v>46387</v>
      </c>
      <c r="K15" s="937" t="s">
        <v>5901</v>
      </c>
      <c r="L15" s="899">
        <v>0</v>
      </c>
      <c r="M15" s="899">
        <v>0</v>
      </c>
      <c r="N15" s="899">
        <v>0</v>
      </c>
      <c r="O15" s="502">
        <v>0</v>
      </c>
      <c r="P15" s="502">
        <v>0</v>
      </c>
      <c r="Q15" s="502">
        <v>0</v>
      </c>
      <c r="R15" s="656"/>
    </row>
    <row r="16" spans="2:23" s="646" customFormat="1" ht="26.25" x14ac:dyDescent="0.25">
      <c r="B16" s="1017"/>
      <c r="C16" s="937" t="s">
        <v>6271</v>
      </c>
      <c r="D16" s="937" t="s">
        <v>50</v>
      </c>
      <c r="E16" s="937" t="s">
        <v>4036</v>
      </c>
      <c r="F16" s="937" t="s">
        <v>416</v>
      </c>
      <c r="G16" s="937" t="s">
        <v>558</v>
      </c>
      <c r="H16" s="937" t="s">
        <v>5902</v>
      </c>
      <c r="I16" s="944">
        <v>44562</v>
      </c>
      <c r="J16" s="944">
        <v>46387</v>
      </c>
      <c r="K16" s="937" t="s">
        <v>5902</v>
      </c>
      <c r="L16" s="899">
        <v>0</v>
      </c>
      <c r="M16" s="899">
        <v>0</v>
      </c>
      <c r="N16" s="899">
        <v>0</v>
      </c>
      <c r="O16" s="502">
        <v>0</v>
      </c>
      <c r="P16" s="502">
        <v>0</v>
      </c>
      <c r="Q16" s="502">
        <v>0</v>
      </c>
      <c r="R16" s="656"/>
    </row>
    <row r="17" spans="2:23" x14ac:dyDescent="0.25">
      <c r="B17" s="1017">
        <v>4726</v>
      </c>
      <c r="C17" s="937" t="s">
        <v>4711</v>
      </c>
      <c r="D17" s="937" t="s">
        <v>50</v>
      </c>
      <c r="E17" s="937" t="s">
        <v>4036</v>
      </c>
      <c r="F17" s="937" t="s">
        <v>416</v>
      </c>
      <c r="G17" s="937" t="s">
        <v>558</v>
      </c>
      <c r="H17" s="937" t="s">
        <v>608</v>
      </c>
      <c r="I17" s="944">
        <v>43497</v>
      </c>
      <c r="J17" s="944">
        <v>45657</v>
      </c>
      <c r="K17" s="937" t="s">
        <v>608</v>
      </c>
      <c r="L17" s="899">
        <v>3.08</v>
      </c>
      <c r="M17" s="899">
        <v>2.72</v>
      </c>
      <c r="N17" s="899">
        <v>3.08</v>
      </c>
      <c r="O17" s="502">
        <v>0</v>
      </c>
      <c r="P17" s="502">
        <v>0</v>
      </c>
      <c r="Q17" s="502">
        <v>0</v>
      </c>
      <c r="R17" s="500"/>
    </row>
    <row r="18" spans="2:23" x14ac:dyDescent="0.25">
      <c r="B18" s="972">
        <v>4750</v>
      </c>
      <c r="C18" s="500" t="s">
        <v>4710</v>
      </c>
      <c r="D18" s="500" t="s">
        <v>50</v>
      </c>
      <c r="E18" s="500" t="s">
        <v>4036</v>
      </c>
      <c r="F18" s="500" t="s">
        <v>416</v>
      </c>
      <c r="G18" s="500" t="s">
        <v>558</v>
      </c>
      <c r="H18" s="500" t="s">
        <v>370</v>
      </c>
      <c r="I18" s="556">
        <v>43525</v>
      </c>
      <c r="J18" s="556">
        <v>46387</v>
      </c>
      <c r="K18" s="500" t="s">
        <v>370</v>
      </c>
      <c r="L18" s="899">
        <v>0.6</v>
      </c>
      <c r="M18" s="899">
        <v>0.6</v>
      </c>
      <c r="N18" s="899">
        <v>0.6</v>
      </c>
      <c r="O18" s="502">
        <v>0</v>
      </c>
      <c r="P18" s="502">
        <v>0</v>
      </c>
      <c r="Q18" s="502">
        <v>0</v>
      </c>
      <c r="R18" s="500"/>
    </row>
    <row r="19" spans="2:23" x14ac:dyDescent="0.25">
      <c r="B19" s="972"/>
      <c r="C19" s="500" t="s">
        <v>4710</v>
      </c>
      <c r="D19" s="500" t="s">
        <v>50</v>
      </c>
      <c r="E19" s="500" t="s">
        <v>4036</v>
      </c>
      <c r="F19" s="500" t="s">
        <v>416</v>
      </c>
      <c r="G19" s="500" t="s">
        <v>558</v>
      </c>
      <c r="H19" s="500" t="s">
        <v>370</v>
      </c>
      <c r="I19" s="948">
        <v>44470</v>
      </c>
      <c r="J19" s="556">
        <v>45657</v>
      </c>
      <c r="K19" s="500" t="s">
        <v>370</v>
      </c>
      <c r="L19" s="899">
        <v>0.3</v>
      </c>
      <c r="M19" s="502">
        <v>0.3</v>
      </c>
      <c r="N19" s="502">
        <v>0.3</v>
      </c>
      <c r="O19" s="502">
        <v>0</v>
      </c>
      <c r="P19" s="502">
        <v>0</v>
      </c>
      <c r="Q19" s="502">
        <v>0</v>
      </c>
      <c r="R19" s="500"/>
    </row>
    <row r="20" spans="2:23" x14ac:dyDescent="0.25">
      <c r="B20" s="972"/>
      <c r="C20" s="500" t="s">
        <v>4710</v>
      </c>
      <c r="D20" s="500" t="s">
        <v>50</v>
      </c>
      <c r="E20" s="945" t="s">
        <v>4036</v>
      </c>
      <c r="F20" s="945" t="s">
        <v>416</v>
      </c>
      <c r="G20" s="945" t="s">
        <v>558</v>
      </c>
      <c r="H20" s="945" t="s">
        <v>370</v>
      </c>
      <c r="I20" s="946">
        <v>44562</v>
      </c>
      <c r="J20" s="947">
        <v>46022</v>
      </c>
      <c r="K20" s="500" t="s">
        <v>370</v>
      </c>
      <c r="L20" s="899">
        <v>0.36</v>
      </c>
      <c r="M20" s="502">
        <v>0.36</v>
      </c>
      <c r="N20" s="502">
        <v>0.36</v>
      </c>
      <c r="O20" s="502">
        <v>0</v>
      </c>
      <c r="P20" s="502">
        <v>0</v>
      </c>
      <c r="Q20" s="502">
        <v>0</v>
      </c>
      <c r="R20" s="500"/>
    </row>
    <row r="21" spans="2:23" x14ac:dyDescent="0.25">
      <c r="B21" s="972">
        <v>0</v>
      </c>
      <c r="C21" s="500" t="s">
        <v>4966</v>
      </c>
      <c r="D21" s="500" t="s">
        <v>50</v>
      </c>
      <c r="E21" s="500" t="s">
        <v>4036</v>
      </c>
      <c r="F21" s="500" t="s">
        <v>416</v>
      </c>
      <c r="G21" s="500" t="s">
        <v>558</v>
      </c>
      <c r="H21" s="500" t="s">
        <v>517</v>
      </c>
      <c r="I21" s="556">
        <v>44348</v>
      </c>
      <c r="J21" s="556">
        <v>46387</v>
      </c>
      <c r="K21" s="500" t="s">
        <v>517</v>
      </c>
      <c r="L21" s="899">
        <v>0.7</v>
      </c>
      <c r="M21" s="502">
        <v>0.7</v>
      </c>
      <c r="N21" s="502">
        <v>0.7</v>
      </c>
      <c r="O21" s="502">
        <v>0</v>
      </c>
      <c r="P21" s="502">
        <v>0</v>
      </c>
      <c r="Q21" s="502">
        <v>0</v>
      </c>
      <c r="R21" s="500"/>
    </row>
    <row r="22" spans="2:23" x14ac:dyDescent="0.25">
      <c r="B22" s="972"/>
      <c r="C22" s="500" t="s">
        <v>4710</v>
      </c>
      <c r="D22" s="500" t="s">
        <v>50</v>
      </c>
      <c r="E22" s="945" t="s">
        <v>4036</v>
      </c>
      <c r="F22" s="945" t="s">
        <v>416</v>
      </c>
      <c r="G22" s="945" t="s">
        <v>558</v>
      </c>
      <c r="H22" s="945" t="s">
        <v>370</v>
      </c>
      <c r="I22" s="946">
        <v>44562</v>
      </c>
      <c r="J22" s="947">
        <v>45107</v>
      </c>
      <c r="K22" s="972"/>
      <c r="L22" s="899">
        <v>2.1</v>
      </c>
      <c r="M22" s="502">
        <v>2.1</v>
      </c>
      <c r="N22" s="502">
        <v>2.1</v>
      </c>
      <c r="O22" s="502">
        <v>0</v>
      </c>
      <c r="P22" s="502">
        <v>0</v>
      </c>
      <c r="Q22" s="502">
        <v>0</v>
      </c>
      <c r="R22" s="502"/>
    </row>
    <row r="23" spans="2:23" x14ac:dyDescent="0.25">
      <c r="B23" s="972"/>
      <c r="C23" s="500" t="s">
        <v>4966</v>
      </c>
      <c r="D23" s="500" t="s">
        <v>50</v>
      </c>
      <c r="E23" s="945" t="s">
        <v>4036</v>
      </c>
      <c r="F23" s="945" t="s">
        <v>416</v>
      </c>
      <c r="G23" s="945" t="s">
        <v>558</v>
      </c>
      <c r="H23" s="945" t="s">
        <v>517</v>
      </c>
      <c r="I23" s="946">
        <v>44562</v>
      </c>
      <c r="J23" s="947">
        <v>45107</v>
      </c>
      <c r="K23" s="500" t="s">
        <v>517</v>
      </c>
      <c r="L23" s="899">
        <v>1.36</v>
      </c>
      <c r="M23" s="502">
        <v>1.36</v>
      </c>
      <c r="N23" s="502">
        <v>1.36</v>
      </c>
      <c r="O23" s="502">
        <v>0</v>
      </c>
      <c r="P23" s="502">
        <v>0</v>
      </c>
      <c r="Q23" s="502">
        <v>0</v>
      </c>
      <c r="R23" s="502"/>
    </row>
    <row r="24" spans="2:23" s="559" customFormat="1" ht="26.25" x14ac:dyDescent="0.25">
      <c r="B24" s="500">
        <v>5583</v>
      </c>
      <c r="C24" s="500" t="s">
        <v>3942</v>
      </c>
      <c r="D24" s="500" t="s">
        <v>50</v>
      </c>
      <c r="E24" s="500" t="s">
        <v>3828</v>
      </c>
      <c r="F24" s="500" t="s">
        <v>416</v>
      </c>
      <c r="G24" s="500" t="s">
        <v>558</v>
      </c>
      <c r="H24" s="500" t="s">
        <v>370</v>
      </c>
      <c r="I24" s="556">
        <v>43800</v>
      </c>
      <c r="J24" s="556">
        <v>45626</v>
      </c>
      <c r="K24" s="500" t="s">
        <v>3829</v>
      </c>
      <c r="L24" s="502">
        <v>0.25</v>
      </c>
      <c r="M24" s="502">
        <v>0.25</v>
      </c>
      <c r="N24" s="502">
        <v>0.25</v>
      </c>
      <c r="O24" s="502">
        <v>0</v>
      </c>
      <c r="P24" s="502">
        <v>0</v>
      </c>
      <c r="Q24" s="502">
        <v>0</v>
      </c>
      <c r="R24" s="500"/>
      <c r="T24" s="1016"/>
      <c r="U24" s="1016"/>
      <c r="V24" s="1016"/>
      <c r="W24" s="1016"/>
    </row>
    <row r="25" spans="2:23" x14ac:dyDescent="0.25">
      <c r="B25" s="500">
        <v>4802</v>
      </c>
      <c r="C25" s="500" t="s">
        <v>3668</v>
      </c>
      <c r="D25" s="500" t="s">
        <v>50</v>
      </c>
      <c r="E25" s="500" t="s">
        <v>4039</v>
      </c>
      <c r="F25" s="500" t="s">
        <v>416</v>
      </c>
      <c r="G25" s="500" t="s">
        <v>558</v>
      </c>
      <c r="H25" s="500" t="s">
        <v>524</v>
      </c>
      <c r="I25" s="556">
        <v>43556</v>
      </c>
      <c r="J25" s="556">
        <v>45291</v>
      </c>
      <c r="K25" s="500" t="s">
        <v>524</v>
      </c>
      <c r="L25" s="502">
        <v>0.3</v>
      </c>
      <c r="M25" s="502">
        <v>0.3</v>
      </c>
      <c r="N25" s="502">
        <v>0.3</v>
      </c>
      <c r="O25" s="502">
        <v>0</v>
      </c>
      <c r="P25" s="502">
        <v>0</v>
      </c>
      <c r="Q25" s="502">
        <v>0</v>
      </c>
      <c r="R25" s="500"/>
      <c r="T25" s="1015"/>
      <c r="U25" s="1015"/>
      <c r="V25" s="1015"/>
      <c r="W25" s="1015"/>
    </row>
    <row r="26" spans="2:23" x14ac:dyDescent="0.25">
      <c r="B26" s="500">
        <v>4615</v>
      </c>
      <c r="C26" s="500" t="s">
        <v>3583</v>
      </c>
      <c r="D26" s="500" t="s">
        <v>50</v>
      </c>
      <c r="E26" s="500" t="s">
        <v>4203</v>
      </c>
      <c r="F26" s="500" t="s">
        <v>416</v>
      </c>
      <c r="G26" s="500" t="s">
        <v>558</v>
      </c>
      <c r="H26" s="500" t="s">
        <v>470</v>
      </c>
      <c r="I26" s="556">
        <v>43466</v>
      </c>
      <c r="J26" s="556">
        <v>45291</v>
      </c>
      <c r="K26" s="500" t="s">
        <v>470</v>
      </c>
      <c r="L26" s="502">
        <v>8.0559999999999992</v>
      </c>
      <c r="M26" s="502">
        <v>7.5359999999999996</v>
      </c>
      <c r="N26" s="502">
        <v>8.0559999999999992</v>
      </c>
      <c r="O26" s="502">
        <v>0</v>
      </c>
      <c r="P26" s="502">
        <v>0</v>
      </c>
      <c r="Q26" s="502">
        <v>0</v>
      </c>
      <c r="R26" s="500"/>
      <c r="T26" s="1015"/>
      <c r="U26" s="1015"/>
      <c r="V26" s="1015"/>
      <c r="W26" s="1015"/>
    </row>
    <row r="27" spans="2:23" x14ac:dyDescent="0.25">
      <c r="B27" s="500"/>
      <c r="C27" s="500" t="s">
        <v>5905</v>
      </c>
      <c r="D27" s="500" t="s">
        <v>50</v>
      </c>
      <c r="E27" s="500" t="s">
        <v>68</v>
      </c>
      <c r="F27" s="500" t="s">
        <v>416</v>
      </c>
      <c r="G27" s="500" t="s">
        <v>558</v>
      </c>
      <c r="H27" s="500" t="s">
        <v>517</v>
      </c>
      <c r="I27" s="556">
        <v>43497</v>
      </c>
      <c r="J27" s="556">
        <v>45291</v>
      </c>
      <c r="K27" s="500" t="s">
        <v>517</v>
      </c>
      <c r="L27" s="502">
        <v>0.6</v>
      </c>
      <c r="M27" s="502">
        <v>0.25</v>
      </c>
      <c r="N27" s="502">
        <v>0.6</v>
      </c>
      <c r="O27" s="502">
        <v>0</v>
      </c>
      <c r="P27" s="502">
        <v>0</v>
      </c>
      <c r="Q27" s="502">
        <v>0</v>
      </c>
      <c r="R27" s="500"/>
      <c r="T27" s="1015"/>
      <c r="U27" s="1015"/>
      <c r="V27" s="1015"/>
      <c r="W27" s="1015"/>
    </row>
    <row r="28" spans="2:23" x14ac:dyDescent="0.25">
      <c r="B28" s="500">
        <v>4727</v>
      </c>
      <c r="C28" s="500" t="s">
        <v>3613</v>
      </c>
      <c r="D28" s="500" t="s">
        <v>50</v>
      </c>
      <c r="E28" s="500" t="s">
        <v>4120</v>
      </c>
      <c r="F28" s="500" t="s">
        <v>416</v>
      </c>
      <c r="G28" s="500" t="s">
        <v>558</v>
      </c>
      <c r="H28" s="500" t="s">
        <v>484</v>
      </c>
      <c r="I28" s="556">
        <v>43497</v>
      </c>
      <c r="J28" s="556">
        <v>45291</v>
      </c>
      <c r="K28" s="500" t="s">
        <v>484</v>
      </c>
      <c r="L28" s="502">
        <v>4.4009999999999998</v>
      </c>
      <c r="M28" s="502">
        <v>4.4009999999999998</v>
      </c>
      <c r="N28" s="502">
        <v>4.4009999999999998</v>
      </c>
      <c r="O28" s="502">
        <v>0</v>
      </c>
      <c r="P28" s="502">
        <v>0</v>
      </c>
      <c r="Q28" s="502">
        <v>0</v>
      </c>
      <c r="R28" s="500"/>
      <c r="T28" s="1015"/>
      <c r="U28" s="1015"/>
      <c r="V28" s="1015"/>
      <c r="W28" s="1015"/>
    </row>
    <row r="29" spans="2:23" x14ac:dyDescent="0.25">
      <c r="B29" s="500">
        <v>0</v>
      </c>
      <c r="C29" s="500" t="s">
        <v>4440</v>
      </c>
      <c r="D29" s="500" t="s">
        <v>50</v>
      </c>
      <c r="E29" s="500" t="s">
        <v>3646</v>
      </c>
      <c r="F29" s="500" t="s">
        <v>416</v>
      </c>
      <c r="G29" s="500" t="s">
        <v>558</v>
      </c>
      <c r="H29" s="500" t="s">
        <v>370</v>
      </c>
      <c r="I29" s="556">
        <v>44197</v>
      </c>
      <c r="J29" s="556">
        <v>45291</v>
      </c>
      <c r="K29" s="500" t="s">
        <v>5903</v>
      </c>
      <c r="L29" s="502">
        <v>0.35</v>
      </c>
      <c r="M29" s="502">
        <v>0.35</v>
      </c>
      <c r="N29" s="502">
        <v>0.35</v>
      </c>
      <c r="O29" s="502">
        <v>0</v>
      </c>
      <c r="P29" s="502">
        <v>0</v>
      </c>
      <c r="Q29" s="502">
        <v>0</v>
      </c>
      <c r="R29" s="500"/>
      <c r="T29" s="1015"/>
      <c r="U29" s="1015"/>
      <c r="V29" s="1015"/>
      <c r="W29" s="1015"/>
    </row>
    <row r="30" spans="2:23" x14ac:dyDescent="0.25">
      <c r="B30" s="500">
        <v>4409</v>
      </c>
      <c r="C30" s="500" t="s">
        <v>3559</v>
      </c>
      <c r="D30" s="500" t="s">
        <v>50</v>
      </c>
      <c r="E30" s="500" t="s">
        <v>4044</v>
      </c>
      <c r="F30" s="500" t="s">
        <v>416</v>
      </c>
      <c r="G30" s="500" t="s">
        <v>558</v>
      </c>
      <c r="H30" s="500" t="s">
        <v>370</v>
      </c>
      <c r="I30" s="556">
        <v>43372</v>
      </c>
      <c r="J30" s="556">
        <v>46203</v>
      </c>
      <c r="K30" s="500" t="s">
        <v>3530</v>
      </c>
      <c r="L30" s="502">
        <v>1.5</v>
      </c>
      <c r="M30" s="502">
        <v>1.5</v>
      </c>
      <c r="N30" s="502">
        <v>1.5</v>
      </c>
      <c r="O30" s="502">
        <v>0</v>
      </c>
      <c r="P30" s="502">
        <v>0</v>
      </c>
      <c r="Q30" s="502">
        <v>0</v>
      </c>
      <c r="R30" s="500"/>
      <c r="T30" s="1015"/>
      <c r="U30" s="1015"/>
      <c r="V30" s="1015"/>
      <c r="W30" s="1015"/>
    </row>
    <row r="31" spans="2:23" x14ac:dyDescent="0.25">
      <c r="B31" s="500"/>
      <c r="C31" s="500" t="s">
        <v>3559</v>
      </c>
      <c r="D31" s="500" t="s">
        <v>50</v>
      </c>
      <c r="E31" s="500" t="s">
        <v>4044</v>
      </c>
      <c r="F31" s="500" t="s">
        <v>416</v>
      </c>
      <c r="G31" s="500" t="s">
        <v>558</v>
      </c>
      <c r="H31" s="500" t="s">
        <v>370</v>
      </c>
      <c r="I31" s="556">
        <v>44562</v>
      </c>
      <c r="J31" s="556">
        <v>46203</v>
      </c>
      <c r="K31" s="500" t="s">
        <v>3530</v>
      </c>
      <c r="L31" s="502">
        <v>1.2999999999999998</v>
      </c>
      <c r="M31" s="502">
        <v>1.2999999999999998</v>
      </c>
      <c r="N31" s="502">
        <v>1.2999999999999998</v>
      </c>
      <c r="O31" s="502">
        <v>0</v>
      </c>
      <c r="P31" s="502">
        <v>0</v>
      </c>
      <c r="Q31" s="502">
        <v>0</v>
      </c>
      <c r="R31" s="500"/>
      <c r="T31" s="1015"/>
      <c r="U31" s="1015"/>
      <c r="V31" s="1015"/>
      <c r="W31" s="1015"/>
    </row>
    <row r="32" spans="2:23" x14ac:dyDescent="0.25">
      <c r="B32" s="500">
        <v>4077</v>
      </c>
      <c r="C32" s="500" t="s">
        <v>3469</v>
      </c>
      <c r="D32" s="500" t="s">
        <v>50</v>
      </c>
      <c r="E32" s="500" t="s">
        <v>5904</v>
      </c>
      <c r="F32" s="500" t="s">
        <v>416</v>
      </c>
      <c r="G32" s="500" t="s">
        <v>558</v>
      </c>
      <c r="H32" s="500" t="s">
        <v>370</v>
      </c>
      <c r="I32" s="556">
        <v>43223</v>
      </c>
      <c r="J32" s="556">
        <v>46873</v>
      </c>
      <c r="K32" s="500" t="s">
        <v>3446</v>
      </c>
      <c r="L32" s="502">
        <v>1.5</v>
      </c>
      <c r="M32" s="502">
        <v>1.5</v>
      </c>
      <c r="N32" s="502">
        <v>1.5</v>
      </c>
      <c r="O32" s="502">
        <v>0</v>
      </c>
      <c r="P32" s="502">
        <v>0</v>
      </c>
      <c r="Q32" s="502">
        <v>0</v>
      </c>
      <c r="R32" s="500"/>
      <c r="T32" s="1015"/>
      <c r="U32" s="1015"/>
      <c r="V32" s="1015"/>
      <c r="W32" s="1015"/>
    </row>
    <row r="33" spans="2:23" x14ac:dyDescent="0.25">
      <c r="B33" s="500">
        <v>4801</v>
      </c>
      <c r="C33" s="500" t="s">
        <v>3667</v>
      </c>
      <c r="D33" s="500" t="s">
        <v>50</v>
      </c>
      <c r="E33" s="500" t="s">
        <v>4047</v>
      </c>
      <c r="F33" s="500" t="s">
        <v>416</v>
      </c>
      <c r="G33" s="500" t="s">
        <v>558</v>
      </c>
      <c r="H33" s="500" t="s">
        <v>431</v>
      </c>
      <c r="I33" s="556">
        <v>43556</v>
      </c>
      <c r="J33" s="556">
        <v>45291</v>
      </c>
      <c r="K33" s="500" t="s">
        <v>431</v>
      </c>
      <c r="L33" s="502">
        <v>0.69499999999999995</v>
      </c>
      <c r="M33" s="502">
        <v>0.69499999999999995</v>
      </c>
      <c r="N33" s="502">
        <v>0.69499999999999995</v>
      </c>
      <c r="O33" s="502">
        <v>0</v>
      </c>
      <c r="P33" s="502">
        <v>0</v>
      </c>
      <c r="Q33" s="502">
        <v>0</v>
      </c>
      <c r="R33" s="500"/>
      <c r="T33" s="1015"/>
      <c r="U33" s="1015"/>
      <c r="V33" s="1015"/>
      <c r="W33" s="1015"/>
    </row>
    <row r="34" spans="2:23" x14ac:dyDescent="0.25">
      <c r="B34" s="500">
        <v>4400</v>
      </c>
      <c r="C34" s="500" t="s">
        <v>3529</v>
      </c>
      <c r="D34" s="500" t="s">
        <v>50</v>
      </c>
      <c r="E34" s="500" t="s">
        <v>5163</v>
      </c>
      <c r="F34" s="500" t="s">
        <v>416</v>
      </c>
      <c r="G34" s="500" t="s">
        <v>558</v>
      </c>
      <c r="H34" s="500" t="s">
        <v>473</v>
      </c>
      <c r="I34" s="556">
        <v>43313</v>
      </c>
      <c r="J34" s="556">
        <v>45291</v>
      </c>
      <c r="K34" s="500" t="s">
        <v>3509</v>
      </c>
      <c r="L34" s="502">
        <v>3</v>
      </c>
      <c r="M34" s="502">
        <v>3</v>
      </c>
      <c r="N34" s="502">
        <v>3</v>
      </c>
      <c r="O34" s="502">
        <v>0</v>
      </c>
      <c r="P34" s="502">
        <v>0</v>
      </c>
      <c r="Q34" s="502">
        <v>0</v>
      </c>
      <c r="R34" s="500"/>
      <c r="T34" s="1015"/>
      <c r="U34" s="1015"/>
      <c r="V34" s="1015"/>
      <c r="W34" s="1015"/>
    </row>
    <row r="35" spans="2:23" x14ac:dyDescent="0.25">
      <c r="B35" s="942"/>
      <c r="C35" s="627" t="s">
        <v>5643</v>
      </c>
      <c r="D35" s="627" t="s">
        <v>50</v>
      </c>
      <c r="E35" s="659" t="s">
        <v>5644</v>
      </c>
      <c r="F35" s="627" t="s">
        <v>416</v>
      </c>
      <c r="G35" s="627" t="s">
        <v>558</v>
      </c>
      <c r="H35" s="627" t="s">
        <v>504</v>
      </c>
      <c r="I35" s="657">
        <v>44562</v>
      </c>
      <c r="J35" s="657">
        <v>45657</v>
      </c>
      <c r="K35" s="627" t="s">
        <v>504</v>
      </c>
      <c r="L35" s="949">
        <v>0.72</v>
      </c>
      <c r="M35" s="949">
        <v>0.72</v>
      </c>
      <c r="N35" s="949">
        <v>0.72</v>
      </c>
      <c r="O35" s="658">
        <v>0</v>
      </c>
      <c r="P35" s="658">
        <v>0</v>
      </c>
      <c r="Q35" s="658">
        <v>0</v>
      </c>
      <c r="R35" s="942"/>
      <c r="T35" s="1015"/>
      <c r="U35" s="1015"/>
      <c r="V35" s="1015"/>
      <c r="W35" s="1015"/>
    </row>
    <row r="36" spans="2:23" x14ac:dyDescent="0.25">
      <c r="B36" s="942"/>
      <c r="C36" s="627" t="s">
        <v>2089</v>
      </c>
      <c r="D36" s="627" t="s">
        <v>50</v>
      </c>
      <c r="E36" s="659" t="s">
        <v>4012</v>
      </c>
      <c r="F36" s="627" t="s">
        <v>435</v>
      </c>
      <c r="G36" s="627" t="s">
        <v>417</v>
      </c>
      <c r="H36" s="627" t="s">
        <v>534</v>
      </c>
      <c r="I36" s="657">
        <v>44562</v>
      </c>
      <c r="J36" s="657">
        <v>47118</v>
      </c>
      <c r="K36" s="627" t="s">
        <v>534</v>
      </c>
      <c r="L36" s="1119">
        <v>2.7270000000000003</v>
      </c>
      <c r="M36" s="1119">
        <v>2.7270000000000003</v>
      </c>
      <c r="N36" s="1119">
        <v>2.7270000000000003</v>
      </c>
      <c r="O36" s="1305">
        <v>0.54600000000000004</v>
      </c>
      <c r="P36" s="1119">
        <v>0.54600000000000004</v>
      </c>
      <c r="Q36" s="1119">
        <v>0.54600000000000004</v>
      </c>
      <c r="R36" s="942"/>
      <c r="T36" s="1015"/>
      <c r="U36" s="1015"/>
      <c r="V36" s="1015"/>
      <c r="W36" s="1015"/>
    </row>
    <row r="37" spans="2:23" x14ac:dyDescent="0.25">
      <c r="B37" s="942"/>
      <c r="C37" s="627" t="s">
        <v>2104</v>
      </c>
      <c r="D37" s="627" t="s">
        <v>50</v>
      </c>
      <c r="E37" s="659" t="s">
        <v>4012</v>
      </c>
      <c r="F37" s="627" t="s">
        <v>435</v>
      </c>
      <c r="G37" s="627" t="s">
        <v>417</v>
      </c>
      <c r="H37" s="627" t="s">
        <v>520</v>
      </c>
      <c r="I37" s="657">
        <v>44562</v>
      </c>
      <c r="J37" s="657">
        <v>47118</v>
      </c>
      <c r="K37" s="627" t="s">
        <v>710</v>
      </c>
      <c r="L37" s="1120"/>
      <c r="M37" s="1120"/>
      <c r="N37" s="1120"/>
      <c r="O37" s="1120"/>
      <c r="P37" s="1120"/>
      <c r="Q37" s="1120"/>
      <c r="R37" s="942"/>
      <c r="T37" s="1015"/>
      <c r="U37" s="1015"/>
      <c r="V37" s="1015"/>
      <c r="W37" s="1015"/>
    </row>
    <row r="38" spans="2:23" x14ac:dyDescent="0.25">
      <c r="B38" s="942"/>
      <c r="C38" s="627" t="s">
        <v>2118</v>
      </c>
      <c r="D38" s="627" t="s">
        <v>50</v>
      </c>
      <c r="E38" s="659" t="s">
        <v>4012</v>
      </c>
      <c r="F38" s="627" t="s">
        <v>435</v>
      </c>
      <c r="G38" s="627" t="s">
        <v>417</v>
      </c>
      <c r="H38" s="627" t="s">
        <v>522</v>
      </c>
      <c r="I38" s="657">
        <v>44562</v>
      </c>
      <c r="J38" s="657">
        <v>47118</v>
      </c>
      <c r="K38" s="627" t="s">
        <v>614</v>
      </c>
      <c r="L38" s="1120"/>
      <c r="M38" s="1120"/>
      <c r="N38" s="1120"/>
      <c r="O38" s="1120"/>
      <c r="P38" s="1120"/>
      <c r="Q38" s="1120"/>
      <c r="R38" s="942"/>
      <c r="T38" s="1015"/>
      <c r="U38" s="1015"/>
      <c r="V38" s="1015"/>
      <c r="W38" s="1015"/>
    </row>
    <row r="39" spans="2:23" x14ac:dyDescent="0.25">
      <c r="B39" s="942"/>
      <c r="C39" s="627" t="s">
        <v>2135</v>
      </c>
      <c r="D39" s="627" t="s">
        <v>50</v>
      </c>
      <c r="E39" s="659" t="s">
        <v>4012</v>
      </c>
      <c r="F39" s="627" t="s">
        <v>435</v>
      </c>
      <c r="G39" s="627" t="s">
        <v>417</v>
      </c>
      <c r="H39" s="627" t="s">
        <v>524</v>
      </c>
      <c r="I39" s="657">
        <v>44562</v>
      </c>
      <c r="J39" s="657">
        <v>47118</v>
      </c>
      <c r="K39" s="627" t="s">
        <v>524</v>
      </c>
      <c r="L39" s="1120"/>
      <c r="M39" s="1120"/>
      <c r="N39" s="1120"/>
      <c r="O39" s="1120"/>
      <c r="P39" s="1120"/>
      <c r="Q39" s="1120"/>
      <c r="R39" s="942"/>
      <c r="T39" s="1015"/>
      <c r="U39" s="1015"/>
      <c r="V39" s="1015"/>
      <c r="W39" s="1015"/>
    </row>
    <row r="40" spans="2:23" x14ac:dyDescent="0.25">
      <c r="B40" s="942"/>
      <c r="C40" s="627" t="s">
        <v>2148</v>
      </c>
      <c r="D40" s="627" t="s">
        <v>50</v>
      </c>
      <c r="E40" s="659" t="s">
        <v>4012</v>
      </c>
      <c r="F40" s="627" t="s">
        <v>435</v>
      </c>
      <c r="G40" s="627" t="s">
        <v>417</v>
      </c>
      <c r="H40" s="627" t="s">
        <v>526</v>
      </c>
      <c r="I40" s="657">
        <v>44562</v>
      </c>
      <c r="J40" s="657">
        <v>47118</v>
      </c>
      <c r="K40" s="627" t="s">
        <v>526</v>
      </c>
      <c r="L40" s="1120"/>
      <c r="M40" s="1120"/>
      <c r="N40" s="1120"/>
      <c r="O40" s="1120"/>
      <c r="P40" s="1120"/>
      <c r="Q40" s="1120"/>
      <c r="R40" s="942"/>
      <c r="T40" s="1015"/>
      <c r="U40" s="1015"/>
      <c r="V40" s="1015"/>
      <c r="W40" s="1015"/>
    </row>
    <row r="41" spans="2:23" x14ac:dyDescent="0.25">
      <c r="B41" s="942"/>
      <c r="C41" s="627" t="s">
        <v>2160</v>
      </c>
      <c r="D41" s="627" t="s">
        <v>50</v>
      </c>
      <c r="E41" s="659" t="s">
        <v>4012</v>
      </c>
      <c r="F41" s="627" t="s">
        <v>435</v>
      </c>
      <c r="G41" s="627" t="s">
        <v>417</v>
      </c>
      <c r="H41" s="627" t="s">
        <v>528</v>
      </c>
      <c r="I41" s="657">
        <v>44562</v>
      </c>
      <c r="J41" s="657">
        <v>47118</v>
      </c>
      <c r="K41" s="627" t="s">
        <v>712</v>
      </c>
      <c r="L41" s="1120"/>
      <c r="M41" s="1120"/>
      <c r="N41" s="1120"/>
      <c r="O41" s="1120"/>
      <c r="P41" s="1120"/>
      <c r="Q41" s="1120"/>
      <c r="R41" s="942"/>
      <c r="T41" s="1015"/>
      <c r="U41" s="1015"/>
      <c r="V41" s="1015"/>
      <c r="W41" s="1015"/>
    </row>
    <row r="42" spans="2:23" x14ac:dyDescent="0.25">
      <c r="B42" s="942"/>
      <c r="C42" s="627" t="s">
        <v>2171</v>
      </c>
      <c r="D42" s="627" t="s">
        <v>50</v>
      </c>
      <c r="E42" s="659" t="s">
        <v>4012</v>
      </c>
      <c r="F42" s="627" t="s">
        <v>435</v>
      </c>
      <c r="G42" s="627" t="s">
        <v>417</v>
      </c>
      <c r="H42" s="627" t="s">
        <v>531</v>
      </c>
      <c r="I42" s="657">
        <v>44562</v>
      </c>
      <c r="J42" s="657">
        <v>47118</v>
      </c>
      <c r="K42" s="627" t="s">
        <v>5655</v>
      </c>
      <c r="L42" s="1121"/>
      <c r="M42" s="1121"/>
      <c r="N42" s="1121"/>
      <c r="O42" s="1121"/>
      <c r="P42" s="1121"/>
      <c r="Q42" s="1121"/>
      <c r="R42" s="942"/>
      <c r="T42" s="1015"/>
      <c r="U42" s="1015"/>
      <c r="V42" s="1015"/>
      <c r="W42" s="1015"/>
    </row>
    <row r="43" spans="2:23" ht="26.25" x14ac:dyDescent="0.25">
      <c r="B43" s="942"/>
      <c r="C43" s="627" t="s">
        <v>5656</v>
      </c>
      <c r="D43" s="627" t="s">
        <v>50</v>
      </c>
      <c r="E43" s="659" t="s">
        <v>34</v>
      </c>
      <c r="F43" s="627" t="s">
        <v>435</v>
      </c>
      <c r="G43" s="627" t="s">
        <v>417</v>
      </c>
      <c r="H43" s="627" t="s">
        <v>1175</v>
      </c>
      <c r="I43" s="657">
        <v>44562</v>
      </c>
      <c r="J43" s="657">
        <v>45291</v>
      </c>
      <c r="K43" s="627" t="s">
        <v>634</v>
      </c>
      <c r="L43" s="1302">
        <v>0</v>
      </c>
      <c r="M43" s="1302">
        <v>0</v>
      </c>
      <c r="N43" s="1302">
        <v>0</v>
      </c>
      <c r="O43" s="1302">
        <v>0</v>
      </c>
      <c r="P43" s="1302">
        <v>0</v>
      </c>
      <c r="Q43" s="1302">
        <v>0</v>
      </c>
      <c r="R43" s="942"/>
      <c r="T43" s="1015"/>
      <c r="U43" s="1015"/>
      <c r="V43" s="1015"/>
      <c r="W43" s="1015"/>
    </row>
    <row r="44" spans="2:23" x14ac:dyDescent="0.25">
      <c r="B44" s="942"/>
      <c r="C44" s="627" t="s">
        <v>5657</v>
      </c>
      <c r="D44" s="627" t="s">
        <v>50</v>
      </c>
      <c r="E44" s="659" t="s">
        <v>34</v>
      </c>
      <c r="F44" s="627" t="s">
        <v>435</v>
      </c>
      <c r="G44" s="627" t="s">
        <v>417</v>
      </c>
      <c r="H44" s="627" t="s">
        <v>1148</v>
      </c>
      <c r="I44" s="657">
        <v>44562</v>
      </c>
      <c r="J44" s="657">
        <v>45291</v>
      </c>
      <c r="K44" s="627" t="s">
        <v>720</v>
      </c>
      <c r="L44" s="1303"/>
      <c r="M44" s="1303"/>
      <c r="N44" s="1303"/>
      <c r="O44" s="1303"/>
      <c r="P44" s="1303"/>
      <c r="Q44" s="1303"/>
      <c r="R44" s="942"/>
      <c r="T44" s="1015"/>
      <c r="U44" s="1015"/>
      <c r="V44" s="1015"/>
      <c r="W44" s="1015"/>
    </row>
    <row r="45" spans="2:23" ht="26.25" x14ac:dyDescent="0.25">
      <c r="B45" s="942"/>
      <c r="C45" s="627" t="s">
        <v>1239</v>
      </c>
      <c r="D45" s="627" t="s">
        <v>50</v>
      </c>
      <c r="E45" s="659" t="s">
        <v>34</v>
      </c>
      <c r="F45" s="627" t="s">
        <v>435</v>
      </c>
      <c r="G45" s="627" t="s">
        <v>417</v>
      </c>
      <c r="H45" s="627" t="s">
        <v>765</v>
      </c>
      <c r="I45" s="657">
        <v>44562</v>
      </c>
      <c r="J45" s="657">
        <v>45291</v>
      </c>
      <c r="K45" s="627" t="s">
        <v>767</v>
      </c>
      <c r="L45" s="1303"/>
      <c r="M45" s="1303"/>
      <c r="N45" s="1303"/>
      <c r="O45" s="1303"/>
      <c r="P45" s="1303"/>
      <c r="Q45" s="1303"/>
      <c r="R45" s="942"/>
      <c r="T45" s="1015"/>
      <c r="U45" s="1015"/>
      <c r="V45" s="1015"/>
      <c r="W45" s="1015"/>
    </row>
    <row r="46" spans="2:23" x14ac:dyDescent="0.25">
      <c r="B46" s="942"/>
      <c r="C46" s="627" t="s">
        <v>1107</v>
      </c>
      <c r="D46" s="627" t="s">
        <v>50</v>
      </c>
      <c r="E46" s="659" t="s">
        <v>34</v>
      </c>
      <c r="F46" s="627" t="s">
        <v>435</v>
      </c>
      <c r="G46" s="627" t="s">
        <v>417</v>
      </c>
      <c r="H46" s="627" t="s">
        <v>730</v>
      </c>
      <c r="I46" s="657">
        <v>44562</v>
      </c>
      <c r="J46" s="657">
        <v>45291</v>
      </c>
      <c r="K46" s="627" t="s">
        <v>730</v>
      </c>
      <c r="L46" s="1303"/>
      <c r="M46" s="1303"/>
      <c r="N46" s="1303"/>
      <c r="O46" s="1303"/>
      <c r="P46" s="1303"/>
      <c r="Q46" s="1303"/>
      <c r="R46" s="942"/>
      <c r="T46" s="1015"/>
      <c r="U46" s="1015"/>
      <c r="V46" s="1015"/>
      <c r="W46" s="1015"/>
    </row>
    <row r="47" spans="2:23" ht="39" x14ac:dyDescent="0.25">
      <c r="B47" s="942"/>
      <c r="C47" s="627" t="s">
        <v>5658</v>
      </c>
      <c r="D47" s="627" t="s">
        <v>50</v>
      </c>
      <c r="E47" s="659" t="s">
        <v>34</v>
      </c>
      <c r="F47" s="627" t="s">
        <v>435</v>
      </c>
      <c r="G47" s="627" t="s">
        <v>417</v>
      </c>
      <c r="H47" s="627" t="s">
        <v>3364</v>
      </c>
      <c r="I47" s="657">
        <v>44562</v>
      </c>
      <c r="J47" s="657">
        <v>45291</v>
      </c>
      <c r="K47" s="627" t="s">
        <v>5659</v>
      </c>
      <c r="L47" s="1303"/>
      <c r="M47" s="1303"/>
      <c r="N47" s="1303"/>
      <c r="O47" s="1303"/>
      <c r="P47" s="1303"/>
      <c r="Q47" s="1303"/>
      <c r="R47" s="942"/>
      <c r="T47" s="1015"/>
      <c r="U47" s="1015"/>
      <c r="V47" s="1015"/>
      <c r="W47" s="1015"/>
    </row>
    <row r="48" spans="2:23" x14ac:dyDescent="0.25">
      <c r="B48" s="942"/>
      <c r="C48" s="627" t="s">
        <v>1146</v>
      </c>
      <c r="D48" s="627" t="s">
        <v>50</v>
      </c>
      <c r="E48" s="659" t="s">
        <v>34</v>
      </c>
      <c r="F48" s="627" t="s">
        <v>435</v>
      </c>
      <c r="G48" s="627" t="s">
        <v>417</v>
      </c>
      <c r="H48" s="627" t="s">
        <v>719</v>
      </c>
      <c r="I48" s="657">
        <v>44562</v>
      </c>
      <c r="J48" s="657">
        <v>45291</v>
      </c>
      <c r="K48" s="627" t="s">
        <v>1052</v>
      </c>
      <c r="L48" s="1303"/>
      <c r="M48" s="1303"/>
      <c r="N48" s="1303"/>
      <c r="O48" s="1303"/>
      <c r="P48" s="1303"/>
      <c r="Q48" s="1303"/>
      <c r="R48" s="942"/>
      <c r="T48" s="1015"/>
      <c r="U48" s="1015"/>
      <c r="V48" s="1015"/>
      <c r="W48" s="1015"/>
    </row>
    <row r="49" spans="2:23" x14ac:dyDescent="0.25">
      <c r="B49" s="942"/>
      <c r="C49" s="627" t="s">
        <v>1173</v>
      </c>
      <c r="D49" s="627" t="s">
        <v>50</v>
      </c>
      <c r="E49" s="659" t="s">
        <v>34</v>
      </c>
      <c r="F49" s="627" t="s">
        <v>435</v>
      </c>
      <c r="G49" s="627" t="s">
        <v>417</v>
      </c>
      <c r="H49" s="627" t="s">
        <v>767</v>
      </c>
      <c r="I49" s="657">
        <v>44562</v>
      </c>
      <c r="J49" s="657">
        <v>45291</v>
      </c>
      <c r="K49" s="627" t="s">
        <v>3362</v>
      </c>
      <c r="L49" s="1303"/>
      <c r="M49" s="1303"/>
      <c r="N49" s="1303"/>
      <c r="O49" s="1303"/>
      <c r="P49" s="1303"/>
      <c r="Q49" s="1303"/>
      <c r="R49" s="942"/>
      <c r="T49" s="1015"/>
      <c r="U49" s="1015"/>
      <c r="V49" s="1015"/>
      <c r="W49" s="1015"/>
    </row>
    <row r="50" spans="2:23" x14ac:dyDescent="0.25">
      <c r="B50" s="942"/>
      <c r="C50" s="627" t="s">
        <v>5660</v>
      </c>
      <c r="D50" s="627" t="s">
        <v>50</v>
      </c>
      <c r="E50" s="659" t="s">
        <v>34</v>
      </c>
      <c r="F50" s="627" t="s">
        <v>435</v>
      </c>
      <c r="G50" s="627" t="s">
        <v>417</v>
      </c>
      <c r="H50" s="627" t="s">
        <v>3483</v>
      </c>
      <c r="I50" s="657">
        <v>44562</v>
      </c>
      <c r="J50" s="657">
        <v>45291</v>
      </c>
      <c r="K50" s="627" t="s">
        <v>3364</v>
      </c>
      <c r="L50" s="1303"/>
      <c r="M50" s="1303"/>
      <c r="N50" s="1303"/>
      <c r="O50" s="1303"/>
      <c r="P50" s="1303"/>
      <c r="Q50" s="1303"/>
      <c r="R50" s="942"/>
      <c r="T50" s="1015"/>
      <c r="U50" s="1015"/>
      <c r="V50" s="1015"/>
      <c r="W50" s="1015"/>
    </row>
    <row r="51" spans="2:23" x14ac:dyDescent="0.25">
      <c r="B51" s="942"/>
      <c r="C51" s="627" t="s">
        <v>1198</v>
      </c>
      <c r="D51" s="627" t="s">
        <v>50</v>
      </c>
      <c r="E51" s="659" t="s">
        <v>34</v>
      </c>
      <c r="F51" s="627" t="s">
        <v>435</v>
      </c>
      <c r="G51" s="627" t="s">
        <v>417</v>
      </c>
      <c r="H51" s="627" t="s">
        <v>634</v>
      </c>
      <c r="I51" s="657">
        <v>44562</v>
      </c>
      <c r="J51" s="657">
        <v>45291</v>
      </c>
      <c r="K51" s="627" t="s">
        <v>1148</v>
      </c>
      <c r="L51" s="1303"/>
      <c r="M51" s="1303"/>
      <c r="N51" s="1303"/>
      <c r="O51" s="1303"/>
      <c r="P51" s="1303"/>
      <c r="Q51" s="1303"/>
      <c r="R51" s="942"/>
      <c r="T51" s="1015"/>
      <c r="U51" s="1015"/>
      <c r="V51" s="1015"/>
      <c r="W51" s="1015"/>
    </row>
    <row r="52" spans="2:23" x14ac:dyDescent="0.25">
      <c r="B52" s="942"/>
      <c r="C52" s="627" t="s">
        <v>1220</v>
      </c>
      <c r="D52" s="627" t="s">
        <v>50</v>
      </c>
      <c r="E52" s="659" t="s">
        <v>34</v>
      </c>
      <c r="F52" s="627" t="s">
        <v>435</v>
      </c>
      <c r="G52" s="627" t="s">
        <v>417</v>
      </c>
      <c r="H52" s="627" t="s">
        <v>370</v>
      </c>
      <c r="I52" s="657">
        <v>44562</v>
      </c>
      <c r="J52" s="657">
        <v>45291</v>
      </c>
      <c r="K52" s="627" t="s">
        <v>1175</v>
      </c>
      <c r="L52" s="1304"/>
      <c r="M52" s="1304"/>
      <c r="N52" s="1304"/>
      <c r="O52" s="1304"/>
      <c r="P52" s="1304"/>
      <c r="Q52" s="1304"/>
      <c r="R52" s="942"/>
      <c r="T52" s="1015"/>
      <c r="U52" s="1015"/>
      <c r="V52" s="1015"/>
      <c r="W52" s="1015"/>
    </row>
    <row r="53" spans="2:23" x14ac:dyDescent="0.25">
      <c r="B53" s="942"/>
      <c r="C53" s="627" t="s">
        <v>3625</v>
      </c>
      <c r="D53" s="761" t="s">
        <v>50</v>
      </c>
      <c r="E53" s="648" t="s">
        <v>4042</v>
      </c>
      <c r="F53" s="648" t="s">
        <v>416</v>
      </c>
      <c r="G53" s="648" t="s">
        <v>558</v>
      </c>
      <c r="H53" s="648" t="s">
        <v>370</v>
      </c>
      <c r="I53" s="649">
        <v>43525</v>
      </c>
      <c r="J53" s="649">
        <v>45351</v>
      </c>
      <c r="K53" s="648" t="s">
        <v>370</v>
      </c>
      <c r="L53" s="631">
        <v>0.6</v>
      </c>
      <c r="M53" s="631">
        <v>0.6</v>
      </c>
      <c r="N53" s="631">
        <v>0.6</v>
      </c>
      <c r="O53" s="502">
        <v>0</v>
      </c>
      <c r="P53" s="502">
        <v>0</v>
      </c>
      <c r="Q53" s="502">
        <v>0</v>
      </c>
      <c r="R53" s="500"/>
      <c r="T53" s="1015"/>
      <c r="U53" s="1015"/>
      <c r="V53" s="1015"/>
      <c r="W53" s="1015"/>
    </row>
    <row r="54" spans="2:23" ht="26.25" x14ac:dyDescent="0.25">
      <c r="B54" s="942"/>
      <c r="C54" s="627" t="s">
        <v>6424</v>
      </c>
      <c r="D54" s="761" t="s">
        <v>50</v>
      </c>
      <c r="E54" s="648" t="s">
        <v>6374</v>
      </c>
      <c r="F54" s="648" t="s">
        <v>416</v>
      </c>
      <c r="G54" s="648" t="s">
        <v>558</v>
      </c>
      <c r="H54" s="648" t="s">
        <v>445</v>
      </c>
      <c r="I54" s="649">
        <v>44692</v>
      </c>
      <c r="J54" s="649">
        <v>45412</v>
      </c>
      <c r="K54" s="648" t="s">
        <v>6373</v>
      </c>
      <c r="L54" s="631">
        <v>1.5</v>
      </c>
      <c r="M54" s="631">
        <v>1.5</v>
      </c>
      <c r="N54" s="631">
        <v>1.5</v>
      </c>
      <c r="O54" s="502">
        <v>0</v>
      </c>
      <c r="P54" s="502">
        <v>0</v>
      </c>
      <c r="Q54" s="502">
        <v>0</v>
      </c>
      <c r="R54" s="500"/>
      <c r="T54" s="1015"/>
      <c r="U54" s="1015"/>
      <c r="V54" s="1015"/>
      <c r="W54" s="1015"/>
    </row>
    <row r="55" spans="2:23" ht="26.25" x14ac:dyDescent="0.25">
      <c r="B55" s="942"/>
      <c r="C55" s="627"/>
      <c r="D55" s="761" t="s">
        <v>50</v>
      </c>
      <c r="E55" s="648" t="s">
        <v>4169</v>
      </c>
      <c r="F55" s="648" t="s">
        <v>416</v>
      </c>
      <c r="G55" s="648" t="s">
        <v>558</v>
      </c>
      <c r="H55" s="648" t="s">
        <v>608</v>
      </c>
      <c r="I55" s="649">
        <v>44866</v>
      </c>
      <c r="J55" s="649">
        <v>46691</v>
      </c>
      <c r="K55" s="648" t="s">
        <v>6672</v>
      </c>
      <c r="L55" s="631">
        <v>2</v>
      </c>
      <c r="M55" s="631">
        <v>2</v>
      </c>
      <c r="N55" s="631">
        <v>2</v>
      </c>
      <c r="O55" s="502">
        <v>0</v>
      </c>
      <c r="P55" s="502">
        <v>0</v>
      </c>
      <c r="Q55" s="502">
        <v>0</v>
      </c>
      <c r="R55" s="500"/>
      <c r="T55" s="1015"/>
      <c r="U55" s="1015"/>
      <c r="V55" s="1015"/>
      <c r="W55" s="1015"/>
    </row>
    <row r="56" spans="2:23" ht="26.25" x14ac:dyDescent="0.25">
      <c r="B56" s="762"/>
      <c r="C56" s="478" t="s">
        <v>5641</v>
      </c>
      <c r="D56" s="478" t="s">
        <v>50</v>
      </c>
      <c r="E56" s="763" t="s">
        <v>239</v>
      </c>
      <c r="F56" s="478" t="s">
        <v>416</v>
      </c>
      <c r="G56" s="478" t="s">
        <v>558</v>
      </c>
      <c r="H56" s="478" t="s">
        <v>428</v>
      </c>
      <c r="I56" s="764">
        <v>44562</v>
      </c>
      <c r="J56" s="764">
        <v>45107</v>
      </c>
      <c r="K56" s="478" t="s">
        <v>428</v>
      </c>
      <c r="L56" s="765">
        <v>1.9</v>
      </c>
      <c r="M56" s="765">
        <v>1.9</v>
      </c>
      <c r="N56" s="765">
        <v>1.9</v>
      </c>
      <c r="O56" s="765">
        <v>0</v>
      </c>
      <c r="P56" s="765">
        <v>0</v>
      </c>
      <c r="Q56" s="765">
        <v>0</v>
      </c>
      <c r="R56" s="500"/>
      <c r="S56" s="550"/>
      <c r="T56" s="1015"/>
      <c r="U56" s="1015"/>
      <c r="V56" s="1015"/>
      <c r="W56" s="1015"/>
    </row>
    <row r="57" spans="2:23" x14ac:dyDescent="0.25">
      <c r="B57" s="762"/>
      <c r="C57" s="478" t="s">
        <v>5642</v>
      </c>
      <c r="D57" s="478" t="s">
        <v>50</v>
      </c>
      <c r="E57" s="763" t="s">
        <v>239</v>
      </c>
      <c r="F57" s="478" t="s">
        <v>416</v>
      </c>
      <c r="G57" s="478" t="s">
        <v>558</v>
      </c>
      <c r="H57" s="478" t="s">
        <v>464</v>
      </c>
      <c r="I57" s="764">
        <v>44562</v>
      </c>
      <c r="J57" s="764">
        <v>45107</v>
      </c>
      <c r="K57" s="478" t="s">
        <v>464</v>
      </c>
      <c r="L57" s="765">
        <v>63.1</v>
      </c>
      <c r="M57" s="765">
        <v>63.1</v>
      </c>
      <c r="N57" s="765">
        <v>63.1</v>
      </c>
      <c r="O57" s="765">
        <v>0</v>
      </c>
      <c r="P57" s="765">
        <v>0</v>
      </c>
      <c r="Q57" s="765">
        <v>0</v>
      </c>
      <c r="R57" s="500"/>
      <c r="T57" s="1015"/>
      <c r="U57" s="1015"/>
      <c r="V57" s="1015"/>
      <c r="W57" s="1015"/>
    </row>
    <row r="58" spans="2:23" x14ac:dyDescent="0.25">
      <c r="B58" s="942"/>
      <c r="C58" s="942" t="s">
        <v>7343</v>
      </c>
      <c r="D58" s="627" t="s">
        <v>50</v>
      </c>
      <c r="E58" s="659" t="s">
        <v>4040</v>
      </c>
      <c r="F58" s="627" t="s">
        <v>416</v>
      </c>
      <c r="G58" s="627" t="s">
        <v>558</v>
      </c>
      <c r="H58" s="627" t="s">
        <v>422</v>
      </c>
      <c r="I58" s="950">
        <v>44562</v>
      </c>
      <c r="J58" s="950">
        <v>45107</v>
      </c>
      <c r="K58" s="942" t="s">
        <v>422</v>
      </c>
      <c r="L58" s="1297">
        <v>3</v>
      </c>
      <c r="M58" s="1297">
        <v>3</v>
      </c>
      <c r="N58" s="1297">
        <v>3</v>
      </c>
      <c r="O58" s="1297">
        <v>1</v>
      </c>
      <c r="P58" s="1297">
        <v>1</v>
      </c>
      <c r="Q58" s="1297">
        <v>1</v>
      </c>
      <c r="R58" s="942"/>
      <c r="T58" s="1015"/>
      <c r="U58" s="1015"/>
      <c r="V58" s="1015"/>
      <c r="W58" s="1015"/>
    </row>
    <row r="59" spans="2:23" x14ac:dyDescent="0.25">
      <c r="B59" s="942"/>
      <c r="C59" s="942" t="s">
        <v>7344</v>
      </c>
      <c r="D59" s="627" t="s">
        <v>50</v>
      </c>
      <c r="E59" s="659" t="s">
        <v>4040</v>
      </c>
      <c r="F59" s="627" t="s">
        <v>416</v>
      </c>
      <c r="G59" s="627" t="s">
        <v>558</v>
      </c>
      <c r="H59" s="627" t="s">
        <v>370</v>
      </c>
      <c r="I59" s="950">
        <v>44562</v>
      </c>
      <c r="J59" s="950">
        <v>45107</v>
      </c>
      <c r="K59" s="942" t="s">
        <v>370</v>
      </c>
      <c r="L59" s="1298"/>
      <c r="M59" s="1298"/>
      <c r="N59" s="1298"/>
      <c r="O59" s="1298"/>
      <c r="P59" s="1298"/>
      <c r="Q59" s="1298"/>
      <c r="R59" s="942"/>
      <c r="T59" s="1015"/>
      <c r="U59" s="1015"/>
      <c r="V59" s="1015"/>
      <c r="W59" s="1015"/>
    </row>
    <row r="60" spans="2:23" x14ac:dyDescent="0.25">
      <c r="B60" s="942"/>
      <c r="C60" s="942" t="s">
        <v>7345</v>
      </c>
      <c r="D60" s="627" t="s">
        <v>50</v>
      </c>
      <c r="E60" s="659" t="s">
        <v>4040</v>
      </c>
      <c r="F60" s="627" t="s">
        <v>416</v>
      </c>
      <c r="G60" s="627" t="s">
        <v>558</v>
      </c>
      <c r="H60" s="627" t="s">
        <v>431</v>
      </c>
      <c r="I60" s="950">
        <v>44562</v>
      </c>
      <c r="J60" s="950">
        <v>45107</v>
      </c>
      <c r="K60" s="942" t="s">
        <v>431</v>
      </c>
      <c r="L60" s="1298"/>
      <c r="M60" s="1298"/>
      <c r="N60" s="1298"/>
      <c r="O60" s="1298"/>
      <c r="P60" s="1298"/>
      <c r="Q60" s="1298"/>
      <c r="R60" s="942"/>
      <c r="T60" s="1015"/>
      <c r="U60" s="1015"/>
      <c r="V60" s="1015"/>
      <c r="W60" s="1015"/>
    </row>
    <row r="61" spans="2:23" ht="26.25" x14ac:dyDescent="0.25">
      <c r="B61" s="942"/>
      <c r="C61" s="942" t="s">
        <v>7346</v>
      </c>
      <c r="D61" s="627" t="s">
        <v>50</v>
      </c>
      <c r="E61" s="659" t="s">
        <v>4040</v>
      </c>
      <c r="F61" s="627" t="s">
        <v>416</v>
      </c>
      <c r="G61" s="627" t="s">
        <v>558</v>
      </c>
      <c r="H61" s="627" t="s">
        <v>428</v>
      </c>
      <c r="I61" s="950">
        <v>44562</v>
      </c>
      <c r="J61" s="950">
        <v>45107</v>
      </c>
      <c r="K61" s="942" t="s">
        <v>428</v>
      </c>
      <c r="L61" s="1298"/>
      <c r="M61" s="1298"/>
      <c r="N61" s="1298"/>
      <c r="O61" s="1298"/>
      <c r="P61" s="1298"/>
      <c r="Q61" s="1298"/>
      <c r="R61" s="942"/>
      <c r="T61" s="1015"/>
      <c r="U61" s="1015"/>
      <c r="V61" s="1015"/>
      <c r="W61" s="1015"/>
    </row>
    <row r="62" spans="2:23" x14ac:dyDescent="0.25">
      <c r="B62" s="942"/>
      <c r="C62" s="942" t="s">
        <v>7347</v>
      </c>
      <c r="D62" s="627" t="s">
        <v>50</v>
      </c>
      <c r="E62" s="659" t="s">
        <v>4040</v>
      </c>
      <c r="F62" s="627" t="s">
        <v>416</v>
      </c>
      <c r="G62" s="627" t="s">
        <v>558</v>
      </c>
      <c r="H62" s="627" t="s">
        <v>424</v>
      </c>
      <c r="I62" s="950">
        <v>44562</v>
      </c>
      <c r="J62" s="950">
        <v>45107</v>
      </c>
      <c r="K62" s="942" t="s">
        <v>424</v>
      </c>
      <c r="L62" s="1298"/>
      <c r="M62" s="1298"/>
      <c r="N62" s="1298"/>
      <c r="O62" s="1298"/>
      <c r="P62" s="1298"/>
      <c r="Q62" s="1298"/>
      <c r="R62" s="942"/>
      <c r="T62" s="1015"/>
      <c r="U62" s="1015"/>
      <c r="V62" s="1015"/>
      <c r="W62" s="1015"/>
    </row>
    <row r="63" spans="2:23" x14ac:dyDescent="0.25">
      <c r="B63" s="942"/>
      <c r="C63" s="942" t="s">
        <v>7348</v>
      </c>
      <c r="D63" s="627" t="s">
        <v>50</v>
      </c>
      <c r="E63" s="659" t="s">
        <v>4040</v>
      </c>
      <c r="F63" s="627" t="s">
        <v>416</v>
      </c>
      <c r="G63" s="627" t="s">
        <v>558</v>
      </c>
      <c r="H63" s="627" t="s">
        <v>433</v>
      </c>
      <c r="I63" s="950">
        <v>44562</v>
      </c>
      <c r="J63" s="950">
        <v>45107</v>
      </c>
      <c r="K63" s="942" t="s">
        <v>433</v>
      </c>
      <c r="L63" s="1298"/>
      <c r="M63" s="1298"/>
      <c r="N63" s="1298"/>
      <c r="O63" s="1298"/>
      <c r="P63" s="1298"/>
      <c r="Q63" s="1298"/>
      <c r="R63" s="942"/>
      <c r="T63" s="1015"/>
      <c r="U63" s="1015"/>
      <c r="V63" s="1015"/>
      <c r="W63" s="1015"/>
    </row>
    <row r="64" spans="2:23" x14ac:dyDescent="0.25">
      <c r="B64" s="942"/>
      <c r="C64" s="942" t="s">
        <v>7349</v>
      </c>
      <c r="D64" s="627" t="s">
        <v>50</v>
      </c>
      <c r="E64" s="659" t="s">
        <v>4040</v>
      </c>
      <c r="F64" s="627" t="s">
        <v>416</v>
      </c>
      <c r="G64" s="627" t="s">
        <v>558</v>
      </c>
      <c r="H64" s="627" t="s">
        <v>418</v>
      </c>
      <c r="I64" s="950">
        <v>44562</v>
      </c>
      <c r="J64" s="950">
        <v>45107</v>
      </c>
      <c r="K64" s="942" t="s">
        <v>418</v>
      </c>
      <c r="L64" s="1298"/>
      <c r="M64" s="1298"/>
      <c r="N64" s="1298"/>
      <c r="O64" s="1298"/>
      <c r="P64" s="1298"/>
      <c r="Q64" s="1298"/>
      <c r="R64" s="942"/>
      <c r="T64" s="1015"/>
      <c r="U64" s="1015"/>
      <c r="V64" s="1015"/>
      <c r="W64" s="1015"/>
    </row>
    <row r="65" spans="2:23" x14ac:dyDescent="0.25">
      <c r="B65" s="942"/>
      <c r="C65" s="942" t="s">
        <v>7350</v>
      </c>
      <c r="D65" s="627" t="s">
        <v>50</v>
      </c>
      <c r="E65" s="659" t="s">
        <v>4040</v>
      </c>
      <c r="F65" s="627" t="s">
        <v>416</v>
      </c>
      <c r="G65" s="627" t="s">
        <v>558</v>
      </c>
      <c r="H65" s="627" t="s">
        <v>426</v>
      </c>
      <c r="I65" s="950">
        <v>44562</v>
      </c>
      <c r="J65" s="950">
        <v>45107</v>
      </c>
      <c r="K65" s="942" t="s">
        <v>426</v>
      </c>
      <c r="L65" s="1298"/>
      <c r="M65" s="1298"/>
      <c r="N65" s="1298"/>
      <c r="O65" s="1298"/>
      <c r="P65" s="1298"/>
      <c r="Q65" s="1298"/>
      <c r="R65" s="942"/>
      <c r="T65" s="1015"/>
      <c r="U65" s="1015"/>
      <c r="V65" s="1015"/>
      <c r="W65" s="1015"/>
    </row>
    <row r="66" spans="2:23" x14ac:dyDescent="0.25">
      <c r="B66" s="942"/>
      <c r="C66" s="942" t="s">
        <v>7351</v>
      </c>
      <c r="D66" s="874" t="s">
        <v>50</v>
      </c>
      <c r="E66" s="875" t="s">
        <v>4040</v>
      </c>
      <c r="F66" s="874" t="s">
        <v>416</v>
      </c>
      <c r="G66" s="874" t="s">
        <v>558</v>
      </c>
      <c r="H66" s="874" t="s">
        <v>4388</v>
      </c>
      <c r="I66" s="951">
        <v>44562</v>
      </c>
      <c r="J66" s="950">
        <v>45107</v>
      </c>
      <c r="K66" s="952" t="s">
        <v>4388</v>
      </c>
      <c r="L66" s="1298"/>
      <c r="M66" s="1298"/>
      <c r="N66" s="1298"/>
      <c r="O66" s="1298"/>
      <c r="P66" s="1298"/>
      <c r="Q66" s="1298"/>
      <c r="R66" s="952"/>
      <c r="T66" s="1015"/>
      <c r="U66" s="1015"/>
      <c r="V66" s="1015"/>
      <c r="W66" s="1015"/>
    </row>
    <row r="67" spans="2:23" x14ac:dyDescent="0.25">
      <c r="B67" s="942"/>
      <c r="C67" s="942" t="s">
        <v>7352</v>
      </c>
      <c r="D67" s="874" t="s">
        <v>50</v>
      </c>
      <c r="E67" s="875" t="s">
        <v>4040</v>
      </c>
      <c r="F67" s="874" t="s">
        <v>416</v>
      </c>
      <c r="G67" s="874" t="s">
        <v>558</v>
      </c>
      <c r="H67" s="874" t="s">
        <v>634</v>
      </c>
      <c r="I67" s="951">
        <v>44562</v>
      </c>
      <c r="J67" s="950">
        <v>45107</v>
      </c>
      <c r="K67" s="952" t="s">
        <v>634</v>
      </c>
      <c r="L67" s="1298"/>
      <c r="M67" s="1298"/>
      <c r="N67" s="1298"/>
      <c r="O67" s="1298"/>
      <c r="P67" s="1298"/>
      <c r="Q67" s="1298"/>
      <c r="R67" s="952"/>
      <c r="T67" s="1015"/>
      <c r="U67" s="1015"/>
      <c r="V67" s="1015"/>
      <c r="W67" s="1015"/>
    </row>
    <row r="68" spans="2:23" x14ac:dyDescent="0.25">
      <c r="B68" s="942"/>
      <c r="C68" s="942" t="s">
        <v>7353</v>
      </c>
      <c r="D68" s="874" t="s">
        <v>50</v>
      </c>
      <c r="E68" s="875" t="s">
        <v>4040</v>
      </c>
      <c r="F68" s="874" t="s">
        <v>416</v>
      </c>
      <c r="G68" s="874" t="s">
        <v>558</v>
      </c>
      <c r="H68" s="874" t="s">
        <v>730</v>
      </c>
      <c r="I68" s="951">
        <v>44562</v>
      </c>
      <c r="J68" s="950">
        <v>45107</v>
      </c>
      <c r="K68" s="952" t="s">
        <v>730</v>
      </c>
      <c r="L68" s="1298"/>
      <c r="M68" s="1298"/>
      <c r="N68" s="1298"/>
      <c r="O68" s="1298"/>
      <c r="P68" s="1298"/>
      <c r="Q68" s="1298"/>
      <c r="R68" s="952"/>
      <c r="T68" s="1015"/>
      <c r="U68" s="1015"/>
      <c r="V68" s="1015"/>
      <c r="W68" s="1015"/>
    </row>
    <row r="69" spans="2:23" x14ac:dyDescent="0.25">
      <c r="B69" s="942"/>
      <c r="C69" s="942" t="s">
        <v>7354</v>
      </c>
      <c r="D69" s="874" t="s">
        <v>50</v>
      </c>
      <c r="E69" s="875" t="s">
        <v>4040</v>
      </c>
      <c r="F69" s="874" t="s">
        <v>416</v>
      </c>
      <c r="G69" s="874" t="s">
        <v>558</v>
      </c>
      <c r="H69" s="874" t="s">
        <v>767</v>
      </c>
      <c r="I69" s="951">
        <v>44562</v>
      </c>
      <c r="J69" s="950">
        <v>45107</v>
      </c>
      <c r="K69" s="874" t="s">
        <v>767</v>
      </c>
      <c r="L69" s="1298"/>
      <c r="M69" s="1298"/>
      <c r="N69" s="1298"/>
      <c r="O69" s="1298"/>
      <c r="P69" s="1298"/>
      <c r="Q69" s="1298"/>
      <c r="R69" s="952"/>
      <c r="T69" s="1015"/>
      <c r="U69" s="1015"/>
      <c r="V69" s="1015"/>
      <c r="W69" s="1015"/>
    </row>
    <row r="70" spans="2:23" x14ac:dyDescent="0.25">
      <c r="B70" s="942"/>
      <c r="C70" s="942" t="s">
        <v>7355</v>
      </c>
      <c r="D70" s="627" t="s">
        <v>50</v>
      </c>
      <c r="E70" s="659" t="s">
        <v>4040</v>
      </c>
      <c r="F70" s="627" t="s">
        <v>416</v>
      </c>
      <c r="G70" s="627" t="s">
        <v>558</v>
      </c>
      <c r="H70" s="627" t="s">
        <v>3483</v>
      </c>
      <c r="I70" s="950">
        <v>44562</v>
      </c>
      <c r="J70" s="950">
        <v>45107</v>
      </c>
      <c r="K70" s="627" t="s">
        <v>3483</v>
      </c>
      <c r="L70" s="1299"/>
      <c r="M70" s="1299"/>
      <c r="N70" s="1299"/>
      <c r="O70" s="1299"/>
      <c r="P70" s="1299"/>
      <c r="Q70" s="1299"/>
      <c r="R70" s="942"/>
      <c r="T70" s="1015"/>
      <c r="U70" s="1015"/>
      <c r="V70" s="1015"/>
      <c r="W70" s="1015"/>
    </row>
    <row r="71" spans="2:23" x14ac:dyDescent="0.25">
      <c r="B71" s="942"/>
      <c r="D71" s="627" t="s">
        <v>50</v>
      </c>
      <c r="E71" s="1018" t="s">
        <v>7448</v>
      </c>
      <c r="F71" s="1019" t="s">
        <v>416</v>
      </c>
      <c r="G71" s="1019" t="s">
        <v>558</v>
      </c>
      <c r="H71" s="1019" t="s">
        <v>422</v>
      </c>
      <c r="I71" s="1020">
        <v>45000</v>
      </c>
      <c r="J71" s="1020">
        <v>45657</v>
      </c>
      <c r="K71" s="1019" t="s">
        <v>422</v>
      </c>
      <c r="L71" s="1021">
        <v>0</v>
      </c>
      <c r="M71" s="1021">
        <v>0</v>
      </c>
      <c r="N71" s="1021">
        <v>0</v>
      </c>
      <c r="O71" s="1021">
        <v>0</v>
      </c>
      <c r="P71" s="1021">
        <v>0</v>
      </c>
      <c r="Q71" s="1021">
        <v>0</v>
      </c>
      <c r="R71" s="1021"/>
    </row>
    <row r="72" spans="2:23" x14ac:dyDescent="0.25">
      <c r="B72" s="942"/>
      <c r="D72" s="627" t="s">
        <v>50</v>
      </c>
      <c r="E72" s="1018" t="s">
        <v>7448</v>
      </c>
      <c r="F72" s="1019" t="s">
        <v>416</v>
      </c>
      <c r="G72" s="1019" t="s">
        <v>558</v>
      </c>
      <c r="H72" s="1019" t="s">
        <v>422</v>
      </c>
      <c r="I72" s="1020">
        <v>45000</v>
      </c>
      <c r="J72" s="1020">
        <v>45657</v>
      </c>
      <c r="K72" s="1019" t="s">
        <v>422</v>
      </c>
      <c r="L72" s="1021">
        <v>0</v>
      </c>
      <c r="M72" s="1021">
        <v>0</v>
      </c>
      <c r="N72" s="1021">
        <v>0</v>
      </c>
      <c r="O72" s="1021">
        <v>0</v>
      </c>
      <c r="P72" s="1021">
        <v>0</v>
      </c>
      <c r="Q72" s="1021">
        <v>0</v>
      </c>
      <c r="R72" s="1021"/>
    </row>
    <row r="73" spans="2:23" x14ac:dyDescent="0.25">
      <c r="B73" s="942"/>
      <c r="D73" s="627" t="s">
        <v>50</v>
      </c>
      <c r="E73" s="1018" t="s">
        <v>288</v>
      </c>
      <c r="F73" s="1019" t="s">
        <v>416</v>
      </c>
      <c r="G73" s="1019" t="s">
        <v>558</v>
      </c>
      <c r="H73" s="1019" t="s">
        <v>422</v>
      </c>
      <c r="I73" s="1020">
        <v>45000</v>
      </c>
      <c r="J73" s="1020">
        <v>45657</v>
      </c>
      <c r="K73" s="1019" t="s">
        <v>422</v>
      </c>
      <c r="L73" s="1021">
        <v>0</v>
      </c>
      <c r="M73" s="1021">
        <v>0</v>
      </c>
      <c r="N73" s="1021">
        <v>0</v>
      </c>
      <c r="O73" s="1021">
        <v>0</v>
      </c>
      <c r="P73" s="1021">
        <v>0</v>
      </c>
      <c r="Q73" s="1021">
        <v>0</v>
      </c>
      <c r="R73" s="1021"/>
    </row>
    <row r="74" spans="2:23" x14ac:dyDescent="0.25">
      <c r="B74" s="942"/>
      <c r="D74" s="627" t="s">
        <v>50</v>
      </c>
      <c r="E74" s="1018" t="s">
        <v>7449</v>
      </c>
      <c r="F74" s="1019" t="s">
        <v>416</v>
      </c>
      <c r="G74" s="1019" t="s">
        <v>558</v>
      </c>
      <c r="H74" s="1019" t="s">
        <v>370</v>
      </c>
      <c r="I74" s="1020">
        <v>45000</v>
      </c>
      <c r="J74" s="1020">
        <v>45657</v>
      </c>
      <c r="K74" s="1019" t="s">
        <v>370</v>
      </c>
      <c r="L74" s="1021">
        <v>0</v>
      </c>
      <c r="M74" s="1021">
        <v>0</v>
      </c>
      <c r="N74" s="1021">
        <v>0</v>
      </c>
      <c r="O74" s="1021">
        <v>0</v>
      </c>
      <c r="P74" s="1021">
        <v>0</v>
      </c>
      <c r="Q74" s="1021">
        <v>0</v>
      </c>
      <c r="R74" s="1021"/>
    </row>
    <row r="75" spans="2:23" x14ac:dyDescent="0.25">
      <c r="D75" s="942" t="s">
        <v>50</v>
      </c>
      <c r="E75" s="627" t="s">
        <v>4203</v>
      </c>
      <c r="F75" s="627" t="s">
        <v>435</v>
      </c>
      <c r="G75" s="627" t="s">
        <v>417</v>
      </c>
      <c r="H75" s="1022" t="s">
        <v>470</v>
      </c>
      <c r="I75" s="950">
        <v>45047</v>
      </c>
      <c r="J75" s="950">
        <v>45291</v>
      </c>
      <c r="K75" s="942" t="s">
        <v>470</v>
      </c>
      <c r="L75" s="1302">
        <v>1.38</v>
      </c>
      <c r="M75" s="1302">
        <v>1.38</v>
      </c>
      <c r="N75" s="1302">
        <v>1.38</v>
      </c>
      <c r="O75" s="1302">
        <v>0</v>
      </c>
      <c r="P75" s="1302">
        <v>0</v>
      </c>
      <c r="Q75" s="1302">
        <v>0</v>
      </c>
      <c r="R75" s="942"/>
    </row>
    <row r="76" spans="2:23" x14ac:dyDescent="0.25">
      <c r="D76" s="942" t="s">
        <v>50</v>
      </c>
      <c r="E76" s="627" t="s">
        <v>4203</v>
      </c>
      <c r="F76" s="627" t="s">
        <v>435</v>
      </c>
      <c r="G76" s="627" t="s">
        <v>417</v>
      </c>
      <c r="H76" s="1022" t="s">
        <v>473</v>
      </c>
      <c r="I76" s="950">
        <v>45047</v>
      </c>
      <c r="J76" s="950">
        <v>45291</v>
      </c>
      <c r="K76" s="942" t="s">
        <v>473</v>
      </c>
      <c r="L76" s="1303"/>
      <c r="M76" s="1303"/>
      <c r="N76" s="1303"/>
      <c r="O76" s="1303"/>
      <c r="P76" s="1303"/>
      <c r="Q76" s="1303"/>
      <c r="R76" s="942"/>
    </row>
    <row r="77" spans="2:23" x14ac:dyDescent="0.25">
      <c r="D77" s="942" t="s">
        <v>50</v>
      </c>
      <c r="E77" s="627" t="s">
        <v>4203</v>
      </c>
      <c r="F77" s="627" t="s">
        <v>435</v>
      </c>
      <c r="G77" s="627" t="s">
        <v>417</v>
      </c>
      <c r="H77" s="942" t="s">
        <v>475</v>
      </c>
      <c r="I77" s="950">
        <v>45047</v>
      </c>
      <c r="J77" s="950">
        <v>45291</v>
      </c>
      <c r="K77" s="942" t="s">
        <v>475</v>
      </c>
      <c r="L77" s="1304"/>
      <c r="M77" s="1304"/>
      <c r="N77" s="1304"/>
      <c r="O77" s="1304"/>
      <c r="P77" s="1304"/>
      <c r="Q77" s="1304"/>
      <c r="R77" s="942"/>
    </row>
    <row r="78" spans="2:23" x14ac:dyDescent="0.25">
      <c r="D78" s="942" t="s">
        <v>50</v>
      </c>
      <c r="E78" s="942" t="s">
        <v>68</v>
      </c>
      <c r="F78" s="627" t="s">
        <v>435</v>
      </c>
      <c r="G78" s="627" t="s">
        <v>417</v>
      </c>
      <c r="H78" s="1022" t="s">
        <v>511</v>
      </c>
      <c r="I78" s="950">
        <v>45047</v>
      </c>
      <c r="J78" s="950">
        <v>45291</v>
      </c>
      <c r="K78" s="942" t="s">
        <v>511</v>
      </c>
      <c r="L78" s="1302">
        <v>11.96</v>
      </c>
      <c r="M78" s="1302">
        <v>11.96</v>
      </c>
      <c r="N78" s="1302">
        <v>11.96</v>
      </c>
      <c r="O78" s="1302">
        <v>0</v>
      </c>
      <c r="P78" s="1302">
        <v>0</v>
      </c>
      <c r="Q78" s="1302">
        <v>0</v>
      </c>
      <c r="R78" s="942"/>
    </row>
    <row r="79" spans="2:23" x14ac:dyDescent="0.25">
      <c r="D79" s="942" t="s">
        <v>50</v>
      </c>
      <c r="E79" s="942" t="s">
        <v>68</v>
      </c>
      <c r="F79" s="627" t="s">
        <v>435</v>
      </c>
      <c r="G79" s="627" t="s">
        <v>417</v>
      </c>
      <c r="H79" s="1022" t="s">
        <v>478</v>
      </c>
      <c r="I79" s="950">
        <v>45047</v>
      </c>
      <c r="J79" s="950">
        <v>45291</v>
      </c>
      <c r="K79" s="942" t="s">
        <v>478</v>
      </c>
      <c r="L79" s="1303"/>
      <c r="M79" s="1303"/>
      <c r="N79" s="1303"/>
      <c r="O79" s="1303"/>
      <c r="P79" s="1303"/>
      <c r="Q79" s="1303"/>
      <c r="R79" s="942"/>
    </row>
    <row r="80" spans="2:23" x14ac:dyDescent="0.25">
      <c r="D80" s="942" t="s">
        <v>50</v>
      </c>
      <c r="E80" s="942" t="s">
        <v>68</v>
      </c>
      <c r="F80" s="627" t="s">
        <v>435</v>
      </c>
      <c r="G80" s="627" t="s">
        <v>417</v>
      </c>
      <c r="H80" s="1022" t="s">
        <v>517</v>
      </c>
      <c r="I80" s="950">
        <v>45047</v>
      </c>
      <c r="J80" s="950">
        <v>45291</v>
      </c>
      <c r="K80" s="942" t="s">
        <v>517</v>
      </c>
      <c r="L80" s="1303"/>
      <c r="M80" s="1303"/>
      <c r="N80" s="1303"/>
      <c r="O80" s="1303"/>
      <c r="P80" s="1303"/>
      <c r="Q80" s="1303"/>
      <c r="R80" s="942"/>
    </row>
    <row r="81" spans="4:18" x14ac:dyDescent="0.25">
      <c r="D81" s="942" t="s">
        <v>50</v>
      </c>
      <c r="E81" s="942" t="s">
        <v>68</v>
      </c>
      <c r="F81" s="627" t="s">
        <v>435</v>
      </c>
      <c r="G81" s="627" t="s">
        <v>417</v>
      </c>
      <c r="H81" s="1022" t="s">
        <v>504</v>
      </c>
      <c r="I81" s="950">
        <v>45047</v>
      </c>
      <c r="J81" s="950">
        <v>45291</v>
      </c>
      <c r="K81" s="942" t="s">
        <v>504</v>
      </c>
      <c r="L81" s="1303"/>
      <c r="M81" s="1303"/>
      <c r="N81" s="1303"/>
      <c r="O81" s="1303"/>
      <c r="P81" s="1303"/>
      <c r="Q81" s="1303"/>
      <c r="R81" s="942"/>
    </row>
    <row r="82" spans="4:18" x14ac:dyDescent="0.25">
      <c r="D82" s="942" t="s">
        <v>50</v>
      </c>
      <c r="E82" s="942" t="s">
        <v>68</v>
      </c>
      <c r="F82" s="627" t="s">
        <v>435</v>
      </c>
      <c r="G82" s="627" t="s">
        <v>417</v>
      </c>
      <c r="H82" s="1022" t="s">
        <v>513</v>
      </c>
      <c r="I82" s="950">
        <v>45047</v>
      </c>
      <c r="J82" s="950">
        <v>45291</v>
      </c>
      <c r="K82" s="942" t="s">
        <v>513</v>
      </c>
      <c r="L82" s="1303"/>
      <c r="M82" s="1303"/>
      <c r="N82" s="1303"/>
      <c r="O82" s="1303"/>
      <c r="P82" s="1303"/>
      <c r="Q82" s="1303"/>
      <c r="R82" s="942"/>
    </row>
    <row r="83" spans="4:18" x14ac:dyDescent="0.25">
      <c r="D83" s="942" t="s">
        <v>50</v>
      </c>
      <c r="E83" s="942" t="s">
        <v>68</v>
      </c>
      <c r="F83" s="627" t="s">
        <v>435</v>
      </c>
      <c r="G83" s="627" t="s">
        <v>417</v>
      </c>
      <c r="H83" s="1022" t="s">
        <v>7528</v>
      </c>
      <c r="I83" s="950">
        <v>45047</v>
      </c>
      <c r="J83" s="950">
        <v>45291</v>
      </c>
      <c r="K83" s="942" t="s">
        <v>7528</v>
      </c>
      <c r="L83" s="1304"/>
      <c r="M83" s="1304"/>
      <c r="N83" s="1304"/>
      <c r="O83" s="1304"/>
      <c r="P83" s="1304"/>
      <c r="Q83" s="1304"/>
      <c r="R83" s="942"/>
    </row>
    <row r="84" spans="4:18" x14ac:dyDescent="0.25">
      <c r="D84" s="942" t="s">
        <v>50</v>
      </c>
      <c r="E84" s="942" t="s">
        <v>254</v>
      </c>
      <c r="F84" s="627" t="s">
        <v>435</v>
      </c>
      <c r="G84" s="627" t="s">
        <v>417</v>
      </c>
      <c r="H84" s="1022" t="s">
        <v>454</v>
      </c>
      <c r="I84" s="950">
        <v>45047</v>
      </c>
      <c r="J84" s="950">
        <v>45291</v>
      </c>
      <c r="K84" s="942" t="s">
        <v>454</v>
      </c>
      <c r="L84" s="1306">
        <v>9.66</v>
      </c>
      <c r="M84" s="1306">
        <v>9.66</v>
      </c>
      <c r="N84" s="1306">
        <v>9.66</v>
      </c>
      <c r="O84" s="1306">
        <v>0</v>
      </c>
      <c r="P84" s="1306">
        <v>0</v>
      </c>
      <c r="Q84" s="1306">
        <v>0</v>
      </c>
      <c r="R84" s="942"/>
    </row>
    <row r="85" spans="4:18" x14ac:dyDescent="0.25">
      <c r="D85" s="942" t="s">
        <v>50</v>
      </c>
      <c r="E85" s="942" t="s">
        <v>254</v>
      </c>
      <c r="F85" s="627" t="s">
        <v>435</v>
      </c>
      <c r="G85" s="627" t="s">
        <v>417</v>
      </c>
      <c r="H85" t="s">
        <v>441</v>
      </c>
      <c r="I85" s="950">
        <v>45047</v>
      </c>
      <c r="J85" s="950">
        <v>45291</v>
      </c>
      <c r="K85" s="942" t="s">
        <v>441</v>
      </c>
      <c r="L85" s="1306"/>
      <c r="M85" s="1306"/>
      <c r="N85" s="1306"/>
      <c r="O85" s="1306"/>
      <c r="P85" s="1306"/>
      <c r="Q85" s="1306"/>
      <c r="R85" s="942"/>
    </row>
    <row r="86" spans="4:18" x14ac:dyDescent="0.25">
      <c r="D86" s="942" t="s">
        <v>50</v>
      </c>
      <c r="E86" s="942" t="s">
        <v>254</v>
      </c>
      <c r="F86" s="627" t="s">
        <v>435</v>
      </c>
      <c r="G86" s="627" t="s">
        <v>417</v>
      </c>
      <c r="H86" t="s">
        <v>3055</v>
      </c>
      <c r="I86" s="950">
        <v>45047</v>
      </c>
      <c r="J86" s="950">
        <v>45291</v>
      </c>
      <c r="K86" s="942" t="s">
        <v>3055</v>
      </c>
      <c r="L86" s="1306"/>
      <c r="M86" s="1306"/>
      <c r="N86" s="1306"/>
      <c r="O86" s="1306"/>
      <c r="P86" s="1306"/>
      <c r="Q86" s="1306"/>
      <c r="R86" s="942"/>
    </row>
    <row r="87" spans="4:18" x14ac:dyDescent="0.25">
      <c r="D87" s="942" t="s">
        <v>50</v>
      </c>
      <c r="E87" s="942" t="s">
        <v>254</v>
      </c>
      <c r="F87" s="627" t="s">
        <v>435</v>
      </c>
      <c r="G87" s="627" t="s">
        <v>417</v>
      </c>
      <c r="H87" t="s">
        <v>458</v>
      </c>
      <c r="I87" s="950">
        <v>45047</v>
      </c>
      <c r="J87" s="950">
        <v>45291</v>
      </c>
      <c r="K87" s="942" t="s">
        <v>458</v>
      </c>
      <c r="L87" s="1306"/>
      <c r="M87" s="1306"/>
      <c r="N87" s="1306"/>
      <c r="O87" s="1306"/>
      <c r="P87" s="1306"/>
      <c r="Q87" s="1306"/>
      <c r="R87" s="942"/>
    </row>
    <row r="88" spans="4:18" x14ac:dyDescent="0.25">
      <c r="D88" s="942" t="s">
        <v>50</v>
      </c>
      <c r="E88" s="942" t="s">
        <v>254</v>
      </c>
      <c r="F88" s="627" t="s">
        <v>435</v>
      </c>
      <c r="G88" s="627" t="s">
        <v>417</v>
      </c>
      <c r="H88" t="s">
        <v>443</v>
      </c>
      <c r="I88" s="950">
        <v>45047</v>
      </c>
      <c r="J88" s="950">
        <v>45291</v>
      </c>
      <c r="K88" s="942" t="s">
        <v>443</v>
      </c>
      <c r="L88" s="1306"/>
      <c r="M88" s="1306"/>
      <c r="N88" s="1306"/>
      <c r="O88" s="1306"/>
      <c r="P88" s="1306"/>
      <c r="Q88" s="1306"/>
      <c r="R88" s="942"/>
    </row>
    <row r="89" spans="4:18" x14ac:dyDescent="0.25">
      <c r="D89" s="942" t="s">
        <v>50</v>
      </c>
      <c r="E89" s="942" t="s">
        <v>254</v>
      </c>
      <c r="F89" s="627" t="s">
        <v>435</v>
      </c>
      <c r="G89" s="627" t="s">
        <v>417</v>
      </c>
      <c r="H89" t="s">
        <v>456</v>
      </c>
      <c r="I89" s="950">
        <v>45047</v>
      </c>
      <c r="J89" s="950">
        <v>45291</v>
      </c>
      <c r="K89" s="942" t="s">
        <v>456</v>
      </c>
      <c r="L89" s="1306"/>
      <c r="M89" s="1306"/>
      <c r="N89" s="1306"/>
      <c r="O89" s="1306"/>
      <c r="P89" s="1306"/>
      <c r="Q89" s="1306"/>
      <c r="R89" s="942"/>
    </row>
    <row r="90" spans="4:18" x14ac:dyDescent="0.25">
      <c r="D90" s="942" t="s">
        <v>50</v>
      </c>
      <c r="E90" s="942" t="s">
        <v>254</v>
      </c>
      <c r="F90" s="627" t="s">
        <v>435</v>
      </c>
      <c r="G90" s="627" t="s">
        <v>417</v>
      </c>
      <c r="H90" t="s">
        <v>7529</v>
      </c>
      <c r="I90" s="950">
        <v>45047</v>
      </c>
      <c r="J90" s="950">
        <v>45291</v>
      </c>
      <c r="K90" s="942" t="s">
        <v>7529</v>
      </c>
      <c r="L90" s="1306"/>
      <c r="M90" s="1306"/>
      <c r="N90" s="1306"/>
      <c r="O90" s="1306"/>
      <c r="P90" s="1306"/>
      <c r="Q90" s="1306"/>
      <c r="R90" s="942"/>
    </row>
    <row r="91" spans="4:18" x14ac:dyDescent="0.25">
      <c r="D91" s="942" t="s">
        <v>50</v>
      </c>
      <c r="E91" s="942" t="s">
        <v>254</v>
      </c>
      <c r="F91" s="627" t="s">
        <v>435</v>
      </c>
      <c r="G91" s="627" t="s">
        <v>417</v>
      </c>
      <c r="H91" t="s">
        <v>451</v>
      </c>
      <c r="I91" s="950">
        <v>45047</v>
      </c>
      <c r="J91" s="950">
        <v>45291</v>
      </c>
      <c r="K91" s="942" t="s">
        <v>451</v>
      </c>
      <c r="L91" s="1306"/>
      <c r="M91" s="1306"/>
      <c r="N91" s="1306"/>
      <c r="O91" s="1306"/>
      <c r="P91" s="1306"/>
      <c r="Q91" s="1306"/>
      <c r="R91" s="942"/>
    </row>
    <row r="92" spans="4:18" x14ac:dyDescent="0.25">
      <c r="D92" s="942" t="s">
        <v>50</v>
      </c>
      <c r="E92" s="942" t="s">
        <v>254</v>
      </c>
      <c r="F92" s="627" t="s">
        <v>435</v>
      </c>
      <c r="G92" s="627" t="s">
        <v>417</v>
      </c>
      <c r="H92" t="s">
        <v>445</v>
      </c>
      <c r="I92" s="950">
        <v>45047</v>
      </c>
      <c r="J92" s="950">
        <v>45291</v>
      </c>
      <c r="K92" s="942" t="s">
        <v>445</v>
      </c>
      <c r="L92" s="1306"/>
      <c r="M92" s="1306"/>
      <c r="N92" s="1306"/>
      <c r="O92" s="1306"/>
      <c r="P92" s="1306"/>
      <c r="Q92" s="1306"/>
      <c r="R92" s="942"/>
    </row>
    <row r="93" spans="4:18" x14ac:dyDescent="0.25">
      <c r="D93" s="942" t="s">
        <v>50</v>
      </c>
      <c r="E93" s="942" t="s">
        <v>254</v>
      </c>
      <c r="F93" s="627" t="s">
        <v>435</v>
      </c>
      <c r="G93" s="627" t="s">
        <v>417</v>
      </c>
      <c r="H93" t="s">
        <v>462</v>
      </c>
      <c r="I93" s="950">
        <v>45047</v>
      </c>
      <c r="J93" s="950">
        <v>45291</v>
      </c>
      <c r="K93" s="942" t="s">
        <v>462</v>
      </c>
      <c r="L93" s="1306"/>
      <c r="M93" s="1306"/>
      <c r="N93" s="1306"/>
      <c r="O93" s="1306"/>
      <c r="P93" s="1306"/>
      <c r="Q93" s="1306"/>
      <c r="R93" s="942"/>
    </row>
    <row r="94" spans="4:18" x14ac:dyDescent="0.25">
      <c r="D94" s="942" t="s">
        <v>50</v>
      </c>
      <c r="E94" s="942" t="s">
        <v>254</v>
      </c>
      <c r="F94" s="627" t="s">
        <v>435</v>
      </c>
      <c r="G94" s="627" t="s">
        <v>417</v>
      </c>
      <c r="H94" s="559" t="s">
        <v>436</v>
      </c>
      <c r="I94" s="950">
        <v>45047</v>
      </c>
      <c r="J94" s="950">
        <v>45291</v>
      </c>
      <c r="K94" s="942" t="s">
        <v>436</v>
      </c>
      <c r="L94" s="1306"/>
      <c r="M94" s="1306"/>
      <c r="N94" s="1306"/>
      <c r="O94" s="1306"/>
      <c r="P94" s="1306"/>
      <c r="Q94" s="1306"/>
      <c r="R94" s="942"/>
    </row>
    <row r="95" spans="4:18" x14ac:dyDescent="0.25">
      <c r="D95" s="942" t="s">
        <v>50</v>
      </c>
      <c r="E95" s="942" t="s">
        <v>254</v>
      </c>
      <c r="F95" s="627" t="s">
        <v>435</v>
      </c>
      <c r="G95" s="627" t="s">
        <v>417</v>
      </c>
      <c r="H95" t="s">
        <v>448</v>
      </c>
      <c r="I95" s="950">
        <v>45047</v>
      </c>
      <c r="J95" s="950">
        <v>45291</v>
      </c>
      <c r="K95" s="942" t="s">
        <v>448</v>
      </c>
      <c r="L95" s="1306"/>
      <c r="M95" s="1306"/>
      <c r="N95" s="1306"/>
      <c r="O95" s="1306"/>
      <c r="P95" s="1306"/>
      <c r="Q95" s="1306"/>
      <c r="R95" s="942"/>
    </row>
    <row r="96" spans="4:18" x14ac:dyDescent="0.25">
      <c r="D96" s="942" t="s">
        <v>50</v>
      </c>
      <c r="E96" s="942" t="s">
        <v>254</v>
      </c>
      <c r="F96" s="627" t="s">
        <v>435</v>
      </c>
      <c r="G96" s="627" t="s">
        <v>417</v>
      </c>
      <c r="H96" t="s">
        <v>464</v>
      </c>
      <c r="I96" s="950">
        <v>45047</v>
      </c>
      <c r="J96" s="950">
        <v>45291</v>
      </c>
      <c r="K96" s="942" t="s">
        <v>464</v>
      </c>
      <c r="L96" s="1306"/>
      <c r="M96" s="1306"/>
      <c r="N96" s="1306"/>
      <c r="O96" s="1306"/>
      <c r="P96" s="1306"/>
      <c r="Q96" s="1306"/>
      <c r="R96" s="942"/>
    </row>
    <row r="97" spans="4:18" x14ac:dyDescent="0.25">
      <c r="D97" s="942" t="s">
        <v>50</v>
      </c>
      <c r="E97" s="942" t="s">
        <v>254</v>
      </c>
      <c r="F97" s="627" t="s">
        <v>435</v>
      </c>
      <c r="G97" s="627" t="s">
        <v>417</v>
      </c>
      <c r="H97" t="s">
        <v>3316</v>
      </c>
      <c r="I97" s="950">
        <v>45047</v>
      </c>
      <c r="J97" s="950">
        <v>45291</v>
      </c>
      <c r="K97" s="942" t="s">
        <v>3316</v>
      </c>
      <c r="L97" s="1306"/>
      <c r="M97" s="1306"/>
      <c r="N97" s="1306"/>
      <c r="O97" s="1306"/>
      <c r="P97" s="1306"/>
      <c r="Q97" s="1306"/>
      <c r="R97" s="942"/>
    </row>
    <row r="98" spans="4:18" x14ac:dyDescent="0.25">
      <c r="D98" s="942" t="s">
        <v>50</v>
      </c>
      <c r="E98" s="942" t="s">
        <v>254</v>
      </c>
      <c r="F98" s="627" t="s">
        <v>435</v>
      </c>
      <c r="G98" s="627" t="s">
        <v>417</v>
      </c>
      <c r="H98" s="1023" t="s">
        <v>7530</v>
      </c>
      <c r="I98" s="950">
        <v>45047</v>
      </c>
      <c r="J98" s="950">
        <v>45291</v>
      </c>
      <c r="K98" s="942" t="s">
        <v>7530</v>
      </c>
      <c r="L98" s="1306"/>
      <c r="M98" s="1306"/>
      <c r="N98" s="1306"/>
      <c r="O98" s="1306"/>
      <c r="P98" s="1306"/>
      <c r="Q98" s="1306"/>
      <c r="R98" s="942"/>
    </row>
    <row r="99" spans="4:18" x14ac:dyDescent="0.25">
      <c r="D99" s="942" t="s">
        <v>50</v>
      </c>
      <c r="E99" s="942" t="s">
        <v>254</v>
      </c>
      <c r="F99" s="627" t="s">
        <v>435</v>
      </c>
      <c r="G99" s="627" t="s">
        <v>417</v>
      </c>
      <c r="H99" t="s">
        <v>460</v>
      </c>
      <c r="I99" s="950">
        <v>45047</v>
      </c>
      <c r="J99" s="950">
        <v>45291</v>
      </c>
      <c r="K99" s="942" t="s">
        <v>460</v>
      </c>
      <c r="L99" s="1306"/>
      <c r="M99" s="1306"/>
      <c r="N99" s="1306"/>
      <c r="O99" s="1306"/>
      <c r="P99" s="1306"/>
      <c r="Q99" s="1306"/>
      <c r="R99" s="942"/>
    </row>
  </sheetData>
  <mergeCells count="48">
    <mergeCell ref="Q84:Q99"/>
    <mergeCell ref="L84:L99"/>
    <mergeCell ref="M84:M99"/>
    <mergeCell ref="N84:N99"/>
    <mergeCell ref="O84:O99"/>
    <mergeCell ref="P84:P99"/>
    <mergeCell ref="Q75:Q77"/>
    <mergeCell ref="L78:L83"/>
    <mergeCell ref="M78:M83"/>
    <mergeCell ref="N78:N83"/>
    <mergeCell ref="O78:O83"/>
    <mergeCell ref="P78:P83"/>
    <mergeCell ref="Q78:Q83"/>
    <mergeCell ref="L75:L77"/>
    <mergeCell ref="M75:M77"/>
    <mergeCell ref="N75:N77"/>
    <mergeCell ref="O75:O77"/>
    <mergeCell ref="P75:P77"/>
    <mergeCell ref="P36:P42"/>
    <mergeCell ref="Q36:Q42"/>
    <mergeCell ref="L43:L52"/>
    <mergeCell ref="M43:M52"/>
    <mergeCell ref="N43:N52"/>
    <mergeCell ref="O43:O52"/>
    <mergeCell ref="P43:P52"/>
    <mergeCell ref="Q43:Q52"/>
    <mergeCell ref="L36:L42"/>
    <mergeCell ref="M36:M42"/>
    <mergeCell ref="N36:N42"/>
    <mergeCell ref="O36:O42"/>
    <mergeCell ref="Q9:Q10"/>
    <mergeCell ref="R5:R6"/>
    <mergeCell ref="B5:H5"/>
    <mergeCell ref="I5:J5"/>
    <mergeCell ref="K5:K6"/>
    <mergeCell ref="L5:N5"/>
    <mergeCell ref="O5:Q5"/>
    <mergeCell ref="L9:L10"/>
    <mergeCell ref="M9:M10"/>
    <mergeCell ref="N9:N10"/>
    <mergeCell ref="O9:O10"/>
    <mergeCell ref="P9:P10"/>
    <mergeCell ref="Q58:Q70"/>
    <mergeCell ref="L58:L70"/>
    <mergeCell ref="M58:M70"/>
    <mergeCell ref="N58:N70"/>
    <mergeCell ref="O58:O70"/>
    <mergeCell ref="P58:P70"/>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CF312-78DE-42E8-8613-B6E22F6F60E4}">
  <sheetPr codeName="Hoja42">
    <tabColor rgb="FF2E6EBC"/>
  </sheetPr>
  <dimension ref="B2:R42"/>
  <sheetViews>
    <sheetView showGridLines="0" zoomScale="55" zoomScaleNormal="55" workbookViewId="0">
      <selection activeCell="K30" sqref="K30"/>
    </sheetView>
  </sheetViews>
  <sheetFormatPr baseColWidth="10" defaultColWidth="9.140625" defaultRowHeight="15" x14ac:dyDescent="0.25"/>
  <cols>
    <col min="1" max="2" width="9.140625" style="953"/>
    <col min="3" max="3" width="14.7109375" style="953" customWidth="1"/>
    <col min="4" max="4" width="15" style="953" customWidth="1"/>
    <col min="5" max="5" width="21.140625" style="953" customWidth="1"/>
    <col min="6" max="7" width="15" style="953" customWidth="1"/>
    <col min="8" max="8" width="25" style="953" customWidth="1"/>
    <col min="9" max="10" width="15" style="954" customWidth="1"/>
    <col min="11" max="11" width="63.5703125" style="953" bestFit="1" customWidth="1"/>
    <col min="12" max="17" width="15" style="955" customWidth="1"/>
    <col min="18" max="18" width="53.140625" style="953" customWidth="1"/>
    <col min="19" max="16384" width="9.140625" style="953"/>
  </cols>
  <sheetData>
    <row r="2" spans="2:18" ht="21" x14ac:dyDescent="0.25">
      <c r="D2" s="619" t="s">
        <v>7531</v>
      </c>
    </row>
    <row r="3" spans="2:18" x14ac:dyDescent="0.25">
      <c r="L3" s="955">
        <v>135.88300000000001</v>
      </c>
      <c r="M3" s="955">
        <v>135.88300000000001</v>
      </c>
      <c r="N3" s="955">
        <v>135.88300000000001</v>
      </c>
    </row>
    <row r="5" spans="2:18" x14ac:dyDescent="0.25">
      <c r="B5" s="1241" t="s">
        <v>393</v>
      </c>
      <c r="C5" s="1241"/>
      <c r="D5" s="1241"/>
      <c r="E5" s="1241"/>
      <c r="F5" s="1241"/>
      <c r="G5" s="1241"/>
      <c r="H5" s="1241"/>
      <c r="I5" s="1310" t="s">
        <v>394</v>
      </c>
      <c r="J5" s="1310"/>
      <c r="K5" s="1241" t="s">
        <v>407</v>
      </c>
      <c r="L5" s="1311" t="s">
        <v>395</v>
      </c>
      <c r="M5" s="1311"/>
      <c r="N5" s="1311"/>
      <c r="O5" s="1311" t="s">
        <v>396</v>
      </c>
      <c r="P5" s="1311"/>
      <c r="Q5" s="1311"/>
      <c r="R5" s="1241" t="s">
        <v>397</v>
      </c>
    </row>
    <row r="6" spans="2:18" x14ac:dyDescent="0.25">
      <c r="B6" s="876" t="s">
        <v>4002</v>
      </c>
      <c r="C6" s="876" t="s">
        <v>399</v>
      </c>
      <c r="D6" s="876" t="s">
        <v>4003</v>
      </c>
      <c r="E6" s="876" t="s">
        <v>401</v>
      </c>
      <c r="F6" s="876" t="s">
        <v>402</v>
      </c>
      <c r="G6" s="876" t="s">
        <v>403</v>
      </c>
      <c r="H6" s="876" t="s">
        <v>404</v>
      </c>
      <c r="I6" s="956" t="s">
        <v>405</v>
      </c>
      <c r="J6" s="956" t="s">
        <v>406</v>
      </c>
      <c r="K6" s="1241"/>
      <c r="L6" s="957" t="s">
        <v>408</v>
      </c>
      <c r="M6" s="957" t="s">
        <v>409</v>
      </c>
      <c r="N6" s="957" t="s">
        <v>410</v>
      </c>
      <c r="O6" s="957" t="s">
        <v>408</v>
      </c>
      <c r="P6" s="957" t="s">
        <v>409</v>
      </c>
      <c r="Q6" s="957" t="s">
        <v>410</v>
      </c>
      <c r="R6" s="1241"/>
    </row>
    <row r="7" spans="2:18" x14ac:dyDescent="0.25">
      <c r="B7" s="620">
        <v>3530</v>
      </c>
      <c r="C7" s="620" t="s">
        <v>3714</v>
      </c>
      <c r="D7" s="620" t="s">
        <v>51</v>
      </c>
      <c r="E7" s="620" t="s">
        <v>4049</v>
      </c>
      <c r="F7" s="620" t="s">
        <v>435</v>
      </c>
      <c r="G7" s="620" t="s">
        <v>417</v>
      </c>
      <c r="H7" s="620" t="s">
        <v>445</v>
      </c>
      <c r="I7" s="621">
        <v>43070</v>
      </c>
      <c r="J7" s="621">
        <v>45291</v>
      </c>
      <c r="K7" s="620" t="s">
        <v>163</v>
      </c>
      <c r="L7" s="622">
        <v>0.14399999999999999</v>
      </c>
      <c r="M7" s="622">
        <v>0.14399999999999999</v>
      </c>
      <c r="N7" s="622">
        <v>0.14399999999999999</v>
      </c>
      <c r="O7" s="622">
        <v>2.7E-2</v>
      </c>
      <c r="P7" s="622">
        <v>2.7E-2</v>
      </c>
      <c r="Q7" s="622">
        <v>2.7E-2</v>
      </c>
      <c r="R7" s="620"/>
    </row>
    <row r="8" spans="2:18" x14ac:dyDescent="0.25">
      <c r="B8" s="620">
        <v>427</v>
      </c>
      <c r="C8" s="620" t="s">
        <v>1471</v>
      </c>
      <c r="D8" s="620" t="s">
        <v>51</v>
      </c>
      <c r="E8" s="620" t="s">
        <v>59</v>
      </c>
      <c r="F8" s="620" t="s">
        <v>435</v>
      </c>
      <c r="G8" s="620" t="s">
        <v>417</v>
      </c>
      <c r="H8" s="620" t="s">
        <v>470</v>
      </c>
      <c r="I8" s="621">
        <v>44927</v>
      </c>
      <c r="J8" s="621">
        <v>46387</v>
      </c>
      <c r="K8" s="620" t="s">
        <v>1076</v>
      </c>
      <c r="L8" s="1307">
        <v>4.92</v>
      </c>
      <c r="M8" s="1307">
        <v>4.92</v>
      </c>
      <c r="N8" s="1307">
        <v>4.92</v>
      </c>
      <c r="O8" s="1307">
        <v>0.49</v>
      </c>
      <c r="P8" s="1307">
        <v>0.49</v>
      </c>
      <c r="Q8" s="1307">
        <v>0.49</v>
      </c>
      <c r="R8" s="620" t="s">
        <v>6861</v>
      </c>
    </row>
    <row r="9" spans="2:18" x14ac:dyDescent="0.25">
      <c r="B9" s="620">
        <v>437</v>
      </c>
      <c r="C9" s="620" t="s">
        <v>1490</v>
      </c>
      <c r="D9" s="620" t="s">
        <v>51</v>
      </c>
      <c r="E9" s="620" t="s">
        <v>59</v>
      </c>
      <c r="F9" s="620" t="s">
        <v>435</v>
      </c>
      <c r="G9" s="620" t="s">
        <v>417</v>
      </c>
      <c r="H9" s="620" t="s">
        <v>473</v>
      </c>
      <c r="I9" s="621">
        <v>44927</v>
      </c>
      <c r="J9" s="621">
        <v>46387</v>
      </c>
      <c r="K9" s="620" t="s">
        <v>164</v>
      </c>
      <c r="L9" s="1308"/>
      <c r="M9" s="1308"/>
      <c r="N9" s="1308"/>
      <c r="O9" s="1308"/>
      <c r="P9" s="1308"/>
      <c r="Q9" s="1308"/>
      <c r="R9" s="620" t="s">
        <v>6861</v>
      </c>
    </row>
    <row r="10" spans="2:18" x14ac:dyDescent="0.25">
      <c r="B10" s="620">
        <v>438</v>
      </c>
      <c r="C10" s="620" t="s">
        <v>1509</v>
      </c>
      <c r="D10" s="620" t="s">
        <v>51</v>
      </c>
      <c r="E10" s="620" t="s">
        <v>59</v>
      </c>
      <c r="F10" s="620" t="s">
        <v>435</v>
      </c>
      <c r="G10" s="620" t="s">
        <v>417</v>
      </c>
      <c r="H10" s="620" t="s">
        <v>475</v>
      </c>
      <c r="I10" s="621">
        <v>44927</v>
      </c>
      <c r="J10" s="621">
        <v>46387</v>
      </c>
      <c r="K10" s="620" t="s">
        <v>1077</v>
      </c>
      <c r="L10" s="1308"/>
      <c r="M10" s="1308"/>
      <c r="N10" s="1308"/>
      <c r="O10" s="1308"/>
      <c r="P10" s="1308"/>
      <c r="Q10" s="1308"/>
      <c r="R10" s="620" t="s">
        <v>6861</v>
      </c>
    </row>
    <row r="11" spans="2:18" x14ac:dyDescent="0.25">
      <c r="B11" s="620">
        <v>0</v>
      </c>
      <c r="C11" s="620" t="s">
        <v>7450</v>
      </c>
      <c r="D11" s="620" t="s">
        <v>51</v>
      </c>
      <c r="E11" s="620" t="s">
        <v>59</v>
      </c>
      <c r="F11" s="620" t="s">
        <v>435</v>
      </c>
      <c r="G11" s="620" t="s">
        <v>417</v>
      </c>
      <c r="H11" s="620" t="s">
        <v>468</v>
      </c>
      <c r="I11" s="621">
        <v>44927</v>
      </c>
      <c r="J11" s="621">
        <v>46387</v>
      </c>
      <c r="K11" s="620" t="s">
        <v>1077</v>
      </c>
      <c r="L11" s="1309"/>
      <c r="M11" s="1309"/>
      <c r="N11" s="1309"/>
      <c r="O11" s="1309"/>
      <c r="P11" s="1309"/>
      <c r="Q11" s="1309"/>
      <c r="R11" s="620" t="s">
        <v>6861</v>
      </c>
    </row>
    <row r="12" spans="2:18" x14ac:dyDescent="0.25">
      <c r="B12" s="620">
        <v>1217</v>
      </c>
      <c r="C12" s="620" t="s">
        <v>1569</v>
      </c>
      <c r="D12" s="620" t="s">
        <v>51</v>
      </c>
      <c r="E12" s="620" t="s">
        <v>107</v>
      </c>
      <c r="F12" s="620" t="s">
        <v>435</v>
      </c>
      <c r="G12" s="620" t="s">
        <v>417</v>
      </c>
      <c r="H12" s="620" t="s">
        <v>478</v>
      </c>
      <c r="I12" s="621">
        <v>44927</v>
      </c>
      <c r="J12" s="621">
        <v>48579</v>
      </c>
      <c r="K12" s="620" t="s">
        <v>110</v>
      </c>
      <c r="L12" s="1307">
        <v>3.39</v>
      </c>
      <c r="M12" s="1307">
        <v>3.39</v>
      </c>
      <c r="N12" s="1307">
        <v>3.39</v>
      </c>
      <c r="O12" s="1307">
        <v>0.34</v>
      </c>
      <c r="P12" s="1307">
        <v>0.34</v>
      </c>
      <c r="Q12" s="1307">
        <v>0.34</v>
      </c>
      <c r="R12" s="620" t="s">
        <v>6861</v>
      </c>
    </row>
    <row r="13" spans="2:18" x14ac:dyDescent="0.25">
      <c r="B13" s="620">
        <v>440</v>
      </c>
      <c r="C13" s="620" t="s">
        <v>1530</v>
      </c>
      <c r="D13" s="620" t="s">
        <v>51</v>
      </c>
      <c r="E13" s="620" t="s">
        <v>107</v>
      </c>
      <c r="F13" s="620" t="s">
        <v>435</v>
      </c>
      <c r="G13" s="620" t="s">
        <v>417</v>
      </c>
      <c r="H13" s="620" t="s">
        <v>482</v>
      </c>
      <c r="I13" s="621">
        <v>44927</v>
      </c>
      <c r="J13" s="621">
        <v>48579</v>
      </c>
      <c r="K13" s="620" t="s">
        <v>109</v>
      </c>
      <c r="L13" s="1308"/>
      <c r="M13" s="1308"/>
      <c r="N13" s="1308"/>
      <c r="O13" s="1308"/>
      <c r="P13" s="1308"/>
      <c r="Q13" s="1308"/>
      <c r="R13" s="620" t="s">
        <v>6861</v>
      </c>
    </row>
    <row r="14" spans="2:18" x14ac:dyDescent="0.25">
      <c r="B14" s="620">
        <v>441</v>
      </c>
      <c r="C14" s="620" t="s">
        <v>1551</v>
      </c>
      <c r="D14" s="620" t="s">
        <v>51</v>
      </c>
      <c r="E14" s="620" t="s">
        <v>107</v>
      </c>
      <c r="F14" s="620" t="s">
        <v>435</v>
      </c>
      <c r="G14" s="620" t="s">
        <v>417</v>
      </c>
      <c r="H14" s="620" t="s">
        <v>484</v>
      </c>
      <c r="I14" s="621">
        <v>44927</v>
      </c>
      <c r="J14" s="621">
        <v>48579</v>
      </c>
      <c r="K14" s="620" t="s">
        <v>108</v>
      </c>
      <c r="L14" s="1309"/>
      <c r="M14" s="1309"/>
      <c r="N14" s="1309"/>
      <c r="O14" s="1309"/>
      <c r="P14" s="1309"/>
      <c r="Q14" s="1309"/>
      <c r="R14" s="620" t="s">
        <v>6861</v>
      </c>
    </row>
    <row r="15" spans="2:18" x14ac:dyDescent="0.25">
      <c r="B15" s="620">
        <v>442</v>
      </c>
      <c r="C15" s="620" t="s">
        <v>1431</v>
      </c>
      <c r="D15" s="620" t="s">
        <v>51</v>
      </c>
      <c r="E15" s="620" t="s">
        <v>104</v>
      </c>
      <c r="F15" s="620" t="s">
        <v>435</v>
      </c>
      <c r="G15" s="620" t="s">
        <v>417</v>
      </c>
      <c r="H15" s="620" t="s">
        <v>779</v>
      </c>
      <c r="I15" s="621">
        <v>41640</v>
      </c>
      <c r="J15" s="621">
        <v>45291</v>
      </c>
      <c r="K15" s="620" t="s">
        <v>158</v>
      </c>
      <c r="L15" s="622">
        <v>5.2290000000000001</v>
      </c>
      <c r="M15" s="622">
        <v>5.2290000000000001</v>
      </c>
      <c r="N15" s="622">
        <v>5.2290000000000001</v>
      </c>
      <c r="O15" s="622">
        <v>1.044</v>
      </c>
      <c r="P15" s="622">
        <v>1.044</v>
      </c>
      <c r="Q15" s="622">
        <v>1.044</v>
      </c>
      <c r="R15" s="620"/>
    </row>
    <row r="16" spans="2:18" x14ac:dyDescent="0.25">
      <c r="B16" s="620">
        <v>473</v>
      </c>
      <c r="C16" s="620" t="s">
        <v>1108</v>
      </c>
      <c r="D16" s="620" t="s">
        <v>51</v>
      </c>
      <c r="E16" s="620" t="s">
        <v>4040</v>
      </c>
      <c r="F16" s="620" t="s">
        <v>435</v>
      </c>
      <c r="G16" s="620" t="s">
        <v>417</v>
      </c>
      <c r="H16" s="620" t="s">
        <v>418</v>
      </c>
      <c r="I16" s="621">
        <v>41640</v>
      </c>
      <c r="J16" s="621">
        <v>45291</v>
      </c>
      <c r="K16" s="620" t="s">
        <v>122</v>
      </c>
      <c r="L16" s="1307">
        <v>7.17</v>
      </c>
      <c r="M16" s="1307">
        <v>7.17</v>
      </c>
      <c r="N16" s="1307">
        <v>7.17</v>
      </c>
      <c r="O16" s="1307">
        <v>1.4339999999999999</v>
      </c>
      <c r="P16" s="1307">
        <v>1.4339999999999999</v>
      </c>
      <c r="Q16" s="1307">
        <v>1.4339999999999999</v>
      </c>
      <c r="R16" s="620"/>
    </row>
    <row r="17" spans="2:18" x14ac:dyDescent="0.25">
      <c r="B17" s="620">
        <v>396</v>
      </c>
      <c r="C17" s="620" t="s">
        <v>1147</v>
      </c>
      <c r="D17" s="620" t="s">
        <v>51</v>
      </c>
      <c r="E17" s="620" t="s">
        <v>4040</v>
      </c>
      <c r="F17" s="620" t="s">
        <v>435</v>
      </c>
      <c r="G17" s="620" t="s">
        <v>417</v>
      </c>
      <c r="H17" s="620" t="s">
        <v>422</v>
      </c>
      <c r="I17" s="621">
        <v>41640</v>
      </c>
      <c r="J17" s="621">
        <v>45291</v>
      </c>
      <c r="K17" s="620" t="s">
        <v>115</v>
      </c>
      <c r="L17" s="1308"/>
      <c r="M17" s="1308"/>
      <c r="N17" s="1308"/>
      <c r="O17" s="1308"/>
      <c r="P17" s="1308"/>
      <c r="Q17" s="1308"/>
      <c r="R17" s="620"/>
    </row>
    <row r="18" spans="2:18" x14ac:dyDescent="0.25">
      <c r="B18" s="620">
        <v>397</v>
      </c>
      <c r="C18" s="620" t="s">
        <v>1174</v>
      </c>
      <c r="D18" s="620" t="s">
        <v>51</v>
      </c>
      <c r="E18" s="620" t="s">
        <v>4040</v>
      </c>
      <c r="F18" s="620" t="s">
        <v>435</v>
      </c>
      <c r="G18" s="620" t="s">
        <v>417</v>
      </c>
      <c r="H18" s="620" t="s">
        <v>424</v>
      </c>
      <c r="I18" s="621">
        <v>41640</v>
      </c>
      <c r="J18" s="621">
        <v>45291</v>
      </c>
      <c r="K18" s="620" t="s">
        <v>120</v>
      </c>
      <c r="L18" s="1308"/>
      <c r="M18" s="1308"/>
      <c r="N18" s="1308"/>
      <c r="O18" s="1308"/>
      <c r="P18" s="1308"/>
      <c r="Q18" s="1308"/>
      <c r="R18" s="620"/>
    </row>
    <row r="19" spans="2:18" x14ac:dyDescent="0.25">
      <c r="B19" s="620">
        <v>1829</v>
      </c>
      <c r="C19" s="620" t="s">
        <v>1279</v>
      </c>
      <c r="D19" s="620" t="s">
        <v>51</v>
      </c>
      <c r="E19" s="620" t="s">
        <v>4040</v>
      </c>
      <c r="F19" s="620" t="s">
        <v>435</v>
      </c>
      <c r="G19" s="620" t="s">
        <v>417</v>
      </c>
      <c r="H19" s="620" t="s">
        <v>426</v>
      </c>
      <c r="I19" s="621">
        <v>41640</v>
      </c>
      <c r="J19" s="621">
        <v>45291</v>
      </c>
      <c r="K19" s="620" t="s">
        <v>123</v>
      </c>
      <c r="L19" s="1308"/>
      <c r="M19" s="1308"/>
      <c r="N19" s="1308"/>
      <c r="O19" s="1308"/>
      <c r="P19" s="1308"/>
      <c r="Q19" s="1308"/>
      <c r="R19" s="620"/>
    </row>
    <row r="20" spans="2:18" x14ac:dyDescent="0.25">
      <c r="B20" s="620">
        <v>398</v>
      </c>
      <c r="C20" s="620" t="s">
        <v>1199</v>
      </c>
      <c r="D20" s="620" t="s">
        <v>51</v>
      </c>
      <c r="E20" s="620" t="s">
        <v>4040</v>
      </c>
      <c r="F20" s="620" t="s">
        <v>435</v>
      </c>
      <c r="G20" s="620" t="s">
        <v>417</v>
      </c>
      <c r="H20" s="620" t="s">
        <v>428</v>
      </c>
      <c r="I20" s="621">
        <v>41640</v>
      </c>
      <c r="J20" s="621">
        <v>45291</v>
      </c>
      <c r="K20" s="620" t="s">
        <v>119</v>
      </c>
      <c r="L20" s="1308"/>
      <c r="M20" s="1308"/>
      <c r="N20" s="1308"/>
      <c r="O20" s="1308"/>
      <c r="P20" s="1308"/>
      <c r="Q20" s="1308"/>
      <c r="R20" s="620"/>
    </row>
    <row r="21" spans="2:18" x14ac:dyDescent="0.25">
      <c r="B21" s="620">
        <v>399</v>
      </c>
      <c r="C21" s="620" t="s">
        <v>1221</v>
      </c>
      <c r="D21" s="620" t="s">
        <v>51</v>
      </c>
      <c r="E21" s="620" t="s">
        <v>4040</v>
      </c>
      <c r="F21" s="620" t="s">
        <v>435</v>
      </c>
      <c r="G21" s="620" t="s">
        <v>417</v>
      </c>
      <c r="H21" s="620" t="s">
        <v>370</v>
      </c>
      <c r="I21" s="621">
        <v>41640</v>
      </c>
      <c r="J21" s="621">
        <v>45291</v>
      </c>
      <c r="K21" s="620" t="s">
        <v>116</v>
      </c>
      <c r="L21" s="1308"/>
      <c r="M21" s="1308"/>
      <c r="N21" s="1308"/>
      <c r="O21" s="1308"/>
      <c r="P21" s="1308"/>
      <c r="Q21" s="1308"/>
      <c r="R21" s="620"/>
    </row>
    <row r="22" spans="2:18" x14ac:dyDescent="0.25">
      <c r="B22" s="620">
        <v>400</v>
      </c>
      <c r="C22" s="620" t="s">
        <v>1240</v>
      </c>
      <c r="D22" s="620" t="s">
        <v>51</v>
      </c>
      <c r="E22" s="620" t="s">
        <v>4040</v>
      </c>
      <c r="F22" s="620" t="s">
        <v>435</v>
      </c>
      <c r="G22" s="620" t="s">
        <v>417</v>
      </c>
      <c r="H22" s="620" t="s">
        <v>431</v>
      </c>
      <c r="I22" s="621">
        <v>41640</v>
      </c>
      <c r="J22" s="621">
        <v>45291</v>
      </c>
      <c r="K22" s="620" t="s">
        <v>118</v>
      </c>
      <c r="L22" s="1308"/>
      <c r="M22" s="1308"/>
      <c r="N22" s="1308"/>
      <c r="O22" s="1308"/>
      <c r="P22" s="1308"/>
      <c r="Q22" s="1308"/>
      <c r="R22" s="620"/>
    </row>
    <row r="23" spans="2:18" x14ac:dyDescent="0.25">
      <c r="B23" s="620">
        <v>0</v>
      </c>
      <c r="C23" s="620" t="s">
        <v>4431</v>
      </c>
      <c r="D23" s="620" t="s">
        <v>51</v>
      </c>
      <c r="E23" s="620" t="s">
        <v>4040</v>
      </c>
      <c r="F23" s="620" t="s">
        <v>435</v>
      </c>
      <c r="G23" s="620" t="s">
        <v>417</v>
      </c>
      <c r="H23" s="620" t="s">
        <v>4388</v>
      </c>
      <c r="I23" s="621">
        <v>44166</v>
      </c>
      <c r="J23" s="621">
        <v>45291</v>
      </c>
      <c r="K23" s="620" t="s">
        <v>4389</v>
      </c>
      <c r="L23" s="1308"/>
      <c r="M23" s="1308"/>
      <c r="N23" s="1308"/>
      <c r="O23" s="1308"/>
      <c r="P23" s="1308"/>
      <c r="Q23" s="1308"/>
      <c r="R23" s="620"/>
    </row>
    <row r="24" spans="2:18" x14ac:dyDescent="0.25">
      <c r="B24" s="620">
        <v>402</v>
      </c>
      <c r="C24" s="620" t="s">
        <v>1260</v>
      </c>
      <c r="D24" s="620" t="s">
        <v>51</v>
      </c>
      <c r="E24" s="620" t="s">
        <v>4040</v>
      </c>
      <c r="F24" s="620" t="s">
        <v>435</v>
      </c>
      <c r="G24" s="620" t="s">
        <v>417</v>
      </c>
      <c r="H24" s="620" t="s">
        <v>433</v>
      </c>
      <c r="I24" s="621">
        <v>41640</v>
      </c>
      <c r="J24" s="621">
        <v>45291</v>
      </c>
      <c r="K24" s="620" t="s">
        <v>160</v>
      </c>
      <c r="L24" s="1309"/>
      <c r="M24" s="1309"/>
      <c r="N24" s="1309"/>
      <c r="O24" s="1309"/>
      <c r="P24" s="1309"/>
      <c r="Q24" s="1309"/>
      <c r="R24" s="620"/>
    </row>
    <row r="25" spans="2:18" x14ac:dyDescent="0.25">
      <c r="B25" s="620">
        <v>448</v>
      </c>
      <c r="C25" s="620" t="s">
        <v>1603</v>
      </c>
      <c r="D25" s="620" t="s">
        <v>51</v>
      </c>
      <c r="E25" s="620" t="s">
        <v>68</v>
      </c>
      <c r="F25" s="620" t="s">
        <v>435</v>
      </c>
      <c r="G25" s="620" t="s">
        <v>417</v>
      </c>
      <c r="H25" s="620" t="s">
        <v>478</v>
      </c>
      <c r="I25" s="621">
        <v>44927</v>
      </c>
      <c r="J25" s="621">
        <v>46022</v>
      </c>
      <c r="K25" s="620" t="s">
        <v>1078</v>
      </c>
      <c r="L25" s="1307">
        <v>6.12</v>
      </c>
      <c r="M25" s="1307">
        <v>6.12</v>
      </c>
      <c r="N25" s="1307">
        <v>6.12</v>
      </c>
      <c r="O25" s="1307">
        <v>0.62</v>
      </c>
      <c r="P25" s="1307">
        <v>0.62</v>
      </c>
      <c r="Q25" s="1307">
        <v>0.62</v>
      </c>
      <c r="R25" s="620" t="s">
        <v>6862</v>
      </c>
    </row>
    <row r="26" spans="2:18" x14ac:dyDescent="0.25">
      <c r="B26" s="620">
        <v>449</v>
      </c>
      <c r="C26" s="620" t="s">
        <v>1619</v>
      </c>
      <c r="D26" s="620" t="s">
        <v>51</v>
      </c>
      <c r="E26" s="620" t="s">
        <v>68</v>
      </c>
      <c r="F26" s="620" t="s">
        <v>435</v>
      </c>
      <c r="G26" s="620" t="s">
        <v>417</v>
      </c>
      <c r="H26" s="620" t="s">
        <v>504</v>
      </c>
      <c r="I26" s="621">
        <v>44927</v>
      </c>
      <c r="J26" s="621">
        <v>46022</v>
      </c>
      <c r="K26" s="620" t="s">
        <v>1079</v>
      </c>
      <c r="L26" s="1308"/>
      <c r="M26" s="1308"/>
      <c r="N26" s="1308"/>
      <c r="O26" s="1308"/>
      <c r="P26" s="1308"/>
      <c r="Q26" s="1308"/>
      <c r="R26" s="620" t="s">
        <v>6862</v>
      </c>
    </row>
    <row r="27" spans="2:18" x14ac:dyDescent="0.25">
      <c r="B27" s="620">
        <v>450</v>
      </c>
      <c r="C27" s="620" t="s">
        <v>1586</v>
      </c>
      <c r="D27" s="620" t="s">
        <v>51</v>
      </c>
      <c r="E27" s="620" t="s">
        <v>68</v>
      </c>
      <c r="F27" s="620" t="s">
        <v>435</v>
      </c>
      <c r="G27" s="620" t="s">
        <v>417</v>
      </c>
      <c r="H27" s="620" t="s">
        <v>507</v>
      </c>
      <c r="I27" s="621">
        <v>44927</v>
      </c>
      <c r="J27" s="621">
        <v>46022</v>
      </c>
      <c r="K27" s="620" t="s">
        <v>165</v>
      </c>
      <c r="L27" s="1308"/>
      <c r="M27" s="1308"/>
      <c r="N27" s="1308"/>
      <c r="O27" s="1308"/>
      <c r="P27" s="1308"/>
      <c r="Q27" s="1308"/>
      <c r="R27" s="620" t="s">
        <v>6862</v>
      </c>
    </row>
    <row r="28" spans="2:18" x14ac:dyDescent="0.25">
      <c r="B28" s="620">
        <v>451</v>
      </c>
      <c r="C28" s="620" t="s">
        <v>1636</v>
      </c>
      <c r="D28" s="620" t="s">
        <v>51</v>
      </c>
      <c r="E28" s="620" t="s">
        <v>68</v>
      </c>
      <c r="F28" s="620" t="s">
        <v>435</v>
      </c>
      <c r="G28" s="620" t="s">
        <v>417</v>
      </c>
      <c r="H28" s="620" t="s">
        <v>509</v>
      </c>
      <c r="I28" s="621">
        <v>44927</v>
      </c>
      <c r="J28" s="621">
        <v>46022</v>
      </c>
      <c r="K28" s="620" t="s">
        <v>70</v>
      </c>
      <c r="L28" s="1308"/>
      <c r="M28" s="1308"/>
      <c r="N28" s="1308"/>
      <c r="O28" s="1308"/>
      <c r="P28" s="1308"/>
      <c r="Q28" s="1308"/>
      <c r="R28" s="620" t="s">
        <v>6862</v>
      </c>
    </row>
    <row r="29" spans="2:18" x14ac:dyDescent="0.25">
      <c r="B29" s="620">
        <v>462</v>
      </c>
      <c r="C29" s="620" t="s">
        <v>1653</v>
      </c>
      <c r="D29" s="620" t="s">
        <v>51</v>
      </c>
      <c r="E29" s="620" t="s">
        <v>68</v>
      </c>
      <c r="F29" s="620" t="s">
        <v>435</v>
      </c>
      <c r="G29" s="620" t="s">
        <v>417</v>
      </c>
      <c r="H29" s="620" t="s">
        <v>511</v>
      </c>
      <c r="I29" s="621">
        <v>44927</v>
      </c>
      <c r="J29" s="621">
        <v>46022</v>
      </c>
      <c r="K29" s="620" t="s">
        <v>69</v>
      </c>
      <c r="L29" s="1308"/>
      <c r="M29" s="1308"/>
      <c r="N29" s="1308"/>
      <c r="O29" s="1308"/>
      <c r="P29" s="1308"/>
      <c r="Q29" s="1308"/>
      <c r="R29" s="620" t="s">
        <v>6862</v>
      </c>
    </row>
    <row r="30" spans="2:18" x14ac:dyDescent="0.25">
      <c r="B30" s="620">
        <v>463</v>
      </c>
      <c r="C30" s="620" t="s">
        <v>1669</v>
      </c>
      <c r="D30" s="620" t="s">
        <v>51</v>
      </c>
      <c r="E30" s="620" t="s">
        <v>68</v>
      </c>
      <c r="F30" s="620" t="s">
        <v>435</v>
      </c>
      <c r="G30" s="620" t="s">
        <v>417</v>
      </c>
      <c r="H30" s="620" t="s">
        <v>513</v>
      </c>
      <c r="I30" s="621">
        <v>44927</v>
      </c>
      <c r="J30" s="621">
        <v>46022</v>
      </c>
      <c r="K30" s="620" t="s">
        <v>1080</v>
      </c>
      <c r="L30" s="1308"/>
      <c r="M30" s="1308"/>
      <c r="N30" s="1308"/>
      <c r="O30" s="1308"/>
      <c r="P30" s="1308"/>
      <c r="Q30" s="1308"/>
      <c r="R30" s="620" t="s">
        <v>6862</v>
      </c>
    </row>
    <row r="31" spans="2:18" x14ac:dyDescent="0.25">
      <c r="B31" s="620">
        <v>464</v>
      </c>
      <c r="C31" s="620" t="s">
        <v>1686</v>
      </c>
      <c r="D31" s="620" t="s">
        <v>51</v>
      </c>
      <c r="E31" s="620" t="s">
        <v>68</v>
      </c>
      <c r="F31" s="620" t="s">
        <v>435</v>
      </c>
      <c r="G31" s="620" t="s">
        <v>417</v>
      </c>
      <c r="H31" s="620" t="s">
        <v>428</v>
      </c>
      <c r="I31" s="621">
        <v>44927</v>
      </c>
      <c r="J31" s="621">
        <v>46022</v>
      </c>
      <c r="K31" s="620" t="s">
        <v>78</v>
      </c>
      <c r="L31" s="1308"/>
      <c r="M31" s="1308"/>
      <c r="N31" s="1308"/>
      <c r="O31" s="1308"/>
      <c r="P31" s="1308"/>
      <c r="Q31" s="1308"/>
      <c r="R31" s="620" t="s">
        <v>6862</v>
      </c>
    </row>
    <row r="32" spans="2:18" x14ac:dyDescent="0.25">
      <c r="B32" s="620">
        <v>465</v>
      </c>
      <c r="C32" s="620" t="s">
        <v>1705</v>
      </c>
      <c r="D32" s="620" t="s">
        <v>51</v>
      </c>
      <c r="E32" s="620" t="s">
        <v>68</v>
      </c>
      <c r="F32" s="620" t="s">
        <v>435</v>
      </c>
      <c r="G32" s="620" t="s">
        <v>417</v>
      </c>
      <c r="H32" s="620" t="s">
        <v>517</v>
      </c>
      <c r="I32" s="621">
        <v>44927</v>
      </c>
      <c r="J32" s="621">
        <v>46022</v>
      </c>
      <c r="K32" s="620" t="s">
        <v>1081</v>
      </c>
      <c r="L32" s="1309"/>
      <c r="M32" s="1309"/>
      <c r="N32" s="1309"/>
      <c r="O32" s="1309"/>
      <c r="P32" s="1309"/>
      <c r="Q32" s="1309"/>
      <c r="R32" s="620" t="s">
        <v>6862</v>
      </c>
    </row>
    <row r="33" spans="2:18" x14ac:dyDescent="0.25">
      <c r="B33" s="620">
        <v>3581</v>
      </c>
      <c r="C33" s="620" t="s">
        <v>3411</v>
      </c>
      <c r="D33" s="620" t="s">
        <v>51</v>
      </c>
      <c r="E33" s="620" t="s">
        <v>34</v>
      </c>
      <c r="F33" s="620" t="s">
        <v>435</v>
      </c>
      <c r="G33" s="620" t="s">
        <v>417</v>
      </c>
      <c r="H33" s="620" t="s">
        <v>1175</v>
      </c>
      <c r="I33" s="621">
        <v>43101</v>
      </c>
      <c r="J33" s="621">
        <v>45291</v>
      </c>
      <c r="K33" s="620" t="s">
        <v>3361</v>
      </c>
      <c r="L33" s="1307">
        <v>87.462000000000003</v>
      </c>
      <c r="M33" s="1307">
        <v>87.462000000000003</v>
      </c>
      <c r="N33" s="1307">
        <v>87.462000000000003</v>
      </c>
      <c r="O33" s="1307">
        <v>17.492999999999999</v>
      </c>
      <c r="P33" s="1307">
        <v>17.492999999999999</v>
      </c>
      <c r="Q33" s="1307">
        <v>17.492999999999999</v>
      </c>
      <c r="R33" s="620" t="s">
        <v>6104</v>
      </c>
    </row>
    <row r="34" spans="2:18" x14ac:dyDescent="0.25">
      <c r="B34" s="620">
        <v>3580</v>
      </c>
      <c r="C34" s="620" t="s">
        <v>3410</v>
      </c>
      <c r="D34" s="620" t="s">
        <v>51</v>
      </c>
      <c r="E34" s="620" t="s">
        <v>34</v>
      </c>
      <c r="F34" s="620" t="s">
        <v>435</v>
      </c>
      <c r="G34" s="620" t="s">
        <v>417</v>
      </c>
      <c r="H34" s="620" t="s">
        <v>1148</v>
      </c>
      <c r="I34" s="621">
        <v>43101</v>
      </c>
      <c r="J34" s="621">
        <v>45291</v>
      </c>
      <c r="K34" s="620" t="s">
        <v>3360</v>
      </c>
      <c r="L34" s="1308"/>
      <c r="M34" s="1308"/>
      <c r="N34" s="1308"/>
      <c r="O34" s="1308"/>
      <c r="P34" s="1308"/>
      <c r="Q34" s="1308"/>
      <c r="R34" s="620" t="s">
        <v>6104</v>
      </c>
    </row>
    <row r="35" spans="2:18" x14ac:dyDescent="0.25">
      <c r="B35" s="620">
        <v>475</v>
      </c>
      <c r="C35" s="620" t="s">
        <v>1391</v>
      </c>
      <c r="D35" s="620" t="s">
        <v>51</v>
      </c>
      <c r="E35" s="620" t="s">
        <v>34</v>
      </c>
      <c r="F35" s="620" t="s">
        <v>435</v>
      </c>
      <c r="G35" s="620" t="s">
        <v>417</v>
      </c>
      <c r="H35" s="620" t="s">
        <v>765</v>
      </c>
      <c r="I35" s="621">
        <v>41640</v>
      </c>
      <c r="J35" s="621">
        <v>45291</v>
      </c>
      <c r="K35" s="620" t="s">
        <v>128</v>
      </c>
      <c r="L35" s="1308"/>
      <c r="M35" s="1308"/>
      <c r="N35" s="1308"/>
      <c r="O35" s="1308"/>
      <c r="P35" s="1308"/>
      <c r="Q35" s="1308"/>
      <c r="R35" s="620" t="s">
        <v>6104</v>
      </c>
    </row>
    <row r="36" spans="2:18" x14ac:dyDescent="0.25">
      <c r="B36" s="620">
        <v>4706</v>
      </c>
      <c r="C36" s="620" t="s">
        <v>3597</v>
      </c>
      <c r="D36" s="620" t="s">
        <v>51</v>
      </c>
      <c r="E36" s="620" t="s">
        <v>34</v>
      </c>
      <c r="F36" s="620" t="s">
        <v>435</v>
      </c>
      <c r="G36" s="620" t="s">
        <v>417</v>
      </c>
      <c r="H36" s="620" t="s">
        <v>3364</v>
      </c>
      <c r="I36" s="621">
        <v>43466</v>
      </c>
      <c r="J36" s="621">
        <v>45291</v>
      </c>
      <c r="K36" s="620" t="s">
        <v>3365</v>
      </c>
      <c r="L36" s="1308"/>
      <c r="M36" s="1308"/>
      <c r="N36" s="1308"/>
      <c r="O36" s="1308"/>
      <c r="P36" s="1308"/>
      <c r="Q36" s="1308"/>
      <c r="R36" s="620" t="s">
        <v>6104</v>
      </c>
    </row>
    <row r="37" spans="2:18" x14ac:dyDescent="0.25">
      <c r="B37" s="620">
        <v>472</v>
      </c>
      <c r="C37" s="620" t="s">
        <v>1300</v>
      </c>
      <c r="D37" s="620" t="s">
        <v>51</v>
      </c>
      <c r="E37" s="620" t="s">
        <v>34</v>
      </c>
      <c r="F37" s="620" t="s">
        <v>435</v>
      </c>
      <c r="G37" s="620" t="s">
        <v>417</v>
      </c>
      <c r="H37" s="620" t="s">
        <v>719</v>
      </c>
      <c r="I37" s="621">
        <v>41640</v>
      </c>
      <c r="J37" s="621">
        <v>45291</v>
      </c>
      <c r="K37" s="620" t="s">
        <v>125</v>
      </c>
      <c r="L37" s="1308"/>
      <c r="M37" s="1308"/>
      <c r="N37" s="1308"/>
      <c r="O37" s="1308"/>
      <c r="P37" s="1308"/>
      <c r="Q37" s="1308"/>
      <c r="R37" s="620" t="s">
        <v>6104</v>
      </c>
    </row>
    <row r="38" spans="2:18" x14ac:dyDescent="0.25">
      <c r="B38" s="620">
        <v>467</v>
      </c>
      <c r="C38" s="620" t="s">
        <v>1323</v>
      </c>
      <c r="D38" s="620" t="s">
        <v>51</v>
      </c>
      <c r="E38" s="620" t="s">
        <v>34</v>
      </c>
      <c r="F38" s="620" t="s">
        <v>435</v>
      </c>
      <c r="G38" s="620" t="s">
        <v>417</v>
      </c>
      <c r="H38" s="620" t="s">
        <v>767</v>
      </c>
      <c r="I38" s="621">
        <v>41640</v>
      </c>
      <c r="J38" s="621">
        <v>45291</v>
      </c>
      <c r="K38" s="620" t="s">
        <v>161</v>
      </c>
      <c r="L38" s="1308"/>
      <c r="M38" s="1308"/>
      <c r="N38" s="1308"/>
      <c r="O38" s="1308"/>
      <c r="P38" s="1308"/>
      <c r="Q38" s="1308"/>
      <c r="R38" s="620" t="s">
        <v>6104</v>
      </c>
    </row>
    <row r="39" spans="2:18" x14ac:dyDescent="0.25">
      <c r="B39" s="620">
        <v>4141</v>
      </c>
      <c r="C39" s="620" t="s">
        <v>3588</v>
      </c>
      <c r="D39" s="620" t="s">
        <v>51</v>
      </c>
      <c r="E39" s="620" t="s">
        <v>34</v>
      </c>
      <c r="F39" s="620" t="s">
        <v>435</v>
      </c>
      <c r="G39" s="620" t="s">
        <v>417</v>
      </c>
      <c r="H39" s="620" t="s">
        <v>3483</v>
      </c>
      <c r="I39" s="621">
        <v>43221</v>
      </c>
      <c r="J39" s="621">
        <v>45291</v>
      </c>
      <c r="K39" s="620" t="s">
        <v>3363</v>
      </c>
      <c r="L39" s="1308"/>
      <c r="M39" s="1308"/>
      <c r="N39" s="1308"/>
      <c r="O39" s="1308"/>
      <c r="P39" s="1308"/>
      <c r="Q39" s="1308"/>
      <c r="R39" s="620" t="s">
        <v>6104</v>
      </c>
    </row>
    <row r="40" spans="2:18" x14ac:dyDescent="0.25">
      <c r="B40" s="620">
        <v>468</v>
      </c>
      <c r="C40" s="620" t="s">
        <v>1348</v>
      </c>
      <c r="D40" s="620" t="s">
        <v>51</v>
      </c>
      <c r="E40" s="620" t="s">
        <v>34</v>
      </c>
      <c r="F40" s="620" t="s">
        <v>435</v>
      </c>
      <c r="G40" s="620" t="s">
        <v>417</v>
      </c>
      <c r="H40" s="620" t="s">
        <v>634</v>
      </c>
      <c r="I40" s="621">
        <v>41640</v>
      </c>
      <c r="J40" s="621">
        <v>45291</v>
      </c>
      <c r="K40" s="620" t="s">
        <v>124</v>
      </c>
      <c r="L40" s="1308"/>
      <c r="M40" s="1308"/>
      <c r="N40" s="1308"/>
      <c r="O40" s="1308"/>
      <c r="P40" s="1308"/>
      <c r="Q40" s="1308"/>
      <c r="R40" s="620" t="s">
        <v>6104</v>
      </c>
    </row>
    <row r="41" spans="2:18" x14ac:dyDescent="0.25">
      <c r="B41" s="620">
        <v>469</v>
      </c>
      <c r="C41" s="620" t="s">
        <v>1369</v>
      </c>
      <c r="D41" s="620" t="s">
        <v>51</v>
      </c>
      <c r="E41" s="620" t="s">
        <v>34</v>
      </c>
      <c r="F41" s="620" t="s">
        <v>435</v>
      </c>
      <c r="G41" s="620" t="s">
        <v>417</v>
      </c>
      <c r="H41" s="620" t="s">
        <v>370</v>
      </c>
      <c r="I41" s="621">
        <v>41640</v>
      </c>
      <c r="J41" s="621">
        <v>45291</v>
      </c>
      <c r="K41" s="620" t="s">
        <v>1075</v>
      </c>
      <c r="L41" s="1308"/>
      <c r="M41" s="1308"/>
      <c r="N41" s="1308"/>
      <c r="O41" s="1308"/>
      <c r="P41" s="1308"/>
      <c r="Q41" s="1308"/>
      <c r="R41" s="620" t="s">
        <v>6104</v>
      </c>
    </row>
    <row r="42" spans="2:18" x14ac:dyDescent="0.25">
      <c r="B42" s="620">
        <v>1336</v>
      </c>
      <c r="C42" s="620" t="s">
        <v>1413</v>
      </c>
      <c r="D42" s="620" t="s">
        <v>51</v>
      </c>
      <c r="E42" s="620" t="s">
        <v>34</v>
      </c>
      <c r="F42" s="620" t="s">
        <v>435</v>
      </c>
      <c r="G42" s="620" t="s">
        <v>417</v>
      </c>
      <c r="H42" s="620" t="s">
        <v>730</v>
      </c>
      <c r="I42" s="621">
        <v>42309</v>
      </c>
      <c r="J42" s="621">
        <v>45291</v>
      </c>
      <c r="K42" s="620" t="s">
        <v>162</v>
      </c>
      <c r="L42" s="1309"/>
      <c r="M42" s="1309"/>
      <c r="N42" s="1309"/>
      <c r="O42" s="1309"/>
      <c r="P42" s="1309"/>
      <c r="Q42" s="1309"/>
      <c r="R42" s="620" t="s">
        <v>6104</v>
      </c>
    </row>
  </sheetData>
  <mergeCells count="36">
    <mergeCell ref="R5:R6"/>
    <mergeCell ref="B5:H5"/>
    <mergeCell ref="I5:J5"/>
    <mergeCell ref="K5:K6"/>
    <mergeCell ref="L5:N5"/>
    <mergeCell ref="O5:Q5"/>
    <mergeCell ref="N8:N11"/>
    <mergeCell ref="O8:O11"/>
    <mergeCell ref="P8:P11"/>
    <mergeCell ref="Q8:Q11"/>
    <mergeCell ref="L12:L14"/>
    <mergeCell ref="M12:M14"/>
    <mergeCell ref="N12:N14"/>
    <mergeCell ref="O12:O14"/>
    <mergeCell ref="P12:P14"/>
    <mergeCell ref="Q12:Q14"/>
    <mergeCell ref="L8:L11"/>
    <mergeCell ref="M8:M11"/>
    <mergeCell ref="Q16:Q24"/>
    <mergeCell ref="L25:L32"/>
    <mergeCell ref="M25:M32"/>
    <mergeCell ref="N25:N32"/>
    <mergeCell ref="O25:O32"/>
    <mergeCell ref="P25:P32"/>
    <mergeCell ref="Q25:Q32"/>
    <mergeCell ref="L16:L24"/>
    <mergeCell ref="M16:M24"/>
    <mergeCell ref="N16:N24"/>
    <mergeCell ref="O16:O24"/>
    <mergeCell ref="P16:P24"/>
    <mergeCell ref="Q33:Q42"/>
    <mergeCell ref="L33:L42"/>
    <mergeCell ref="M33:M42"/>
    <mergeCell ref="N33:N42"/>
    <mergeCell ref="O33:O42"/>
    <mergeCell ref="P33:P42"/>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5C87B-1FE8-4B24-8AF8-F7C31E23D4C8}">
  <sheetPr codeName="Hoja43">
    <pageSetUpPr autoPageBreaks="0" fitToPage="1"/>
  </sheetPr>
  <dimension ref="A1:M38"/>
  <sheetViews>
    <sheetView showGridLines="0" topLeftCell="A20" zoomScale="70" zoomScaleNormal="70" workbookViewId="0">
      <selection activeCell="D33" sqref="D33"/>
    </sheetView>
  </sheetViews>
  <sheetFormatPr baseColWidth="10" defaultColWidth="9.140625" defaultRowHeight="24" customHeight="1" x14ac:dyDescent="0.25"/>
  <cols>
    <col min="1" max="1" width="2.7109375" style="356" customWidth="1"/>
    <col min="2" max="2" width="66.7109375" style="356" customWidth="1"/>
    <col min="3" max="3" width="32.5703125" style="356" customWidth="1"/>
    <col min="4" max="9" width="22.140625" style="356" customWidth="1"/>
    <col min="10" max="10" width="37" style="356" customWidth="1"/>
    <col min="11" max="11" width="20.7109375" style="356" bestFit="1" customWidth="1"/>
    <col min="12" max="12" width="17.7109375" style="356" bestFit="1" customWidth="1"/>
    <col min="13" max="13" width="10.140625" style="356" bestFit="1" customWidth="1"/>
    <col min="14" max="16384" width="9.140625" style="356"/>
  </cols>
  <sheetData>
    <row r="1" spans="1:13" ht="36.75" customHeight="1" x14ac:dyDescent="0.35">
      <c r="A1" s="353" t="s">
        <v>3771</v>
      </c>
      <c r="B1" s="354" t="s">
        <v>3772</v>
      </c>
      <c r="C1" s="355"/>
      <c r="D1" s="355"/>
    </row>
    <row r="2" spans="1:13" ht="27" x14ac:dyDescent="0.2">
      <c r="B2" s="357" t="s">
        <v>3773</v>
      </c>
      <c r="C2" s="358"/>
      <c r="D2" s="358"/>
    </row>
    <row r="3" spans="1:13" ht="30.75" customHeight="1" x14ac:dyDescent="0.25">
      <c r="B3" s="359" t="s">
        <v>3774</v>
      </c>
      <c r="C3" s="360"/>
      <c r="D3" s="360"/>
    </row>
    <row r="4" spans="1:13" ht="18" customHeight="1" x14ac:dyDescent="0.25">
      <c r="B4" s="361" t="s">
        <v>3775</v>
      </c>
      <c r="C4" s="362" t="s">
        <v>36</v>
      </c>
      <c r="D4" s="360"/>
    </row>
    <row r="5" spans="1:13" ht="18" customHeight="1" x14ac:dyDescent="0.25">
      <c r="B5" s="361" t="s">
        <v>3776</v>
      </c>
      <c r="C5" s="363">
        <v>44154</v>
      </c>
      <c r="D5" s="360"/>
    </row>
    <row r="6" spans="1:13" ht="18" customHeight="1" x14ac:dyDescent="0.25">
      <c r="B6" s="361" t="s">
        <v>3777</v>
      </c>
      <c r="C6" s="362"/>
      <c r="D6" s="360"/>
    </row>
    <row r="7" spans="1:13" ht="18" customHeight="1" x14ac:dyDescent="0.25">
      <c r="B7" s="361"/>
      <c r="C7" s="362"/>
      <c r="D7" s="360"/>
    </row>
    <row r="9" spans="1:13" ht="39" customHeight="1" x14ac:dyDescent="0.25">
      <c r="B9" s="1313" t="s">
        <v>3778</v>
      </c>
      <c r="C9" s="1313" t="s">
        <v>3779</v>
      </c>
      <c r="D9" s="1312" t="s">
        <v>3780</v>
      </c>
      <c r="E9" s="1312"/>
      <c r="F9" s="1312"/>
      <c r="G9" s="1312" t="s">
        <v>3781</v>
      </c>
      <c r="H9" s="1312"/>
      <c r="I9" s="1312"/>
      <c r="J9" s="1313" t="s">
        <v>3782</v>
      </c>
      <c r="K9" s="1312" t="s">
        <v>3783</v>
      </c>
      <c r="L9" s="1312"/>
    </row>
    <row r="10" spans="1:13" ht="39" customHeight="1" x14ac:dyDescent="0.25">
      <c r="B10" s="1313"/>
      <c r="C10" s="1313"/>
      <c r="D10" s="495" t="s">
        <v>3784</v>
      </c>
      <c r="E10" s="495" t="s">
        <v>3785</v>
      </c>
      <c r="F10" s="495" t="s">
        <v>3786</v>
      </c>
      <c r="G10" s="495" t="s">
        <v>3787</v>
      </c>
      <c r="H10" s="495" t="s">
        <v>3785</v>
      </c>
      <c r="I10" s="495" t="s">
        <v>3786</v>
      </c>
      <c r="J10" s="1313"/>
      <c r="K10" s="364" t="s">
        <v>3788</v>
      </c>
      <c r="L10" s="364" t="s">
        <v>3789</v>
      </c>
    </row>
    <row r="11" spans="1:13" ht="25.5" x14ac:dyDescent="0.25">
      <c r="B11" s="365" t="s">
        <v>6281</v>
      </c>
      <c r="C11" s="366" t="s">
        <v>3791</v>
      </c>
      <c r="D11" s="366">
        <v>140</v>
      </c>
      <c r="E11" s="366">
        <v>140</v>
      </c>
      <c r="F11" s="366">
        <v>140</v>
      </c>
      <c r="G11" s="366"/>
      <c r="H11" s="366"/>
      <c r="I11" s="366"/>
      <c r="J11" s="367" t="s">
        <v>6282</v>
      </c>
      <c r="K11" s="365">
        <v>44197</v>
      </c>
      <c r="L11" s="365">
        <v>46022</v>
      </c>
    </row>
    <row r="12" spans="1:13" ht="30.75" customHeight="1" x14ac:dyDescent="0.25">
      <c r="B12" s="365" t="s">
        <v>3792</v>
      </c>
      <c r="C12" s="366" t="s">
        <v>3791</v>
      </c>
      <c r="D12" s="366">
        <v>340</v>
      </c>
      <c r="E12" s="366">
        <v>340</v>
      </c>
      <c r="F12" s="366">
        <v>340</v>
      </c>
      <c r="G12" s="366"/>
      <c r="H12" s="366"/>
      <c r="I12" s="366"/>
      <c r="J12" s="367" t="s">
        <v>3793</v>
      </c>
      <c r="K12" s="365">
        <v>41640</v>
      </c>
      <c r="L12" s="365">
        <v>47118</v>
      </c>
      <c r="M12" s="368"/>
    </row>
    <row r="13" spans="1:13" ht="24" customHeight="1" x14ac:dyDescent="0.25">
      <c r="B13" s="365" t="s">
        <v>24</v>
      </c>
      <c r="C13" s="366" t="s">
        <v>3791</v>
      </c>
      <c r="D13" s="366">
        <v>38</v>
      </c>
      <c r="E13" s="366">
        <v>38</v>
      </c>
      <c r="F13" s="366">
        <v>38</v>
      </c>
      <c r="G13" s="366"/>
      <c r="H13" s="366"/>
      <c r="I13" s="366"/>
      <c r="J13" s="366" t="s">
        <v>2119</v>
      </c>
      <c r="K13" s="365">
        <v>42370</v>
      </c>
      <c r="L13" s="365">
        <v>44561</v>
      </c>
    </row>
    <row r="14" spans="1:13" ht="24" customHeight="1" x14ac:dyDescent="0.25">
      <c r="B14" s="365"/>
      <c r="C14" s="366"/>
      <c r="D14" s="366"/>
      <c r="E14" s="366"/>
      <c r="F14" s="366"/>
      <c r="G14" s="366"/>
      <c r="H14" s="366"/>
      <c r="I14" s="366"/>
      <c r="J14" s="366"/>
      <c r="K14" s="366"/>
      <c r="L14" s="366"/>
    </row>
    <row r="15" spans="1:13" ht="24" customHeight="1" x14ac:dyDescent="0.25">
      <c r="B15" s="365"/>
      <c r="C15" s="366"/>
      <c r="D15" s="366"/>
      <c r="E15" s="366"/>
      <c r="F15" s="366"/>
      <c r="G15" s="366"/>
      <c r="H15" s="366"/>
      <c r="I15" s="366"/>
      <c r="J15" s="366"/>
      <c r="K15" s="366"/>
      <c r="L15" s="366"/>
    </row>
    <row r="16" spans="1:13" ht="24" customHeight="1" x14ac:dyDescent="0.25">
      <c r="B16" s="365"/>
      <c r="C16" s="366"/>
      <c r="D16" s="366"/>
      <c r="E16" s="366"/>
      <c r="F16" s="366"/>
      <c r="G16" s="366"/>
      <c r="H16" s="366"/>
      <c r="I16" s="366"/>
      <c r="J16" s="366"/>
      <c r="K16" s="366"/>
      <c r="L16" s="366"/>
    </row>
    <row r="17" spans="2:12" ht="24" customHeight="1" x14ac:dyDescent="0.25">
      <c r="B17" s="365"/>
      <c r="C17" s="366"/>
      <c r="D17" s="366"/>
      <c r="E17" s="366"/>
      <c r="F17" s="366"/>
      <c r="G17" s="366"/>
      <c r="H17" s="366"/>
      <c r="I17" s="366"/>
      <c r="J17" s="366"/>
      <c r="K17" s="366"/>
      <c r="L17" s="366"/>
    </row>
    <row r="18" spans="2:12" ht="24" customHeight="1" x14ac:dyDescent="0.25">
      <c r="B18" s="365"/>
      <c r="C18" s="366"/>
      <c r="D18" s="366"/>
      <c r="E18" s="366"/>
      <c r="F18" s="366"/>
      <c r="G18" s="366"/>
      <c r="H18" s="366"/>
      <c r="I18" s="366"/>
      <c r="J18" s="366"/>
      <c r="K18" s="366"/>
      <c r="L18" s="366"/>
    </row>
    <row r="19" spans="2:12" ht="24" customHeight="1" x14ac:dyDescent="0.25">
      <c r="B19" s="365"/>
      <c r="C19" s="366"/>
      <c r="D19" s="366"/>
      <c r="E19" s="366"/>
      <c r="F19" s="366"/>
      <c r="G19" s="366"/>
      <c r="H19" s="366"/>
      <c r="I19" s="366"/>
      <c r="J19" s="366"/>
      <c r="K19" s="366"/>
      <c r="L19" s="366"/>
    </row>
    <row r="20" spans="2:12" ht="24" customHeight="1" x14ac:dyDescent="0.25">
      <c r="B20" s="365"/>
      <c r="C20" s="366"/>
      <c r="D20" s="366"/>
      <c r="E20" s="366"/>
      <c r="F20" s="366"/>
      <c r="G20" s="366"/>
      <c r="H20" s="366"/>
      <c r="I20" s="366"/>
      <c r="J20" s="366"/>
      <c r="K20" s="366"/>
      <c r="L20" s="366"/>
    </row>
    <row r="21" spans="2:12" ht="24" customHeight="1" x14ac:dyDescent="0.25">
      <c r="B21" s="365"/>
      <c r="C21" s="366"/>
      <c r="D21" s="366"/>
      <c r="E21" s="366"/>
      <c r="F21" s="366"/>
      <c r="G21" s="366"/>
      <c r="H21" s="366"/>
      <c r="I21" s="366"/>
      <c r="J21" s="366"/>
      <c r="K21" s="366"/>
      <c r="L21" s="366"/>
    </row>
    <row r="22" spans="2:12" ht="24" customHeight="1" x14ac:dyDescent="0.25">
      <c r="B22" s="365"/>
      <c r="C22" s="366"/>
      <c r="D22" s="366"/>
      <c r="E22" s="366"/>
      <c r="F22" s="366"/>
      <c r="G22" s="366"/>
      <c r="H22" s="366"/>
      <c r="I22" s="366"/>
      <c r="J22" s="366"/>
      <c r="K22" s="366"/>
      <c r="L22" s="366"/>
    </row>
    <row r="23" spans="2:12" ht="24" customHeight="1" x14ac:dyDescent="0.25">
      <c r="B23" s="356" t="s">
        <v>6283</v>
      </c>
    </row>
    <row r="24" spans="2:12" ht="24" customHeight="1" x14ac:dyDescent="0.25">
      <c r="B24" s="499" t="s">
        <v>6284</v>
      </c>
    </row>
    <row r="25" spans="2:12" ht="24" customHeight="1" x14ac:dyDescent="0.25">
      <c r="B25" s="499" t="s">
        <v>6285</v>
      </c>
    </row>
    <row r="26" spans="2:12" ht="24" customHeight="1" x14ac:dyDescent="0.25">
      <c r="B26" s="499" t="s">
        <v>6286</v>
      </c>
    </row>
    <row r="28" spans="2:12" ht="24" customHeight="1" x14ac:dyDescent="0.25">
      <c r="B28" s="504" t="s">
        <v>6457</v>
      </c>
    </row>
    <row r="29" spans="2:12" ht="24" customHeight="1" x14ac:dyDescent="0.25">
      <c r="B29" s="361" t="s">
        <v>3775</v>
      </c>
      <c r="C29" s="362" t="s">
        <v>36</v>
      </c>
      <c r="D29" s="360"/>
    </row>
    <row r="30" spans="2:12" ht="24" customHeight="1" x14ac:dyDescent="0.25">
      <c r="B30" s="361" t="s">
        <v>3776</v>
      </c>
      <c r="C30" s="363">
        <v>43384</v>
      </c>
      <c r="D30" s="360"/>
    </row>
    <row r="31" spans="2:12" ht="24" customHeight="1" x14ac:dyDescent="0.25">
      <c r="B31" s="361" t="s">
        <v>3777</v>
      </c>
      <c r="C31" s="362"/>
      <c r="D31" s="360"/>
    </row>
    <row r="32" spans="2:12" ht="24" customHeight="1" x14ac:dyDescent="0.25">
      <c r="B32" s="361"/>
      <c r="C32" s="362"/>
      <c r="D32" s="360"/>
    </row>
    <row r="33" spans="2:12" ht="24" customHeight="1" x14ac:dyDescent="0.25">
      <c r="D33" s="394">
        <f>+SUM(D36:D38)</f>
        <v>510</v>
      </c>
    </row>
    <row r="34" spans="2:12" ht="24" customHeight="1" x14ac:dyDescent="0.25">
      <c r="B34" s="1313" t="s">
        <v>3778</v>
      </c>
      <c r="C34" s="1313" t="s">
        <v>3779</v>
      </c>
      <c r="D34" s="1312" t="s">
        <v>3780</v>
      </c>
      <c r="E34" s="1312"/>
      <c r="F34" s="1312"/>
      <c r="G34" s="1312" t="s">
        <v>3781</v>
      </c>
      <c r="H34" s="1312"/>
      <c r="I34" s="1312"/>
      <c r="J34" s="1313" t="s">
        <v>3782</v>
      </c>
      <c r="K34" s="1312" t="s">
        <v>3783</v>
      </c>
      <c r="L34" s="1312"/>
    </row>
    <row r="35" spans="2:12" ht="24" customHeight="1" x14ac:dyDescent="0.25">
      <c r="B35" s="1313"/>
      <c r="C35" s="1313"/>
      <c r="D35" s="495" t="s">
        <v>3784</v>
      </c>
      <c r="E35" s="495" t="s">
        <v>3785</v>
      </c>
      <c r="F35" s="495" t="s">
        <v>3786</v>
      </c>
      <c r="G35" s="495" t="s">
        <v>3787</v>
      </c>
      <c r="H35" s="495" t="s">
        <v>3785</v>
      </c>
      <c r="I35" s="495" t="s">
        <v>3786</v>
      </c>
      <c r="J35" s="1313"/>
      <c r="K35" s="364" t="s">
        <v>3788</v>
      </c>
      <c r="L35" s="364" t="s">
        <v>3789</v>
      </c>
    </row>
    <row r="36" spans="2:12" ht="24" customHeight="1" x14ac:dyDescent="0.25">
      <c r="B36" s="365" t="s">
        <v>3790</v>
      </c>
      <c r="C36" s="366" t="s">
        <v>3791</v>
      </c>
      <c r="D36" s="366">
        <v>132</v>
      </c>
      <c r="E36" s="366">
        <v>132</v>
      </c>
      <c r="F36" s="366">
        <v>132</v>
      </c>
      <c r="G36" s="366"/>
      <c r="H36" s="366"/>
      <c r="I36" s="366"/>
      <c r="J36" s="366" t="s">
        <v>561</v>
      </c>
      <c r="K36" s="365">
        <v>40544</v>
      </c>
      <c r="L36" s="365">
        <v>44196</v>
      </c>
    </row>
    <row r="37" spans="2:12" ht="24" customHeight="1" x14ac:dyDescent="0.25">
      <c r="B37" s="365" t="s">
        <v>3792</v>
      </c>
      <c r="C37" s="366" t="s">
        <v>3791</v>
      </c>
      <c r="D37" s="366">
        <v>340</v>
      </c>
      <c r="E37" s="366">
        <v>340</v>
      </c>
      <c r="F37" s="366">
        <v>340</v>
      </c>
      <c r="G37" s="366"/>
      <c r="H37" s="366"/>
      <c r="I37" s="366"/>
      <c r="J37" s="367" t="s">
        <v>3793</v>
      </c>
      <c r="K37" s="365">
        <v>41640</v>
      </c>
      <c r="L37" s="365">
        <v>47118</v>
      </c>
    </row>
    <row r="38" spans="2:12" ht="24" customHeight="1" x14ac:dyDescent="0.25">
      <c r="B38" s="365" t="s">
        <v>24</v>
      </c>
      <c r="C38" s="366" t="s">
        <v>3791</v>
      </c>
      <c r="D38" s="366">
        <v>38</v>
      </c>
      <c r="E38" s="366">
        <v>38</v>
      </c>
      <c r="F38" s="366">
        <v>38</v>
      </c>
      <c r="G38" s="366"/>
      <c r="H38" s="366"/>
      <c r="I38" s="366"/>
      <c r="J38" s="366" t="s">
        <v>531</v>
      </c>
      <c r="K38" s="365">
        <v>42370</v>
      </c>
      <c r="L38" s="365">
        <v>44561</v>
      </c>
    </row>
  </sheetData>
  <mergeCells count="12">
    <mergeCell ref="K34:L34"/>
    <mergeCell ref="B34:B35"/>
    <mergeCell ref="C34:C35"/>
    <mergeCell ref="D34:F34"/>
    <mergeCell ref="G34:I34"/>
    <mergeCell ref="J34:J35"/>
    <mergeCell ref="K9:L9"/>
    <mergeCell ref="B9:B10"/>
    <mergeCell ref="C9:C10"/>
    <mergeCell ref="D9:F9"/>
    <mergeCell ref="G9:I9"/>
    <mergeCell ref="J9:J10"/>
  </mergeCells>
  <conditionalFormatting sqref="B11:B22 K12:K22">
    <cfRule type="expression" dxfId="8" priority="4">
      <formula>(($B11&lt;#REF!)+($B11&gt;#REF!))*($B11&lt;&gt;"")</formula>
    </cfRule>
  </conditionalFormatting>
  <conditionalFormatting sqref="B36:B38 K37:K38">
    <cfRule type="expression" dxfId="7" priority="2">
      <formula>(($B36&lt;#REF!)+($B36&gt;#REF!))*($B36&lt;&gt;"")</formula>
    </cfRule>
  </conditionalFormatting>
  <conditionalFormatting sqref="K11">
    <cfRule type="expression" dxfId="6" priority="3">
      <formula>(($B11&lt;#REF!)+($B11&gt;#REF!))*($B11&lt;&gt;"")</formula>
    </cfRule>
  </conditionalFormatting>
  <conditionalFormatting sqref="K36">
    <cfRule type="expression" dxfId="5" priority="1">
      <formula>(($B36&lt;#REF!)+($B36&gt;#REF!))*($B36&lt;&gt;"")</formula>
    </cfRule>
  </conditionalFormatting>
  <printOptions horizontalCentered="1"/>
  <pageMargins left="0.25" right="0.25" top="0.75" bottom="0.75" header="0.3" footer="0.3"/>
  <pageSetup scale="85" fitToHeight="0" orientation="landscape" r:id="rId1"/>
  <headerFooter differentFirst="1">
    <oddFooter>&amp;CPage &amp;P of &amp;N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47F09-A754-4B6F-B9E1-29B3E2359C82}">
  <sheetPr codeName="Hoja44">
    <pageSetUpPr autoPageBreaks="0" fitToPage="1"/>
  </sheetPr>
  <dimension ref="A1:L27"/>
  <sheetViews>
    <sheetView showGridLines="0" tabSelected="1" zoomScale="55" zoomScaleNormal="55" workbookViewId="0">
      <selection activeCell="H28" sqref="H28"/>
    </sheetView>
  </sheetViews>
  <sheetFormatPr baseColWidth="10" defaultColWidth="9.140625" defaultRowHeight="24" customHeight="1" x14ac:dyDescent="0.25"/>
  <cols>
    <col min="1" max="1" width="2.7109375" style="505" customWidth="1"/>
    <col min="2" max="2" width="66.7109375" style="505" customWidth="1"/>
    <col min="3" max="3" width="32.5703125" style="505" customWidth="1"/>
    <col min="4" max="9" width="22.140625" style="505" customWidth="1"/>
    <col min="10" max="10" width="40.5703125" style="505" customWidth="1"/>
    <col min="11" max="11" width="20.7109375" style="505" bestFit="1" customWidth="1"/>
    <col min="12" max="12" width="17.7109375" style="505" bestFit="1" customWidth="1"/>
    <col min="13" max="16384" width="9.140625" style="505"/>
  </cols>
  <sheetData>
    <row r="1" spans="1:12" ht="36.75" customHeight="1" x14ac:dyDescent="0.35">
      <c r="A1" s="353" t="s">
        <v>3771</v>
      </c>
      <c r="B1" s="354" t="s">
        <v>6272</v>
      </c>
      <c r="C1" s="355"/>
      <c r="D1" s="355"/>
    </row>
    <row r="2" spans="1:12" ht="27" x14ac:dyDescent="0.2">
      <c r="B2" s="506" t="s">
        <v>6273</v>
      </c>
      <c r="C2" s="358"/>
      <c r="D2" s="358"/>
    </row>
    <row r="3" spans="1:12" ht="30.75" customHeight="1" x14ac:dyDescent="0.25">
      <c r="B3" s="507" t="s">
        <v>6274</v>
      </c>
      <c r="C3" s="508"/>
      <c r="D3" s="508"/>
    </row>
    <row r="4" spans="1:12" ht="18" customHeight="1" x14ac:dyDescent="0.25">
      <c r="B4" s="496" t="s">
        <v>6275</v>
      </c>
      <c r="C4" s="497"/>
      <c r="D4" s="508"/>
    </row>
    <row r="5" spans="1:12" ht="18" customHeight="1" x14ac:dyDescent="0.25">
      <c r="B5" s="496" t="s">
        <v>3776</v>
      </c>
      <c r="C5" s="498">
        <f ca="1">+TODAY()</f>
        <v>45089</v>
      </c>
      <c r="D5" s="508"/>
    </row>
    <row r="6" spans="1:12" ht="18" customHeight="1" x14ac:dyDescent="0.25">
      <c r="B6" s="496"/>
      <c r="C6" s="497"/>
      <c r="D6" s="508"/>
    </row>
    <row r="7" spans="1:12" ht="18" customHeight="1" x14ac:dyDescent="0.25">
      <c r="B7" s="496"/>
      <c r="C7" s="497"/>
      <c r="D7" s="508"/>
    </row>
    <row r="9" spans="1:12" ht="39" customHeight="1" x14ac:dyDescent="0.25">
      <c r="B9" s="1315" t="s">
        <v>3778</v>
      </c>
      <c r="C9" s="1315" t="s">
        <v>3779</v>
      </c>
      <c r="D9" s="1314" t="s">
        <v>3780</v>
      </c>
      <c r="E9" s="1314"/>
      <c r="F9" s="1314"/>
      <c r="G9" s="1314" t="s">
        <v>3781</v>
      </c>
      <c r="H9" s="1314"/>
      <c r="I9" s="1314"/>
      <c r="J9" s="1315" t="s">
        <v>3782</v>
      </c>
      <c r="K9" s="1314" t="s">
        <v>3783</v>
      </c>
      <c r="L9" s="1314"/>
    </row>
    <row r="10" spans="1:12" ht="39" customHeight="1" x14ac:dyDescent="0.25">
      <c r="B10" s="1315"/>
      <c r="C10" s="1315"/>
      <c r="D10" s="647" t="s">
        <v>3784</v>
      </c>
      <c r="E10" s="647" t="s">
        <v>3785</v>
      </c>
      <c r="F10" s="647" t="s">
        <v>3786</v>
      </c>
      <c r="G10" s="647" t="s">
        <v>3787</v>
      </c>
      <c r="H10" s="647" t="s">
        <v>3785</v>
      </c>
      <c r="I10" s="647" t="s">
        <v>3786</v>
      </c>
      <c r="J10" s="1315"/>
      <c r="K10" s="509" t="s">
        <v>3788</v>
      </c>
      <c r="L10" s="509" t="s">
        <v>3789</v>
      </c>
    </row>
    <row r="11" spans="1:12" ht="24" customHeight="1" x14ac:dyDescent="0.25">
      <c r="B11" s="510"/>
      <c r="C11" s="510"/>
      <c r="D11" s="510"/>
      <c r="E11" s="511"/>
      <c r="F11" s="511"/>
      <c r="G11" s="511"/>
      <c r="H11" s="511"/>
      <c r="I11" s="511"/>
      <c r="J11" s="511"/>
      <c r="K11" s="511"/>
      <c r="L11" s="511"/>
    </row>
    <row r="12" spans="1:12" ht="24" customHeight="1" x14ac:dyDescent="0.25">
      <c r="B12" s="512" t="s">
        <v>6276</v>
      </c>
      <c r="C12" s="513" t="s">
        <v>416</v>
      </c>
      <c r="D12" s="514">
        <v>80</v>
      </c>
      <c r="E12" s="514">
        <v>80</v>
      </c>
      <c r="F12" s="514">
        <v>80</v>
      </c>
      <c r="G12" s="514">
        <v>20</v>
      </c>
      <c r="H12" s="514">
        <v>20</v>
      </c>
      <c r="I12" s="514">
        <v>20</v>
      </c>
      <c r="J12" s="515" t="s">
        <v>6474</v>
      </c>
      <c r="K12" s="516">
        <v>44562</v>
      </c>
      <c r="L12" s="516">
        <v>44926</v>
      </c>
    </row>
    <row r="13" spans="1:12" ht="24" customHeight="1" x14ac:dyDescent="0.25">
      <c r="B13" s="517" t="s">
        <v>6276</v>
      </c>
      <c r="C13" s="518" t="s">
        <v>416</v>
      </c>
      <c r="D13" s="519">
        <v>51</v>
      </c>
      <c r="E13" s="519">
        <v>51</v>
      </c>
      <c r="F13" s="519">
        <v>51</v>
      </c>
      <c r="G13" s="519">
        <v>34</v>
      </c>
      <c r="H13" s="519">
        <v>34</v>
      </c>
      <c r="I13" s="519">
        <v>34</v>
      </c>
      <c r="J13" s="520" t="s">
        <v>6474</v>
      </c>
      <c r="K13" s="768">
        <v>44927</v>
      </c>
      <c r="L13" s="768">
        <v>45291</v>
      </c>
    </row>
    <row r="14" spans="1:12" ht="24" customHeight="1" x14ac:dyDescent="0.25">
      <c r="B14" s="512" t="s">
        <v>6276</v>
      </c>
      <c r="C14" s="513" t="s">
        <v>416</v>
      </c>
      <c r="D14" s="514">
        <v>70.5</v>
      </c>
      <c r="E14" s="514">
        <v>70.5</v>
      </c>
      <c r="F14" s="514">
        <v>70.5</v>
      </c>
      <c r="G14" s="514">
        <v>79.5</v>
      </c>
      <c r="H14" s="514">
        <v>79.5</v>
      </c>
      <c r="I14" s="514">
        <v>79.5</v>
      </c>
      <c r="J14" s="515" t="s">
        <v>6474</v>
      </c>
      <c r="K14" s="516">
        <v>45292</v>
      </c>
      <c r="L14" s="516">
        <v>45657</v>
      </c>
    </row>
    <row r="15" spans="1:12" ht="24" customHeight="1" x14ac:dyDescent="0.25">
      <c r="B15" s="512" t="s">
        <v>6276</v>
      </c>
      <c r="C15" s="513" t="s">
        <v>416</v>
      </c>
      <c r="D15" s="514">
        <v>80</v>
      </c>
      <c r="E15" s="514">
        <v>80</v>
      </c>
      <c r="F15" s="514">
        <v>80</v>
      </c>
      <c r="G15" s="514">
        <v>120</v>
      </c>
      <c r="H15" s="514">
        <v>120</v>
      </c>
      <c r="I15" s="514">
        <v>120</v>
      </c>
      <c r="J15" s="515" t="s">
        <v>6474</v>
      </c>
      <c r="K15" s="516">
        <v>45658</v>
      </c>
      <c r="L15" s="516">
        <v>46022</v>
      </c>
    </row>
    <row r="16" spans="1:12" ht="24" customHeight="1" x14ac:dyDescent="0.25">
      <c r="B16" s="512" t="s">
        <v>6277</v>
      </c>
      <c r="C16" s="513" t="s">
        <v>416</v>
      </c>
      <c r="D16" s="514">
        <v>21</v>
      </c>
      <c r="E16" s="514">
        <v>21</v>
      </c>
      <c r="F16" s="514">
        <v>21</v>
      </c>
      <c r="G16" s="514">
        <v>49</v>
      </c>
      <c r="H16" s="514">
        <v>49</v>
      </c>
      <c r="I16" s="514">
        <v>49</v>
      </c>
      <c r="J16" s="515" t="s">
        <v>6474</v>
      </c>
      <c r="K16" s="516">
        <v>44562</v>
      </c>
      <c r="L16" s="516">
        <v>44926</v>
      </c>
    </row>
    <row r="17" spans="2:12" ht="24" customHeight="1" x14ac:dyDescent="0.25">
      <c r="B17" s="517" t="s">
        <v>6277</v>
      </c>
      <c r="C17" s="518" t="s">
        <v>416</v>
      </c>
      <c r="D17" s="519">
        <v>30</v>
      </c>
      <c r="E17" s="519">
        <v>30</v>
      </c>
      <c r="F17" s="519">
        <v>30</v>
      </c>
      <c r="G17" s="519">
        <v>70</v>
      </c>
      <c r="H17" s="519">
        <v>70</v>
      </c>
      <c r="I17" s="519">
        <v>70</v>
      </c>
      <c r="J17" s="520" t="s">
        <v>6474</v>
      </c>
      <c r="K17" s="768">
        <v>44927</v>
      </c>
      <c r="L17" s="768">
        <v>45291</v>
      </c>
    </row>
    <row r="18" spans="2:12" ht="24" customHeight="1" x14ac:dyDescent="0.25">
      <c r="B18" s="512" t="s">
        <v>6277</v>
      </c>
      <c r="C18" s="513" t="s">
        <v>416</v>
      </c>
      <c r="D18" s="514">
        <v>21</v>
      </c>
      <c r="E18" s="514">
        <v>21</v>
      </c>
      <c r="F18" s="514">
        <v>21</v>
      </c>
      <c r="G18" s="514">
        <v>49</v>
      </c>
      <c r="H18" s="514">
        <v>49</v>
      </c>
      <c r="I18" s="514">
        <v>49</v>
      </c>
      <c r="J18" s="515" t="s">
        <v>6474</v>
      </c>
      <c r="K18" s="516">
        <v>45292</v>
      </c>
      <c r="L18" s="516">
        <v>45657</v>
      </c>
    </row>
    <row r="19" spans="2:12" ht="24" customHeight="1" x14ac:dyDescent="0.25">
      <c r="B19" s="512" t="s">
        <v>3079</v>
      </c>
      <c r="C19" s="513" t="s">
        <v>416</v>
      </c>
      <c r="D19" s="514">
        <v>24</v>
      </c>
      <c r="E19" s="514">
        <v>24</v>
      </c>
      <c r="F19" s="514">
        <v>24</v>
      </c>
      <c r="G19" s="514">
        <v>56</v>
      </c>
      <c r="H19" s="514">
        <v>56</v>
      </c>
      <c r="I19" s="514">
        <v>56</v>
      </c>
      <c r="J19" s="515" t="s">
        <v>6474</v>
      </c>
      <c r="K19" s="516">
        <v>44562</v>
      </c>
      <c r="L19" s="516">
        <v>44926</v>
      </c>
    </row>
    <row r="20" spans="2:12" ht="24" customHeight="1" x14ac:dyDescent="0.25">
      <c r="B20" s="517" t="s">
        <v>3079</v>
      </c>
      <c r="C20" s="518" t="s">
        <v>416</v>
      </c>
      <c r="D20" s="519">
        <v>30</v>
      </c>
      <c r="E20" s="519">
        <v>30</v>
      </c>
      <c r="F20" s="519">
        <v>30</v>
      </c>
      <c r="G20" s="519">
        <v>70</v>
      </c>
      <c r="H20" s="519">
        <v>70</v>
      </c>
      <c r="I20" s="519">
        <v>70</v>
      </c>
      <c r="J20" s="520" t="s">
        <v>6474</v>
      </c>
      <c r="K20" s="768">
        <v>44927</v>
      </c>
      <c r="L20" s="768">
        <v>45291</v>
      </c>
    </row>
    <row r="21" spans="2:12" ht="24" customHeight="1" x14ac:dyDescent="0.25">
      <c r="B21" s="517" t="s">
        <v>6278</v>
      </c>
      <c r="C21" s="518" t="s">
        <v>416</v>
      </c>
      <c r="D21" s="519">
        <v>3</v>
      </c>
      <c r="E21" s="519">
        <v>3</v>
      </c>
      <c r="F21" s="519">
        <v>3</v>
      </c>
      <c r="G21" s="519">
        <v>1</v>
      </c>
      <c r="H21" s="519">
        <v>1</v>
      </c>
      <c r="I21" s="519">
        <v>1</v>
      </c>
      <c r="J21" s="520" t="s">
        <v>6474</v>
      </c>
      <c r="K21" s="768">
        <v>44927</v>
      </c>
      <c r="L21" s="768">
        <v>45107</v>
      </c>
    </row>
    <row r="22" spans="2:12" ht="24" customHeight="1" x14ac:dyDescent="0.25">
      <c r="B22" s="512" t="s">
        <v>6279</v>
      </c>
      <c r="C22" s="513" t="s">
        <v>416</v>
      </c>
      <c r="D22" s="514">
        <v>9</v>
      </c>
      <c r="E22" s="514">
        <v>9</v>
      </c>
      <c r="F22" s="514">
        <v>9</v>
      </c>
      <c r="G22" s="514">
        <v>21</v>
      </c>
      <c r="H22" s="514">
        <v>21</v>
      </c>
      <c r="I22" s="514">
        <v>21</v>
      </c>
      <c r="J22" s="515" t="s">
        <v>6474</v>
      </c>
      <c r="K22" s="516">
        <v>45292</v>
      </c>
      <c r="L22" s="516">
        <v>45657</v>
      </c>
    </row>
    <row r="23" spans="2:12" ht="24" customHeight="1" x14ac:dyDescent="0.25">
      <c r="B23" s="512" t="s">
        <v>6279</v>
      </c>
      <c r="C23" s="513" t="s">
        <v>416</v>
      </c>
      <c r="D23" s="514">
        <v>15</v>
      </c>
      <c r="E23" s="514">
        <v>15</v>
      </c>
      <c r="F23" s="514">
        <v>15</v>
      </c>
      <c r="G23" s="514">
        <v>35</v>
      </c>
      <c r="H23" s="514">
        <v>35</v>
      </c>
      <c r="I23" s="514">
        <v>35</v>
      </c>
      <c r="J23" s="515" t="s">
        <v>6474</v>
      </c>
      <c r="K23" s="516">
        <v>45689</v>
      </c>
      <c r="L23" s="516">
        <v>46022</v>
      </c>
    </row>
    <row r="24" spans="2:12" ht="24" customHeight="1" x14ac:dyDescent="0.25">
      <c r="B24" s="512" t="s">
        <v>6280</v>
      </c>
      <c r="C24" s="513" t="s">
        <v>416</v>
      </c>
      <c r="D24" s="514">
        <v>0</v>
      </c>
      <c r="E24" s="514">
        <v>0</v>
      </c>
      <c r="F24" s="514">
        <v>0</v>
      </c>
      <c r="G24" s="514">
        <v>10</v>
      </c>
      <c r="H24" s="514">
        <v>10</v>
      </c>
      <c r="I24" s="514">
        <v>10</v>
      </c>
      <c r="J24" s="515" t="s">
        <v>6474</v>
      </c>
      <c r="K24" s="516">
        <v>44593</v>
      </c>
      <c r="L24" s="516">
        <v>44926</v>
      </c>
    </row>
    <row r="25" spans="2:12" ht="24" customHeight="1" x14ac:dyDescent="0.25">
      <c r="B25" s="517" t="s">
        <v>6280</v>
      </c>
      <c r="C25" s="518" t="s">
        <v>416</v>
      </c>
      <c r="D25" s="519">
        <v>0</v>
      </c>
      <c r="E25" s="519">
        <v>0</v>
      </c>
      <c r="F25" s="519">
        <v>0</v>
      </c>
      <c r="G25" s="519">
        <v>15</v>
      </c>
      <c r="H25" s="519">
        <v>15</v>
      </c>
      <c r="I25" s="519">
        <v>15</v>
      </c>
      <c r="J25" s="520" t="s">
        <v>6474</v>
      </c>
      <c r="K25" s="768">
        <v>44927</v>
      </c>
      <c r="L25" s="768">
        <v>45291</v>
      </c>
    </row>
    <row r="26" spans="2:12" ht="24" customHeight="1" x14ac:dyDescent="0.25">
      <c r="B26" s="512" t="s">
        <v>6280</v>
      </c>
      <c r="C26" s="513" t="s">
        <v>416</v>
      </c>
      <c r="D26" s="514">
        <v>0</v>
      </c>
      <c r="E26" s="514">
        <v>0</v>
      </c>
      <c r="F26" s="514">
        <v>0</v>
      </c>
      <c r="G26" s="514">
        <v>25</v>
      </c>
      <c r="H26" s="514">
        <v>25</v>
      </c>
      <c r="I26" s="514">
        <v>25</v>
      </c>
      <c r="J26" s="515" t="s">
        <v>6474</v>
      </c>
      <c r="K26" s="516">
        <v>45292</v>
      </c>
      <c r="L26" s="516">
        <v>46022</v>
      </c>
    </row>
    <row r="27" spans="2:12" ht="24" customHeight="1" x14ac:dyDescent="0.25">
      <c r="B27" s="517" t="s">
        <v>6917</v>
      </c>
      <c r="C27" s="518" t="s">
        <v>416</v>
      </c>
      <c r="D27" s="519">
        <v>0</v>
      </c>
      <c r="E27" s="519">
        <v>0</v>
      </c>
      <c r="F27" s="519">
        <v>0</v>
      </c>
      <c r="G27" s="519">
        <v>19</v>
      </c>
      <c r="H27" s="519">
        <v>19</v>
      </c>
      <c r="I27" s="519">
        <v>19</v>
      </c>
      <c r="J27" s="520" t="s">
        <v>6474</v>
      </c>
      <c r="K27" s="768">
        <v>44927</v>
      </c>
      <c r="L27" s="768">
        <v>46022</v>
      </c>
    </row>
  </sheetData>
  <mergeCells count="6">
    <mergeCell ref="K9:L9"/>
    <mergeCell ref="B9:B10"/>
    <mergeCell ref="C9:C10"/>
    <mergeCell ref="D9:F9"/>
    <mergeCell ref="G9:I9"/>
    <mergeCell ref="J9:J10"/>
  </mergeCells>
  <conditionalFormatting sqref="B11 B22">
    <cfRule type="expression" dxfId="4" priority="16">
      <formula>(($B11&lt;#REF!)+($B11&gt;#REF!))*($B11&lt;&gt;"")</formula>
    </cfRule>
  </conditionalFormatting>
  <conditionalFormatting sqref="B12">
    <cfRule type="expression" dxfId="3" priority="15">
      <formula>(($B12&lt;#REF!)+($B12&gt;#REF!))*($B12&lt;&gt;"")</formula>
    </cfRule>
  </conditionalFormatting>
  <conditionalFormatting sqref="B13:B15">
    <cfRule type="expression" dxfId="2" priority="4">
      <formula>(($B13&lt;#REF!)+($B13&gt;#REF!))*($B13&lt;&gt;"")</formula>
    </cfRule>
  </conditionalFormatting>
  <conditionalFormatting sqref="B16:B21">
    <cfRule type="expression" dxfId="1" priority="2">
      <formula>(($B16&lt;#REF!)+($B16&gt;#REF!))*($B16&lt;&gt;"")</formula>
    </cfRule>
  </conditionalFormatting>
  <conditionalFormatting sqref="B23:B27">
    <cfRule type="expression" dxfId="0" priority="1">
      <formula>(($B23&lt;#REF!)+($B23&gt;#REF!))*($B23&lt;&gt;"")</formula>
    </cfRule>
  </conditionalFormatting>
  <printOptions horizontalCentered="1"/>
  <pageMargins left="0.25" right="0.25" top="0.75" bottom="0.75" header="0.3" footer="0.3"/>
  <pageSetup fitToHeight="0" orientation="landscape" r:id="rId1"/>
  <headerFooter differentFirst="1">
    <oddHeader>&amp;C&amp;"Arial"&amp;8&amp;K000000INTERNAL&amp;1#</oddHeader>
    <oddFooter>&amp;CPage &amp;P of &amp;N</oddFooter>
    <firstHeader>&amp;C&amp;"Arial"&amp;8&amp;K000000INTERNAL&amp;1#</first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46">
    <tabColor theme="0"/>
  </sheetPr>
  <dimension ref="A1:AA261"/>
  <sheetViews>
    <sheetView showGridLines="0" view="pageBreakPreview" topLeftCell="A112" zoomScale="70" zoomScaleNormal="55" zoomScaleSheetLayoutView="70" workbookViewId="0">
      <selection activeCell="E5" sqref="E5"/>
    </sheetView>
  </sheetViews>
  <sheetFormatPr baseColWidth="10" defaultColWidth="9" defaultRowHeight="15" x14ac:dyDescent="0.25"/>
  <cols>
    <col min="1" max="1" width="1.85546875" style="69" customWidth="1"/>
    <col min="2" max="2" width="4.85546875" customWidth="1"/>
    <col min="3" max="3" width="17.85546875" bestFit="1" customWidth="1"/>
    <col min="4" max="4" width="20.42578125" bestFit="1" customWidth="1"/>
    <col min="5" max="5" width="35.42578125" customWidth="1"/>
    <col min="6" max="6" width="15.5703125" customWidth="1"/>
    <col min="7" max="7" width="14.5703125" customWidth="1"/>
    <col min="8" max="8" width="27.85546875" bestFit="1" customWidth="1"/>
    <col min="9" max="9" width="12.85546875" bestFit="1" customWidth="1"/>
    <col min="10" max="10" width="10.42578125" bestFit="1" customWidth="1"/>
    <col min="11" max="11" width="31.42578125" style="18" bestFit="1" customWidth="1"/>
    <col min="12" max="12" width="12.42578125" style="18" bestFit="1" customWidth="1"/>
    <col min="13" max="13" width="9.140625" style="18" bestFit="1" customWidth="1"/>
    <col min="14" max="14" width="10.42578125" style="18" bestFit="1" customWidth="1"/>
    <col min="15" max="15" width="12.42578125" style="18" bestFit="1" customWidth="1"/>
    <col min="16" max="16" width="9.140625" style="18" bestFit="1" customWidth="1"/>
    <col min="17" max="17" width="10.42578125" style="18" bestFit="1" customWidth="1"/>
    <col min="18" max="18" width="50.5703125" customWidth="1"/>
    <col min="19" max="19" width="34.42578125" hidden="1" customWidth="1"/>
    <col min="20" max="20" width="12" hidden="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v>42921</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25</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42917</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31" t="s">
        <v>406</v>
      </c>
      <c r="K11" s="32" t="s">
        <v>407</v>
      </c>
      <c r="L11" s="33" t="s">
        <v>408</v>
      </c>
      <c r="M11" s="34" t="s">
        <v>409</v>
      </c>
      <c r="N11" s="35" t="s">
        <v>410</v>
      </c>
      <c r="O11" s="33" t="s">
        <v>408</v>
      </c>
      <c r="P11" s="34" t="s">
        <v>409</v>
      </c>
      <c r="Q11" s="36" t="s">
        <v>410</v>
      </c>
      <c r="R11" s="1060"/>
      <c r="S11" s="24"/>
      <c r="T11" s="24"/>
    </row>
    <row r="12" spans="1:27" ht="17.25" thickTop="1" x14ac:dyDescent="0.25">
      <c r="A12" s="22">
        <v>7</v>
      </c>
      <c r="B12" s="37">
        <v>1</v>
      </c>
      <c r="C12" s="38" t="s">
        <v>731</v>
      </c>
      <c r="D12" s="39" t="s">
        <v>25</v>
      </c>
      <c r="E12" s="38" t="s">
        <v>68</v>
      </c>
      <c r="F12" s="40" t="s">
        <v>435</v>
      </c>
      <c r="G12" s="40" t="s">
        <v>417</v>
      </c>
      <c r="H12" s="77" t="s">
        <v>428</v>
      </c>
      <c r="I12" s="78">
        <v>41275</v>
      </c>
      <c r="J12" s="79">
        <v>44926</v>
      </c>
      <c r="K12" s="43" t="s">
        <v>119</v>
      </c>
      <c r="L12" s="1319">
        <v>9.1639999999999997</v>
      </c>
      <c r="M12" s="1322">
        <v>0</v>
      </c>
      <c r="N12" s="1316">
        <v>0</v>
      </c>
      <c r="O12" s="1319">
        <v>1.8320000000000001</v>
      </c>
      <c r="P12" s="1322">
        <v>0</v>
      </c>
      <c r="Q12" s="1316">
        <v>0</v>
      </c>
      <c r="R12" s="70"/>
      <c r="S12" s="44" t="s">
        <v>428</v>
      </c>
      <c r="T12" s="24" t="b">
        <f>S12=H12</f>
        <v>1</v>
      </c>
    </row>
    <row r="13" spans="1:27" ht="16.5" x14ac:dyDescent="0.25">
      <c r="A13" s="22">
        <f>+A12+7</f>
        <v>14</v>
      </c>
      <c r="B13" s="201">
        <f>+B12+1</f>
        <v>2</v>
      </c>
      <c r="C13" s="45" t="s">
        <v>732</v>
      </c>
      <c r="D13" s="46" t="s">
        <v>25</v>
      </c>
      <c r="E13" s="45" t="s">
        <v>68</v>
      </c>
      <c r="F13" s="46" t="s">
        <v>435</v>
      </c>
      <c r="G13" s="46" t="s">
        <v>417</v>
      </c>
      <c r="H13" s="47" t="s">
        <v>507</v>
      </c>
      <c r="I13" s="72">
        <v>41275</v>
      </c>
      <c r="J13" s="73">
        <v>44926</v>
      </c>
      <c r="K13" s="48" t="s">
        <v>249</v>
      </c>
      <c r="L13" s="1320"/>
      <c r="M13" s="1323"/>
      <c r="N13" s="1317"/>
      <c r="O13" s="1320"/>
      <c r="P13" s="1323"/>
      <c r="Q13" s="1317"/>
      <c r="R13" s="202"/>
      <c r="S13" s="44" t="s">
        <v>507</v>
      </c>
      <c r="T13" s="24" t="b">
        <f t="shared" ref="T13:T76" si="0">S13=H13</f>
        <v>1</v>
      </c>
    </row>
    <row r="14" spans="1:27" ht="16.5" x14ac:dyDescent="0.25">
      <c r="A14" s="22">
        <f>+A13+7</f>
        <v>21</v>
      </c>
      <c r="B14" s="201">
        <f t="shared" ref="B14:B77" si="1">+B13+1</f>
        <v>3</v>
      </c>
      <c r="C14" s="45" t="s">
        <v>733</v>
      </c>
      <c r="D14" s="46" t="s">
        <v>25</v>
      </c>
      <c r="E14" s="45" t="s">
        <v>68</v>
      </c>
      <c r="F14" s="46" t="s">
        <v>435</v>
      </c>
      <c r="G14" s="46" t="s">
        <v>417</v>
      </c>
      <c r="H14" s="47" t="s">
        <v>504</v>
      </c>
      <c r="I14" s="72">
        <v>41275</v>
      </c>
      <c r="J14" s="73">
        <v>44926</v>
      </c>
      <c r="K14" s="48" t="s">
        <v>73</v>
      </c>
      <c r="L14" s="1320"/>
      <c r="M14" s="1323"/>
      <c r="N14" s="1317"/>
      <c r="O14" s="1320"/>
      <c r="P14" s="1323"/>
      <c r="Q14" s="1317"/>
      <c r="R14" s="202"/>
      <c r="S14" s="44" t="s">
        <v>504</v>
      </c>
      <c r="T14" s="24" t="b">
        <f t="shared" si="0"/>
        <v>1</v>
      </c>
    </row>
    <row r="15" spans="1:27" ht="16.5" x14ac:dyDescent="0.25">
      <c r="A15" s="22">
        <f t="shared" ref="A15:A78" si="2">+A14+7</f>
        <v>28</v>
      </c>
      <c r="B15" s="201">
        <f t="shared" si="1"/>
        <v>4</v>
      </c>
      <c r="C15" s="45" t="s">
        <v>733</v>
      </c>
      <c r="D15" s="46" t="s">
        <v>25</v>
      </c>
      <c r="E15" s="45" t="s">
        <v>68</v>
      </c>
      <c r="F15" s="46" t="s">
        <v>435</v>
      </c>
      <c r="G15" s="46" t="s">
        <v>417</v>
      </c>
      <c r="H15" s="47" t="s">
        <v>504</v>
      </c>
      <c r="I15" s="72">
        <v>41275</v>
      </c>
      <c r="J15" s="73">
        <v>44926</v>
      </c>
      <c r="K15" s="48" t="s">
        <v>75</v>
      </c>
      <c r="L15" s="1320"/>
      <c r="M15" s="1323"/>
      <c r="N15" s="1317"/>
      <c r="O15" s="1320"/>
      <c r="P15" s="1323"/>
      <c r="Q15" s="1317"/>
      <c r="R15" s="202"/>
      <c r="S15" s="44" t="s">
        <v>504</v>
      </c>
      <c r="T15" s="24" t="b">
        <f t="shared" si="0"/>
        <v>1</v>
      </c>
    </row>
    <row r="16" spans="1:27" ht="16.5" x14ac:dyDescent="0.25">
      <c r="A16" s="22">
        <f t="shared" si="2"/>
        <v>35</v>
      </c>
      <c r="B16" s="201">
        <f t="shared" si="1"/>
        <v>5</v>
      </c>
      <c r="C16" s="45" t="s">
        <v>734</v>
      </c>
      <c r="D16" s="46" t="s">
        <v>25</v>
      </c>
      <c r="E16" s="45" t="s">
        <v>68</v>
      </c>
      <c r="F16" s="46" t="s">
        <v>435</v>
      </c>
      <c r="G16" s="46" t="s">
        <v>417</v>
      </c>
      <c r="H16" s="47" t="s">
        <v>517</v>
      </c>
      <c r="I16" s="72">
        <v>41275</v>
      </c>
      <c r="J16" s="73">
        <v>44926</v>
      </c>
      <c r="K16" s="48" t="s">
        <v>71</v>
      </c>
      <c r="L16" s="1320"/>
      <c r="M16" s="1323"/>
      <c r="N16" s="1317"/>
      <c r="O16" s="1320"/>
      <c r="P16" s="1323"/>
      <c r="Q16" s="1317"/>
      <c r="R16" s="202"/>
      <c r="S16" s="44" t="s">
        <v>517</v>
      </c>
      <c r="T16" s="24" t="b">
        <f t="shared" si="0"/>
        <v>1</v>
      </c>
    </row>
    <row r="17" spans="1:20" ht="16.5" x14ac:dyDescent="0.25">
      <c r="A17" s="22">
        <f t="shared" si="2"/>
        <v>42</v>
      </c>
      <c r="B17" s="201">
        <f t="shared" si="1"/>
        <v>6</v>
      </c>
      <c r="C17" s="45" t="s">
        <v>734</v>
      </c>
      <c r="D17" s="46" t="s">
        <v>25</v>
      </c>
      <c r="E17" s="45" t="s">
        <v>68</v>
      </c>
      <c r="F17" s="46" t="s">
        <v>435</v>
      </c>
      <c r="G17" s="46" t="s">
        <v>417</v>
      </c>
      <c r="H17" s="47" t="s">
        <v>517</v>
      </c>
      <c r="I17" s="72">
        <v>41275</v>
      </c>
      <c r="J17" s="73">
        <v>44926</v>
      </c>
      <c r="K17" s="48" t="s">
        <v>72</v>
      </c>
      <c r="L17" s="1320"/>
      <c r="M17" s="1323"/>
      <c r="N17" s="1317"/>
      <c r="O17" s="1320"/>
      <c r="P17" s="1323"/>
      <c r="Q17" s="1317"/>
      <c r="R17" s="202"/>
      <c r="S17" s="44" t="s">
        <v>517</v>
      </c>
      <c r="T17" s="24" t="b">
        <f t="shared" si="0"/>
        <v>1</v>
      </c>
    </row>
    <row r="18" spans="1:20" ht="16.5" x14ac:dyDescent="0.25">
      <c r="A18" s="22">
        <f t="shared" si="2"/>
        <v>49</v>
      </c>
      <c r="B18" s="201">
        <f t="shared" si="1"/>
        <v>7</v>
      </c>
      <c r="C18" s="45" t="s">
        <v>735</v>
      </c>
      <c r="D18" s="46" t="s">
        <v>25</v>
      </c>
      <c r="E18" s="45" t="s">
        <v>68</v>
      </c>
      <c r="F18" s="46" t="s">
        <v>435</v>
      </c>
      <c r="G18" s="46" t="s">
        <v>417</v>
      </c>
      <c r="H18" s="47" t="s">
        <v>511</v>
      </c>
      <c r="I18" s="72">
        <v>41275</v>
      </c>
      <c r="J18" s="73">
        <v>44926</v>
      </c>
      <c r="K18" s="48" t="s">
        <v>69</v>
      </c>
      <c r="L18" s="1320"/>
      <c r="M18" s="1323"/>
      <c r="N18" s="1317"/>
      <c r="O18" s="1320"/>
      <c r="P18" s="1323"/>
      <c r="Q18" s="1317"/>
      <c r="R18" s="202"/>
      <c r="S18" s="44" t="s">
        <v>511</v>
      </c>
      <c r="T18" s="24" t="b">
        <f t="shared" si="0"/>
        <v>1</v>
      </c>
    </row>
    <row r="19" spans="1:20" ht="16.5" x14ac:dyDescent="0.25">
      <c r="A19" s="22">
        <f t="shared" si="2"/>
        <v>56</v>
      </c>
      <c r="B19" s="201">
        <f t="shared" si="1"/>
        <v>8</v>
      </c>
      <c r="C19" s="45" t="s">
        <v>736</v>
      </c>
      <c r="D19" s="46" t="s">
        <v>25</v>
      </c>
      <c r="E19" s="45" t="s">
        <v>68</v>
      </c>
      <c r="F19" s="46" t="s">
        <v>435</v>
      </c>
      <c r="G19" s="46" t="s">
        <v>417</v>
      </c>
      <c r="H19" s="58" t="s">
        <v>509</v>
      </c>
      <c r="I19" s="80">
        <v>41275</v>
      </c>
      <c r="J19" s="81">
        <v>44926</v>
      </c>
      <c r="K19" s="57" t="s">
        <v>70</v>
      </c>
      <c r="L19" s="1320"/>
      <c r="M19" s="1323"/>
      <c r="N19" s="1317"/>
      <c r="O19" s="1320"/>
      <c r="P19" s="1323"/>
      <c r="Q19" s="1317"/>
      <c r="R19" s="202"/>
      <c r="S19" s="44" t="s">
        <v>509</v>
      </c>
      <c r="T19" s="24" t="b">
        <f t="shared" si="0"/>
        <v>1</v>
      </c>
    </row>
    <row r="20" spans="1:20" ht="16.5" x14ac:dyDescent="0.25">
      <c r="A20" s="22">
        <f t="shared" si="2"/>
        <v>63</v>
      </c>
      <c r="B20" s="201">
        <f t="shared" si="1"/>
        <v>9</v>
      </c>
      <c r="C20" s="45" t="s">
        <v>737</v>
      </c>
      <c r="D20" s="46" t="s">
        <v>25</v>
      </c>
      <c r="E20" s="45" t="s">
        <v>68</v>
      </c>
      <c r="F20" s="46" t="s">
        <v>435</v>
      </c>
      <c r="G20" s="46" t="s">
        <v>417</v>
      </c>
      <c r="H20" s="47" t="s">
        <v>478</v>
      </c>
      <c r="I20" s="72">
        <v>41275</v>
      </c>
      <c r="J20" s="73">
        <v>44926</v>
      </c>
      <c r="K20" s="48" t="s">
        <v>250</v>
      </c>
      <c r="L20" s="1320"/>
      <c r="M20" s="1323"/>
      <c r="N20" s="1317"/>
      <c r="O20" s="1320"/>
      <c r="P20" s="1323"/>
      <c r="Q20" s="1317"/>
      <c r="R20" s="202"/>
      <c r="S20" s="44" t="s">
        <v>478</v>
      </c>
      <c r="T20" s="24" t="b">
        <f t="shared" si="0"/>
        <v>1</v>
      </c>
    </row>
    <row r="21" spans="1:20" ht="16.5" x14ac:dyDescent="0.25">
      <c r="A21" s="22">
        <f t="shared" si="2"/>
        <v>70</v>
      </c>
      <c r="B21" s="201">
        <f t="shared" si="1"/>
        <v>10</v>
      </c>
      <c r="C21" s="45" t="s">
        <v>737</v>
      </c>
      <c r="D21" s="46" t="s">
        <v>25</v>
      </c>
      <c r="E21" s="45" t="s">
        <v>68</v>
      </c>
      <c r="F21" s="46" t="s">
        <v>435</v>
      </c>
      <c r="G21" s="46" t="s">
        <v>417</v>
      </c>
      <c r="H21" s="47" t="s">
        <v>478</v>
      </c>
      <c r="I21" s="72">
        <v>41275</v>
      </c>
      <c r="J21" s="73">
        <v>44926</v>
      </c>
      <c r="K21" s="48" t="s">
        <v>251</v>
      </c>
      <c r="L21" s="1320"/>
      <c r="M21" s="1323"/>
      <c r="N21" s="1317"/>
      <c r="O21" s="1320"/>
      <c r="P21" s="1323"/>
      <c r="Q21" s="1317"/>
      <c r="R21" s="202"/>
      <c r="S21" s="44" t="s">
        <v>478</v>
      </c>
      <c r="T21" s="24" t="b">
        <f t="shared" si="0"/>
        <v>1</v>
      </c>
    </row>
    <row r="22" spans="1:20" ht="16.5" x14ac:dyDescent="0.25">
      <c r="A22" s="22">
        <f t="shared" si="2"/>
        <v>77</v>
      </c>
      <c r="B22" s="201">
        <f t="shared" si="1"/>
        <v>11</v>
      </c>
      <c r="C22" s="45" t="s">
        <v>737</v>
      </c>
      <c r="D22" s="46" t="s">
        <v>25</v>
      </c>
      <c r="E22" s="45" t="s">
        <v>68</v>
      </c>
      <c r="F22" s="46" t="s">
        <v>435</v>
      </c>
      <c r="G22" s="46" t="s">
        <v>417</v>
      </c>
      <c r="H22" s="47" t="s">
        <v>478</v>
      </c>
      <c r="I22" s="72">
        <v>41275</v>
      </c>
      <c r="J22" s="73">
        <v>44926</v>
      </c>
      <c r="K22" s="48" t="s">
        <v>79</v>
      </c>
      <c r="L22" s="1320"/>
      <c r="M22" s="1323"/>
      <c r="N22" s="1317"/>
      <c r="O22" s="1320"/>
      <c r="P22" s="1323"/>
      <c r="Q22" s="1317"/>
      <c r="R22" s="202"/>
      <c r="S22" s="44" t="s">
        <v>478</v>
      </c>
      <c r="T22" s="24" t="b">
        <f t="shared" si="0"/>
        <v>1</v>
      </c>
    </row>
    <row r="23" spans="1:20" ht="16.5" x14ac:dyDescent="0.25">
      <c r="A23" s="22">
        <f t="shared" si="2"/>
        <v>84</v>
      </c>
      <c r="B23" s="201">
        <f t="shared" si="1"/>
        <v>12</v>
      </c>
      <c r="C23" s="45" t="s">
        <v>738</v>
      </c>
      <c r="D23" s="46" t="s">
        <v>25</v>
      </c>
      <c r="E23" s="45" t="s">
        <v>68</v>
      </c>
      <c r="F23" s="46" t="s">
        <v>435</v>
      </c>
      <c r="G23" s="46" t="s">
        <v>417</v>
      </c>
      <c r="H23" s="47" t="s">
        <v>513</v>
      </c>
      <c r="I23" s="72">
        <v>41275</v>
      </c>
      <c r="J23" s="73">
        <v>44926</v>
      </c>
      <c r="K23" s="48" t="s">
        <v>166</v>
      </c>
      <c r="L23" s="1320"/>
      <c r="M23" s="1323"/>
      <c r="N23" s="1317"/>
      <c r="O23" s="1320"/>
      <c r="P23" s="1323"/>
      <c r="Q23" s="1317"/>
      <c r="R23" s="202"/>
      <c r="S23" s="44" t="s">
        <v>513</v>
      </c>
      <c r="T23" s="24" t="b">
        <f t="shared" si="0"/>
        <v>1</v>
      </c>
    </row>
    <row r="24" spans="1:20" ht="16.5" x14ac:dyDescent="0.25">
      <c r="A24" s="22">
        <f t="shared" si="2"/>
        <v>91</v>
      </c>
      <c r="B24" s="201">
        <f t="shared" si="1"/>
        <v>13</v>
      </c>
      <c r="C24" s="45" t="s">
        <v>738</v>
      </c>
      <c r="D24" s="46" t="s">
        <v>25</v>
      </c>
      <c r="E24" s="45" t="s">
        <v>68</v>
      </c>
      <c r="F24" s="46" t="s">
        <v>435</v>
      </c>
      <c r="G24" s="46" t="s">
        <v>417</v>
      </c>
      <c r="H24" s="47" t="s">
        <v>513</v>
      </c>
      <c r="I24" s="72">
        <v>41275</v>
      </c>
      <c r="J24" s="73">
        <v>44926</v>
      </c>
      <c r="K24" s="48" t="s">
        <v>76</v>
      </c>
      <c r="L24" s="1320"/>
      <c r="M24" s="1323"/>
      <c r="N24" s="1317"/>
      <c r="O24" s="1320"/>
      <c r="P24" s="1323"/>
      <c r="Q24" s="1317"/>
      <c r="R24" s="202"/>
      <c r="S24" s="44" t="s">
        <v>513</v>
      </c>
      <c r="T24" s="24" t="b">
        <f t="shared" si="0"/>
        <v>1</v>
      </c>
    </row>
    <row r="25" spans="1:20" ht="16.5" x14ac:dyDescent="0.25">
      <c r="A25" s="22">
        <f t="shared" si="2"/>
        <v>98</v>
      </c>
      <c r="B25" s="201">
        <f t="shared" si="1"/>
        <v>14</v>
      </c>
      <c r="C25" s="45" t="s">
        <v>738</v>
      </c>
      <c r="D25" s="46" t="s">
        <v>25</v>
      </c>
      <c r="E25" s="45" t="s">
        <v>68</v>
      </c>
      <c r="F25" s="46" t="s">
        <v>435</v>
      </c>
      <c r="G25" s="46" t="s">
        <v>417</v>
      </c>
      <c r="H25" s="47" t="s">
        <v>513</v>
      </c>
      <c r="I25" s="72">
        <v>41275</v>
      </c>
      <c r="J25" s="73">
        <v>44926</v>
      </c>
      <c r="K25" s="48" t="s">
        <v>77</v>
      </c>
      <c r="L25" s="1320"/>
      <c r="M25" s="1323"/>
      <c r="N25" s="1317"/>
      <c r="O25" s="1320"/>
      <c r="P25" s="1323"/>
      <c r="Q25" s="1317"/>
      <c r="R25" s="202"/>
      <c r="S25" s="44" t="s">
        <v>513</v>
      </c>
      <c r="T25" s="24" t="b">
        <f t="shared" si="0"/>
        <v>1</v>
      </c>
    </row>
    <row r="26" spans="1:20" ht="16.5" x14ac:dyDescent="0.25">
      <c r="A26" s="22">
        <f t="shared" si="2"/>
        <v>105</v>
      </c>
      <c r="B26" s="201">
        <f t="shared" si="1"/>
        <v>15</v>
      </c>
      <c r="C26" s="45" t="s">
        <v>738</v>
      </c>
      <c r="D26" s="46" t="s">
        <v>25</v>
      </c>
      <c r="E26" s="45" t="s">
        <v>68</v>
      </c>
      <c r="F26" s="46" t="s">
        <v>435</v>
      </c>
      <c r="G26" s="46" t="s">
        <v>417</v>
      </c>
      <c r="H26" s="47" t="s">
        <v>513</v>
      </c>
      <c r="I26" s="82">
        <v>41275</v>
      </c>
      <c r="J26" s="83">
        <v>44926</v>
      </c>
      <c r="K26" s="48" t="s">
        <v>151</v>
      </c>
      <c r="L26" s="1320"/>
      <c r="M26" s="1323"/>
      <c r="N26" s="1317"/>
      <c r="O26" s="1320"/>
      <c r="P26" s="1323"/>
      <c r="Q26" s="1317"/>
      <c r="R26" s="202"/>
      <c r="S26" s="44" t="s">
        <v>513</v>
      </c>
      <c r="T26" s="24" t="b">
        <f t="shared" si="0"/>
        <v>1</v>
      </c>
    </row>
    <row r="27" spans="1:20" ht="17.25" thickBot="1" x14ac:dyDescent="0.3">
      <c r="A27" s="22">
        <f t="shared" si="2"/>
        <v>112</v>
      </c>
      <c r="B27" s="84">
        <f t="shared" si="1"/>
        <v>16</v>
      </c>
      <c r="C27" s="74" t="s">
        <v>738</v>
      </c>
      <c r="D27" s="75" t="s">
        <v>25</v>
      </c>
      <c r="E27" s="74" t="s">
        <v>68</v>
      </c>
      <c r="F27" s="75" t="s">
        <v>435</v>
      </c>
      <c r="G27" s="75" t="s">
        <v>417</v>
      </c>
      <c r="H27" s="85" t="s">
        <v>513</v>
      </c>
      <c r="I27" s="86">
        <v>41275</v>
      </c>
      <c r="J27" s="87">
        <v>44926</v>
      </c>
      <c r="K27" s="88" t="s">
        <v>80</v>
      </c>
      <c r="L27" s="1321"/>
      <c r="M27" s="1324"/>
      <c r="N27" s="1318"/>
      <c r="O27" s="1321"/>
      <c r="P27" s="1324"/>
      <c r="Q27" s="1318"/>
      <c r="R27" s="89"/>
      <c r="S27" s="44" t="s">
        <v>513</v>
      </c>
      <c r="T27" s="24" t="b">
        <f t="shared" si="0"/>
        <v>1</v>
      </c>
    </row>
    <row r="28" spans="1:20" ht="16.5" x14ac:dyDescent="0.25">
      <c r="A28" s="22">
        <f t="shared" si="2"/>
        <v>119</v>
      </c>
      <c r="B28" s="201">
        <f t="shared" si="1"/>
        <v>17</v>
      </c>
      <c r="C28" s="45" t="s">
        <v>739</v>
      </c>
      <c r="D28" s="46" t="s">
        <v>25</v>
      </c>
      <c r="E28" s="45" t="s">
        <v>252</v>
      </c>
      <c r="F28" s="46" t="s">
        <v>435</v>
      </c>
      <c r="G28" s="46" t="s">
        <v>417</v>
      </c>
      <c r="H28" s="90" t="s">
        <v>470</v>
      </c>
      <c r="I28" s="72">
        <v>41275</v>
      </c>
      <c r="J28" s="91">
        <v>44926</v>
      </c>
      <c r="K28" s="48" t="s">
        <v>60</v>
      </c>
      <c r="L28" s="1326">
        <v>3.0169999999999999</v>
      </c>
      <c r="M28" s="1328">
        <v>0</v>
      </c>
      <c r="N28" s="1330">
        <v>0</v>
      </c>
      <c r="O28" s="1326">
        <v>0.60299999999999998</v>
      </c>
      <c r="P28" s="1328">
        <v>0</v>
      </c>
      <c r="Q28" s="1330">
        <v>0</v>
      </c>
      <c r="R28" s="213"/>
      <c r="S28" s="44" t="s">
        <v>470</v>
      </c>
      <c r="T28" s="24" t="b">
        <f t="shared" si="0"/>
        <v>1</v>
      </c>
    </row>
    <row r="29" spans="1:20" ht="16.5" x14ac:dyDescent="0.25">
      <c r="A29" s="22">
        <f t="shared" si="2"/>
        <v>126</v>
      </c>
      <c r="B29" s="201">
        <f t="shared" si="1"/>
        <v>18</v>
      </c>
      <c r="C29" s="45" t="s">
        <v>739</v>
      </c>
      <c r="D29" s="46" t="s">
        <v>25</v>
      </c>
      <c r="E29" s="45" t="s">
        <v>252</v>
      </c>
      <c r="F29" s="46" t="s">
        <v>435</v>
      </c>
      <c r="G29" s="46" t="s">
        <v>417</v>
      </c>
      <c r="H29" s="47" t="s">
        <v>470</v>
      </c>
      <c r="I29" s="72">
        <v>41275</v>
      </c>
      <c r="J29" s="73">
        <v>44926</v>
      </c>
      <c r="K29" s="48" t="s">
        <v>62</v>
      </c>
      <c r="L29" s="1327"/>
      <c r="M29" s="1329"/>
      <c r="N29" s="1331"/>
      <c r="O29" s="1327"/>
      <c r="P29" s="1329"/>
      <c r="Q29" s="1331"/>
      <c r="R29" s="202"/>
      <c r="S29" s="44" t="s">
        <v>470</v>
      </c>
      <c r="T29" s="24" t="b">
        <f t="shared" si="0"/>
        <v>1</v>
      </c>
    </row>
    <row r="30" spans="1:20" ht="16.5" x14ac:dyDescent="0.25">
      <c r="A30" s="22">
        <f t="shared" si="2"/>
        <v>133</v>
      </c>
      <c r="B30" s="201">
        <f t="shared" si="1"/>
        <v>19</v>
      </c>
      <c r="C30" s="45" t="s">
        <v>740</v>
      </c>
      <c r="D30" s="46" t="s">
        <v>25</v>
      </c>
      <c r="E30" s="45" t="s">
        <v>252</v>
      </c>
      <c r="F30" s="46" t="s">
        <v>435</v>
      </c>
      <c r="G30" s="46" t="s">
        <v>417</v>
      </c>
      <c r="H30" s="47" t="s">
        <v>473</v>
      </c>
      <c r="I30" s="72">
        <v>41275</v>
      </c>
      <c r="J30" s="73">
        <v>44926</v>
      </c>
      <c r="K30" s="48" t="s">
        <v>164</v>
      </c>
      <c r="L30" s="1332">
        <v>1.544</v>
      </c>
      <c r="M30" s="1333">
        <v>0</v>
      </c>
      <c r="N30" s="1325">
        <v>0</v>
      </c>
      <c r="O30" s="1332">
        <v>0.309</v>
      </c>
      <c r="P30" s="1333">
        <v>0</v>
      </c>
      <c r="Q30" s="1325">
        <v>0</v>
      </c>
      <c r="R30" s="202"/>
      <c r="S30" s="44" t="s">
        <v>473</v>
      </c>
      <c r="T30" s="24" t="b">
        <f t="shared" si="0"/>
        <v>1</v>
      </c>
    </row>
    <row r="31" spans="1:20" ht="16.5" x14ac:dyDescent="0.25">
      <c r="A31" s="22">
        <f t="shared" si="2"/>
        <v>140</v>
      </c>
      <c r="B31" s="201">
        <f t="shared" si="1"/>
        <v>20</v>
      </c>
      <c r="C31" s="45" t="s">
        <v>741</v>
      </c>
      <c r="D31" s="46" t="s">
        <v>25</v>
      </c>
      <c r="E31" s="45" t="s">
        <v>252</v>
      </c>
      <c r="F31" s="46" t="s">
        <v>435</v>
      </c>
      <c r="G31" s="46" t="s">
        <v>417</v>
      </c>
      <c r="H31" s="47" t="s">
        <v>475</v>
      </c>
      <c r="I31" s="72">
        <v>41275</v>
      </c>
      <c r="J31" s="73">
        <v>44926</v>
      </c>
      <c r="K31" s="48" t="s">
        <v>152</v>
      </c>
      <c r="L31" s="1320"/>
      <c r="M31" s="1323"/>
      <c r="N31" s="1317"/>
      <c r="O31" s="1320"/>
      <c r="P31" s="1323"/>
      <c r="Q31" s="1317"/>
      <c r="R31" s="202"/>
      <c r="S31" s="44" t="s">
        <v>475</v>
      </c>
      <c r="T31" s="24" t="b">
        <f t="shared" si="0"/>
        <v>1</v>
      </c>
    </row>
    <row r="32" spans="1:20" s="18" customFormat="1" ht="16.5" x14ac:dyDescent="0.25">
      <c r="A32" s="52">
        <f t="shared" si="2"/>
        <v>147</v>
      </c>
      <c r="B32" s="53">
        <f t="shared" si="1"/>
        <v>21</v>
      </c>
      <c r="C32" s="45" t="s">
        <v>741</v>
      </c>
      <c r="D32" s="46" t="s">
        <v>25</v>
      </c>
      <c r="E32" s="45" t="s">
        <v>252</v>
      </c>
      <c r="F32" s="46" t="s">
        <v>435</v>
      </c>
      <c r="G32" s="46" t="s">
        <v>417</v>
      </c>
      <c r="H32" s="47" t="s">
        <v>475</v>
      </c>
      <c r="I32" s="72">
        <v>41275</v>
      </c>
      <c r="J32" s="73">
        <v>44926</v>
      </c>
      <c r="K32" s="48" t="s">
        <v>67</v>
      </c>
      <c r="L32" s="1320"/>
      <c r="M32" s="1323"/>
      <c r="N32" s="1317"/>
      <c r="O32" s="1320"/>
      <c r="P32" s="1323"/>
      <c r="Q32" s="1317"/>
      <c r="R32" s="202"/>
      <c r="S32" s="44" t="s">
        <v>475</v>
      </c>
      <c r="T32" s="24" t="b">
        <f t="shared" si="0"/>
        <v>1</v>
      </c>
    </row>
    <row r="33" spans="1:20" ht="16.5" x14ac:dyDescent="0.25">
      <c r="A33" s="22">
        <f t="shared" si="2"/>
        <v>154</v>
      </c>
      <c r="B33" s="201">
        <f t="shared" si="1"/>
        <v>22</v>
      </c>
      <c r="C33" s="45" t="s">
        <v>741</v>
      </c>
      <c r="D33" s="46" t="s">
        <v>25</v>
      </c>
      <c r="E33" s="45" t="s">
        <v>252</v>
      </c>
      <c r="F33" s="46" t="s">
        <v>435</v>
      </c>
      <c r="G33" s="46" t="s">
        <v>417</v>
      </c>
      <c r="H33" s="47" t="s">
        <v>475</v>
      </c>
      <c r="I33" s="72">
        <v>41275</v>
      </c>
      <c r="J33" s="73">
        <v>44926</v>
      </c>
      <c r="K33" s="48" t="s">
        <v>65</v>
      </c>
      <c r="L33" s="1320"/>
      <c r="M33" s="1323"/>
      <c r="N33" s="1317"/>
      <c r="O33" s="1320"/>
      <c r="P33" s="1323"/>
      <c r="Q33" s="1317"/>
      <c r="R33" s="202"/>
      <c r="S33" s="44" t="s">
        <v>475</v>
      </c>
      <c r="T33" s="24" t="b">
        <f t="shared" si="0"/>
        <v>1</v>
      </c>
    </row>
    <row r="34" spans="1:20" ht="17.25" thickBot="1" x14ac:dyDescent="0.3">
      <c r="A34" s="22">
        <f t="shared" si="2"/>
        <v>161</v>
      </c>
      <c r="B34" s="84">
        <f t="shared" si="1"/>
        <v>23</v>
      </c>
      <c r="C34" s="74" t="s">
        <v>741</v>
      </c>
      <c r="D34" s="75" t="s">
        <v>25</v>
      </c>
      <c r="E34" s="74" t="s">
        <v>252</v>
      </c>
      <c r="F34" s="75" t="s">
        <v>435</v>
      </c>
      <c r="G34" s="75" t="s">
        <v>417</v>
      </c>
      <c r="H34" s="85" t="s">
        <v>475</v>
      </c>
      <c r="I34" s="86">
        <v>41275</v>
      </c>
      <c r="J34" s="87">
        <v>44926</v>
      </c>
      <c r="K34" s="88" t="s">
        <v>66</v>
      </c>
      <c r="L34" s="1321"/>
      <c r="M34" s="1324"/>
      <c r="N34" s="1318"/>
      <c r="O34" s="1321"/>
      <c r="P34" s="1324"/>
      <c r="Q34" s="1318"/>
      <c r="R34" s="89"/>
      <c r="S34" s="44" t="s">
        <v>475</v>
      </c>
      <c r="T34" s="24" t="b">
        <f t="shared" si="0"/>
        <v>1</v>
      </c>
    </row>
    <row r="35" spans="1:20" ht="16.5" x14ac:dyDescent="0.25">
      <c r="A35" s="22">
        <f t="shared" si="2"/>
        <v>168</v>
      </c>
      <c r="B35" s="201">
        <f t="shared" si="1"/>
        <v>24</v>
      </c>
      <c r="C35" s="45" t="s">
        <v>742</v>
      </c>
      <c r="D35" s="46" t="s">
        <v>25</v>
      </c>
      <c r="E35" s="45" t="s">
        <v>253</v>
      </c>
      <c r="F35" s="46" t="s">
        <v>435</v>
      </c>
      <c r="G35" s="46" t="s">
        <v>417</v>
      </c>
      <c r="H35" s="90" t="s">
        <v>484</v>
      </c>
      <c r="I35" s="72">
        <v>41275</v>
      </c>
      <c r="J35" s="91">
        <v>44926</v>
      </c>
      <c r="K35" s="48" t="s">
        <v>108</v>
      </c>
      <c r="L35" s="1326">
        <v>6.508</v>
      </c>
      <c r="M35" s="1328">
        <v>0</v>
      </c>
      <c r="N35" s="1330">
        <v>0</v>
      </c>
      <c r="O35" s="1326">
        <v>1.302</v>
      </c>
      <c r="P35" s="1328">
        <v>0</v>
      </c>
      <c r="Q35" s="1330">
        <v>0</v>
      </c>
      <c r="R35" s="213"/>
      <c r="S35" s="44" t="s">
        <v>484</v>
      </c>
      <c r="T35" s="24" t="b">
        <f t="shared" si="0"/>
        <v>1</v>
      </c>
    </row>
    <row r="36" spans="1:20" ht="16.5" x14ac:dyDescent="0.25">
      <c r="A36" s="22">
        <f t="shared" si="2"/>
        <v>175</v>
      </c>
      <c r="B36" s="201">
        <f t="shared" si="1"/>
        <v>25</v>
      </c>
      <c r="C36" s="45" t="s">
        <v>743</v>
      </c>
      <c r="D36" s="46" t="s">
        <v>25</v>
      </c>
      <c r="E36" s="45" t="s">
        <v>253</v>
      </c>
      <c r="F36" s="46" t="s">
        <v>435</v>
      </c>
      <c r="G36" s="46" t="s">
        <v>417</v>
      </c>
      <c r="H36" s="47" t="s">
        <v>482</v>
      </c>
      <c r="I36" s="72">
        <v>41275</v>
      </c>
      <c r="J36" s="73">
        <v>44926</v>
      </c>
      <c r="K36" s="48" t="s">
        <v>109</v>
      </c>
      <c r="L36" s="1320"/>
      <c r="M36" s="1323"/>
      <c r="N36" s="1317"/>
      <c r="O36" s="1320"/>
      <c r="P36" s="1323"/>
      <c r="Q36" s="1317"/>
      <c r="R36" s="202"/>
      <c r="S36" s="44" t="s">
        <v>482</v>
      </c>
      <c r="T36" s="24" t="b">
        <f t="shared" si="0"/>
        <v>1</v>
      </c>
    </row>
    <row r="37" spans="1:20" ht="17.25" thickBot="1" x14ac:dyDescent="0.3">
      <c r="A37" s="22">
        <f t="shared" si="2"/>
        <v>182</v>
      </c>
      <c r="B37" s="201">
        <f t="shared" si="1"/>
        <v>26</v>
      </c>
      <c r="C37" s="75" t="s">
        <v>744</v>
      </c>
      <c r="D37" s="75" t="s">
        <v>25</v>
      </c>
      <c r="E37" s="74" t="s">
        <v>253</v>
      </c>
      <c r="F37" s="75" t="s">
        <v>435</v>
      </c>
      <c r="G37" s="75" t="s">
        <v>417</v>
      </c>
      <c r="H37" s="85" t="s">
        <v>478</v>
      </c>
      <c r="I37" s="86">
        <v>41275</v>
      </c>
      <c r="J37" s="87">
        <v>44926</v>
      </c>
      <c r="K37" s="88" t="s">
        <v>110</v>
      </c>
      <c r="L37" s="1321"/>
      <c r="M37" s="1324"/>
      <c r="N37" s="1318"/>
      <c r="O37" s="1321"/>
      <c r="P37" s="1324"/>
      <c r="Q37" s="1318"/>
      <c r="R37" s="89"/>
      <c r="S37" s="44" t="s">
        <v>478</v>
      </c>
      <c r="T37" s="24" t="b">
        <f t="shared" si="0"/>
        <v>1</v>
      </c>
    </row>
    <row r="38" spans="1:20" ht="16.5" x14ac:dyDescent="0.25">
      <c r="A38" s="22">
        <f t="shared" si="2"/>
        <v>189</v>
      </c>
      <c r="B38" s="201">
        <f t="shared" si="1"/>
        <v>27</v>
      </c>
      <c r="C38" s="45" t="s">
        <v>745</v>
      </c>
      <c r="D38" s="46" t="s">
        <v>25</v>
      </c>
      <c r="E38" s="45" t="s">
        <v>254</v>
      </c>
      <c r="F38" s="46" t="s">
        <v>435</v>
      </c>
      <c r="G38" s="46" t="s">
        <v>417</v>
      </c>
      <c r="H38" s="90" t="s">
        <v>451</v>
      </c>
      <c r="I38" s="72">
        <v>41275</v>
      </c>
      <c r="J38" s="91">
        <v>44926</v>
      </c>
      <c r="K38" s="48" t="s">
        <v>154</v>
      </c>
      <c r="L38" s="1326">
        <v>5.4349999999999996</v>
      </c>
      <c r="M38" s="1328">
        <v>0</v>
      </c>
      <c r="N38" s="1330">
        <v>0</v>
      </c>
      <c r="O38" s="1326">
        <v>1.087</v>
      </c>
      <c r="P38" s="1328">
        <v>0</v>
      </c>
      <c r="Q38" s="1330">
        <v>0</v>
      </c>
      <c r="R38" s="213"/>
      <c r="S38" s="44" t="s">
        <v>451</v>
      </c>
      <c r="T38" s="24" t="b">
        <f t="shared" si="0"/>
        <v>1</v>
      </c>
    </row>
    <row r="39" spans="1:20" ht="16.5" x14ac:dyDescent="0.25">
      <c r="A39" s="22">
        <f t="shared" si="2"/>
        <v>196</v>
      </c>
      <c r="B39" s="201">
        <f t="shared" si="1"/>
        <v>28</v>
      </c>
      <c r="C39" s="45" t="s">
        <v>745</v>
      </c>
      <c r="D39" s="46" t="s">
        <v>25</v>
      </c>
      <c r="E39" s="45" t="s">
        <v>254</v>
      </c>
      <c r="F39" s="46" t="s">
        <v>435</v>
      </c>
      <c r="G39" s="46" t="s">
        <v>417</v>
      </c>
      <c r="H39" s="47" t="s">
        <v>451</v>
      </c>
      <c r="I39" s="72">
        <v>41275</v>
      </c>
      <c r="J39" s="73">
        <v>44926</v>
      </c>
      <c r="K39" s="48" t="s">
        <v>155</v>
      </c>
      <c r="L39" s="1320"/>
      <c r="M39" s="1323"/>
      <c r="N39" s="1317"/>
      <c r="O39" s="1320"/>
      <c r="P39" s="1323"/>
      <c r="Q39" s="1317"/>
      <c r="R39" s="202"/>
      <c r="S39" s="44" t="s">
        <v>451</v>
      </c>
      <c r="T39" s="24" t="b">
        <f t="shared" si="0"/>
        <v>1</v>
      </c>
    </row>
    <row r="40" spans="1:20" ht="16.5" x14ac:dyDescent="0.25">
      <c r="A40" s="22">
        <f t="shared" si="2"/>
        <v>203</v>
      </c>
      <c r="B40" s="201">
        <f t="shared" si="1"/>
        <v>29</v>
      </c>
      <c r="C40" s="45" t="s">
        <v>746</v>
      </c>
      <c r="D40" s="46" t="s">
        <v>25</v>
      </c>
      <c r="E40" s="45" t="s">
        <v>254</v>
      </c>
      <c r="F40" s="46" t="s">
        <v>435</v>
      </c>
      <c r="G40" s="46" t="s">
        <v>417</v>
      </c>
      <c r="H40" s="47" t="s">
        <v>445</v>
      </c>
      <c r="I40" s="72">
        <v>41275</v>
      </c>
      <c r="J40" s="73">
        <v>44926</v>
      </c>
      <c r="K40" s="48" t="s">
        <v>87</v>
      </c>
      <c r="L40" s="1320"/>
      <c r="M40" s="1323"/>
      <c r="N40" s="1317"/>
      <c r="O40" s="1320"/>
      <c r="P40" s="1323"/>
      <c r="Q40" s="1317"/>
      <c r="R40" s="202"/>
      <c r="S40" s="44" t="s">
        <v>445</v>
      </c>
      <c r="T40" s="24" t="b">
        <f t="shared" si="0"/>
        <v>1</v>
      </c>
    </row>
    <row r="41" spans="1:20" ht="16.5" x14ac:dyDescent="0.25">
      <c r="A41" s="22">
        <f t="shared" si="2"/>
        <v>210</v>
      </c>
      <c r="B41" s="201">
        <f t="shared" si="1"/>
        <v>30</v>
      </c>
      <c r="C41" s="45" t="s">
        <v>746</v>
      </c>
      <c r="D41" s="46" t="s">
        <v>25</v>
      </c>
      <c r="E41" s="45" t="s">
        <v>254</v>
      </c>
      <c r="F41" s="46" t="s">
        <v>435</v>
      </c>
      <c r="G41" s="46" t="s">
        <v>417</v>
      </c>
      <c r="H41" s="47" t="s">
        <v>445</v>
      </c>
      <c r="I41" s="72">
        <v>41275</v>
      </c>
      <c r="J41" s="73">
        <v>44926</v>
      </c>
      <c r="K41" s="48" t="s">
        <v>88</v>
      </c>
      <c r="L41" s="1320"/>
      <c r="M41" s="1323"/>
      <c r="N41" s="1317"/>
      <c r="O41" s="1320"/>
      <c r="P41" s="1323"/>
      <c r="Q41" s="1317"/>
      <c r="R41" s="202"/>
      <c r="S41" s="44" t="s">
        <v>445</v>
      </c>
      <c r="T41" s="24" t="b">
        <f t="shared" si="0"/>
        <v>1</v>
      </c>
    </row>
    <row r="42" spans="1:20" ht="16.5" x14ac:dyDescent="0.25">
      <c r="A42" s="22">
        <f t="shared" si="2"/>
        <v>217</v>
      </c>
      <c r="B42" s="201">
        <f t="shared" si="1"/>
        <v>31</v>
      </c>
      <c r="C42" s="45" t="s">
        <v>747</v>
      </c>
      <c r="D42" s="46" t="s">
        <v>25</v>
      </c>
      <c r="E42" s="45" t="s">
        <v>254</v>
      </c>
      <c r="F42" s="46" t="s">
        <v>435</v>
      </c>
      <c r="G42" s="46" t="s">
        <v>417</v>
      </c>
      <c r="H42" s="47" t="s">
        <v>448</v>
      </c>
      <c r="I42" s="72">
        <v>41275</v>
      </c>
      <c r="J42" s="73">
        <v>44926</v>
      </c>
      <c r="K42" s="48" t="s">
        <v>255</v>
      </c>
      <c r="L42" s="1320"/>
      <c r="M42" s="1323"/>
      <c r="N42" s="1317"/>
      <c r="O42" s="1320"/>
      <c r="P42" s="1323"/>
      <c r="Q42" s="1317"/>
      <c r="R42" s="202"/>
      <c r="S42" s="44" t="s">
        <v>448</v>
      </c>
      <c r="T42" s="24" t="b">
        <f t="shared" si="0"/>
        <v>1</v>
      </c>
    </row>
    <row r="43" spans="1:20" ht="16.5" x14ac:dyDescent="0.25">
      <c r="A43" s="22">
        <f t="shared" si="2"/>
        <v>224</v>
      </c>
      <c r="B43" s="201">
        <f t="shared" si="1"/>
        <v>32</v>
      </c>
      <c r="C43" s="45" t="s">
        <v>747</v>
      </c>
      <c r="D43" s="46" t="s">
        <v>25</v>
      </c>
      <c r="E43" s="45" t="s">
        <v>254</v>
      </c>
      <c r="F43" s="46" t="s">
        <v>435</v>
      </c>
      <c r="G43" s="46" t="s">
        <v>417</v>
      </c>
      <c r="H43" s="47" t="s">
        <v>448</v>
      </c>
      <c r="I43" s="72">
        <v>41275</v>
      </c>
      <c r="J43" s="73">
        <v>44926</v>
      </c>
      <c r="K43" s="48" t="s">
        <v>256</v>
      </c>
      <c r="L43" s="1320"/>
      <c r="M43" s="1323"/>
      <c r="N43" s="1317"/>
      <c r="O43" s="1320"/>
      <c r="P43" s="1323"/>
      <c r="Q43" s="1317"/>
      <c r="R43" s="202"/>
      <c r="S43" s="44" t="s">
        <v>448</v>
      </c>
      <c r="T43" s="24" t="b">
        <f t="shared" si="0"/>
        <v>1</v>
      </c>
    </row>
    <row r="44" spans="1:20" ht="16.5" x14ac:dyDescent="0.25">
      <c r="A44" s="22">
        <f t="shared" si="2"/>
        <v>231</v>
      </c>
      <c r="B44" s="201">
        <f t="shared" si="1"/>
        <v>33</v>
      </c>
      <c r="C44" s="45" t="s">
        <v>748</v>
      </c>
      <c r="D44" s="46" t="s">
        <v>25</v>
      </c>
      <c r="E44" s="45" t="s">
        <v>254</v>
      </c>
      <c r="F44" s="46" t="s">
        <v>435</v>
      </c>
      <c r="G44" s="46" t="s">
        <v>417</v>
      </c>
      <c r="H44" s="47" t="s">
        <v>462</v>
      </c>
      <c r="I44" s="72">
        <v>41275</v>
      </c>
      <c r="J44" s="73">
        <v>44926</v>
      </c>
      <c r="K44" s="48" t="s">
        <v>91</v>
      </c>
      <c r="L44" s="1320"/>
      <c r="M44" s="1323"/>
      <c r="N44" s="1317"/>
      <c r="O44" s="1320"/>
      <c r="P44" s="1323"/>
      <c r="Q44" s="1317"/>
      <c r="R44" s="202"/>
      <c r="S44" s="44" t="s">
        <v>462</v>
      </c>
      <c r="T44" s="24" t="b">
        <f t="shared" si="0"/>
        <v>1</v>
      </c>
    </row>
    <row r="45" spans="1:20" ht="16.5" x14ac:dyDescent="0.25">
      <c r="A45" s="22">
        <f t="shared" si="2"/>
        <v>238</v>
      </c>
      <c r="B45" s="201">
        <f t="shared" si="1"/>
        <v>34</v>
      </c>
      <c r="C45" s="45" t="s">
        <v>749</v>
      </c>
      <c r="D45" s="46" t="s">
        <v>25</v>
      </c>
      <c r="E45" s="45" t="s">
        <v>254</v>
      </c>
      <c r="F45" s="46" t="s">
        <v>435</v>
      </c>
      <c r="G45" s="46" t="s">
        <v>417</v>
      </c>
      <c r="H45" s="47" t="s">
        <v>436</v>
      </c>
      <c r="I45" s="72">
        <v>41275</v>
      </c>
      <c r="J45" s="73">
        <v>44926</v>
      </c>
      <c r="K45" s="48" t="s">
        <v>168</v>
      </c>
      <c r="L45" s="1320"/>
      <c r="M45" s="1323"/>
      <c r="N45" s="1317"/>
      <c r="O45" s="1320"/>
      <c r="P45" s="1323"/>
      <c r="Q45" s="1317"/>
      <c r="R45" s="202"/>
      <c r="S45" s="44" t="s">
        <v>436</v>
      </c>
      <c r="T45" s="24" t="b">
        <f t="shared" si="0"/>
        <v>1</v>
      </c>
    </row>
    <row r="46" spans="1:20" ht="16.5" x14ac:dyDescent="0.25">
      <c r="A46" s="22">
        <f t="shared" si="2"/>
        <v>245</v>
      </c>
      <c r="B46" s="201">
        <f t="shared" si="1"/>
        <v>35</v>
      </c>
      <c r="C46" s="45" t="s">
        <v>750</v>
      </c>
      <c r="D46" s="46" t="s">
        <v>25</v>
      </c>
      <c r="E46" s="45" t="s">
        <v>254</v>
      </c>
      <c r="F46" s="46" t="s">
        <v>435</v>
      </c>
      <c r="G46" s="46" t="s">
        <v>417</v>
      </c>
      <c r="H46" s="47" t="s">
        <v>439</v>
      </c>
      <c r="I46" s="72">
        <v>41275</v>
      </c>
      <c r="J46" s="73">
        <v>44926</v>
      </c>
      <c r="K46" s="48" t="s">
        <v>257</v>
      </c>
      <c r="L46" s="1320"/>
      <c r="M46" s="1323"/>
      <c r="N46" s="1317"/>
      <c r="O46" s="1320"/>
      <c r="P46" s="1323"/>
      <c r="Q46" s="1317"/>
      <c r="R46" s="202"/>
      <c r="S46" s="44" t="s">
        <v>439</v>
      </c>
      <c r="T46" s="24" t="b">
        <f t="shared" si="0"/>
        <v>1</v>
      </c>
    </row>
    <row r="47" spans="1:20" ht="16.5" x14ac:dyDescent="0.25">
      <c r="A47" s="22">
        <f t="shared" si="2"/>
        <v>252</v>
      </c>
      <c r="B47" s="201">
        <f t="shared" si="1"/>
        <v>36</v>
      </c>
      <c r="C47" s="45" t="s">
        <v>750</v>
      </c>
      <c r="D47" s="46" t="s">
        <v>25</v>
      </c>
      <c r="E47" s="45" t="s">
        <v>254</v>
      </c>
      <c r="F47" s="46" t="s">
        <v>435</v>
      </c>
      <c r="G47" s="46" t="s">
        <v>417</v>
      </c>
      <c r="H47" s="47" t="s">
        <v>439</v>
      </c>
      <c r="I47" s="72">
        <v>41275</v>
      </c>
      <c r="J47" s="73">
        <v>44926</v>
      </c>
      <c r="K47" s="48" t="s">
        <v>258</v>
      </c>
      <c r="L47" s="1320"/>
      <c r="M47" s="1323"/>
      <c r="N47" s="1317"/>
      <c r="O47" s="1320"/>
      <c r="P47" s="1323"/>
      <c r="Q47" s="1317"/>
      <c r="R47" s="202"/>
      <c r="S47" s="44" t="s">
        <v>439</v>
      </c>
      <c r="T47" s="24" t="b">
        <f t="shared" si="0"/>
        <v>1</v>
      </c>
    </row>
    <row r="48" spans="1:20" ht="16.5" x14ac:dyDescent="0.25">
      <c r="A48" s="22">
        <f t="shared" si="2"/>
        <v>259</v>
      </c>
      <c r="B48" s="201">
        <f t="shared" si="1"/>
        <v>37</v>
      </c>
      <c r="C48" s="45" t="s">
        <v>750</v>
      </c>
      <c r="D48" s="46" t="s">
        <v>25</v>
      </c>
      <c r="E48" s="45" t="s">
        <v>254</v>
      </c>
      <c r="F48" s="46" t="s">
        <v>435</v>
      </c>
      <c r="G48" s="46" t="s">
        <v>417</v>
      </c>
      <c r="H48" s="47" t="s">
        <v>439</v>
      </c>
      <c r="I48" s="72">
        <v>41275</v>
      </c>
      <c r="J48" s="73">
        <v>44926</v>
      </c>
      <c r="K48" s="48" t="s">
        <v>259</v>
      </c>
      <c r="L48" s="1320"/>
      <c r="M48" s="1323"/>
      <c r="N48" s="1317"/>
      <c r="O48" s="1320"/>
      <c r="P48" s="1323"/>
      <c r="Q48" s="1317"/>
      <c r="R48" s="202"/>
      <c r="S48" s="44" t="s">
        <v>439</v>
      </c>
      <c r="T48" s="24" t="b">
        <f t="shared" si="0"/>
        <v>1</v>
      </c>
    </row>
    <row r="49" spans="1:20" ht="16.5" x14ac:dyDescent="0.25">
      <c r="A49" s="22">
        <f t="shared" si="2"/>
        <v>266</v>
      </c>
      <c r="B49" s="201">
        <f t="shared" si="1"/>
        <v>38</v>
      </c>
      <c r="C49" s="45" t="s">
        <v>751</v>
      </c>
      <c r="D49" s="46" t="s">
        <v>25</v>
      </c>
      <c r="E49" s="45" t="s">
        <v>254</v>
      </c>
      <c r="F49" s="46" t="s">
        <v>435</v>
      </c>
      <c r="G49" s="46" t="s">
        <v>417</v>
      </c>
      <c r="H49" s="47" t="s">
        <v>454</v>
      </c>
      <c r="I49" s="72">
        <v>41275</v>
      </c>
      <c r="J49" s="73">
        <v>44926</v>
      </c>
      <c r="K49" s="48" t="s">
        <v>260</v>
      </c>
      <c r="L49" s="1320"/>
      <c r="M49" s="1323"/>
      <c r="N49" s="1317"/>
      <c r="O49" s="1320"/>
      <c r="P49" s="1323"/>
      <c r="Q49" s="1317"/>
      <c r="R49" s="202"/>
      <c r="S49" s="44" t="s">
        <v>454</v>
      </c>
      <c r="T49" s="24" t="b">
        <f t="shared" si="0"/>
        <v>1</v>
      </c>
    </row>
    <row r="50" spans="1:20" ht="16.5" x14ac:dyDescent="0.25">
      <c r="A50" s="22">
        <f t="shared" si="2"/>
        <v>273</v>
      </c>
      <c r="B50" s="201">
        <f t="shared" si="1"/>
        <v>39</v>
      </c>
      <c r="C50" s="45" t="s">
        <v>752</v>
      </c>
      <c r="D50" s="46" t="s">
        <v>25</v>
      </c>
      <c r="E50" s="45" t="s">
        <v>254</v>
      </c>
      <c r="F50" s="46" t="s">
        <v>435</v>
      </c>
      <c r="G50" s="46" t="s">
        <v>417</v>
      </c>
      <c r="H50" s="47" t="s">
        <v>441</v>
      </c>
      <c r="I50" s="72">
        <v>41275</v>
      </c>
      <c r="J50" s="73">
        <v>44926</v>
      </c>
      <c r="K50" s="48" t="s">
        <v>83</v>
      </c>
      <c r="L50" s="1320"/>
      <c r="M50" s="1323"/>
      <c r="N50" s="1317"/>
      <c r="O50" s="1320"/>
      <c r="P50" s="1323"/>
      <c r="Q50" s="1317"/>
      <c r="R50" s="202"/>
      <c r="S50" s="44" t="s">
        <v>441</v>
      </c>
      <c r="T50" s="24" t="b">
        <f t="shared" si="0"/>
        <v>1</v>
      </c>
    </row>
    <row r="51" spans="1:20" ht="16.5" x14ac:dyDescent="0.25">
      <c r="A51" s="22">
        <f t="shared" si="2"/>
        <v>280</v>
      </c>
      <c r="B51" s="201">
        <f t="shared" si="1"/>
        <v>40</v>
      </c>
      <c r="C51" s="45" t="s">
        <v>753</v>
      </c>
      <c r="D51" s="46" t="s">
        <v>25</v>
      </c>
      <c r="E51" s="45" t="s">
        <v>254</v>
      </c>
      <c r="F51" s="46" t="s">
        <v>435</v>
      </c>
      <c r="G51" s="46" t="s">
        <v>417</v>
      </c>
      <c r="H51" s="47" t="s">
        <v>466</v>
      </c>
      <c r="I51" s="72">
        <v>41275</v>
      </c>
      <c r="J51" s="73">
        <v>44926</v>
      </c>
      <c r="K51" s="48" t="s">
        <v>167</v>
      </c>
      <c r="L51" s="1320"/>
      <c r="M51" s="1323"/>
      <c r="N51" s="1317"/>
      <c r="O51" s="1320"/>
      <c r="P51" s="1323"/>
      <c r="Q51" s="1317"/>
      <c r="R51" s="202"/>
      <c r="S51" s="44" t="s">
        <v>466</v>
      </c>
      <c r="T51" s="24" t="b">
        <f t="shared" si="0"/>
        <v>1</v>
      </c>
    </row>
    <row r="52" spans="1:20" ht="16.5" x14ac:dyDescent="0.25">
      <c r="A52" s="22">
        <f t="shared" si="2"/>
        <v>287</v>
      </c>
      <c r="B52" s="201">
        <f t="shared" si="1"/>
        <v>41</v>
      </c>
      <c r="C52" s="45" t="s">
        <v>754</v>
      </c>
      <c r="D52" s="46" t="s">
        <v>25</v>
      </c>
      <c r="E52" s="45" t="s">
        <v>254</v>
      </c>
      <c r="F52" s="46" t="s">
        <v>435</v>
      </c>
      <c r="G52" s="46" t="s">
        <v>417</v>
      </c>
      <c r="H52" s="47" t="s">
        <v>458</v>
      </c>
      <c r="I52" s="72">
        <v>41275</v>
      </c>
      <c r="J52" s="73">
        <v>44926</v>
      </c>
      <c r="K52" s="48" t="s">
        <v>153</v>
      </c>
      <c r="L52" s="1320"/>
      <c r="M52" s="1323"/>
      <c r="N52" s="1317"/>
      <c r="O52" s="1320"/>
      <c r="P52" s="1323"/>
      <c r="Q52" s="1317"/>
      <c r="R52" s="202"/>
      <c r="S52" s="44" t="s">
        <v>458</v>
      </c>
      <c r="T52" s="24" t="b">
        <f t="shared" si="0"/>
        <v>1</v>
      </c>
    </row>
    <row r="53" spans="1:20" ht="16.5" x14ac:dyDescent="0.25">
      <c r="A53" s="22">
        <f t="shared" si="2"/>
        <v>294</v>
      </c>
      <c r="B53" s="201">
        <f t="shared" si="1"/>
        <v>42</v>
      </c>
      <c r="C53" s="45" t="s">
        <v>755</v>
      </c>
      <c r="D53" s="46" t="s">
        <v>25</v>
      </c>
      <c r="E53" s="45" t="s">
        <v>254</v>
      </c>
      <c r="F53" s="46" t="s">
        <v>435</v>
      </c>
      <c r="G53" s="46" t="s">
        <v>417</v>
      </c>
      <c r="H53" s="47" t="s">
        <v>443</v>
      </c>
      <c r="I53" s="72">
        <v>41275</v>
      </c>
      <c r="J53" s="73">
        <v>44926</v>
      </c>
      <c r="K53" s="48" t="s">
        <v>86</v>
      </c>
      <c r="L53" s="1320"/>
      <c r="M53" s="1323"/>
      <c r="N53" s="1317"/>
      <c r="O53" s="1320"/>
      <c r="P53" s="1323"/>
      <c r="Q53" s="1317"/>
      <c r="R53" s="202"/>
      <c r="S53" s="44" t="s">
        <v>443</v>
      </c>
      <c r="T53" s="24" t="b">
        <f t="shared" si="0"/>
        <v>1</v>
      </c>
    </row>
    <row r="54" spans="1:20" ht="16.5" x14ac:dyDescent="0.25">
      <c r="A54" s="22">
        <f t="shared" si="2"/>
        <v>301</v>
      </c>
      <c r="B54" s="201">
        <f t="shared" si="1"/>
        <v>43</v>
      </c>
      <c r="C54" s="45" t="s">
        <v>756</v>
      </c>
      <c r="D54" s="46" t="s">
        <v>25</v>
      </c>
      <c r="E54" s="45" t="s">
        <v>254</v>
      </c>
      <c r="F54" s="46" t="s">
        <v>435</v>
      </c>
      <c r="G54" s="46" t="s">
        <v>417</v>
      </c>
      <c r="H54" s="47" t="s">
        <v>464</v>
      </c>
      <c r="I54" s="72">
        <v>41275</v>
      </c>
      <c r="J54" s="73">
        <v>44926</v>
      </c>
      <c r="K54" s="48" t="s">
        <v>93</v>
      </c>
      <c r="L54" s="1320"/>
      <c r="M54" s="1323"/>
      <c r="N54" s="1317"/>
      <c r="O54" s="1320"/>
      <c r="P54" s="1323"/>
      <c r="Q54" s="1317"/>
      <c r="R54" s="202"/>
      <c r="S54" s="44" t="s">
        <v>464</v>
      </c>
      <c r="T54" s="24" t="b">
        <f t="shared" si="0"/>
        <v>1</v>
      </c>
    </row>
    <row r="55" spans="1:20" ht="16.5" x14ac:dyDescent="0.25">
      <c r="A55" s="22">
        <f t="shared" si="2"/>
        <v>308</v>
      </c>
      <c r="B55" s="201">
        <f t="shared" si="1"/>
        <v>44</v>
      </c>
      <c r="C55" s="45" t="s">
        <v>757</v>
      </c>
      <c r="D55" s="46" t="s">
        <v>25</v>
      </c>
      <c r="E55" s="45" t="s">
        <v>254</v>
      </c>
      <c r="F55" s="46" t="s">
        <v>435</v>
      </c>
      <c r="G55" s="46" t="s">
        <v>417</v>
      </c>
      <c r="H55" s="47" t="s">
        <v>460</v>
      </c>
      <c r="I55" s="72">
        <v>41275</v>
      </c>
      <c r="J55" s="73">
        <v>44926</v>
      </c>
      <c r="K55" s="48" t="s">
        <v>90</v>
      </c>
      <c r="L55" s="1320"/>
      <c r="M55" s="1323"/>
      <c r="N55" s="1317"/>
      <c r="O55" s="1320"/>
      <c r="P55" s="1323"/>
      <c r="Q55" s="1317"/>
      <c r="R55" s="202"/>
      <c r="S55" s="44" t="s">
        <v>460</v>
      </c>
      <c r="T55" s="24" t="b">
        <f t="shared" si="0"/>
        <v>1</v>
      </c>
    </row>
    <row r="56" spans="1:20" ht="17.25" thickBot="1" x14ac:dyDescent="0.3">
      <c r="A56" s="22">
        <f t="shared" si="2"/>
        <v>315</v>
      </c>
      <c r="B56" s="84">
        <f t="shared" si="1"/>
        <v>45</v>
      </c>
      <c r="C56" s="74" t="s">
        <v>758</v>
      </c>
      <c r="D56" s="75" t="s">
        <v>25</v>
      </c>
      <c r="E56" s="74" t="s">
        <v>254</v>
      </c>
      <c r="F56" s="75" t="s">
        <v>435</v>
      </c>
      <c r="G56" s="75" t="s">
        <v>417</v>
      </c>
      <c r="H56" s="85" t="s">
        <v>456</v>
      </c>
      <c r="I56" s="86">
        <v>41275</v>
      </c>
      <c r="J56" s="87">
        <v>44926</v>
      </c>
      <c r="K56" s="88" t="s">
        <v>89</v>
      </c>
      <c r="L56" s="1321"/>
      <c r="M56" s="1324"/>
      <c r="N56" s="1318"/>
      <c r="O56" s="1321"/>
      <c r="P56" s="1324"/>
      <c r="Q56" s="1318"/>
      <c r="R56" s="89"/>
      <c r="S56" s="44" t="s">
        <v>456</v>
      </c>
      <c r="T56" s="24" t="b">
        <f t="shared" si="0"/>
        <v>1</v>
      </c>
    </row>
    <row r="57" spans="1:20" ht="17.25" thickBot="1" x14ac:dyDescent="0.3">
      <c r="A57" s="22">
        <f t="shared" si="2"/>
        <v>322</v>
      </c>
      <c r="B57" s="92">
        <f t="shared" si="1"/>
        <v>46</v>
      </c>
      <c r="C57" s="93" t="s">
        <v>759</v>
      </c>
      <c r="D57" s="94" t="s">
        <v>25</v>
      </c>
      <c r="E57" s="93" t="s">
        <v>148</v>
      </c>
      <c r="F57" s="94" t="s">
        <v>435</v>
      </c>
      <c r="G57" s="94" t="s">
        <v>417</v>
      </c>
      <c r="H57" s="95" t="s">
        <v>608</v>
      </c>
      <c r="I57" s="96">
        <v>41275</v>
      </c>
      <c r="J57" s="97">
        <v>44926</v>
      </c>
      <c r="K57" s="98" t="s">
        <v>149</v>
      </c>
      <c r="L57" s="99">
        <v>0.189</v>
      </c>
      <c r="M57" s="100">
        <v>0</v>
      </c>
      <c r="N57" s="101">
        <v>0</v>
      </c>
      <c r="O57" s="99">
        <v>3.7999999999999999E-2</v>
      </c>
      <c r="P57" s="100">
        <v>0</v>
      </c>
      <c r="Q57" s="101">
        <v>0</v>
      </c>
      <c r="R57" s="102"/>
      <c r="S57" s="44" t="s">
        <v>608</v>
      </c>
      <c r="T57" s="24" t="b">
        <f t="shared" si="0"/>
        <v>1</v>
      </c>
    </row>
    <row r="58" spans="1:20" ht="16.5" x14ac:dyDescent="0.25">
      <c r="A58" s="22">
        <f t="shared" si="2"/>
        <v>329</v>
      </c>
      <c r="B58" s="201">
        <f t="shared" si="1"/>
        <v>47</v>
      </c>
      <c r="C58" s="45" t="s">
        <v>760</v>
      </c>
      <c r="D58" s="46" t="s">
        <v>25</v>
      </c>
      <c r="E58" s="45" t="s">
        <v>34</v>
      </c>
      <c r="F58" s="46" t="s">
        <v>435</v>
      </c>
      <c r="G58" s="46" t="s">
        <v>417</v>
      </c>
      <c r="H58" s="90" t="s">
        <v>370</v>
      </c>
      <c r="I58" s="72">
        <v>41640</v>
      </c>
      <c r="J58" s="91">
        <v>45291</v>
      </c>
      <c r="K58" s="48" t="s">
        <v>261</v>
      </c>
      <c r="L58" s="1326">
        <v>175.63800000000001</v>
      </c>
      <c r="M58" s="1328">
        <v>0</v>
      </c>
      <c r="N58" s="1330">
        <v>0</v>
      </c>
      <c r="O58" s="1326">
        <v>35.127000000000002</v>
      </c>
      <c r="P58" s="1328">
        <v>0</v>
      </c>
      <c r="Q58" s="1330">
        <v>0</v>
      </c>
      <c r="R58" s="1334" t="s">
        <v>761</v>
      </c>
      <c r="S58" s="44" t="s">
        <v>370</v>
      </c>
      <c r="T58" s="24" t="b">
        <f t="shared" si="0"/>
        <v>1</v>
      </c>
    </row>
    <row r="59" spans="1:20" ht="16.5" x14ac:dyDescent="0.25">
      <c r="A59" s="22">
        <f t="shared" si="2"/>
        <v>336</v>
      </c>
      <c r="B59" s="201">
        <f t="shared" si="1"/>
        <v>48</v>
      </c>
      <c r="C59" s="45" t="s">
        <v>762</v>
      </c>
      <c r="D59" s="46" t="s">
        <v>25</v>
      </c>
      <c r="E59" s="45" t="s">
        <v>34</v>
      </c>
      <c r="F59" s="46" t="s">
        <v>435</v>
      </c>
      <c r="G59" s="46" t="s">
        <v>417</v>
      </c>
      <c r="H59" s="47" t="s">
        <v>634</v>
      </c>
      <c r="I59" s="72">
        <v>41640</v>
      </c>
      <c r="J59" s="73">
        <v>45291</v>
      </c>
      <c r="K59" s="48" t="s">
        <v>262</v>
      </c>
      <c r="L59" s="1320"/>
      <c r="M59" s="1323"/>
      <c r="N59" s="1317"/>
      <c r="O59" s="1320"/>
      <c r="P59" s="1323"/>
      <c r="Q59" s="1317"/>
      <c r="R59" s="1335"/>
      <c r="S59" s="44" t="s">
        <v>634</v>
      </c>
      <c r="T59" s="24" t="b">
        <f t="shared" si="0"/>
        <v>1</v>
      </c>
    </row>
    <row r="60" spans="1:20" ht="16.5" x14ac:dyDescent="0.25">
      <c r="A60" s="22">
        <f t="shared" si="2"/>
        <v>343</v>
      </c>
      <c r="B60" s="201">
        <f t="shared" si="1"/>
        <v>49</v>
      </c>
      <c r="C60" s="45" t="s">
        <v>763</v>
      </c>
      <c r="D60" s="46" t="s">
        <v>25</v>
      </c>
      <c r="E60" s="45" t="s">
        <v>34</v>
      </c>
      <c r="F60" s="46" t="s">
        <v>435</v>
      </c>
      <c r="G60" s="46" t="s">
        <v>417</v>
      </c>
      <c r="H60" s="47" t="s">
        <v>719</v>
      </c>
      <c r="I60" s="72">
        <v>41640</v>
      </c>
      <c r="J60" s="73">
        <v>45291</v>
      </c>
      <c r="K60" s="48" t="s">
        <v>263</v>
      </c>
      <c r="L60" s="1320"/>
      <c r="M60" s="1323"/>
      <c r="N60" s="1317"/>
      <c r="O60" s="1320"/>
      <c r="P60" s="1323"/>
      <c r="Q60" s="1317"/>
      <c r="R60" s="1335"/>
      <c r="S60" s="44" t="s">
        <v>719</v>
      </c>
      <c r="T60" s="24" t="b">
        <f t="shared" si="0"/>
        <v>1</v>
      </c>
    </row>
    <row r="61" spans="1:20" ht="16.5" x14ac:dyDescent="0.25">
      <c r="A61" s="22">
        <f t="shared" si="2"/>
        <v>350</v>
      </c>
      <c r="B61" s="201">
        <f t="shared" si="1"/>
        <v>50</v>
      </c>
      <c r="C61" s="45" t="s">
        <v>760</v>
      </c>
      <c r="D61" s="46" t="s">
        <v>25</v>
      </c>
      <c r="E61" s="45" t="s">
        <v>34</v>
      </c>
      <c r="F61" s="46" t="s">
        <v>435</v>
      </c>
      <c r="G61" s="46" t="s">
        <v>417</v>
      </c>
      <c r="H61" s="47" t="s">
        <v>370</v>
      </c>
      <c r="I61" s="72">
        <v>41640</v>
      </c>
      <c r="J61" s="73">
        <v>45291</v>
      </c>
      <c r="K61" s="48" t="s">
        <v>264</v>
      </c>
      <c r="L61" s="1320"/>
      <c r="M61" s="1323"/>
      <c r="N61" s="1317"/>
      <c r="O61" s="1320"/>
      <c r="P61" s="1323"/>
      <c r="Q61" s="1317"/>
      <c r="R61" s="1335"/>
      <c r="S61" s="44" t="s">
        <v>370</v>
      </c>
      <c r="T61" s="24" t="b">
        <f t="shared" si="0"/>
        <v>1</v>
      </c>
    </row>
    <row r="62" spans="1:20" ht="16.5" x14ac:dyDescent="0.25">
      <c r="A62" s="22">
        <f t="shared" si="2"/>
        <v>357</v>
      </c>
      <c r="B62" s="201">
        <f t="shared" si="1"/>
        <v>51</v>
      </c>
      <c r="C62" s="45" t="s">
        <v>760</v>
      </c>
      <c r="D62" s="46" t="s">
        <v>25</v>
      </c>
      <c r="E62" s="45" t="s">
        <v>34</v>
      </c>
      <c r="F62" s="46" t="s">
        <v>435</v>
      </c>
      <c r="G62" s="46" t="s">
        <v>417</v>
      </c>
      <c r="H62" s="47" t="s">
        <v>370</v>
      </c>
      <c r="I62" s="72">
        <v>41640</v>
      </c>
      <c r="J62" s="73">
        <v>45291</v>
      </c>
      <c r="K62" s="48" t="s">
        <v>126</v>
      </c>
      <c r="L62" s="1320"/>
      <c r="M62" s="1323"/>
      <c r="N62" s="1317"/>
      <c r="O62" s="1320"/>
      <c r="P62" s="1323"/>
      <c r="Q62" s="1317"/>
      <c r="R62" s="1335"/>
      <c r="S62" s="44" t="s">
        <v>370</v>
      </c>
      <c r="T62" s="24" t="b">
        <f t="shared" si="0"/>
        <v>1</v>
      </c>
    </row>
    <row r="63" spans="1:20" ht="16.5" x14ac:dyDescent="0.25">
      <c r="A63" s="22">
        <f t="shared" si="2"/>
        <v>364</v>
      </c>
      <c r="B63" s="201">
        <f t="shared" si="1"/>
        <v>52</v>
      </c>
      <c r="C63" s="45" t="s">
        <v>760</v>
      </c>
      <c r="D63" s="46" t="s">
        <v>25</v>
      </c>
      <c r="E63" s="45" t="s">
        <v>34</v>
      </c>
      <c r="F63" s="46" t="s">
        <v>435</v>
      </c>
      <c r="G63" s="46" t="s">
        <v>417</v>
      </c>
      <c r="H63" s="47" t="s">
        <v>370</v>
      </c>
      <c r="I63" s="72">
        <v>41640</v>
      </c>
      <c r="J63" s="73">
        <v>45291</v>
      </c>
      <c r="K63" s="48" t="s">
        <v>265</v>
      </c>
      <c r="L63" s="1320"/>
      <c r="M63" s="1323"/>
      <c r="N63" s="1317"/>
      <c r="O63" s="1320"/>
      <c r="P63" s="1323"/>
      <c r="Q63" s="1317"/>
      <c r="R63" s="1335"/>
      <c r="S63" s="44" t="s">
        <v>370</v>
      </c>
      <c r="T63" s="24" t="b">
        <f t="shared" si="0"/>
        <v>1</v>
      </c>
    </row>
    <row r="64" spans="1:20" ht="16.5" x14ac:dyDescent="0.25">
      <c r="A64" s="22">
        <f t="shared" si="2"/>
        <v>371</v>
      </c>
      <c r="B64" s="201">
        <f t="shared" si="1"/>
        <v>53</v>
      </c>
      <c r="C64" s="45" t="s">
        <v>760</v>
      </c>
      <c r="D64" s="46" t="s">
        <v>25</v>
      </c>
      <c r="E64" s="45" t="s">
        <v>34</v>
      </c>
      <c r="F64" s="46" t="s">
        <v>435</v>
      </c>
      <c r="G64" s="46" t="s">
        <v>417</v>
      </c>
      <c r="H64" s="47" t="s">
        <v>370</v>
      </c>
      <c r="I64" s="72">
        <v>41640</v>
      </c>
      <c r="J64" s="73">
        <v>45291</v>
      </c>
      <c r="K64" s="48" t="s">
        <v>127</v>
      </c>
      <c r="L64" s="1320"/>
      <c r="M64" s="1323"/>
      <c r="N64" s="1317"/>
      <c r="O64" s="1320"/>
      <c r="P64" s="1323"/>
      <c r="Q64" s="1317"/>
      <c r="R64" s="1335"/>
      <c r="S64" s="44" t="s">
        <v>370</v>
      </c>
      <c r="T64" s="24" t="b">
        <f t="shared" si="0"/>
        <v>1</v>
      </c>
    </row>
    <row r="65" spans="1:20" ht="16.5" x14ac:dyDescent="0.25">
      <c r="A65" s="22">
        <f t="shared" si="2"/>
        <v>378</v>
      </c>
      <c r="B65" s="201">
        <f t="shared" si="1"/>
        <v>54</v>
      </c>
      <c r="C65" s="45" t="s">
        <v>764</v>
      </c>
      <c r="D65" s="46" t="s">
        <v>25</v>
      </c>
      <c r="E65" s="45" t="s">
        <v>34</v>
      </c>
      <c r="F65" s="46" t="s">
        <v>435</v>
      </c>
      <c r="G65" s="46" t="s">
        <v>417</v>
      </c>
      <c r="H65" s="47" t="s">
        <v>765</v>
      </c>
      <c r="I65" s="72">
        <v>41640</v>
      </c>
      <c r="J65" s="73">
        <v>45291</v>
      </c>
      <c r="K65" s="48" t="s">
        <v>128</v>
      </c>
      <c r="L65" s="1320"/>
      <c r="M65" s="1323"/>
      <c r="N65" s="1317"/>
      <c r="O65" s="1320"/>
      <c r="P65" s="1323"/>
      <c r="Q65" s="1317"/>
      <c r="R65" s="1335"/>
      <c r="S65" s="44" t="s">
        <v>765</v>
      </c>
      <c r="T65" s="24" t="b">
        <f t="shared" si="0"/>
        <v>1</v>
      </c>
    </row>
    <row r="66" spans="1:20" ht="17.25" thickBot="1" x14ac:dyDescent="0.3">
      <c r="A66" s="22">
        <f t="shared" si="2"/>
        <v>385</v>
      </c>
      <c r="B66" s="84">
        <f t="shared" si="1"/>
        <v>55</v>
      </c>
      <c r="C66" s="74" t="s">
        <v>766</v>
      </c>
      <c r="D66" s="75" t="s">
        <v>25</v>
      </c>
      <c r="E66" s="74" t="s">
        <v>34</v>
      </c>
      <c r="F66" s="75" t="s">
        <v>435</v>
      </c>
      <c r="G66" s="75" t="s">
        <v>417</v>
      </c>
      <c r="H66" s="85" t="s">
        <v>767</v>
      </c>
      <c r="I66" s="86">
        <v>41640</v>
      </c>
      <c r="J66" s="87">
        <v>45291</v>
      </c>
      <c r="K66" s="103" t="s">
        <v>161</v>
      </c>
      <c r="L66" s="1321"/>
      <c r="M66" s="1324"/>
      <c r="N66" s="1318"/>
      <c r="O66" s="1321"/>
      <c r="P66" s="1324"/>
      <c r="Q66" s="1318"/>
      <c r="R66" s="1335"/>
      <c r="S66" s="44" t="s">
        <v>767</v>
      </c>
      <c r="T66" s="24" t="b">
        <f t="shared" si="0"/>
        <v>1</v>
      </c>
    </row>
    <row r="67" spans="1:20" ht="16.5" x14ac:dyDescent="0.25">
      <c r="A67" s="22">
        <f t="shared" si="2"/>
        <v>392</v>
      </c>
      <c r="B67" s="201">
        <f t="shared" si="1"/>
        <v>56</v>
      </c>
      <c r="C67" s="45" t="s">
        <v>760</v>
      </c>
      <c r="D67" s="46" t="s">
        <v>25</v>
      </c>
      <c r="E67" s="45" t="s">
        <v>34</v>
      </c>
      <c r="F67" s="46" t="s">
        <v>435</v>
      </c>
      <c r="G67" s="46" t="s">
        <v>417</v>
      </c>
      <c r="H67" s="90" t="s">
        <v>370</v>
      </c>
      <c r="I67" s="72">
        <v>41640</v>
      </c>
      <c r="J67" s="91">
        <v>45291</v>
      </c>
      <c r="K67" s="48" t="s">
        <v>261</v>
      </c>
      <c r="L67" s="1326">
        <v>51.658999999999999</v>
      </c>
      <c r="M67" s="1328">
        <v>0</v>
      </c>
      <c r="N67" s="1330">
        <v>0</v>
      </c>
      <c r="O67" s="1326">
        <v>10.332000000000001</v>
      </c>
      <c r="P67" s="1328">
        <v>0</v>
      </c>
      <c r="Q67" s="1330">
        <v>0</v>
      </c>
      <c r="R67" s="1335"/>
      <c r="S67" s="44" t="s">
        <v>370</v>
      </c>
      <c r="T67" s="24" t="b">
        <f t="shared" si="0"/>
        <v>1</v>
      </c>
    </row>
    <row r="68" spans="1:20" ht="16.5" x14ac:dyDescent="0.25">
      <c r="A68" s="22">
        <f t="shared" si="2"/>
        <v>399</v>
      </c>
      <c r="B68" s="201">
        <f t="shared" si="1"/>
        <v>57</v>
      </c>
      <c r="C68" s="45" t="s">
        <v>762</v>
      </c>
      <c r="D68" s="46" t="s">
        <v>25</v>
      </c>
      <c r="E68" s="45" t="s">
        <v>34</v>
      </c>
      <c r="F68" s="46" t="s">
        <v>435</v>
      </c>
      <c r="G68" s="46" t="s">
        <v>417</v>
      </c>
      <c r="H68" s="47" t="s">
        <v>634</v>
      </c>
      <c r="I68" s="72">
        <v>41640</v>
      </c>
      <c r="J68" s="73">
        <v>45291</v>
      </c>
      <c r="K68" s="48" t="s">
        <v>262</v>
      </c>
      <c r="L68" s="1320"/>
      <c r="M68" s="1323"/>
      <c r="N68" s="1317"/>
      <c r="O68" s="1320"/>
      <c r="P68" s="1323"/>
      <c r="Q68" s="1317"/>
      <c r="R68" s="1335"/>
      <c r="S68" s="44" t="s">
        <v>634</v>
      </c>
      <c r="T68" s="24" t="b">
        <f t="shared" si="0"/>
        <v>1</v>
      </c>
    </row>
    <row r="69" spans="1:20" ht="16.5" x14ac:dyDescent="0.25">
      <c r="A69" s="22">
        <f t="shared" si="2"/>
        <v>406</v>
      </c>
      <c r="B69" s="201">
        <f t="shared" si="1"/>
        <v>58</v>
      </c>
      <c r="C69" s="45" t="s">
        <v>763</v>
      </c>
      <c r="D69" s="46" t="s">
        <v>25</v>
      </c>
      <c r="E69" s="45" t="s">
        <v>34</v>
      </c>
      <c r="F69" s="46" t="s">
        <v>435</v>
      </c>
      <c r="G69" s="46" t="s">
        <v>417</v>
      </c>
      <c r="H69" s="47" t="s">
        <v>719</v>
      </c>
      <c r="I69" s="72">
        <v>41640</v>
      </c>
      <c r="J69" s="73">
        <v>45291</v>
      </c>
      <c r="K69" s="48" t="s">
        <v>263</v>
      </c>
      <c r="L69" s="1320"/>
      <c r="M69" s="1323"/>
      <c r="N69" s="1317"/>
      <c r="O69" s="1320"/>
      <c r="P69" s="1323"/>
      <c r="Q69" s="1317"/>
      <c r="R69" s="1335"/>
      <c r="S69" s="44" t="s">
        <v>719</v>
      </c>
      <c r="T69" s="24" t="b">
        <f t="shared" si="0"/>
        <v>1</v>
      </c>
    </row>
    <row r="70" spans="1:20" ht="16.5" x14ac:dyDescent="0.25">
      <c r="A70" s="22">
        <f t="shared" si="2"/>
        <v>413</v>
      </c>
      <c r="B70" s="201">
        <f t="shared" si="1"/>
        <v>59</v>
      </c>
      <c r="C70" s="45" t="s">
        <v>760</v>
      </c>
      <c r="D70" s="46" t="s">
        <v>25</v>
      </c>
      <c r="E70" s="45" t="s">
        <v>34</v>
      </c>
      <c r="F70" s="46" t="s">
        <v>435</v>
      </c>
      <c r="G70" s="46" t="s">
        <v>417</v>
      </c>
      <c r="H70" s="47" t="s">
        <v>370</v>
      </c>
      <c r="I70" s="72">
        <v>41640</v>
      </c>
      <c r="J70" s="73">
        <v>45291</v>
      </c>
      <c r="K70" s="48" t="s">
        <v>264</v>
      </c>
      <c r="L70" s="1320"/>
      <c r="M70" s="1323"/>
      <c r="N70" s="1317"/>
      <c r="O70" s="1320"/>
      <c r="P70" s="1323"/>
      <c r="Q70" s="1317"/>
      <c r="R70" s="1335"/>
      <c r="S70" s="44" t="s">
        <v>370</v>
      </c>
      <c r="T70" s="24" t="b">
        <f t="shared" si="0"/>
        <v>1</v>
      </c>
    </row>
    <row r="71" spans="1:20" ht="16.5" x14ac:dyDescent="0.25">
      <c r="A71" s="22">
        <f t="shared" si="2"/>
        <v>420</v>
      </c>
      <c r="B71" s="201">
        <f t="shared" si="1"/>
        <v>60</v>
      </c>
      <c r="C71" s="45" t="s">
        <v>760</v>
      </c>
      <c r="D71" s="46" t="s">
        <v>25</v>
      </c>
      <c r="E71" s="45" t="s">
        <v>34</v>
      </c>
      <c r="F71" s="46" t="s">
        <v>435</v>
      </c>
      <c r="G71" s="46" t="s">
        <v>417</v>
      </c>
      <c r="H71" s="47" t="s">
        <v>370</v>
      </c>
      <c r="I71" s="72">
        <v>41640</v>
      </c>
      <c r="J71" s="73">
        <v>45291</v>
      </c>
      <c r="K71" s="48" t="s">
        <v>126</v>
      </c>
      <c r="L71" s="1320"/>
      <c r="M71" s="1323"/>
      <c r="N71" s="1317"/>
      <c r="O71" s="1320"/>
      <c r="P71" s="1323"/>
      <c r="Q71" s="1317"/>
      <c r="R71" s="1335"/>
      <c r="S71" s="44" t="s">
        <v>370</v>
      </c>
      <c r="T71" s="24" t="b">
        <f t="shared" si="0"/>
        <v>1</v>
      </c>
    </row>
    <row r="72" spans="1:20" ht="16.5" x14ac:dyDescent="0.25">
      <c r="A72" s="22">
        <f t="shared" si="2"/>
        <v>427</v>
      </c>
      <c r="B72" s="201">
        <f t="shared" si="1"/>
        <v>61</v>
      </c>
      <c r="C72" s="45" t="s">
        <v>760</v>
      </c>
      <c r="D72" s="46" t="s">
        <v>25</v>
      </c>
      <c r="E72" s="45" t="s">
        <v>34</v>
      </c>
      <c r="F72" s="46" t="s">
        <v>435</v>
      </c>
      <c r="G72" s="46" t="s">
        <v>417</v>
      </c>
      <c r="H72" s="47" t="s">
        <v>370</v>
      </c>
      <c r="I72" s="72">
        <v>41640</v>
      </c>
      <c r="J72" s="73">
        <v>45291</v>
      </c>
      <c r="K72" s="48" t="s">
        <v>265</v>
      </c>
      <c r="L72" s="1320"/>
      <c r="M72" s="1323"/>
      <c r="N72" s="1317"/>
      <c r="O72" s="1320"/>
      <c r="P72" s="1323"/>
      <c r="Q72" s="1317"/>
      <c r="R72" s="1335"/>
      <c r="S72" s="44" t="s">
        <v>370</v>
      </c>
      <c r="T72" s="24" t="b">
        <f t="shared" si="0"/>
        <v>1</v>
      </c>
    </row>
    <row r="73" spans="1:20" ht="16.5" x14ac:dyDescent="0.25">
      <c r="A73" s="22">
        <f t="shared" si="2"/>
        <v>434</v>
      </c>
      <c r="B73" s="201">
        <f t="shared" si="1"/>
        <v>62</v>
      </c>
      <c r="C73" s="45" t="s">
        <v>760</v>
      </c>
      <c r="D73" s="46" t="s">
        <v>25</v>
      </c>
      <c r="E73" s="45" t="s">
        <v>34</v>
      </c>
      <c r="F73" s="46" t="s">
        <v>435</v>
      </c>
      <c r="G73" s="46" t="s">
        <v>417</v>
      </c>
      <c r="H73" s="47" t="s">
        <v>370</v>
      </c>
      <c r="I73" s="72">
        <v>41640</v>
      </c>
      <c r="J73" s="73">
        <v>45291</v>
      </c>
      <c r="K73" s="48" t="s">
        <v>127</v>
      </c>
      <c r="L73" s="1320"/>
      <c r="M73" s="1323"/>
      <c r="N73" s="1317"/>
      <c r="O73" s="1320"/>
      <c r="P73" s="1323"/>
      <c r="Q73" s="1317"/>
      <c r="R73" s="1335"/>
      <c r="S73" s="44" t="s">
        <v>370</v>
      </c>
      <c r="T73" s="24" t="b">
        <f t="shared" si="0"/>
        <v>1</v>
      </c>
    </row>
    <row r="74" spans="1:20" ht="16.5" x14ac:dyDescent="0.25">
      <c r="A74" s="22">
        <f t="shared" si="2"/>
        <v>441</v>
      </c>
      <c r="B74" s="201">
        <f t="shared" si="1"/>
        <v>63</v>
      </c>
      <c r="C74" s="45" t="s">
        <v>764</v>
      </c>
      <c r="D74" s="46" t="s">
        <v>25</v>
      </c>
      <c r="E74" s="45" t="s">
        <v>34</v>
      </c>
      <c r="F74" s="46" t="s">
        <v>435</v>
      </c>
      <c r="G74" s="46" t="s">
        <v>417</v>
      </c>
      <c r="H74" s="47" t="s">
        <v>765</v>
      </c>
      <c r="I74" s="72">
        <v>41640</v>
      </c>
      <c r="J74" s="73">
        <v>45291</v>
      </c>
      <c r="K74" s="48" t="s">
        <v>128</v>
      </c>
      <c r="L74" s="1320"/>
      <c r="M74" s="1323"/>
      <c r="N74" s="1317"/>
      <c r="O74" s="1320"/>
      <c r="P74" s="1323"/>
      <c r="Q74" s="1317"/>
      <c r="R74" s="1335"/>
      <c r="S74" s="44" t="s">
        <v>765</v>
      </c>
      <c r="T74" s="24" t="b">
        <f t="shared" si="0"/>
        <v>1</v>
      </c>
    </row>
    <row r="75" spans="1:20" ht="17.25" thickBot="1" x14ac:dyDescent="0.3">
      <c r="A75" s="22">
        <f t="shared" si="2"/>
        <v>448</v>
      </c>
      <c r="B75" s="84">
        <f t="shared" si="1"/>
        <v>64</v>
      </c>
      <c r="C75" s="74" t="s">
        <v>766</v>
      </c>
      <c r="D75" s="75" t="s">
        <v>25</v>
      </c>
      <c r="E75" s="74" t="s">
        <v>34</v>
      </c>
      <c r="F75" s="75" t="s">
        <v>435</v>
      </c>
      <c r="G75" s="75" t="s">
        <v>417</v>
      </c>
      <c r="H75" s="85" t="s">
        <v>767</v>
      </c>
      <c r="I75" s="86">
        <v>41640</v>
      </c>
      <c r="J75" s="87">
        <v>45291</v>
      </c>
      <c r="K75" s="88" t="s">
        <v>161</v>
      </c>
      <c r="L75" s="1321"/>
      <c r="M75" s="1324"/>
      <c r="N75" s="1318"/>
      <c r="O75" s="1321"/>
      <c r="P75" s="1324"/>
      <c r="Q75" s="1318"/>
      <c r="R75" s="1336"/>
      <c r="S75" s="44" t="s">
        <v>767</v>
      </c>
      <c r="T75" s="24" t="b">
        <f t="shared" si="0"/>
        <v>1</v>
      </c>
    </row>
    <row r="76" spans="1:20" ht="16.5" x14ac:dyDescent="0.25">
      <c r="A76" s="22">
        <f t="shared" si="2"/>
        <v>455</v>
      </c>
      <c r="B76" s="201">
        <f t="shared" si="1"/>
        <v>65</v>
      </c>
      <c r="C76" s="45" t="s">
        <v>768</v>
      </c>
      <c r="D76" s="46" t="s">
        <v>25</v>
      </c>
      <c r="E76" s="45" t="s">
        <v>266</v>
      </c>
      <c r="F76" s="46" t="s">
        <v>435</v>
      </c>
      <c r="G76" s="46" t="s">
        <v>417</v>
      </c>
      <c r="H76" s="90" t="s">
        <v>422</v>
      </c>
      <c r="I76" s="72">
        <v>41640</v>
      </c>
      <c r="J76" s="91">
        <v>45291</v>
      </c>
      <c r="K76" s="48" t="s">
        <v>267</v>
      </c>
      <c r="L76" s="1326">
        <v>14.637</v>
      </c>
      <c r="M76" s="1328">
        <v>0</v>
      </c>
      <c r="N76" s="1330">
        <v>0</v>
      </c>
      <c r="O76" s="1326">
        <v>2.927</v>
      </c>
      <c r="P76" s="1328">
        <v>0</v>
      </c>
      <c r="Q76" s="1330">
        <v>0</v>
      </c>
      <c r="R76" s="213"/>
      <c r="S76" s="44" t="s">
        <v>422</v>
      </c>
      <c r="T76" s="24" t="b">
        <f t="shared" si="0"/>
        <v>1</v>
      </c>
    </row>
    <row r="77" spans="1:20" ht="16.5" x14ac:dyDescent="0.25">
      <c r="A77" s="22">
        <f t="shared" si="2"/>
        <v>462</v>
      </c>
      <c r="B77" s="201">
        <f t="shared" si="1"/>
        <v>66</v>
      </c>
      <c r="C77" s="45" t="s">
        <v>769</v>
      </c>
      <c r="D77" s="46" t="s">
        <v>25</v>
      </c>
      <c r="E77" s="45" t="s">
        <v>266</v>
      </c>
      <c r="F77" s="46" t="s">
        <v>435</v>
      </c>
      <c r="G77" s="46" t="s">
        <v>417</v>
      </c>
      <c r="H77" s="47" t="s">
        <v>370</v>
      </c>
      <c r="I77" s="72">
        <v>41640</v>
      </c>
      <c r="J77" s="73">
        <v>45291</v>
      </c>
      <c r="K77" s="48" t="s">
        <v>117</v>
      </c>
      <c r="L77" s="1320"/>
      <c r="M77" s="1323"/>
      <c r="N77" s="1317"/>
      <c r="O77" s="1320"/>
      <c r="P77" s="1323"/>
      <c r="Q77" s="1317"/>
      <c r="R77" s="202"/>
      <c r="S77" s="44" t="s">
        <v>370</v>
      </c>
      <c r="T77" s="24" t="b">
        <f t="shared" ref="T77:T144" si="3">S77=H77</f>
        <v>1</v>
      </c>
    </row>
    <row r="78" spans="1:20" ht="16.5" x14ac:dyDescent="0.25">
      <c r="A78" s="22">
        <f t="shared" si="2"/>
        <v>469</v>
      </c>
      <c r="B78" s="201">
        <f t="shared" ref="B78:B141" si="4">+B77+1</f>
        <v>67</v>
      </c>
      <c r="C78" s="45" t="s">
        <v>769</v>
      </c>
      <c r="D78" s="46" t="s">
        <v>25</v>
      </c>
      <c r="E78" s="45" t="s">
        <v>266</v>
      </c>
      <c r="F78" s="46" t="s">
        <v>435</v>
      </c>
      <c r="G78" s="46" t="s">
        <v>417</v>
      </c>
      <c r="H78" s="47" t="s">
        <v>370</v>
      </c>
      <c r="I78" s="72">
        <v>41640</v>
      </c>
      <c r="J78" s="73">
        <v>45291</v>
      </c>
      <c r="K78" s="48" t="s">
        <v>181</v>
      </c>
      <c r="L78" s="1320"/>
      <c r="M78" s="1323"/>
      <c r="N78" s="1317"/>
      <c r="O78" s="1320"/>
      <c r="P78" s="1323"/>
      <c r="Q78" s="1317"/>
      <c r="R78" s="202"/>
      <c r="S78" s="44" t="s">
        <v>370</v>
      </c>
      <c r="T78" s="24" t="b">
        <f t="shared" si="3"/>
        <v>1</v>
      </c>
    </row>
    <row r="79" spans="1:20" ht="16.5" x14ac:dyDescent="0.25">
      <c r="A79" s="22">
        <f t="shared" ref="A79:A142" si="5">+A78+7</f>
        <v>476</v>
      </c>
      <c r="B79" s="201">
        <f t="shared" si="4"/>
        <v>68</v>
      </c>
      <c r="C79" s="45" t="s">
        <v>770</v>
      </c>
      <c r="D79" s="46" t="s">
        <v>25</v>
      </c>
      <c r="E79" s="45" t="s">
        <v>266</v>
      </c>
      <c r="F79" s="46" t="s">
        <v>435</v>
      </c>
      <c r="G79" s="46" t="s">
        <v>417</v>
      </c>
      <c r="H79" s="47" t="s">
        <v>431</v>
      </c>
      <c r="I79" s="72">
        <v>41640</v>
      </c>
      <c r="J79" s="73">
        <v>45291</v>
      </c>
      <c r="K79" s="48" t="s">
        <v>268</v>
      </c>
      <c r="L79" s="1320"/>
      <c r="M79" s="1323"/>
      <c r="N79" s="1317"/>
      <c r="O79" s="1320"/>
      <c r="P79" s="1323"/>
      <c r="Q79" s="1317"/>
      <c r="R79" s="202"/>
      <c r="S79" s="44" t="s">
        <v>431</v>
      </c>
      <c r="T79" s="24" t="b">
        <f t="shared" si="3"/>
        <v>1</v>
      </c>
    </row>
    <row r="80" spans="1:20" ht="16.5" x14ac:dyDescent="0.25">
      <c r="A80" s="22">
        <f t="shared" si="5"/>
        <v>483</v>
      </c>
      <c r="B80" s="201">
        <f t="shared" si="4"/>
        <v>69</v>
      </c>
      <c r="C80" s="45" t="s">
        <v>771</v>
      </c>
      <c r="D80" s="46" t="s">
        <v>25</v>
      </c>
      <c r="E80" s="45" t="s">
        <v>266</v>
      </c>
      <c r="F80" s="46" t="s">
        <v>435</v>
      </c>
      <c r="G80" s="46" t="s">
        <v>417</v>
      </c>
      <c r="H80" s="47" t="s">
        <v>433</v>
      </c>
      <c r="I80" s="72">
        <v>41640</v>
      </c>
      <c r="J80" s="73">
        <v>45291</v>
      </c>
      <c r="K80" s="48" t="s">
        <v>121</v>
      </c>
      <c r="L80" s="1320"/>
      <c r="M80" s="1323"/>
      <c r="N80" s="1317"/>
      <c r="O80" s="1320"/>
      <c r="P80" s="1323"/>
      <c r="Q80" s="1317"/>
      <c r="R80" s="202"/>
      <c r="S80" s="44" t="s">
        <v>433</v>
      </c>
      <c r="T80" s="24" t="b">
        <f t="shared" si="3"/>
        <v>1</v>
      </c>
    </row>
    <row r="81" spans="1:20" ht="16.5" x14ac:dyDescent="0.25">
      <c r="A81" s="22">
        <f t="shared" si="5"/>
        <v>490</v>
      </c>
      <c r="B81" s="201">
        <f t="shared" si="4"/>
        <v>70</v>
      </c>
      <c r="C81" s="45" t="s">
        <v>772</v>
      </c>
      <c r="D81" s="46" t="s">
        <v>25</v>
      </c>
      <c r="E81" s="45" t="s">
        <v>266</v>
      </c>
      <c r="F81" s="46" t="s">
        <v>435</v>
      </c>
      <c r="G81" s="46" t="s">
        <v>417</v>
      </c>
      <c r="H81" s="47" t="s">
        <v>428</v>
      </c>
      <c r="I81" s="72">
        <v>41640</v>
      </c>
      <c r="J81" s="73">
        <v>45291</v>
      </c>
      <c r="K81" s="48" t="s">
        <v>78</v>
      </c>
      <c r="L81" s="1320"/>
      <c r="M81" s="1323"/>
      <c r="N81" s="1317"/>
      <c r="O81" s="1320"/>
      <c r="P81" s="1323"/>
      <c r="Q81" s="1317"/>
      <c r="R81" s="202"/>
      <c r="S81" s="44" t="s">
        <v>428</v>
      </c>
      <c r="T81" s="24" t="b">
        <f t="shared" si="3"/>
        <v>1</v>
      </c>
    </row>
    <row r="82" spans="1:20" ht="16.5" x14ac:dyDescent="0.25">
      <c r="A82" s="22">
        <f t="shared" si="5"/>
        <v>497</v>
      </c>
      <c r="B82" s="201">
        <f t="shared" si="4"/>
        <v>71</v>
      </c>
      <c r="C82" s="45" t="s">
        <v>773</v>
      </c>
      <c r="D82" s="46" t="s">
        <v>25</v>
      </c>
      <c r="E82" s="45" t="s">
        <v>266</v>
      </c>
      <c r="F82" s="46" t="s">
        <v>435</v>
      </c>
      <c r="G82" s="46" t="s">
        <v>417</v>
      </c>
      <c r="H82" s="47" t="s">
        <v>424</v>
      </c>
      <c r="I82" s="72">
        <v>41640</v>
      </c>
      <c r="J82" s="73">
        <v>45291</v>
      </c>
      <c r="K82" s="48" t="s">
        <v>120</v>
      </c>
      <c r="L82" s="1320"/>
      <c r="M82" s="1323"/>
      <c r="N82" s="1317"/>
      <c r="O82" s="1320"/>
      <c r="P82" s="1323"/>
      <c r="Q82" s="1317"/>
      <c r="R82" s="202"/>
      <c r="S82" s="44" t="s">
        <v>424</v>
      </c>
      <c r="T82" s="24" t="b">
        <f t="shared" si="3"/>
        <v>1</v>
      </c>
    </row>
    <row r="83" spans="1:20" ht="16.5" x14ac:dyDescent="0.25">
      <c r="A83" s="22">
        <f t="shared" si="5"/>
        <v>504</v>
      </c>
      <c r="B83" s="201">
        <f t="shared" si="4"/>
        <v>72</v>
      </c>
      <c r="C83" s="45" t="s">
        <v>774</v>
      </c>
      <c r="D83" s="46" t="s">
        <v>25</v>
      </c>
      <c r="E83" s="45" t="s">
        <v>266</v>
      </c>
      <c r="F83" s="46" t="s">
        <v>435</v>
      </c>
      <c r="G83" s="46" t="s">
        <v>417</v>
      </c>
      <c r="H83" s="47" t="s">
        <v>418</v>
      </c>
      <c r="I83" s="72">
        <v>41640</v>
      </c>
      <c r="J83" s="73">
        <v>45291</v>
      </c>
      <c r="K83" s="48" t="s">
        <v>122</v>
      </c>
      <c r="L83" s="1320"/>
      <c r="M83" s="1323"/>
      <c r="N83" s="1317"/>
      <c r="O83" s="1320"/>
      <c r="P83" s="1323"/>
      <c r="Q83" s="1317"/>
      <c r="R83" s="202"/>
      <c r="S83" s="44" t="s">
        <v>418</v>
      </c>
      <c r="T83" s="24" t="b">
        <f t="shared" si="3"/>
        <v>1</v>
      </c>
    </row>
    <row r="84" spans="1:20" ht="16.5" x14ac:dyDescent="0.25">
      <c r="A84" s="22">
        <f t="shared" si="5"/>
        <v>511</v>
      </c>
      <c r="B84" s="201">
        <f t="shared" si="4"/>
        <v>73</v>
      </c>
      <c r="C84" s="45" t="s">
        <v>775</v>
      </c>
      <c r="D84" s="46" t="s">
        <v>25</v>
      </c>
      <c r="E84" s="45" t="s">
        <v>266</v>
      </c>
      <c r="F84" s="46" t="s">
        <v>435</v>
      </c>
      <c r="G84" s="46" t="s">
        <v>417</v>
      </c>
      <c r="H84" s="47" t="s">
        <v>426</v>
      </c>
      <c r="I84" s="72">
        <v>41640</v>
      </c>
      <c r="J84" s="73">
        <v>45291</v>
      </c>
      <c r="K84" s="48" t="s">
        <v>123</v>
      </c>
      <c r="L84" s="1320"/>
      <c r="M84" s="1323"/>
      <c r="N84" s="1317"/>
      <c r="O84" s="1320"/>
      <c r="P84" s="1323"/>
      <c r="Q84" s="1317"/>
      <c r="R84" s="202"/>
      <c r="S84" s="44" t="s">
        <v>426</v>
      </c>
      <c r="T84" s="24" t="b">
        <f t="shared" si="3"/>
        <v>1</v>
      </c>
    </row>
    <row r="85" spans="1:20" ht="17.25" thickBot="1" x14ac:dyDescent="0.3">
      <c r="A85" s="22">
        <f t="shared" si="5"/>
        <v>518</v>
      </c>
      <c r="B85" s="84">
        <f t="shared" si="4"/>
        <v>74</v>
      </c>
      <c r="C85" s="74" t="s">
        <v>775</v>
      </c>
      <c r="D85" s="75" t="s">
        <v>25</v>
      </c>
      <c r="E85" s="74" t="s">
        <v>266</v>
      </c>
      <c r="F85" s="75" t="s">
        <v>435</v>
      </c>
      <c r="G85" s="75" t="s">
        <v>417</v>
      </c>
      <c r="H85" s="85" t="s">
        <v>426</v>
      </c>
      <c r="I85" s="86">
        <v>41640</v>
      </c>
      <c r="J85" s="87">
        <v>45291</v>
      </c>
      <c r="K85" s="103" t="s">
        <v>269</v>
      </c>
      <c r="L85" s="1321"/>
      <c r="M85" s="1324"/>
      <c r="N85" s="1318"/>
      <c r="O85" s="1321"/>
      <c r="P85" s="1324"/>
      <c r="Q85" s="1318"/>
      <c r="R85" s="89"/>
      <c r="S85" s="44" t="s">
        <v>426</v>
      </c>
      <c r="T85" s="24" t="b">
        <f t="shared" si="3"/>
        <v>1</v>
      </c>
    </row>
    <row r="86" spans="1:20" ht="16.5" x14ac:dyDescent="0.25">
      <c r="A86" s="22">
        <f t="shared" si="5"/>
        <v>525</v>
      </c>
      <c r="B86" s="201">
        <f t="shared" si="4"/>
        <v>75</v>
      </c>
      <c r="C86" s="45" t="s">
        <v>768</v>
      </c>
      <c r="D86" s="46" t="s">
        <v>25</v>
      </c>
      <c r="E86" s="45" t="s">
        <v>266</v>
      </c>
      <c r="F86" s="46" t="s">
        <v>435</v>
      </c>
      <c r="G86" s="46" t="s">
        <v>417</v>
      </c>
      <c r="H86" s="90" t="s">
        <v>422</v>
      </c>
      <c r="I86" s="72">
        <v>41640</v>
      </c>
      <c r="J86" s="91">
        <v>45291</v>
      </c>
      <c r="K86" s="48" t="s">
        <v>267</v>
      </c>
      <c r="L86" s="1326">
        <v>4.3049999999999997</v>
      </c>
      <c r="M86" s="1328">
        <v>0</v>
      </c>
      <c r="N86" s="1330">
        <v>0</v>
      </c>
      <c r="O86" s="1326">
        <v>0.86099999999999999</v>
      </c>
      <c r="P86" s="1328">
        <v>0</v>
      </c>
      <c r="Q86" s="1330">
        <v>0</v>
      </c>
      <c r="R86" s="213"/>
      <c r="S86" s="44" t="s">
        <v>422</v>
      </c>
      <c r="T86" s="24" t="b">
        <f t="shared" si="3"/>
        <v>1</v>
      </c>
    </row>
    <row r="87" spans="1:20" ht="16.5" x14ac:dyDescent="0.25">
      <c r="A87" s="22">
        <f t="shared" si="5"/>
        <v>532</v>
      </c>
      <c r="B87" s="201">
        <f t="shared" si="4"/>
        <v>76</v>
      </c>
      <c r="C87" s="45" t="s">
        <v>769</v>
      </c>
      <c r="D87" s="46" t="s">
        <v>25</v>
      </c>
      <c r="E87" s="45" t="s">
        <v>266</v>
      </c>
      <c r="F87" s="46" t="s">
        <v>435</v>
      </c>
      <c r="G87" s="46" t="s">
        <v>417</v>
      </c>
      <c r="H87" s="47" t="s">
        <v>370</v>
      </c>
      <c r="I87" s="72">
        <v>41640</v>
      </c>
      <c r="J87" s="73">
        <v>45291</v>
      </c>
      <c r="K87" s="48" t="s">
        <v>117</v>
      </c>
      <c r="L87" s="1320"/>
      <c r="M87" s="1323"/>
      <c r="N87" s="1317"/>
      <c r="O87" s="1320"/>
      <c r="P87" s="1323"/>
      <c r="Q87" s="1317"/>
      <c r="R87" s="202"/>
      <c r="S87" s="44" t="s">
        <v>370</v>
      </c>
      <c r="T87" s="24" t="b">
        <f t="shared" si="3"/>
        <v>1</v>
      </c>
    </row>
    <row r="88" spans="1:20" ht="16.5" x14ac:dyDescent="0.25">
      <c r="A88" s="22">
        <f t="shared" si="5"/>
        <v>539</v>
      </c>
      <c r="B88" s="201">
        <f t="shared" si="4"/>
        <v>77</v>
      </c>
      <c r="C88" s="45" t="s">
        <v>769</v>
      </c>
      <c r="D88" s="46" t="s">
        <v>25</v>
      </c>
      <c r="E88" s="45" t="s">
        <v>266</v>
      </c>
      <c r="F88" s="46" t="s">
        <v>435</v>
      </c>
      <c r="G88" s="46" t="s">
        <v>417</v>
      </c>
      <c r="H88" s="47" t="s">
        <v>370</v>
      </c>
      <c r="I88" s="72">
        <v>41640</v>
      </c>
      <c r="J88" s="73">
        <v>45291</v>
      </c>
      <c r="K88" s="48" t="s">
        <v>181</v>
      </c>
      <c r="L88" s="1320"/>
      <c r="M88" s="1323"/>
      <c r="N88" s="1317"/>
      <c r="O88" s="1320"/>
      <c r="P88" s="1323"/>
      <c r="Q88" s="1317"/>
      <c r="R88" s="202"/>
      <c r="S88" s="44" t="s">
        <v>370</v>
      </c>
      <c r="T88" s="24" t="b">
        <f t="shared" si="3"/>
        <v>1</v>
      </c>
    </row>
    <row r="89" spans="1:20" ht="16.5" x14ac:dyDescent="0.25">
      <c r="A89" s="22">
        <f t="shared" si="5"/>
        <v>546</v>
      </c>
      <c r="B89" s="201">
        <f t="shared" si="4"/>
        <v>78</v>
      </c>
      <c r="C89" s="45" t="s">
        <v>770</v>
      </c>
      <c r="D89" s="46" t="s">
        <v>25</v>
      </c>
      <c r="E89" s="45" t="s">
        <v>266</v>
      </c>
      <c r="F89" s="46" t="s">
        <v>435</v>
      </c>
      <c r="G89" s="46" t="s">
        <v>417</v>
      </c>
      <c r="H89" s="47" t="s">
        <v>431</v>
      </c>
      <c r="I89" s="72">
        <v>41640</v>
      </c>
      <c r="J89" s="73">
        <v>45291</v>
      </c>
      <c r="K89" s="48" t="s">
        <v>268</v>
      </c>
      <c r="L89" s="1320"/>
      <c r="M89" s="1323"/>
      <c r="N89" s="1317"/>
      <c r="O89" s="1320"/>
      <c r="P89" s="1323"/>
      <c r="Q89" s="1317"/>
      <c r="R89" s="202"/>
      <c r="S89" s="44" t="s">
        <v>431</v>
      </c>
      <c r="T89" s="24" t="b">
        <f t="shared" si="3"/>
        <v>1</v>
      </c>
    </row>
    <row r="90" spans="1:20" ht="16.5" x14ac:dyDescent="0.25">
      <c r="A90" s="22">
        <f t="shared" si="5"/>
        <v>553</v>
      </c>
      <c r="B90" s="201">
        <f t="shared" si="4"/>
        <v>79</v>
      </c>
      <c r="C90" s="45" t="s">
        <v>771</v>
      </c>
      <c r="D90" s="46" t="s">
        <v>25</v>
      </c>
      <c r="E90" s="45" t="s">
        <v>266</v>
      </c>
      <c r="F90" s="46" t="s">
        <v>435</v>
      </c>
      <c r="G90" s="46" t="s">
        <v>417</v>
      </c>
      <c r="H90" s="47" t="s">
        <v>433</v>
      </c>
      <c r="I90" s="72">
        <v>41640</v>
      </c>
      <c r="J90" s="73">
        <v>45291</v>
      </c>
      <c r="K90" s="48" t="s">
        <v>121</v>
      </c>
      <c r="L90" s="1320"/>
      <c r="M90" s="1323"/>
      <c r="N90" s="1317"/>
      <c r="O90" s="1320"/>
      <c r="P90" s="1323"/>
      <c r="Q90" s="1317"/>
      <c r="R90" s="202"/>
      <c r="S90" s="44" t="s">
        <v>433</v>
      </c>
      <c r="T90" s="24" t="b">
        <f t="shared" si="3"/>
        <v>1</v>
      </c>
    </row>
    <row r="91" spans="1:20" ht="16.5" x14ac:dyDescent="0.25">
      <c r="A91" s="22">
        <f t="shared" si="5"/>
        <v>560</v>
      </c>
      <c r="B91" s="201">
        <f t="shared" si="4"/>
        <v>80</v>
      </c>
      <c r="C91" s="45" t="s">
        <v>772</v>
      </c>
      <c r="D91" s="46" t="s">
        <v>25</v>
      </c>
      <c r="E91" s="45" t="s">
        <v>266</v>
      </c>
      <c r="F91" s="46" t="s">
        <v>435</v>
      </c>
      <c r="G91" s="46" t="s">
        <v>417</v>
      </c>
      <c r="H91" s="47" t="s">
        <v>428</v>
      </c>
      <c r="I91" s="72">
        <v>41640</v>
      </c>
      <c r="J91" s="73">
        <v>45291</v>
      </c>
      <c r="K91" s="48" t="s">
        <v>78</v>
      </c>
      <c r="L91" s="1320"/>
      <c r="M91" s="1323"/>
      <c r="N91" s="1317"/>
      <c r="O91" s="1320"/>
      <c r="P91" s="1323"/>
      <c r="Q91" s="1317"/>
      <c r="R91" s="202"/>
      <c r="S91" s="44" t="s">
        <v>428</v>
      </c>
      <c r="T91" s="24" t="b">
        <f t="shared" si="3"/>
        <v>1</v>
      </c>
    </row>
    <row r="92" spans="1:20" ht="16.5" x14ac:dyDescent="0.25">
      <c r="A92" s="22">
        <f t="shared" si="5"/>
        <v>567</v>
      </c>
      <c r="B92" s="201">
        <f t="shared" si="4"/>
        <v>81</v>
      </c>
      <c r="C92" s="45" t="s">
        <v>773</v>
      </c>
      <c r="D92" s="46" t="s">
        <v>25</v>
      </c>
      <c r="E92" s="45" t="s">
        <v>266</v>
      </c>
      <c r="F92" s="46" t="s">
        <v>435</v>
      </c>
      <c r="G92" s="46" t="s">
        <v>417</v>
      </c>
      <c r="H92" s="47" t="s">
        <v>424</v>
      </c>
      <c r="I92" s="72">
        <v>41640</v>
      </c>
      <c r="J92" s="73">
        <v>45291</v>
      </c>
      <c r="K92" s="48" t="s">
        <v>120</v>
      </c>
      <c r="L92" s="1320"/>
      <c r="M92" s="1323"/>
      <c r="N92" s="1317"/>
      <c r="O92" s="1320"/>
      <c r="P92" s="1323"/>
      <c r="Q92" s="1317"/>
      <c r="R92" s="202"/>
      <c r="S92" s="44" t="s">
        <v>424</v>
      </c>
      <c r="T92" s="24" t="b">
        <f t="shared" si="3"/>
        <v>1</v>
      </c>
    </row>
    <row r="93" spans="1:20" ht="16.5" x14ac:dyDescent="0.25">
      <c r="A93" s="22">
        <f t="shared" si="5"/>
        <v>574</v>
      </c>
      <c r="B93" s="201">
        <f t="shared" si="4"/>
        <v>82</v>
      </c>
      <c r="C93" s="45" t="s">
        <v>774</v>
      </c>
      <c r="D93" s="46" t="s">
        <v>25</v>
      </c>
      <c r="E93" s="45" t="s">
        <v>266</v>
      </c>
      <c r="F93" s="46" t="s">
        <v>435</v>
      </c>
      <c r="G93" s="46" t="s">
        <v>417</v>
      </c>
      <c r="H93" s="47" t="s">
        <v>418</v>
      </c>
      <c r="I93" s="72">
        <v>41640</v>
      </c>
      <c r="J93" s="73">
        <v>45291</v>
      </c>
      <c r="K93" s="48" t="s">
        <v>122</v>
      </c>
      <c r="L93" s="1320"/>
      <c r="M93" s="1323"/>
      <c r="N93" s="1317"/>
      <c r="O93" s="1320"/>
      <c r="P93" s="1323"/>
      <c r="Q93" s="1317"/>
      <c r="R93" s="202"/>
      <c r="S93" s="44" t="s">
        <v>418</v>
      </c>
      <c r="T93" s="24" t="b">
        <f t="shared" si="3"/>
        <v>1</v>
      </c>
    </row>
    <row r="94" spans="1:20" ht="16.5" x14ac:dyDescent="0.25">
      <c r="A94" s="22">
        <f t="shared" si="5"/>
        <v>581</v>
      </c>
      <c r="B94" s="201">
        <f t="shared" si="4"/>
        <v>83</v>
      </c>
      <c r="C94" s="45" t="s">
        <v>775</v>
      </c>
      <c r="D94" s="46" t="s">
        <v>25</v>
      </c>
      <c r="E94" s="45" t="s">
        <v>266</v>
      </c>
      <c r="F94" s="46" t="s">
        <v>435</v>
      </c>
      <c r="G94" s="46" t="s">
        <v>417</v>
      </c>
      <c r="H94" s="47" t="s">
        <v>426</v>
      </c>
      <c r="I94" s="72">
        <v>41640</v>
      </c>
      <c r="J94" s="73">
        <v>45291</v>
      </c>
      <c r="K94" s="48" t="s">
        <v>123</v>
      </c>
      <c r="L94" s="1320"/>
      <c r="M94" s="1323"/>
      <c r="N94" s="1317"/>
      <c r="O94" s="1320"/>
      <c r="P94" s="1323"/>
      <c r="Q94" s="1317"/>
      <c r="R94" s="202"/>
      <c r="S94" s="44" t="s">
        <v>426</v>
      </c>
      <c r="T94" s="24" t="b">
        <f t="shared" si="3"/>
        <v>1</v>
      </c>
    </row>
    <row r="95" spans="1:20" ht="17.25" thickBot="1" x14ac:dyDescent="0.3">
      <c r="A95" s="22">
        <f t="shared" si="5"/>
        <v>588</v>
      </c>
      <c r="B95" s="84">
        <f t="shared" si="4"/>
        <v>84</v>
      </c>
      <c r="C95" s="74" t="s">
        <v>775</v>
      </c>
      <c r="D95" s="75" t="s">
        <v>25</v>
      </c>
      <c r="E95" s="74" t="s">
        <v>266</v>
      </c>
      <c r="F95" s="75" t="s">
        <v>435</v>
      </c>
      <c r="G95" s="75" t="s">
        <v>417</v>
      </c>
      <c r="H95" s="85" t="s">
        <v>426</v>
      </c>
      <c r="I95" s="104">
        <v>41640</v>
      </c>
      <c r="J95" s="87">
        <v>45291</v>
      </c>
      <c r="K95" s="88" t="s">
        <v>269</v>
      </c>
      <c r="L95" s="1321"/>
      <c r="M95" s="1324"/>
      <c r="N95" s="1318"/>
      <c r="O95" s="1321"/>
      <c r="P95" s="1324"/>
      <c r="Q95" s="1318"/>
      <c r="R95" s="89"/>
      <c r="S95" s="44" t="s">
        <v>426</v>
      </c>
      <c r="T95" s="24" t="b">
        <f t="shared" si="3"/>
        <v>1</v>
      </c>
    </row>
    <row r="96" spans="1:20" ht="16.5" x14ac:dyDescent="0.25">
      <c r="A96" s="22">
        <f t="shared" si="5"/>
        <v>595</v>
      </c>
      <c r="B96" s="201">
        <f t="shared" si="4"/>
        <v>85</v>
      </c>
      <c r="C96" s="45" t="s">
        <v>768</v>
      </c>
      <c r="D96" s="46" t="s">
        <v>25</v>
      </c>
      <c r="E96" s="45" t="s">
        <v>266</v>
      </c>
      <c r="F96" s="46" t="s">
        <v>435</v>
      </c>
      <c r="G96" s="46" t="s">
        <v>417</v>
      </c>
      <c r="H96" s="90" t="s">
        <v>422</v>
      </c>
      <c r="I96" s="72">
        <v>42370</v>
      </c>
      <c r="J96" s="91">
        <v>46752</v>
      </c>
      <c r="K96" s="48" t="s">
        <v>267</v>
      </c>
      <c r="L96" s="1326">
        <v>33.332999999999998</v>
      </c>
      <c r="M96" s="1328">
        <v>0</v>
      </c>
      <c r="N96" s="1330">
        <v>0</v>
      </c>
      <c r="O96" s="1326">
        <v>6.6669999999999998</v>
      </c>
      <c r="P96" s="1328">
        <v>0</v>
      </c>
      <c r="Q96" s="1330">
        <v>0</v>
      </c>
      <c r="R96" s="213"/>
      <c r="S96" s="44" t="s">
        <v>422</v>
      </c>
      <c r="T96" s="24" t="b">
        <f t="shared" si="3"/>
        <v>1</v>
      </c>
    </row>
    <row r="97" spans="1:20" ht="16.5" x14ac:dyDescent="0.25">
      <c r="A97" s="22">
        <f t="shared" si="5"/>
        <v>602</v>
      </c>
      <c r="B97" s="201">
        <f t="shared" si="4"/>
        <v>86</v>
      </c>
      <c r="C97" s="45" t="s">
        <v>769</v>
      </c>
      <c r="D97" s="46" t="s">
        <v>25</v>
      </c>
      <c r="E97" s="45" t="s">
        <v>266</v>
      </c>
      <c r="F97" s="46" t="s">
        <v>435</v>
      </c>
      <c r="G97" s="46" t="s">
        <v>417</v>
      </c>
      <c r="H97" s="47" t="s">
        <v>370</v>
      </c>
      <c r="I97" s="72">
        <v>42370</v>
      </c>
      <c r="J97" s="73">
        <v>46752</v>
      </c>
      <c r="K97" s="48" t="s">
        <v>117</v>
      </c>
      <c r="L97" s="1320"/>
      <c r="M97" s="1323"/>
      <c r="N97" s="1317"/>
      <c r="O97" s="1320"/>
      <c r="P97" s="1323"/>
      <c r="Q97" s="1317"/>
      <c r="R97" s="202"/>
      <c r="S97" s="44" t="s">
        <v>370</v>
      </c>
      <c r="T97" s="24" t="b">
        <f t="shared" si="3"/>
        <v>1</v>
      </c>
    </row>
    <row r="98" spans="1:20" ht="16.5" x14ac:dyDescent="0.25">
      <c r="A98" s="22">
        <f t="shared" si="5"/>
        <v>609</v>
      </c>
      <c r="B98" s="201">
        <f t="shared" si="4"/>
        <v>87</v>
      </c>
      <c r="C98" s="45" t="s">
        <v>769</v>
      </c>
      <c r="D98" s="46" t="s">
        <v>25</v>
      </c>
      <c r="E98" s="45" t="s">
        <v>266</v>
      </c>
      <c r="F98" s="46" t="s">
        <v>435</v>
      </c>
      <c r="G98" s="46" t="s">
        <v>417</v>
      </c>
      <c r="H98" s="47" t="s">
        <v>370</v>
      </c>
      <c r="I98" s="72">
        <v>42370</v>
      </c>
      <c r="J98" s="73">
        <v>46752</v>
      </c>
      <c r="K98" s="48" t="s">
        <v>181</v>
      </c>
      <c r="L98" s="1320"/>
      <c r="M98" s="1323"/>
      <c r="N98" s="1317"/>
      <c r="O98" s="1320"/>
      <c r="P98" s="1323"/>
      <c r="Q98" s="1317"/>
      <c r="R98" s="202"/>
      <c r="S98" s="44" t="s">
        <v>370</v>
      </c>
      <c r="T98" s="24" t="b">
        <f t="shared" si="3"/>
        <v>1</v>
      </c>
    </row>
    <row r="99" spans="1:20" ht="16.5" x14ac:dyDescent="0.25">
      <c r="A99" s="22">
        <f t="shared" si="5"/>
        <v>616</v>
      </c>
      <c r="B99" s="201">
        <f t="shared" si="4"/>
        <v>88</v>
      </c>
      <c r="C99" s="45" t="s">
        <v>770</v>
      </c>
      <c r="D99" s="46" t="s">
        <v>25</v>
      </c>
      <c r="E99" s="45" t="s">
        <v>266</v>
      </c>
      <c r="F99" s="46" t="s">
        <v>435</v>
      </c>
      <c r="G99" s="46" t="s">
        <v>417</v>
      </c>
      <c r="H99" s="47" t="s">
        <v>431</v>
      </c>
      <c r="I99" s="72">
        <v>42370</v>
      </c>
      <c r="J99" s="73">
        <v>46752</v>
      </c>
      <c r="K99" s="48" t="s">
        <v>268</v>
      </c>
      <c r="L99" s="1320"/>
      <c r="M99" s="1323"/>
      <c r="N99" s="1317"/>
      <c r="O99" s="1320"/>
      <c r="P99" s="1323"/>
      <c r="Q99" s="1317"/>
      <c r="R99" s="202"/>
      <c r="S99" s="44" t="s">
        <v>431</v>
      </c>
      <c r="T99" s="24" t="b">
        <f t="shared" si="3"/>
        <v>1</v>
      </c>
    </row>
    <row r="100" spans="1:20" ht="16.5" x14ac:dyDescent="0.25">
      <c r="A100" s="22">
        <f t="shared" si="5"/>
        <v>623</v>
      </c>
      <c r="B100" s="201">
        <f t="shared" si="4"/>
        <v>89</v>
      </c>
      <c r="C100" s="45" t="s">
        <v>771</v>
      </c>
      <c r="D100" s="46" t="s">
        <v>25</v>
      </c>
      <c r="E100" s="45" t="s">
        <v>266</v>
      </c>
      <c r="F100" s="46" t="s">
        <v>435</v>
      </c>
      <c r="G100" s="46" t="s">
        <v>417</v>
      </c>
      <c r="H100" s="47" t="s">
        <v>433</v>
      </c>
      <c r="I100" s="72">
        <v>42370</v>
      </c>
      <c r="J100" s="73">
        <v>46752</v>
      </c>
      <c r="K100" s="48" t="s">
        <v>121</v>
      </c>
      <c r="L100" s="1320"/>
      <c r="M100" s="1323"/>
      <c r="N100" s="1317"/>
      <c r="O100" s="1320"/>
      <c r="P100" s="1323"/>
      <c r="Q100" s="1317"/>
      <c r="R100" s="202"/>
      <c r="S100" s="44" t="s">
        <v>433</v>
      </c>
      <c r="T100" s="24" t="b">
        <f t="shared" si="3"/>
        <v>1</v>
      </c>
    </row>
    <row r="101" spans="1:20" ht="16.5" x14ac:dyDescent="0.25">
      <c r="A101" s="22">
        <f t="shared" si="5"/>
        <v>630</v>
      </c>
      <c r="B101" s="201">
        <f t="shared" si="4"/>
        <v>90</v>
      </c>
      <c r="C101" s="45" t="s">
        <v>772</v>
      </c>
      <c r="D101" s="46" t="s">
        <v>25</v>
      </c>
      <c r="E101" s="45" t="s">
        <v>266</v>
      </c>
      <c r="F101" s="46" t="s">
        <v>435</v>
      </c>
      <c r="G101" s="46" t="s">
        <v>417</v>
      </c>
      <c r="H101" s="47" t="s">
        <v>428</v>
      </c>
      <c r="I101" s="72">
        <v>42370</v>
      </c>
      <c r="J101" s="73">
        <v>46752</v>
      </c>
      <c r="K101" s="48" t="s">
        <v>78</v>
      </c>
      <c r="L101" s="1320"/>
      <c r="M101" s="1323"/>
      <c r="N101" s="1317"/>
      <c r="O101" s="1320"/>
      <c r="P101" s="1323"/>
      <c r="Q101" s="1317"/>
      <c r="R101" s="202"/>
      <c r="S101" s="44" t="s">
        <v>428</v>
      </c>
      <c r="T101" s="24" t="b">
        <f t="shared" si="3"/>
        <v>1</v>
      </c>
    </row>
    <row r="102" spans="1:20" ht="16.5" x14ac:dyDescent="0.25">
      <c r="A102" s="22">
        <f t="shared" si="5"/>
        <v>637</v>
      </c>
      <c r="B102" s="201">
        <f t="shared" si="4"/>
        <v>91</v>
      </c>
      <c r="C102" s="45" t="s">
        <v>773</v>
      </c>
      <c r="D102" s="46" t="s">
        <v>25</v>
      </c>
      <c r="E102" s="45" t="s">
        <v>266</v>
      </c>
      <c r="F102" s="46" t="s">
        <v>435</v>
      </c>
      <c r="G102" s="46" t="s">
        <v>417</v>
      </c>
      <c r="H102" s="47" t="s">
        <v>424</v>
      </c>
      <c r="I102" s="72">
        <v>42370</v>
      </c>
      <c r="J102" s="73">
        <v>46752</v>
      </c>
      <c r="K102" s="48" t="s">
        <v>120</v>
      </c>
      <c r="L102" s="1320"/>
      <c r="M102" s="1323"/>
      <c r="N102" s="1317"/>
      <c r="O102" s="1320"/>
      <c r="P102" s="1323"/>
      <c r="Q102" s="1317"/>
      <c r="R102" s="202"/>
      <c r="S102" s="44" t="s">
        <v>424</v>
      </c>
      <c r="T102" s="24" t="b">
        <f t="shared" si="3"/>
        <v>1</v>
      </c>
    </row>
    <row r="103" spans="1:20" ht="16.5" x14ac:dyDescent="0.25">
      <c r="A103" s="22">
        <f t="shared" si="5"/>
        <v>644</v>
      </c>
      <c r="B103" s="201">
        <f t="shared" si="4"/>
        <v>92</v>
      </c>
      <c r="C103" s="45" t="s">
        <v>774</v>
      </c>
      <c r="D103" s="46" t="s">
        <v>25</v>
      </c>
      <c r="E103" s="45" t="s">
        <v>266</v>
      </c>
      <c r="F103" s="46" t="s">
        <v>435</v>
      </c>
      <c r="G103" s="46" t="s">
        <v>417</v>
      </c>
      <c r="H103" s="47" t="s">
        <v>418</v>
      </c>
      <c r="I103" s="72">
        <v>42370</v>
      </c>
      <c r="J103" s="73">
        <v>46752</v>
      </c>
      <c r="K103" s="48" t="s">
        <v>122</v>
      </c>
      <c r="L103" s="1320"/>
      <c r="M103" s="1323"/>
      <c r="N103" s="1317"/>
      <c r="O103" s="1320"/>
      <c r="P103" s="1323"/>
      <c r="Q103" s="1317"/>
      <c r="R103" s="202"/>
      <c r="S103" s="44" t="s">
        <v>418</v>
      </c>
      <c r="T103" s="24" t="b">
        <f t="shared" si="3"/>
        <v>1</v>
      </c>
    </row>
    <row r="104" spans="1:20" ht="16.5" x14ac:dyDescent="0.25">
      <c r="A104" s="22">
        <f t="shared" si="5"/>
        <v>651</v>
      </c>
      <c r="B104" s="201">
        <f t="shared" si="4"/>
        <v>93</v>
      </c>
      <c r="C104" s="45" t="s">
        <v>775</v>
      </c>
      <c r="D104" s="46" t="s">
        <v>25</v>
      </c>
      <c r="E104" s="45" t="s">
        <v>266</v>
      </c>
      <c r="F104" s="46" t="s">
        <v>435</v>
      </c>
      <c r="G104" s="46" t="s">
        <v>417</v>
      </c>
      <c r="H104" s="47" t="s">
        <v>426</v>
      </c>
      <c r="I104" s="72">
        <v>42370</v>
      </c>
      <c r="J104" s="73">
        <v>46752</v>
      </c>
      <c r="K104" s="48" t="s">
        <v>123</v>
      </c>
      <c r="L104" s="1320"/>
      <c r="M104" s="1323"/>
      <c r="N104" s="1317"/>
      <c r="O104" s="1320"/>
      <c r="P104" s="1323"/>
      <c r="Q104" s="1317"/>
      <c r="R104" s="202"/>
      <c r="S104" s="44" t="s">
        <v>426</v>
      </c>
      <c r="T104" s="24" t="b">
        <f t="shared" si="3"/>
        <v>1</v>
      </c>
    </row>
    <row r="105" spans="1:20" ht="17.25" thickBot="1" x14ac:dyDescent="0.3">
      <c r="A105" s="22">
        <f t="shared" si="5"/>
        <v>658</v>
      </c>
      <c r="B105" s="105">
        <f t="shared" si="4"/>
        <v>94</v>
      </c>
      <c r="C105" s="75" t="s">
        <v>775</v>
      </c>
      <c r="D105" s="75" t="s">
        <v>25</v>
      </c>
      <c r="E105" s="75" t="s">
        <v>266</v>
      </c>
      <c r="F105" s="75" t="s">
        <v>435</v>
      </c>
      <c r="G105" s="75" t="s">
        <v>417</v>
      </c>
      <c r="H105" s="85" t="s">
        <v>426</v>
      </c>
      <c r="I105" s="86">
        <v>42370</v>
      </c>
      <c r="J105" s="87">
        <v>46752</v>
      </c>
      <c r="K105" s="88" t="s">
        <v>269</v>
      </c>
      <c r="L105" s="1321"/>
      <c r="M105" s="1324"/>
      <c r="N105" s="1318"/>
      <c r="O105" s="1321"/>
      <c r="P105" s="1324"/>
      <c r="Q105" s="1318"/>
      <c r="R105" s="89"/>
      <c r="S105" s="44" t="s">
        <v>426</v>
      </c>
      <c r="T105" s="24" t="b">
        <f t="shared" si="3"/>
        <v>1</v>
      </c>
    </row>
    <row r="106" spans="1:20" ht="17.25" thickBot="1" x14ac:dyDescent="0.3">
      <c r="A106" s="22">
        <f t="shared" si="5"/>
        <v>665</v>
      </c>
      <c r="B106" s="106">
        <f t="shared" si="4"/>
        <v>95</v>
      </c>
      <c r="C106" s="93" t="s">
        <v>776</v>
      </c>
      <c r="D106" s="94" t="s">
        <v>25</v>
      </c>
      <c r="E106" s="93" t="s">
        <v>34</v>
      </c>
      <c r="F106" s="94" t="s">
        <v>435</v>
      </c>
      <c r="G106" s="94" t="s">
        <v>417</v>
      </c>
      <c r="H106" s="95" t="s">
        <v>730</v>
      </c>
      <c r="I106" s="96">
        <v>41640</v>
      </c>
      <c r="J106" s="97">
        <v>45291</v>
      </c>
      <c r="K106" s="98" t="s">
        <v>270</v>
      </c>
      <c r="L106" s="99">
        <v>2.9279999999999999</v>
      </c>
      <c r="M106" s="100">
        <v>0</v>
      </c>
      <c r="N106" s="101">
        <v>0</v>
      </c>
      <c r="O106" s="99">
        <v>0.58499999999999996</v>
      </c>
      <c r="P106" s="100">
        <v>0</v>
      </c>
      <c r="Q106" s="101">
        <v>0</v>
      </c>
      <c r="R106" s="107"/>
      <c r="S106" s="44" t="s">
        <v>730</v>
      </c>
      <c r="T106" s="24" t="b">
        <f t="shared" si="3"/>
        <v>1</v>
      </c>
    </row>
    <row r="107" spans="1:20" ht="17.25" thickBot="1" x14ac:dyDescent="0.3">
      <c r="A107" s="22">
        <f t="shared" si="5"/>
        <v>672</v>
      </c>
      <c r="B107" s="108">
        <f t="shared" si="4"/>
        <v>96</v>
      </c>
      <c r="C107" s="109" t="s">
        <v>776</v>
      </c>
      <c r="D107" s="110" t="s">
        <v>25</v>
      </c>
      <c r="E107" s="109" t="s">
        <v>34</v>
      </c>
      <c r="F107" s="110" t="s">
        <v>435</v>
      </c>
      <c r="G107" s="110" t="s">
        <v>417</v>
      </c>
      <c r="H107" s="111" t="s">
        <v>730</v>
      </c>
      <c r="I107" s="112">
        <v>41640</v>
      </c>
      <c r="J107" s="113">
        <v>45291</v>
      </c>
      <c r="K107" s="114" t="s">
        <v>270</v>
      </c>
      <c r="L107" s="214">
        <v>0.86099999999999999</v>
      </c>
      <c r="M107" s="115">
        <v>0</v>
      </c>
      <c r="N107" s="215">
        <v>0</v>
      </c>
      <c r="O107" s="214">
        <v>0.17199999999999999</v>
      </c>
      <c r="P107" s="115">
        <v>0</v>
      </c>
      <c r="Q107" s="215">
        <v>0</v>
      </c>
      <c r="R107" s="116"/>
      <c r="S107" s="44" t="s">
        <v>730</v>
      </c>
      <c r="T107" s="24" t="b">
        <f t="shared" si="3"/>
        <v>1</v>
      </c>
    </row>
    <row r="108" spans="1:20" ht="17.25" thickBot="1" x14ac:dyDescent="0.3">
      <c r="A108" s="22">
        <f t="shared" si="5"/>
        <v>679</v>
      </c>
      <c r="B108" s="106">
        <f t="shared" si="4"/>
        <v>97</v>
      </c>
      <c r="C108" s="93" t="s">
        <v>777</v>
      </c>
      <c r="D108" s="94" t="s">
        <v>25</v>
      </c>
      <c r="E108" s="93" t="s">
        <v>144</v>
      </c>
      <c r="F108" s="94" t="s">
        <v>435</v>
      </c>
      <c r="G108" s="94" t="s">
        <v>417</v>
      </c>
      <c r="H108" s="95" t="s">
        <v>445</v>
      </c>
      <c r="I108" s="96">
        <v>41640</v>
      </c>
      <c r="J108" s="97">
        <v>45291</v>
      </c>
      <c r="K108" s="98" t="s">
        <v>163</v>
      </c>
      <c r="L108" s="99">
        <v>0.29299999999999998</v>
      </c>
      <c r="M108" s="100">
        <v>0</v>
      </c>
      <c r="N108" s="101">
        <v>0</v>
      </c>
      <c r="O108" s="99">
        <v>5.8000000000000003E-2</v>
      </c>
      <c r="P108" s="100">
        <v>0</v>
      </c>
      <c r="Q108" s="101">
        <v>0</v>
      </c>
      <c r="R108" s="107"/>
      <c r="S108" s="44" t="s">
        <v>445</v>
      </c>
      <c r="T108" s="24" t="b">
        <f t="shared" si="3"/>
        <v>1</v>
      </c>
    </row>
    <row r="109" spans="1:20" ht="17.25" thickBot="1" x14ac:dyDescent="0.3">
      <c r="A109" s="22">
        <f t="shared" si="5"/>
        <v>686</v>
      </c>
      <c r="B109" s="108">
        <f t="shared" si="4"/>
        <v>98</v>
      </c>
      <c r="C109" s="109" t="s">
        <v>777</v>
      </c>
      <c r="D109" s="110" t="s">
        <v>25</v>
      </c>
      <c r="E109" s="109" t="s">
        <v>144</v>
      </c>
      <c r="F109" s="110" t="s">
        <v>435</v>
      </c>
      <c r="G109" s="110" t="s">
        <v>417</v>
      </c>
      <c r="H109" s="111" t="s">
        <v>445</v>
      </c>
      <c r="I109" s="112">
        <v>41640</v>
      </c>
      <c r="J109" s="113">
        <v>45291</v>
      </c>
      <c r="K109" s="114" t="s">
        <v>163</v>
      </c>
      <c r="L109" s="214">
        <v>8.5999999999999993E-2</v>
      </c>
      <c r="M109" s="115">
        <v>0</v>
      </c>
      <c r="N109" s="215">
        <v>0</v>
      </c>
      <c r="O109" s="214">
        <v>1.7000000000000001E-2</v>
      </c>
      <c r="P109" s="115">
        <v>0</v>
      </c>
      <c r="Q109" s="215">
        <v>0</v>
      </c>
      <c r="R109" s="116"/>
      <c r="S109" s="44" t="s">
        <v>445</v>
      </c>
      <c r="T109" s="24" t="b">
        <f t="shared" si="3"/>
        <v>1</v>
      </c>
    </row>
    <row r="110" spans="1:20" ht="17.25" thickBot="1" x14ac:dyDescent="0.3">
      <c r="A110" s="22">
        <f t="shared" si="5"/>
        <v>693</v>
      </c>
      <c r="B110" s="106">
        <f t="shared" si="4"/>
        <v>99</v>
      </c>
      <c r="C110" s="93" t="s">
        <v>778</v>
      </c>
      <c r="D110" s="94" t="s">
        <v>25</v>
      </c>
      <c r="E110" s="93" t="s">
        <v>104</v>
      </c>
      <c r="F110" s="94" t="s">
        <v>435</v>
      </c>
      <c r="G110" s="94" t="s">
        <v>417</v>
      </c>
      <c r="H110" s="95" t="s">
        <v>779</v>
      </c>
      <c r="I110" s="96">
        <v>41640</v>
      </c>
      <c r="J110" s="97">
        <v>45291</v>
      </c>
      <c r="K110" s="98" t="s">
        <v>158</v>
      </c>
      <c r="L110" s="99">
        <v>10.673999999999999</v>
      </c>
      <c r="M110" s="100">
        <v>0</v>
      </c>
      <c r="N110" s="101">
        <v>0</v>
      </c>
      <c r="O110" s="99">
        <v>2.133</v>
      </c>
      <c r="P110" s="100">
        <v>0</v>
      </c>
      <c r="Q110" s="101">
        <v>0</v>
      </c>
      <c r="R110" s="107"/>
      <c r="S110" s="44" t="s">
        <v>779</v>
      </c>
      <c r="T110" s="24" t="b">
        <f t="shared" si="3"/>
        <v>1</v>
      </c>
    </row>
    <row r="111" spans="1:20" ht="17.25" thickBot="1" x14ac:dyDescent="0.3">
      <c r="A111" s="22">
        <f t="shared" si="5"/>
        <v>700</v>
      </c>
      <c r="B111" s="108">
        <f t="shared" si="4"/>
        <v>100</v>
      </c>
      <c r="C111" s="109" t="s">
        <v>778</v>
      </c>
      <c r="D111" s="110" t="s">
        <v>25</v>
      </c>
      <c r="E111" s="109" t="s">
        <v>104</v>
      </c>
      <c r="F111" s="110" t="s">
        <v>435</v>
      </c>
      <c r="G111" s="110" t="s">
        <v>417</v>
      </c>
      <c r="H111" s="111" t="s">
        <v>779</v>
      </c>
      <c r="I111" s="112">
        <v>41640</v>
      </c>
      <c r="J111" s="113">
        <v>45291</v>
      </c>
      <c r="K111" s="114" t="s">
        <v>158</v>
      </c>
      <c r="L111" s="214">
        <v>3.14</v>
      </c>
      <c r="M111" s="115">
        <v>0</v>
      </c>
      <c r="N111" s="215">
        <v>0</v>
      </c>
      <c r="O111" s="214">
        <v>0.627</v>
      </c>
      <c r="P111" s="115">
        <v>0</v>
      </c>
      <c r="Q111" s="215">
        <v>0</v>
      </c>
      <c r="R111" s="116"/>
      <c r="S111" s="44" t="s">
        <v>779</v>
      </c>
      <c r="T111" s="24" t="b">
        <f t="shared" si="3"/>
        <v>1</v>
      </c>
    </row>
    <row r="112" spans="1:20" ht="17.25" thickBot="1" x14ac:dyDescent="0.3">
      <c r="A112" s="22">
        <f t="shared" si="5"/>
        <v>707</v>
      </c>
      <c r="B112" s="106">
        <f t="shared" si="4"/>
        <v>101</v>
      </c>
      <c r="C112" s="93" t="s">
        <v>780</v>
      </c>
      <c r="D112" s="94" t="s">
        <v>25</v>
      </c>
      <c r="E112" s="93" t="s">
        <v>371</v>
      </c>
      <c r="F112" s="94" t="s">
        <v>416</v>
      </c>
      <c r="G112" s="94" t="s">
        <v>558</v>
      </c>
      <c r="H112" s="95" t="s">
        <v>422</v>
      </c>
      <c r="I112" s="96">
        <v>42614</v>
      </c>
      <c r="J112" s="97">
        <v>46387</v>
      </c>
      <c r="K112" s="98" t="s">
        <v>372</v>
      </c>
      <c r="L112" s="99">
        <v>6</v>
      </c>
      <c r="M112" s="100">
        <v>0</v>
      </c>
      <c r="N112" s="101">
        <v>0</v>
      </c>
      <c r="O112" s="99">
        <v>1</v>
      </c>
      <c r="P112" s="100">
        <v>0</v>
      </c>
      <c r="Q112" s="101">
        <v>0</v>
      </c>
      <c r="R112" s="107"/>
      <c r="S112" s="44" t="s">
        <v>422</v>
      </c>
      <c r="T112" s="24" t="b">
        <f t="shared" si="3"/>
        <v>1</v>
      </c>
    </row>
    <row r="113" spans="1:20" ht="16.5" x14ac:dyDescent="0.25">
      <c r="A113" s="22">
        <f t="shared" si="5"/>
        <v>714</v>
      </c>
      <c r="B113" s="201">
        <f t="shared" si="4"/>
        <v>102</v>
      </c>
      <c r="C113" s="56" t="s">
        <v>781</v>
      </c>
      <c r="D113" s="57" t="s">
        <v>25</v>
      </c>
      <c r="E113" s="56" t="s">
        <v>2151</v>
      </c>
      <c r="F113" s="57" t="s">
        <v>416</v>
      </c>
      <c r="G113" s="57" t="s">
        <v>558</v>
      </c>
      <c r="H113" s="219" t="s">
        <v>470</v>
      </c>
      <c r="I113" s="80">
        <v>42705</v>
      </c>
      <c r="J113" s="220">
        <v>44561</v>
      </c>
      <c r="K113" s="57" t="s">
        <v>174</v>
      </c>
      <c r="L113" s="207">
        <f>MAX(M113:N113)</f>
        <v>0.83799999999999997</v>
      </c>
      <c r="M113" s="200">
        <v>0.83799999999999997</v>
      </c>
      <c r="N113" s="218">
        <v>0.83799999999999997</v>
      </c>
      <c r="O113" s="207">
        <v>0</v>
      </c>
      <c r="P113" s="200">
        <v>0</v>
      </c>
      <c r="Q113" s="221">
        <v>0</v>
      </c>
      <c r="R113" s="222" t="s">
        <v>3002</v>
      </c>
      <c r="S113" s="44" t="s">
        <v>470</v>
      </c>
      <c r="T113" s="24" t="b">
        <f t="shared" si="3"/>
        <v>1</v>
      </c>
    </row>
    <row r="114" spans="1:20" ht="16.5" x14ac:dyDescent="0.25">
      <c r="A114" s="22">
        <f t="shared" si="5"/>
        <v>721</v>
      </c>
      <c r="B114" s="201">
        <f t="shared" si="4"/>
        <v>103</v>
      </c>
      <c r="C114" s="56" t="s">
        <v>782</v>
      </c>
      <c r="D114" s="57" t="s">
        <v>25</v>
      </c>
      <c r="E114" s="56" t="s">
        <v>3003</v>
      </c>
      <c r="F114" s="57" t="s">
        <v>416</v>
      </c>
      <c r="G114" s="57" t="s">
        <v>558</v>
      </c>
      <c r="H114" s="58" t="s">
        <v>470</v>
      </c>
      <c r="I114" s="80">
        <v>42705</v>
      </c>
      <c r="J114" s="81">
        <v>44561</v>
      </c>
      <c r="K114" s="57" t="s">
        <v>174</v>
      </c>
      <c r="L114" s="207">
        <f>MAX(M114:N114)</f>
        <v>0.41499999999999998</v>
      </c>
      <c r="M114" s="200">
        <v>0.41499999999999998</v>
      </c>
      <c r="N114" s="218">
        <v>0.41499999999999998</v>
      </c>
      <c r="O114" s="207">
        <v>0</v>
      </c>
      <c r="P114" s="200">
        <v>0</v>
      </c>
      <c r="Q114" s="221">
        <v>0</v>
      </c>
      <c r="R114" s="125" t="s">
        <v>3002</v>
      </c>
      <c r="S114" s="44" t="s">
        <v>470</v>
      </c>
      <c r="T114" s="24" t="b">
        <f t="shared" si="3"/>
        <v>1</v>
      </c>
    </row>
    <row r="115" spans="1:20" ht="16.5" x14ac:dyDescent="0.25">
      <c r="A115" s="22">
        <f t="shared" si="5"/>
        <v>728</v>
      </c>
      <c r="B115" s="201">
        <f t="shared" si="4"/>
        <v>104</v>
      </c>
      <c r="C115" s="56" t="s">
        <v>783</v>
      </c>
      <c r="D115" s="57" t="s">
        <v>25</v>
      </c>
      <c r="E115" s="56" t="s">
        <v>2172</v>
      </c>
      <c r="F115" s="57" t="s">
        <v>416</v>
      </c>
      <c r="G115" s="57" t="s">
        <v>558</v>
      </c>
      <c r="H115" s="58" t="s">
        <v>370</v>
      </c>
      <c r="I115" s="80">
        <v>42705</v>
      </c>
      <c r="J115" s="81">
        <v>44561</v>
      </c>
      <c r="K115" s="57" t="s">
        <v>181</v>
      </c>
      <c r="L115" s="207">
        <f t="shared" ref="L115:L133" si="6">MAX(M115:N115)</f>
        <v>0.78500000000000003</v>
      </c>
      <c r="M115" s="200">
        <v>0.41799999999999998</v>
      </c>
      <c r="N115" s="218">
        <v>0.78500000000000003</v>
      </c>
      <c r="O115" s="207">
        <v>0</v>
      </c>
      <c r="P115" s="200">
        <v>0</v>
      </c>
      <c r="Q115" s="221">
        <v>0</v>
      </c>
      <c r="R115" s="125" t="s">
        <v>3002</v>
      </c>
      <c r="S115" s="44" t="s">
        <v>370</v>
      </c>
      <c r="T115" s="24" t="b">
        <f t="shared" si="3"/>
        <v>1</v>
      </c>
    </row>
    <row r="116" spans="1:20" ht="16.5" x14ac:dyDescent="0.25">
      <c r="A116" s="22">
        <f t="shared" si="5"/>
        <v>735</v>
      </c>
      <c r="B116" s="201">
        <f t="shared" si="4"/>
        <v>105</v>
      </c>
      <c r="C116" s="56" t="s">
        <v>784</v>
      </c>
      <c r="D116" s="57" t="s">
        <v>25</v>
      </c>
      <c r="E116" s="56" t="s">
        <v>3004</v>
      </c>
      <c r="F116" s="57" t="s">
        <v>416</v>
      </c>
      <c r="G116" s="57" t="s">
        <v>558</v>
      </c>
      <c r="H116" s="58" t="s">
        <v>370</v>
      </c>
      <c r="I116" s="80">
        <v>42767</v>
      </c>
      <c r="J116" s="81">
        <v>44561</v>
      </c>
      <c r="K116" s="57" t="s">
        <v>181</v>
      </c>
      <c r="L116" s="207">
        <f t="shared" si="6"/>
        <v>12.689</v>
      </c>
      <c r="M116" s="200">
        <v>12.689</v>
      </c>
      <c r="N116" s="218">
        <v>12.689</v>
      </c>
      <c r="O116" s="207">
        <v>0</v>
      </c>
      <c r="P116" s="200">
        <v>0</v>
      </c>
      <c r="Q116" s="221">
        <v>0</v>
      </c>
      <c r="R116" s="125" t="s">
        <v>3002</v>
      </c>
      <c r="S116" s="44" t="s">
        <v>370</v>
      </c>
      <c r="T116" s="24" t="b">
        <f t="shared" si="3"/>
        <v>1</v>
      </c>
    </row>
    <row r="117" spans="1:20" ht="16.5" x14ac:dyDescent="0.25">
      <c r="A117" s="22"/>
      <c r="B117" s="201">
        <v>106</v>
      </c>
      <c r="C117" s="56" t="s">
        <v>785</v>
      </c>
      <c r="D117" s="57" t="s">
        <v>25</v>
      </c>
      <c r="E117" s="56" t="s">
        <v>3005</v>
      </c>
      <c r="F117" s="57" t="s">
        <v>416</v>
      </c>
      <c r="G117" s="57" t="s">
        <v>558</v>
      </c>
      <c r="H117" s="58" t="s">
        <v>370</v>
      </c>
      <c r="I117" s="80">
        <v>42767</v>
      </c>
      <c r="J117" s="81">
        <v>44561</v>
      </c>
      <c r="K117" s="57" t="s">
        <v>181</v>
      </c>
      <c r="L117" s="207">
        <f t="shared" si="6"/>
        <v>0.874</v>
      </c>
      <c r="M117" s="200">
        <v>0.874</v>
      </c>
      <c r="N117" s="218">
        <v>0.874</v>
      </c>
      <c r="O117" s="207">
        <v>0</v>
      </c>
      <c r="P117" s="200">
        <v>0</v>
      </c>
      <c r="Q117" s="221">
        <v>0</v>
      </c>
      <c r="R117" s="125" t="s">
        <v>3002</v>
      </c>
      <c r="S117" s="44" t="s">
        <v>370</v>
      </c>
      <c r="T117" s="24" t="b">
        <f t="shared" si="3"/>
        <v>1</v>
      </c>
    </row>
    <row r="118" spans="1:20" ht="16.5" x14ac:dyDescent="0.25">
      <c r="A118" s="22"/>
      <c r="B118" s="201">
        <f t="shared" si="4"/>
        <v>107</v>
      </c>
      <c r="C118" s="56" t="s">
        <v>2978</v>
      </c>
      <c r="D118" s="57" t="s">
        <v>25</v>
      </c>
      <c r="E118" s="56" t="s">
        <v>3006</v>
      </c>
      <c r="F118" s="57" t="s">
        <v>416</v>
      </c>
      <c r="G118" s="57" t="s">
        <v>558</v>
      </c>
      <c r="H118" s="58" t="s">
        <v>470</v>
      </c>
      <c r="I118" s="80">
        <v>42826</v>
      </c>
      <c r="J118" s="81">
        <v>44561</v>
      </c>
      <c r="K118" s="57" t="s">
        <v>174</v>
      </c>
      <c r="L118" s="207">
        <f t="shared" si="6"/>
        <v>1.661</v>
      </c>
      <c r="M118" s="200">
        <v>1.349</v>
      </c>
      <c r="N118" s="218">
        <v>1.661</v>
      </c>
      <c r="O118" s="207">
        <v>0</v>
      </c>
      <c r="P118" s="200">
        <v>0</v>
      </c>
      <c r="Q118" s="221">
        <v>0</v>
      </c>
      <c r="R118" s="125" t="s">
        <v>3002</v>
      </c>
      <c r="S118" s="44" t="e">
        <v>#N/A</v>
      </c>
      <c r="T118" s="24" t="e">
        <f t="shared" si="3"/>
        <v>#N/A</v>
      </c>
    </row>
    <row r="119" spans="1:20" ht="16.5" x14ac:dyDescent="0.25">
      <c r="A119" s="22"/>
      <c r="B119" s="201">
        <f t="shared" si="4"/>
        <v>108</v>
      </c>
      <c r="C119" s="56" t="s">
        <v>2979</v>
      </c>
      <c r="D119" s="57" t="s">
        <v>25</v>
      </c>
      <c r="E119" s="56" t="s">
        <v>3007</v>
      </c>
      <c r="F119" s="57" t="s">
        <v>416</v>
      </c>
      <c r="G119" s="57" t="s">
        <v>558</v>
      </c>
      <c r="H119" s="58" t="s">
        <v>470</v>
      </c>
      <c r="I119" s="80">
        <v>42826</v>
      </c>
      <c r="J119" s="81">
        <v>44561</v>
      </c>
      <c r="K119" s="57" t="s">
        <v>174</v>
      </c>
      <c r="L119" s="207">
        <f t="shared" si="6"/>
        <v>1.038</v>
      </c>
      <c r="M119" s="200">
        <v>1.038</v>
      </c>
      <c r="N119" s="218">
        <v>1.038</v>
      </c>
      <c r="O119" s="207">
        <v>0</v>
      </c>
      <c r="P119" s="200">
        <v>0</v>
      </c>
      <c r="Q119" s="221">
        <v>0</v>
      </c>
      <c r="R119" s="125" t="s">
        <v>3002</v>
      </c>
      <c r="S119" s="44"/>
      <c r="T119" s="24"/>
    </row>
    <row r="120" spans="1:20" ht="16.5" x14ac:dyDescent="0.25">
      <c r="A120" s="22"/>
      <c r="B120" s="201">
        <f t="shared" si="4"/>
        <v>109</v>
      </c>
      <c r="C120" s="56" t="s">
        <v>3008</v>
      </c>
      <c r="D120" s="57" t="s">
        <v>25</v>
      </c>
      <c r="E120" s="56" t="s">
        <v>3009</v>
      </c>
      <c r="F120" s="57" t="s">
        <v>416</v>
      </c>
      <c r="G120" s="57" t="s">
        <v>558</v>
      </c>
      <c r="H120" s="58" t="s">
        <v>470</v>
      </c>
      <c r="I120" s="80">
        <v>42856</v>
      </c>
      <c r="J120" s="223">
        <v>44561</v>
      </c>
      <c r="K120" s="224" t="s">
        <v>174</v>
      </c>
      <c r="L120" s="207">
        <f t="shared" si="6"/>
        <v>0.93400000000000005</v>
      </c>
      <c r="M120" s="200">
        <v>0.93400000000000005</v>
      </c>
      <c r="N120" s="218">
        <v>0.93400000000000005</v>
      </c>
      <c r="O120" s="207">
        <v>0</v>
      </c>
      <c r="P120" s="200">
        <v>0</v>
      </c>
      <c r="Q120" s="221">
        <v>0</v>
      </c>
      <c r="R120" s="125" t="s">
        <v>3002</v>
      </c>
      <c r="S120" s="44"/>
      <c r="T120" s="24"/>
    </row>
    <row r="121" spans="1:20" ht="16.5" x14ac:dyDescent="0.25">
      <c r="A121" s="22">
        <f>+A114+7</f>
        <v>728</v>
      </c>
      <c r="B121" s="201">
        <f t="shared" si="4"/>
        <v>110</v>
      </c>
      <c r="C121" s="56" t="s">
        <v>3010</v>
      </c>
      <c r="D121" s="57" t="s">
        <v>25</v>
      </c>
      <c r="E121" s="56" t="s">
        <v>3011</v>
      </c>
      <c r="F121" s="57" t="s">
        <v>416</v>
      </c>
      <c r="G121" s="57" t="s">
        <v>558</v>
      </c>
      <c r="H121" s="58" t="s">
        <v>634</v>
      </c>
      <c r="I121" s="80">
        <v>42856</v>
      </c>
      <c r="J121" s="223">
        <v>44561</v>
      </c>
      <c r="K121" s="224" t="s">
        <v>137</v>
      </c>
      <c r="L121" s="207">
        <f t="shared" si="6"/>
        <v>0.52</v>
      </c>
      <c r="M121" s="225">
        <v>0.312</v>
      </c>
      <c r="N121" s="226">
        <v>0.52</v>
      </c>
      <c r="O121" s="227">
        <v>0</v>
      </c>
      <c r="P121" s="228">
        <v>0</v>
      </c>
      <c r="Q121" s="225">
        <v>0</v>
      </c>
      <c r="R121" s="125" t="s">
        <v>3002</v>
      </c>
      <c r="S121" s="44" t="e">
        <v>#N/A</v>
      </c>
      <c r="T121" s="24" t="e">
        <f>S121=H121</f>
        <v>#N/A</v>
      </c>
    </row>
    <row r="122" spans="1:20" ht="16.5" x14ac:dyDescent="0.25">
      <c r="A122" s="22"/>
      <c r="B122" s="201">
        <f t="shared" si="4"/>
        <v>111</v>
      </c>
      <c r="C122" s="56" t="s">
        <v>3012</v>
      </c>
      <c r="D122" s="57" t="s">
        <v>25</v>
      </c>
      <c r="E122" s="56" t="s">
        <v>3013</v>
      </c>
      <c r="F122" s="57" t="s">
        <v>416</v>
      </c>
      <c r="G122" s="57" t="s">
        <v>558</v>
      </c>
      <c r="H122" s="58" t="s">
        <v>470</v>
      </c>
      <c r="I122" s="80">
        <v>42887</v>
      </c>
      <c r="J122" s="223">
        <v>44561</v>
      </c>
      <c r="K122" s="57" t="s">
        <v>174</v>
      </c>
      <c r="L122" s="207">
        <f t="shared" si="6"/>
        <v>2.7840000000000003</v>
      </c>
      <c r="M122" s="200">
        <v>1.522</v>
      </c>
      <c r="N122" s="218">
        <v>2.7840000000000003</v>
      </c>
      <c r="O122" s="207">
        <v>0</v>
      </c>
      <c r="P122" s="200">
        <v>0</v>
      </c>
      <c r="Q122" s="221">
        <v>0</v>
      </c>
      <c r="R122" s="125" t="s">
        <v>3002</v>
      </c>
      <c r="S122" s="44"/>
      <c r="T122" s="24"/>
    </row>
    <row r="123" spans="1:20" ht="16.5" x14ac:dyDescent="0.25">
      <c r="A123" s="22">
        <f>+A116+7</f>
        <v>742</v>
      </c>
      <c r="B123" s="201">
        <f t="shared" si="4"/>
        <v>112</v>
      </c>
      <c r="C123" s="56" t="s">
        <v>3014</v>
      </c>
      <c r="D123" s="229" t="s">
        <v>25</v>
      </c>
      <c r="E123" s="230" t="s">
        <v>3013</v>
      </c>
      <c r="F123" s="229" t="s">
        <v>416</v>
      </c>
      <c r="G123" s="229" t="s">
        <v>558</v>
      </c>
      <c r="H123" s="231" t="s">
        <v>562</v>
      </c>
      <c r="I123" s="232">
        <v>42887</v>
      </c>
      <c r="J123" s="223">
        <v>44561</v>
      </c>
      <c r="K123" s="57" t="s">
        <v>186</v>
      </c>
      <c r="L123" s="207">
        <f t="shared" si="6"/>
        <v>2.4289999999999998</v>
      </c>
      <c r="M123" s="233">
        <v>2.1030000000000002</v>
      </c>
      <c r="N123" s="217">
        <v>2.4289999999999998</v>
      </c>
      <c r="O123" s="211">
        <v>0</v>
      </c>
      <c r="P123" s="233">
        <v>0</v>
      </c>
      <c r="Q123" s="234">
        <v>0</v>
      </c>
      <c r="R123" s="125" t="s">
        <v>3002</v>
      </c>
      <c r="S123" s="44" t="e">
        <v>#N/A</v>
      </c>
      <c r="T123" s="24" t="e">
        <f t="shared" si="3"/>
        <v>#N/A</v>
      </c>
    </row>
    <row r="124" spans="1:20" ht="16.5" x14ac:dyDescent="0.25">
      <c r="A124" s="22"/>
      <c r="B124" s="201">
        <f t="shared" si="4"/>
        <v>113</v>
      </c>
      <c r="C124" s="230"/>
      <c r="D124" s="229" t="s">
        <v>25</v>
      </c>
      <c r="E124" s="230" t="s">
        <v>3021</v>
      </c>
      <c r="F124" s="229" t="s">
        <v>416</v>
      </c>
      <c r="G124" s="229" t="s">
        <v>558</v>
      </c>
      <c r="H124" s="231" t="s">
        <v>517</v>
      </c>
      <c r="I124" s="232">
        <v>42917</v>
      </c>
      <c r="J124" s="223">
        <v>44561</v>
      </c>
      <c r="K124" s="57" t="s">
        <v>170</v>
      </c>
      <c r="L124" s="207">
        <f t="shared" si="6"/>
        <v>1.0389999999999999</v>
      </c>
      <c r="M124" s="233">
        <v>1.0389999999999999</v>
      </c>
      <c r="N124" s="234">
        <v>1.0389999999999999</v>
      </c>
      <c r="O124" s="211"/>
      <c r="P124" s="233"/>
      <c r="Q124" s="234"/>
      <c r="R124" s="125" t="s">
        <v>3002</v>
      </c>
      <c r="S124" s="44"/>
      <c r="T124" s="24"/>
    </row>
    <row r="125" spans="1:20" ht="16.5" x14ac:dyDescent="0.25">
      <c r="A125" s="22"/>
      <c r="B125" s="201">
        <f t="shared" si="4"/>
        <v>114</v>
      </c>
      <c r="C125" s="230"/>
      <c r="D125" s="229" t="s">
        <v>25</v>
      </c>
      <c r="E125" s="230" t="s">
        <v>3022</v>
      </c>
      <c r="F125" s="229" t="s">
        <v>416</v>
      </c>
      <c r="G125" s="229" t="s">
        <v>558</v>
      </c>
      <c r="H125" s="58" t="s">
        <v>470</v>
      </c>
      <c r="I125" s="232">
        <v>42917</v>
      </c>
      <c r="J125" s="223">
        <v>44561</v>
      </c>
      <c r="K125" s="224" t="s">
        <v>174</v>
      </c>
      <c r="L125" s="207">
        <f t="shared" si="6"/>
        <v>0.2</v>
      </c>
      <c r="M125" s="233">
        <v>0.2</v>
      </c>
      <c r="N125" s="234">
        <v>0.2</v>
      </c>
      <c r="O125" s="211"/>
      <c r="P125" s="233"/>
      <c r="Q125" s="234"/>
      <c r="R125" s="125" t="s">
        <v>3002</v>
      </c>
      <c r="S125" s="44"/>
      <c r="T125" s="24"/>
    </row>
    <row r="126" spans="1:20" ht="16.5" x14ac:dyDescent="0.25">
      <c r="A126" s="22"/>
      <c r="B126" s="201">
        <f t="shared" si="4"/>
        <v>115</v>
      </c>
      <c r="C126" s="197"/>
      <c r="D126" s="229" t="s">
        <v>25</v>
      </c>
      <c r="E126" s="230" t="s">
        <v>3023</v>
      </c>
      <c r="F126" s="229" t="s">
        <v>416</v>
      </c>
      <c r="G126" s="229" t="s">
        <v>558</v>
      </c>
      <c r="H126" s="58" t="s">
        <v>634</v>
      </c>
      <c r="I126" s="235">
        <v>42917</v>
      </c>
      <c r="J126" s="223">
        <v>43830</v>
      </c>
      <c r="K126" s="224" t="s">
        <v>137</v>
      </c>
      <c r="L126" s="207">
        <f t="shared" si="6"/>
        <v>2.9279999999999999</v>
      </c>
      <c r="M126" s="236">
        <v>2.8239999999999998</v>
      </c>
      <c r="N126" s="236">
        <v>2.9279999999999999</v>
      </c>
      <c r="O126" s="211"/>
      <c r="P126" s="236"/>
      <c r="Q126" s="225"/>
      <c r="R126" s="125" t="s">
        <v>3002</v>
      </c>
      <c r="S126" s="44"/>
      <c r="T126" s="24"/>
    </row>
    <row r="127" spans="1:20" ht="16.5" x14ac:dyDescent="0.25">
      <c r="A127" s="22"/>
      <c r="B127" s="201">
        <f t="shared" si="4"/>
        <v>116</v>
      </c>
      <c r="C127" s="197"/>
      <c r="D127" s="229" t="s">
        <v>25</v>
      </c>
      <c r="E127" s="230" t="s">
        <v>3024</v>
      </c>
      <c r="F127" s="229" t="s">
        <v>416</v>
      </c>
      <c r="G127" s="229" t="s">
        <v>558</v>
      </c>
      <c r="H127" s="58" t="s">
        <v>370</v>
      </c>
      <c r="I127" s="235">
        <v>42917</v>
      </c>
      <c r="J127" s="223">
        <v>43830</v>
      </c>
      <c r="K127" s="57" t="s">
        <v>181</v>
      </c>
      <c r="L127" s="207">
        <f t="shared" si="6"/>
        <v>1.248</v>
      </c>
      <c r="M127" s="236">
        <v>1.248</v>
      </c>
      <c r="N127" s="236">
        <v>1.248</v>
      </c>
      <c r="O127" s="211"/>
      <c r="P127" s="236"/>
      <c r="Q127" s="225"/>
      <c r="R127" s="125" t="s">
        <v>3002</v>
      </c>
      <c r="S127" s="44"/>
      <c r="T127" s="24"/>
    </row>
    <row r="128" spans="1:20" ht="16.5" x14ac:dyDescent="0.25">
      <c r="A128" s="22"/>
      <c r="B128" s="201">
        <f t="shared" si="4"/>
        <v>117</v>
      </c>
      <c r="C128" s="197"/>
      <c r="D128" s="229" t="s">
        <v>25</v>
      </c>
      <c r="E128" s="230" t="s">
        <v>3015</v>
      </c>
      <c r="F128" s="229" t="s">
        <v>416</v>
      </c>
      <c r="G128" s="229" t="s">
        <v>558</v>
      </c>
      <c r="H128" s="196" t="s">
        <v>422</v>
      </c>
      <c r="I128" s="235">
        <v>42917</v>
      </c>
      <c r="J128" s="223">
        <v>43830</v>
      </c>
      <c r="K128" s="197" t="s">
        <v>267</v>
      </c>
      <c r="L128" s="207">
        <f t="shared" si="6"/>
        <v>0.45200000000000001</v>
      </c>
      <c r="M128" s="236">
        <v>0.45200000000000001</v>
      </c>
      <c r="N128" s="236">
        <v>0.45200000000000001</v>
      </c>
      <c r="O128" s="211"/>
      <c r="P128" s="236"/>
      <c r="Q128" s="225"/>
      <c r="R128" s="125" t="s">
        <v>3002</v>
      </c>
      <c r="S128" s="44"/>
      <c r="T128" s="24"/>
    </row>
    <row r="129" spans="1:20" ht="16.5" x14ac:dyDescent="0.25">
      <c r="A129" s="22"/>
      <c r="B129" s="201">
        <f t="shared" si="4"/>
        <v>118</v>
      </c>
      <c r="C129" s="197"/>
      <c r="D129" s="229" t="s">
        <v>25</v>
      </c>
      <c r="E129" s="230" t="s">
        <v>3023</v>
      </c>
      <c r="F129" s="229" t="s">
        <v>416</v>
      </c>
      <c r="G129" s="229" t="s">
        <v>558</v>
      </c>
      <c r="H129" s="196" t="s">
        <v>3025</v>
      </c>
      <c r="I129" s="235">
        <v>42917</v>
      </c>
      <c r="J129" s="223">
        <v>43830</v>
      </c>
      <c r="K129" s="197" t="s">
        <v>3026</v>
      </c>
      <c r="L129" s="207">
        <f t="shared" si="6"/>
        <v>0.46800000000000003</v>
      </c>
      <c r="M129" s="236">
        <v>0.41599999999999998</v>
      </c>
      <c r="N129" s="236">
        <v>0.46800000000000003</v>
      </c>
      <c r="O129" s="211"/>
      <c r="P129" s="236"/>
      <c r="Q129" s="225"/>
      <c r="R129" s="125" t="s">
        <v>3002</v>
      </c>
      <c r="S129" s="44"/>
      <c r="T129" s="24"/>
    </row>
    <row r="130" spans="1:20" ht="16.5" x14ac:dyDescent="0.25">
      <c r="A130" s="22"/>
      <c r="B130" s="201">
        <f t="shared" si="4"/>
        <v>119</v>
      </c>
      <c r="C130" s="197"/>
      <c r="D130" s="229" t="s">
        <v>25</v>
      </c>
      <c r="E130" s="230" t="s">
        <v>3023</v>
      </c>
      <c r="F130" s="229" t="s">
        <v>416</v>
      </c>
      <c r="G130" s="229" t="s">
        <v>558</v>
      </c>
      <c r="H130" s="196" t="s">
        <v>2969</v>
      </c>
      <c r="I130" s="235">
        <v>42917</v>
      </c>
      <c r="J130" s="223">
        <v>43830</v>
      </c>
      <c r="K130" s="197" t="s">
        <v>187</v>
      </c>
      <c r="L130" s="207">
        <f t="shared" si="6"/>
        <v>0.94299999999999995</v>
      </c>
      <c r="M130" s="216">
        <v>0.89100000000000001</v>
      </c>
      <c r="N130" s="216">
        <v>0.94299999999999995</v>
      </c>
      <c r="O130" s="211"/>
      <c r="P130" s="216"/>
      <c r="Q130" s="234"/>
      <c r="R130" s="125" t="s">
        <v>3002</v>
      </c>
      <c r="S130" s="44"/>
      <c r="T130" s="24"/>
    </row>
    <row r="131" spans="1:20" ht="16.5" x14ac:dyDescent="0.25">
      <c r="A131" s="22"/>
      <c r="B131" s="201">
        <f t="shared" si="4"/>
        <v>120</v>
      </c>
      <c r="C131" s="229"/>
      <c r="D131" s="229" t="s">
        <v>25</v>
      </c>
      <c r="E131" s="230" t="s">
        <v>3016</v>
      </c>
      <c r="F131" s="229" t="s">
        <v>416</v>
      </c>
      <c r="G131" s="229" t="s">
        <v>558</v>
      </c>
      <c r="H131" s="237" t="s">
        <v>511</v>
      </c>
      <c r="I131" s="235">
        <v>42917</v>
      </c>
      <c r="J131" s="223">
        <v>43830</v>
      </c>
      <c r="K131" s="197" t="s">
        <v>69</v>
      </c>
      <c r="L131" s="207">
        <f t="shared" si="6"/>
        <v>1.696</v>
      </c>
      <c r="M131" s="216">
        <v>1.569</v>
      </c>
      <c r="N131" s="216">
        <v>1.696</v>
      </c>
      <c r="O131" s="211"/>
      <c r="P131" s="216"/>
      <c r="Q131" s="234"/>
      <c r="R131" s="125" t="s">
        <v>3002</v>
      </c>
      <c r="S131" s="44"/>
      <c r="T131" s="24"/>
    </row>
    <row r="132" spans="1:20" ht="16.5" x14ac:dyDescent="0.25">
      <c r="A132" s="22"/>
      <c r="B132" s="201">
        <f t="shared" si="4"/>
        <v>121</v>
      </c>
      <c r="C132" s="229"/>
      <c r="D132" s="229" t="s">
        <v>25</v>
      </c>
      <c r="E132" s="230" t="s">
        <v>3017</v>
      </c>
      <c r="F132" s="229" t="s">
        <v>416</v>
      </c>
      <c r="G132" s="229" t="s">
        <v>558</v>
      </c>
      <c r="H132" s="58" t="s">
        <v>470</v>
      </c>
      <c r="I132" s="80">
        <v>42917</v>
      </c>
      <c r="J132" s="223">
        <v>43830</v>
      </c>
      <c r="K132" s="57" t="s">
        <v>174</v>
      </c>
      <c r="L132" s="207">
        <f t="shared" si="6"/>
        <v>0.93700000000000006</v>
      </c>
      <c r="M132" s="216">
        <v>0.72899999999999998</v>
      </c>
      <c r="N132" s="216">
        <v>0.93700000000000006</v>
      </c>
      <c r="O132" s="211"/>
      <c r="P132" s="216"/>
      <c r="Q132" s="234"/>
      <c r="R132" s="125" t="s">
        <v>3002</v>
      </c>
      <c r="S132" s="44"/>
      <c r="T132" s="24"/>
    </row>
    <row r="133" spans="1:20" ht="16.5" x14ac:dyDescent="0.25">
      <c r="A133" s="22"/>
      <c r="B133" s="201">
        <f t="shared" si="4"/>
        <v>122</v>
      </c>
      <c r="C133" s="229"/>
      <c r="D133" s="229" t="s">
        <v>25</v>
      </c>
      <c r="E133" s="230" t="s">
        <v>3027</v>
      </c>
      <c r="F133" s="229" t="s">
        <v>416</v>
      </c>
      <c r="G133" s="229" t="s">
        <v>558</v>
      </c>
      <c r="H133" s="58" t="s">
        <v>470</v>
      </c>
      <c r="I133" s="80">
        <v>42917</v>
      </c>
      <c r="J133" s="223">
        <v>43830</v>
      </c>
      <c r="K133" s="57" t="s">
        <v>174</v>
      </c>
      <c r="L133" s="207">
        <f t="shared" si="6"/>
        <v>0.83299999999999996</v>
      </c>
      <c r="M133" s="216">
        <v>0.41599999999999998</v>
      </c>
      <c r="N133" s="216">
        <v>0.83299999999999996</v>
      </c>
      <c r="O133" s="211"/>
      <c r="P133" s="216"/>
      <c r="Q133" s="234"/>
      <c r="R133" s="125" t="s">
        <v>3002</v>
      </c>
      <c r="S133" s="44"/>
      <c r="T133" s="24"/>
    </row>
    <row r="134" spans="1:20" ht="17.25" thickBot="1" x14ac:dyDescent="0.3">
      <c r="A134" s="22"/>
      <c r="B134" s="84">
        <f t="shared" si="4"/>
        <v>123</v>
      </c>
      <c r="C134" s="238"/>
      <c r="D134" s="238" t="s">
        <v>25</v>
      </c>
      <c r="E134" s="239" t="s">
        <v>3018</v>
      </c>
      <c r="F134" s="238" t="s">
        <v>416</v>
      </c>
      <c r="G134" s="238" t="s">
        <v>558</v>
      </c>
      <c r="H134" s="240" t="s">
        <v>470</v>
      </c>
      <c r="I134" s="241">
        <v>42917</v>
      </c>
      <c r="J134" s="242">
        <v>43830</v>
      </c>
      <c r="K134" s="238" t="s">
        <v>174</v>
      </c>
      <c r="L134" s="243">
        <f>MAX(M134:N134)</f>
        <v>1.4570000000000001</v>
      </c>
      <c r="M134" s="244">
        <v>1.4570000000000001</v>
      </c>
      <c r="N134" s="244">
        <v>1.4570000000000001</v>
      </c>
      <c r="O134" s="243"/>
      <c r="P134" s="244"/>
      <c r="Q134" s="245"/>
      <c r="R134" s="206" t="s">
        <v>3002</v>
      </c>
      <c r="S134" s="44"/>
      <c r="T134" s="24"/>
    </row>
    <row r="135" spans="1:20" ht="16.5" x14ac:dyDescent="0.25">
      <c r="A135" s="22">
        <f>+A123+7</f>
        <v>749</v>
      </c>
      <c r="B135" s="201">
        <f t="shared" si="4"/>
        <v>124</v>
      </c>
      <c r="C135" s="45" t="s">
        <v>786</v>
      </c>
      <c r="D135" s="46" t="s">
        <v>25</v>
      </c>
      <c r="E135" s="45" t="s">
        <v>373</v>
      </c>
      <c r="F135" s="46" t="s">
        <v>416</v>
      </c>
      <c r="G135" s="46" t="s">
        <v>558</v>
      </c>
      <c r="H135" s="90" t="s">
        <v>562</v>
      </c>
      <c r="I135" s="72">
        <v>42767</v>
      </c>
      <c r="J135" s="91">
        <v>43861</v>
      </c>
      <c r="K135" s="48" t="s">
        <v>374</v>
      </c>
      <c r="L135" s="209">
        <v>0.6</v>
      </c>
      <c r="M135" s="204">
        <v>0</v>
      </c>
      <c r="N135" s="208">
        <v>0</v>
      </c>
      <c r="O135" s="209">
        <v>0</v>
      </c>
      <c r="P135" s="204">
        <v>0</v>
      </c>
      <c r="Q135" s="208">
        <v>0</v>
      </c>
      <c r="R135" s="213"/>
      <c r="S135" s="44" t="s">
        <v>562</v>
      </c>
      <c r="T135" s="24" t="b">
        <f t="shared" si="3"/>
        <v>1</v>
      </c>
    </row>
    <row r="136" spans="1:20" ht="17.25" thickBot="1" x14ac:dyDescent="0.3">
      <c r="A136" s="22">
        <f t="shared" si="5"/>
        <v>756</v>
      </c>
      <c r="B136" s="84">
        <f t="shared" si="4"/>
        <v>125</v>
      </c>
      <c r="C136" s="74" t="s">
        <v>786</v>
      </c>
      <c r="D136" s="75" t="s">
        <v>25</v>
      </c>
      <c r="E136" s="74" t="s">
        <v>373</v>
      </c>
      <c r="F136" s="75" t="s">
        <v>416</v>
      </c>
      <c r="G136" s="75" t="s">
        <v>558</v>
      </c>
      <c r="H136" s="85" t="s">
        <v>562</v>
      </c>
      <c r="I136" s="86">
        <v>42767</v>
      </c>
      <c r="J136" s="87">
        <v>43861</v>
      </c>
      <c r="K136" s="88" t="s">
        <v>375</v>
      </c>
      <c r="L136" s="117">
        <v>0.6</v>
      </c>
      <c r="M136" s="118">
        <v>0</v>
      </c>
      <c r="N136" s="119">
        <v>0</v>
      </c>
      <c r="O136" s="117">
        <v>0</v>
      </c>
      <c r="P136" s="118">
        <v>0</v>
      </c>
      <c r="Q136" s="119">
        <v>0</v>
      </c>
      <c r="R136" s="89"/>
      <c r="S136" s="44" t="s">
        <v>562</v>
      </c>
      <c r="T136" s="24" t="b">
        <f t="shared" si="3"/>
        <v>1</v>
      </c>
    </row>
    <row r="137" spans="1:20" ht="16.5" x14ac:dyDescent="0.25">
      <c r="A137" s="22">
        <f t="shared" si="5"/>
        <v>763</v>
      </c>
      <c r="B137" s="201">
        <f t="shared" si="4"/>
        <v>126</v>
      </c>
      <c r="C137" s="45" t="s">
        <v>787</v>
      </c>
      <c r="D137" s="46" t="s">
        <v>25</v>
      </c>
      <c r="E137" s="45" t="s">
        <v>271</v>
      </c>
      <c r="F137" s="46" t="s">
        <v>416</v>
      </c>
      <c r="G137" s="46" t="s">
        <v>558</v>
      </c>
      <c r="H137" s="90" t="s">
        <v>513</v>
      </c>
      <c r="I137" s="72">
        <v>42552</v>
      </c>
      <c r="J137" s="91">
        <v>43830</v>
      </c>
      <c r="K137" s="48" t="s">
        <v>77</v>
      </c>
      <c r="L137" s="209">
        <f>MAX(M137:N137)</f>
        <v>1</v>
      </c>
      <c r="M137" s="204">
        <v>1</v>
      </c>
      <c r="N137" s="208">
        <v>1</v>
      </c>
      <c r="O137" s="209">
        <v>0</v>
      </c>
      <c r="P137" s="204">
        <v>0</v>
      </c>
      <c r="Q137" s="208">
        <v>0</v>
      </c>
      <c r="R137" s="1334" t="s">
        <v>376</v>
      </c>
      <c r="S137" s="44" t="s">
        <v>513</v>
      </c>
      <c r="T137" s="24" t="b">
        <f t="shared" si="3"/>
        <v>1</v>
      </c>
    </row>
    <row r="138" spans="1:20" ht="16.5" x14ac:dyDescent="0.25">
      <c r="A138" s="22">
        <f t="shared" si="5"/>
        <v>770</v>
      </c>
      <c r="B138" s="201">
        <f t="shared" si="4"/>
        <v>127</v>
      </c>
      <c r="C138" s="45" t="s">
        <v>787</v>
      </c>
      <c r="D138" s="46" t="s">
        <v>25</v>
      </c>
      <c r="E138" s="45" t="s">
        <v>271</v>
      </c>
      <c r="F138" s="46" t="s">
        <v>416</v>
      </c>
      <c r="G138" s="46" t="s">
        <v>558</v>
      </c>
      <c r="H138" s="47" t="s">
        <v>513</v>
      </c>
      <c r="I138" s="72">
        <v>42552</v>
      </c>
      <c r="J138" s="73">
        <v>43830</v>
      </c>
      <c r="K138" s="48" t="s">
        <v>76</v>
      </c>
      <c r="L138" s="209">
        <f t="shared" ref="L138:L144" si="7">MAX(M138:N138)</f>
        <v>0.6</v>
      </c>
      <c r="M138" s="204">
        <v>0.6</v>
      </c>
      <c r="N138" s="208">
        <v>0.6</v>
      </c>
      <c r="O138" s="209">
        <v>0</v>
      </c>
      <c r="P138" s="204">
        <v>0</v>
      </c>
      <c r="Q138" s="208">
        <v>0</v>
      </c>
      <c r="R138" s="1335"/>
      <c r="S138" s="44" t="s">
        <v>513</v>
      </c>
      <c r="T138" s="24" t="b">
        <f t="shared" si="3"/>
        <v>1</v>
      </c>
    </row>
    <row r="139" spans="1:20" ht="17.25" thickBot="1" x14ac:dyDescent="0.3">
      <c r="A139" s="22">
        <f t="shared" si="5"/>
        <v>777</v>
      </c>
      <c r="B139" s="84">
        <f t="shared" si="4"/>
        <v>128</v>
      </c>
      <c r="C139" s="74" t="s">
        <v>788</v>
      </c>
      <c r="D139" s="75" t="s">
        <v>25</v>
      </c>
      <c r="E139" s="74" t="s">
        <v>271</v>
      </c>
      <c r="F139" s="75" t="s">
        <v>416</v>
      </c>
      <c r="G139" s="75" t="s">
        <v>558</v>
      </c>
      <c r="H139" s="85" t="s">
        <v>517</v>
      </c>
      <c r="I139" s="86">
        <v>42552</v>
      </c>
      <c r="J139" s="87">
        <v>43830</v>
      </c>
      <c r="K139" s="88" t="s">
        <v>71</v>
      </c>
      <c r="L139" s="117">
        <f t="shared" si="7"/>
        <v>0.1</v>
      </c>
      <c r="M139" s="118">
        <v>0.05</v>
      </c>
      <c r="N139" s="119">
        <v>0.1</v>
      </c>
      <c r="O139" s="117">
        <v>0</v>
      </c>
      <c r="P139" s="118">
        <v>0</v>
      </c>
      <c r="Q139" s="119">
        <v>0</v>
      </c>
      <c r="R139" s="1336"/>
      <c r="S139" s="44" t="s">
        <v>517</v>
      </c>
      <c r="T139" s="24" t="b">
        <f t="shared" si="3"/>
        <v>1</v>
      </c>
    </row>
    <row r="140" spans="1:20" ht="16.5" x14ac:dyDescent="0.25">
      <c r="A140" s="22">
        <f t="shared" si="5"/>
        <v>784</v>
      </c>
      <c r="B140" s="201">
        <f t="shared" si="4"/>
        <v>129</v>
      </c>
      <c r="C140" s="45" t="s">
        <v>789</v>
      </c>
      <c r="D140" s="46" t="s">
        <v>25</v>
      </c>
      <c r="E140" s="45" t="s">
        <v>272</v>
      </c>
      <c r="F140" s="46" t="s">
        <v>416</v>
      </c>
      <c r="G140" s="46" t="s">
        <v>558</v>
      </c>
      <c r="H140" s="90" t="s">
        <v>470</v>
      </c>
      <c r="I140" s="72">
        <v>42552</v>
      </c>
      <c r="J140" s="91">
        <v>43830</v>
      </c>
      <c r="K140" s="48" t="s">
        <v>62</v>
      </c>
      <c r="L140" s="209">
        <f t="shared" si="7"/>
        <v>1.62</v>
      </c>
      <c r="M140" s="204">
        <v>1.36</v>
      </c>
      <c r="N140" s="208">
        <v>1.62</v>
      </c>
      <c r="O140" s="209">
        <v>0</v>
      </c>
      <c r="P140" s="204">
        <v>0</v>
      </c>
      <c r="Q140" s="208">
        <v>0</v>
      </c>
      <c r="R140" s="1334" t="s">
        <v>377</v>
      </c>
      <c r="S140" s="44" t="s">
        <v>470</v>
      </c>
      <c r="T140" s="24" t="b">
        <f t="shared" si="3"/>
        <v>1</v>
      </c>
    </row>
    <row r="141" spans="1:20" ht="16.5" x14ac:dyDescent="0.25">
      <c r="A141" s="22">
        <f t="shared" si="5"/>
        <v>791</v>
      </c>
      <c r="B141" s="201">
        <f t="shared" si="4"/>
        <v>130</v>
      </c>
      <c r="C141" s="45" t="s">
        <v>789</v>
      </c>
      <c r="D141" s="46" t="s">
        <v>25</v>
      </c>
      <c r="E141" s="45" t="s">
        <v>272</v>
      </c>
      <c r="F141" s="46" t="s">
        <v>416</v>
      </c>
      <c r="G141" s="46" t="s">
        <v>558</v>
      </c>
      <c r="H141" s="47" t="s">
        <v>470</v>
      </c>
      <c r="I141" s="72">
        <v>42552</v>
      </c>
      <c r="J141" s="73">
        <v>43830</v>
      </c>
      <c r="K141" s="48" t="s">
        <v>60</v>
      </c>
      <c r="L141" s="209">
        <f t="shared" si="7"/>
        <v>24.021999999999998</v>
      </c>
      <c r="M141" s="204">
        <v>24.021999999999998</v>
      </c>
      <c r="N141" s="208">
        <v>24.021999999999998</v>
      </c>
      <c r="O141" s="209">
        <v>0</v>
      </c>
      <c r="P141" s="204">
        <v>0</v>
      </c>
      <c r="Q141" s="208">
        <v>0</v>
      </c>
      <c r="R141" s="1335"/>
      <c r="S141" s="44" t="s">
        <v>470</v>
      </c>
      <c r="T141" s="24" t="b">
        <f t="shared" si="3"/>
        <v>1</v>
      </c>
    </row>
    <row r="142" spans="1:20" ht="17.25" thickBot="1" x14ac:dyDescent="0.3">
      <c r="A142" s="22">
        <f t="shared" si="5"/>
        <v>798</v>
      </c>
      <c r="B142" s="84">
        <f t="shared" ref="B142:B205" si="8">+B141+1</f>
        <v>131</v>
      </c>
      <c r="C142" s="74" t="s">
        <v>790</v>
      </c>
      <c r="D142" s="75" t="s">
        <v>25</v>
      </c>
      <c r="E142" s="75" t="s">
        <v>272</v>
      </c>
      <c r="F142" s="75" t="s">
        <v>416</v>
      </c>
      <c r="G142" s="75" t="s">
        <v>558</v>
      </c>
      <c r="H142" s="85" t="s">
        <v>475</v>
      </c>
      <c r="I142" s="86">
        <v>42552</v>
      </c>
      <c r="J142" s="87">
        <v>43830</v>
      </c>
      <c r="K142" s="88" t="s">
        <v>152</v>
      </c>
      <c r="L142" s="117">
        <f t="shared" si="7"/>
        <v>3.7</v>
      </c>
      <c r="M142" s="118">
        <v>3.7</v>
      </c>
      <c r="N142" s="119">
        <v>3.7</v>
      </c>
      <c r="O142" s="117">
        <v>0</v>
      </c>
      <c r="P142" s="118">
        <v>0</v>
      </c>
      <c r="Q142" s="119">
        <v>0</v>
      </c>
      <c r="R142" s="1336"/>
      <c r="S142" s="44" t="s">
        <v>475</v>
      </c>
      <c r="T142" s="24" t="b">
        <f t="shared" si="3"/>
        <v>1</v>
      </c>
    </row>
    <row r="143" spans="1:20" ht="17.25" thickBot="1" x14ac:dyDescent="0.3">
      <c r="A143" s="22">
        <f t="shared" ref="A143:A206" si="9">+A142+7</f>
        <v>805</v>
      </c>
      <c r="B143" s="84">
        <f t="shared" si="8"/>
        <v>132</v>
      </c>
      <c r="C143" s="93" t="s">
        <v>791</v>
      </c>
      <c r="D143" s="94" t="s">
        <v>25</v>
      </c>
      <c r="E143" s="93" t="s">
        <v>273</v>
      </c>
      <c r="F143" s="94" t="s">
        <v>416</v>
      </c>
      <c r="G143" s="94" t="s">
        <v>558</v>
      </c>
      <c r="H143" s="95" t="s">
        <v>484</v>
      </c>
      <c r="I143" s="96">
        <v>42552</v>
      </c>
      <c r="J143" s="97">
        <v>43677</v>
      </c>
      <c r="K143" s="98" t="s">
        <v>108</v>
      </c>
      <c r="L143" s="99">
        <f t="shared" si="7"/>
        <v>2.85</v>
      </c>
      <c r="M143" s="100">
        <v>2.8</v>
      </c>
      <c r="N143" s="101">
        <v>2.85</v>
      </c>
      <c r="O143" s="99">
        <v>0</v>
      </c>
      <c r="P143" s="100">
        <v>0</v>
      </c>
      <c r="Q143" s="101">
        <v>0</v>
      </c>
      <c r="R143" s="120" t="s">
        <v>378</v>
      </c>
      <c r="S143" s="44" t="s">
        <v>484</v>
      </c>
      <c r="T143" s="24" t="b">
        <f t="shared" si="3"/>
        <v>1</v>
      </c>
    </row>
    <row r="144" spans="1:20" ht="17.25" thickBot="1" x14ac:dyDescent="0.3">
      <c r="A144" s="22">
        <f t="shared" si="9"/>
        <v>812</v>
      </c>
      <c r="B144" s="84">
        <f t="shared" si="8"/>
        <v>133</v>
      </c>
      <c r="C144" s="93" t="s">
        <v>792</v>
      </c>
      <c r="D144" s="94" t="s">
        <v>25</v>
      </c>
      <c r="E144" s="93" t="s">
        <v>274</v>
      </c>
      <c r="F144" s="94" t="s">
        <v>416</v>
      </c>
      <c r="G144" s="94" t="s">
        <v>558</v>
      </c>
      <c r="H144" s="95" t="s">
        <v>451</v>
      </c>
      <c r="I144" s="96">
        <v>42552</v>
      </c>
      <c r="J144" s="97">
        <v>43677</v>
      </c>
      <c r="K144" s="98" t="s">
        <v>154</v>
      </c>
      <c r="L144" s="99">
        <f t="shared" si="7"/>
        <v>1.5</v>
      </c>
      <c r="M144" s="100">
        <v>1.5</v>
      </c>
      <c r="N144" s="101">
        <v>1.5</v>
      </c>
      <c r="O144" s="99">
        <v>0</v>
      </c>
      <c r="P144" s="100">
        <v>0</v>
      </c>
      <c r="Q144" s="101">
        <v>0</v>
      </c>
      <c r="R144" s="120" t="s">
        <v>379</v>
      </c>
      <c r="S144" s="44" t="s">
        <v>451</v>
      </c>
      <c r="T144" s="24" t="b">
        <f t="shared" si="3"/>
        <v>1</v>
      </c>
    </row>
    <row r="145" spans="1:20" ht="15.75" thickBot="1" x14ac:dyDescent="0.3">
      <c r="A145" s="22">
        <f t="shared" si="9"/>
        <v>819</v>
      </c>
      <c r="B145" s="84">
        <f t="shared" si="8"/>
        <v>134</v>
      </c>
      <c r="C145" s="93"/>
      <c r="D145" s="94" t="s">
        <v>25</v>
      </c>
      <c r="E145" s="93" t="s">
        <v>371</v>
      </c>
      <c r="F145" s="94" t="s">
        <v>416</v>
      </c>
      <c r="G145" s="94" t="s">
        <v>558</v>
      </c>
      <c r="H145" s="95" t="s">
        <v>422</v>
      </c>
      <c r="I145" s="96">
        <v>42917</v>
      </c>
      <c r="J145" s="97">
        <v>44742</v>
      </c>
      <c r="K145" s="98" t="s">
        <v>3028</v>
      </c>
      <c r="L145" s="99">
        <v>3.5</v>
      </c>
      <c r="M145" s="100">
        <v>0</v>
      </c>
      <c r="N145" s="101">
        <v>0</v>
      </c>
      <c r="O145" s="99">
        <v>0</v>
      </c>
      <c r="P145" s="100"/>
      <c r="Q145" s="101"/>
      <c r="R145" s="120"/>
      <c r="S145" s="50"/>
      <c r="T145" s="24"/>
    </row>
    <row r="146" spans="1:20" x14ac:dyDescent="0.25">
      <c r="A146" s="22">
        <f t="shared" si="9"/>
        <v>826</v>
      </c>
      <c r="B146" s="201">
        <f t="shared" si="8"/>
        <v>135</v>
      </c>
      <c r="C146" s="45"/>
      <c r="D146" s="46" t="s">
        <v>25</v>
      </c>
      <c r="E146" s="45" t="s">
        <v>266</v>
      </c>
      <c r="F146" s="46" t="s">
        <v>416</v>
      </c>
      <c r="G146" s="46" t="s">
        <v>558</v>
      </c>
      <c r="H146" s="90" t="s">
        <v>3029</v>
      </c>
      <c r="I146" s="72">
        <v>42917</v>
      </c>
      <c r="J146" s="91">
        <v>44561</v>
      </c>
      <c r="K146" s="48" t="s">
        <v>3030</v>
      </c>
      <c r="L146" s="209">
        <v>30</v>
      </c>
      <c r="M146" s="204"/>
      <c r="N146" s="208"/>
      <c r="O146" s="209"/>
      <c r="P146" s="204"/>
      <c r="Q146" s="208"/>
      <c r="R146" s="202"/>
      <c r="S146" s="50"/>
      <c r="T146" s="24"/>
    </row>
    <row r="147" spans="1:20" x14ac:dyDescent="0.25">
      <c r="A147" s="22">
        <f t="shared" si="9"/>
        <v>833</v>
      </c>
      <c r="B147" s="201">
        <f t="shared" si="8"/>
        <v>136</v>
      </c>
      <c r="C147" s="45"/>
      <c r="D147" s="46"/>
      <c r="E147" s="45"/>
      <c r="F147" s="46"/>
      <c r="G147" s="46"/>
      <c r="H147" s="47"/>
      <c r="I147" s="72"/>
      <c r="J147" s="73"/>
      <c r="K147" s="48"/>
      <c r="L147" s="209"/>
      <c r="M147" s="204"/>
      <c r="N147" s="208"/>
      <c r="O147" s="209"/>
      <c r="P147" s="204"/>
      <c r="Q147" s="208"/>
      <c r="R147" s="202"/>
      <c r="S147" s="50"/>
      <c r="T147" s="24"/>
    </row>
    <row r="148" spans="1:20" x14ac:dyDescent="0.25">
      <c r="A148" s="22">
        <f t="shared" si="9"/>
        <v>840</v>
      </c>
      <c r="B148" s="201">
        <f t="shared" si="8"/>
        <v>137</v>
      </c>
      <c r="C148" s="45"/>
      <c r="D148" s="46"/>
      <c r="E148" s="45"/>
      <c r="F148" s="46"/>
      <c r="G148" s="46"/>
      <c r="H148" s="47"/>
      <c r="I148" s="72"/>
      <c r="J148" s="73"/>
      <c r="K148" s="48"/>
      <c r="L148" s="209"/>
      <c r="M148" s="204"/>
      <c r="N148" s="208"/>
      <c r="O148" s="209"/>
      <c r="P148" s="204"/>
      <c r="Q148" s="208"/>
      <c r="R148" s="202"/>
      <c r="S148" s="50"/>
      <c r="T148" s="24"/>
    </row>
    <row r="149" spans="1:20" x14ac:dyDescent="0.25">
      <c r="A149" s="22">
        <f t="shared" si="9"/>
        <v>847</v>
      </c>
      <c r="B149" s="201">
        <f t="shared" si="8"/>
        <v>138</v>
      </c>
      <c r="C149" s="45"/>
      <c r="D149" s="46"/>
      <c r="E149" s="45"/>
      <c r="F149" s="46"/>
      <c r="G149" s="46"/>
      <c r="H149" s="47"/>
      <c r="I149" s="72"/>
      <c r="J149" s="73"/>
      <c r="K149" s="48"/>
      <c r="L149" s="209"/>
      <c r="M149" s="204"/>
      <c r="N149" s="208"/>
      <c r="O149" s="209"/>
      <c r="P149" s="204"/>
      <c r="Q149" s="208"/>
      <c r="R149" s="202"/>
      <c r="S149" s="50"/>
      <c r="T149" s="24"/>
    </row>
    <row r="150" spans="1:20" x14ac:dyDescent="0.25">
      <c r="A150" s="22">
        <f t="shared" si="9"/>
        <v>854</v>
      </c>
      <c r="B150" s="201">
        <f t="shared" si="8"/>
        <v>139</v>
      </c>
      <c r="C150" s="45"/>
      <c r="D150" s="46"/>
      <c r="E150" s="45"/>
      <c r="F150" s="46"/>
      <c r="G150" s="46"/>
      <c r="H150" s="47"/>
      <c r="I150" s="72"/>
      <c r="J150" s="73"/>
      <c r="K150" s="48"/>
      <c r="L150" s="209"/>
      <c r="M150" s="204"/>
      <c r="N150" s="208"/>
      <c r="O150" s="209"/>
      <c r="P150" s="204"/>
      <c r="Q150" s="208"/>
      <c r="R150" s="202"/>
      <c r="S150" s="50"/>
      <c r="T150" s="24"/>
    </row>
    <row r="151" spans="1:20" x14ac:dyDescent="0.25">
      <c r="A151" s="22">
        <f t="shared" si="9"/>
        <v>861</v>
      </c>
      <c r="B151" s="201">
        <f t="shared" si="8"/>
        <v>140</v>
      </c>
      <c r="C151" s="45"/>
      <c r="D151" s="46"/>
      <c r="E151" s="45"/>
      <c r="F151" s="46"/>
      <c r="G151" s="46"/>
      <c r="H151" s="47"/>
      <c r="I151" s="72"/>
      <c r="J151" s="73"/>
      <c r="K151" s="48"/>
      <c r="L151" s="209"/>
      <c r="M151" s="204"/>
      <c r="N151" s="208"/>
      <c r="O151" s="209"/>
      <c r="P151" s="204"/>
      <c r="Q151" s="208"/>
      <c r="R151" s="202"/>
      <c r="S151" s="50"/>
      <c r="T151" s="24"/>
    </row>
    <row r="152" spans="1:20" x14ac:dyDescent="0.25">
      <c r="A152" s="22">
        <f t="shared" si="9"/>
        <v>868</v>
      </c>
      <c r="B152" s="201">
        <f t="shared" si="8"/>
        <v>141</v>
      </c>
      <c r="C152" s="45"/>
      <c r="D152" s="46"/>
      <c r="E152" s="45"/>
      <c r="F152" s="46"/>
      <c r="G152" s="46"/>
      <c r="H152" s="47"/>
      <c r="I152" s="72"/>
      <c r="J152" s="73"/>
      <c r="K152" s="48"/>
      <c r="L152" s="209"/>
      <c r="M152" s="204"/>
      <c r="N152" s="208"/>
      <c r="O152" s="209"/>
      <c r="P152" s="204"/>
      <c r="Q152" s="208"/>
      <c r="R152" s="202"/>
      <c r="S152" s="50"/>
      <c r="T152" s="24"/>
    </row>
    <row r="153" spans="1:20" x14ac:dyDescent="0.25">
      <c r="A153" s="22">
        <f t="shared" si="9"/>
        <v>875</v>
      </c>
      <c r="B153" s="201">
        <f t="shared" si="8"/>
        <v>142</v>
      </c>
      <c r="C153" s="45"/>
      <c r="D153" s="46"/>
      <c r="E153" s="45"/>
      <c r="F153" s="46"/>
      <c r="G153" s="46"/>
      <c r="H153" s="47"/>
      <c r="I153" s="72"/>
      <c r="J153" s="73"/>
      <c r="K153" s="48"/>
      <c r="L153" s="209"/>
      <c r="M153" s="204"/>
      <c r="N153" s="208"/>
      <c r="O153" s="209"/>
      <c r="P153" s="204"/>
      <c r="Q153" s="208"/>
      <c r="R153" s="202"/>
      <c r="S153" s="50"/>
      <c r="T153" s="24"/>
    </row>
    <row r="154" spans="1:20" x14ac:dyDescent="0.25">
      <c r="A154" s="22">
        <f t="shared" si="9"/>
        <v>882</v>
      </c>
      <c r="B154" s="201">
        <f t="shared" si="8"/>
        <v>143</v>
      </c>
      <c r="C154" s="45"/>
      <c r="D154" s="46"/>
      <c r="E154" s="45"/>
      <c r="F154" s="46"/>
      <c r="G154" s="46"/>
      <c r="H154" s="47"/>
      <c r="I154" s="72"/>
      <c r="J154" s="73"/>
      <c r="K154" s="48"/>
      <c r="L154" s="209"/>
      <c r="M154" s="204"/>
      <c r="N154" s="208"/>
      <c r="O154" s="209"/>
      <c r="P154" s="204"/>
      <c r="Q154" s="208"/>
      <c r="R154" s="202"/>
      <c r="S154" s="50"/>
      <c r="T154" s="24"/>
    </row>
    <row r="155" spans="1:20" x14ac:dyDescent="0.25">
      <c r="A155" s="22">
        <f t="shared" si="9"/>
        <v>889</v>
      </c>
      <c r="B155" s="201">
        <f t="shared" si="8"/>
        <v>144</v>
      </c>
      <c r="C155" s="45"/>
      <c r="D155" s="46"/>
      <c r="E155" s="45"/>
      <c r="F155" s="46"/>
      <c r="G155" s="46"/>
      <c r="H155" s="47"/>
      <c r="I155" s="72"/>
      <c r="J155" s="73"/>
      <c r="K155" s="48"/>
      <c r="L155" s="209"/>
      <c r="M155" s="204"/>
      <c r="N155" s="208"/>
      <c r="O155" s="209"/>
      <c r="P155" s="204"/>
      <c r="Q155" s="208"/>
      <c r="R155" s="202"/>
      <c r="S155" s="50"/>
      <c r="T155" s="24"/>
    </row>
    <row r="156" spans="1:20" x14ac:dyDescent="0.25">
      <c r="A156" s="22">
        <f t="shared" si="9"/>
        <v>896</v>
      </c>
      <c r="B156" s="201">
        <f t="shared" si="8"/>
        <v>145</v>
      </c>
      <c r="C156" s="45"/>
      <c r="D156" s="46"/>
      <c r="E156" s="45"/>
      <c r="F156" s="46"/>
      <c r="G156" s="46"/>
      <c r="H156" s="47"/>
      <c r="I156" s="72"/>
      <c r="J156" s="73"/>
      <c r="K156" s="48"/>
      <c r="L156" s="209"/>
      <c r="M156" s="204"/>
      <c r="N156" s="208"/>
      <c r="O156" s="209"/>
      <c r="P156" s="204"/>
      <c r="Q156" s="208"/>
      <c r="R156" s="202"/>
      <c r="S156" s="50"/>
      <c r="T156" s="24"/>
    </row>
    <row r="157" spans="1:20" x14ac:dyDescent="0.25">
      <c r="A157" s="22">
        <f t="shared" si="9"/>
        <v>903</v>
      </c>
      <c r="B157" s="201">
        <f t="shared" si="8"/>
        <v>146</v>
      </c>
      <c r="C157" s="45"/>
      <c r="D157" s="46"/>
      <c r="E157" s="45"/>
      <c r="F157" s="46"/>
      <c r="G157" s="46"/>
      <c r="H157" s="47"/>
      <c r="I157" s="72"/>
      <c r="J157" s="73"/>
      <c r="K157" s="48"/>
      <c r="L157" s="209"/>
      <c r="M157" s="204"/>
      <c r="N157" s="208"/>
      <c r="O157" s="209"/>
      <c r="P157" s="204"/>
      <c r="Q157" s="208"/>
      <c r="R157" s="202"/>
      <c r="S157" s="50"/>
      <c r="T157" s="24"/>
    </row>
    <row r="158" spans="1:20" x14ac:dyDescent="0.25">
      <c r="A158" s="22">
        <f t="shared" si="9"/>
        <v>910</v>
      </c>
      <c r="B158" s="201">
        <f t="shared" si="8"/>
        <v>147</v>
      </c>
      <c r="C158" s="45"/>
      <c r="D158" s="46"/>
      <c r="E158" s="45"/>
      <c r="F158" s="46"/>
      <c r="G158" s="46"/>
      <c r="H158" s="47"/>
      <c r="I158" s="72"/>
      <c r="J158" s="73"/>
      <c r="K158" s="48"/>
      <c r="L158" s="209"/>
      <c r="M158" s="204"/>
      <c r="N158" s="208"/>
      <c r="O158" s="209"/>
      <c r="P158" s="204"/>
      <c r="Q158" s="208"/>
      <c r="R158" s="202"/>
      <c r="S158" s="50"/>
      <c r="T158" s="24"/>
    </row>
    <row r="159" spans="1:20" x14ac:dyDescent="0.25">
      <c r="A159" s="22">
        <f t="shared" si="9"/>
        <v>917</v>
      </c>
      <c r="B159" s="201">
        <f t="shared" si="8"/>
        <v>148</v>
      </c>
      <c r="C159" s="45"/>
      <c r="D159" s="46"/>
      <c r="E159" s="45"/>
      <c r="F159" s="46"/>
      <c r="G159" s="46"/>
      <c r="H159" s="47"/>
      <c r="I159" s="72"/>
      <c r="J159" s="73"/>
      <c r="K159" s="48"/>
      <c r="L159" s="209"/>
      <c r="M159" s="204"/>
      <c r="N159" s="208"/>
      <c r="O159" s="209"/>
      <c r="P159" s="204"/>
      <c r="Q159" s="208"/>
      <c r="R159" s="202"/>
      <c r="S159" s="50"/>
      <c r="T159" s="24"/>
    </row>
    <row r="160" spans="1:20" x14ac:dyDescent="0.25">
      <c r="A160" s="22">
        <f t="shared" si="9"/>
        <v>924</v>
      </c>
      <c r="B160" s="201">
        <f t="shared" si="8"/>
        <v>149</v>
      </c>
      <c r="C160" s="45"/>
      <c r="D160" s="46"/>
      <c r="E160" s="45"/>
      <c r="F160" s="46"/>
      <c r="G160" s="46"/>
      <c r="H160" s="47"/>
      <c r="I160" s="72"/>
      <c r="J160" s="73"/>
      <c r="K160" s="48"/>
      <c r="L160" s="209"/>
      <c r="M160" s="204"/>
      <c r="N160" s="208"/>
      <c r="O160" s="209"/>
      <c r="P160" s="204"/>
      <c r="Q160" s="208"/>
      <c r="R160" s="202"/>
      <c r="S160" s="50"/>
      <c r="T160" s="24"/>
    </row>
    <row r="161" spans="1:20" x14ac:dyDescent="0.25">
      <c r="A161" s="22">
        <f t="shared" si="9"/>
        <v>931</v>
      </c>
      <c r="B161" s="201">
        <f t="shared" si="8"/>
        <v>150</v>
      </c>
      <c r="C161" s="45"/>
      <c r="D161" s="46"/>
      <c r="E161" s="45"/>
      <c r="F161" s="46"/>
      <c r="G161" s="46"/>
      <c r="H161" s="47"/>
      <c r="I161" s="72"/>
      <c r="J161" s="73"/>
      <c r="K161" s="48"/>
      <c r="L161" s="209"/>
      <c r="M161" s="204"/>
      <c r="N161" s="208"/>
      <c r="O161" s="209"/>
      <c r="P161" s="204"/>
      <c r="Q161" s="208"/>
      <c r="R161" s="202"/>
      <c r="S161" s="50"/>
      <c r="T161" s="24"/>
    </row>
    <row r="162" spans="1:20" x14ac:dyDescent="0.25">
      <c r="A162" s="22">
        <f t="shared" si="9"/>
        <v>938</v>
      </c>
      <c r="B162" s="201">
        <f t="shared" si="8"/>
        <v>151</v>
      </c>
      <c r="C162" s="45"/>
      <c r="D162" s="46"/>
      <c r="E162" s="45"/>
      <c r="F162" s="46"/>
      <c r="G162" s="46"/>
      <c r="H162" s="47"/>
      <c r="I162" s="72"/>
      <c r="J162" s="73"/>
      <c r="K162" s="48"/>
      <c r="L162" s="209"/>
      <c r="M162" s="204"/>
      <c r="N162" s="208"/>
      <c r="O162" s="209"/>
      <c r="P162" s="204"/>
      <c r="Q162" s="208"/>
      <c r="R162" s="202"/>
      <c r="S162" s="50"/>
      <c r="T162" s="24"/>
    </row>
    <row r="163" spans="1:20" x14ac:dyDescent="0.25">
      <c r="A163" s="22">
        <f t="shared" si="9"/>
        <v>945</v>
      </c>
      <c r="B163" s="201">
        <f t="shared" si="8"/>
        <v>152</v>
      </c>
      <c r="C163" s="45"/>
      <c r="D163" s="46"/>
      <c r="E163" s="45"/>
      <c r="F163" s="46"/>
      <c r="G163" s="46"/>
      <c r="H163" s="47"/>
      <c r="I163" s="72"/>
      <c r="J163" s="73"/>
      <c r="K163" s="48"/>
      <c r="L163" s="209"/>
      <c r="M163" s="204"/>
      <c r="N163" s="208"/>
      <c r="O163" s="209"/>
      <c r="P163" s="204"/>
      <c r="Q163" s="208"/>
      <c r="R163" s="202"/>
      <c r="S163" s="50"/>
      <c r="T163" s="24"/>
    </row>
    <row r="164" spans="1:20" x14ac:dyDescent="0.25">
      <c r="A164" s="22">
        <f t="shared" si="9"/>
        <v>952</v>
      </c>
      <c r="B164" s="201">
        <f t="shared" si="8"/>
        <v>153</v>
      </c>
      <c r="C164" s="45"/>
      <c r="D164" s="46"/>
      <c r="E164" s="45"/>
      <c r="F164" s="46"/>
      <c r="G164" s="46"/>
      <c r="H164" s="47"/>
      <c r="I164" s="72"/>
      <c r="J164" s="73"/>
      <c r="K164" s="48"/>
      <c r="L164" s="209"/>
      <c r="M164" s="204"/>
      <c r="N164" s="208"/>
      <c r="O164" s="209"/>
      <c r="P164" s="204"/>
      <c r="Q164" s="208"/>
      <c r="R164" s="202"/>
      <c r="S164" s="50"/>
      <c r="T164" s="24"/>
    </row>
    <row r="165" spans="1:20" x14ac:dyDescent="0.25">
      <c r="A165" s="22">
        <f t="shared" si="9"/>
        <v>959</v>
      </c>
      <c r="B165" s="201">
        <f t="shared" si="8"/>
        <v>154</v>
      </c>
      <c r="C165" s="45"/>
      <c r="D165" s="46"/>
      <c r="E165" s="45"/>
      <c r="F165" s="46"/>
      <c r="G165" s="46"/>
      <c r="H165" s="47"/>
      <c r="I165" s="72"/>
      <c r="J165" s="73"/>
      <c r="K165" s="48"/>
      <c r="L165" s="209"/>
      <c r="M165" s="204"/>
      <c r="N165" s="208"/>
      <c r="O165" s="209"/>
      <c r="P165" s="204"/>
      <c r="Q165" s="208"/>
      <c r="R165" s="202"/>
      <c r="S165" s="50"/>
      <c r="T165" s="24"/>
    </row>
    <row r="166" spans="1:20" x14ac:dyDescent="0.25">
      <c r="A166" s="22">
        <f t="shared" si="9"/>
        <v>966</v>
      </c>
      <c r="B166" s="201">
        <f t="shared" si="8"/>
        <v>155</v>
      </c>
      <c r="C166" s="45"/>
      <c r="D166" s="46"/>
      <c r="E166" s="45"/>
      <c r="F166" s="46"/>
      <c r="G166" s="46"/>
      <c r="H166" s="47"/>
      <c r="I166" s="72"/>
      <c r="J166" s="73"/>
      <c r="K166" s="48"/>
      <c r="L166" s="209"/>
      <c r="M166" s="204"/>
      <c r="N166" s="208"/>
      <c r="O166" s="209"/>
      <c r="P166" s="204"/>
      <c r="Q166" s="208"/>
      <c r="R166" s="202"/>
      <c r="S166" s="50"/>
      <c r="T166" s="24"/>
    </row>
    <row r="167" spans="1:20" x14ac:dyDescent="0.25">
      <c r="A167" s="22">
        <f t="shared" si="9"/>
        <v>973</v>
      </c>
      <c r="B167" s="201">
        <f t="shared" si="8"/>
        <v>156</v>
      </c>
      <c r="C167" s="45"/>
      <c r="D167" s="46"/>
      <c r="E167" s="45"/>
      <c r="F167" s="46"/>
      <c r="G167" s="46"/>
      <c r="H167" s="47"/>
      <c r="I167" s="72"/>
      <c r="J167" s="73"/>
      <c r="K167" s="48"/>
      <c r="L167" s="209"/>
      <c r="M167" s="204"/>
      <c r="N167" s="208"/>
      <c r="O167" s="209"/>
      <c r="P167" s="204"/>
      <c r="Q167" s="208"/>
      <c r="R167" s="202"/>
      <c r="S167" s="50"/>
      <c r="T167" s="24"/>
    </row>
    <row r="168" spans="1:20" x14ac:dyDescent="0.25">
      <c r="A168" s="22">
        <f t="shared" si="9"/>
        <v>980</v>
      </c>
      <c r="B168" s="201">
        <f t="shared" si="8"/>
        <v>157</v>
      </c>
      <c r="C168" s="45"/>
      <c r="D168" s="46"/>
      <c r="E168" s="45"/>
      <c r="F168" s="46"/>
      <c r="G168" s="46"/>
      <c r="H168" s="47"/>
      <c r="I168" s="72"/>
      <c r="J168" s="73"/>
      <c r="K168" s="48"/>
      <c r="L168" s="209"/>
      <c r="M168" s="204"/>
      <c r="N168" s="208"/>
      <c r="O168" s="209"/>
      <c r="P168" s="204"/>
      <c r="Q168" s="208"/>
      <c r="R168" s="202"/>
      <c r="S168" s="50"/>
      <c r="T168" s="24"/>
    </row>
    <row r="169" spans="1:20" x14ac:dyDescent="0.25">
      <c r="A169" s="22">
        <f t="shared" si="9"/>
        <v>987</v>
      </c>
      <c r="B169" s="201">
        <f t="shared" si="8"/>
        <v>158</v>
      </c>
      <c r="C169" s="45"/>
      <c r="D169" s="46"/>
      <c r="E169" s="45"/>
      <c r="F169" s="46"/>
      <c r="G169" s="46"/>
      <c r="H169" s="47"/>
      <c r="I169" s="72"/>
      <c r="J169" s="73"/>
      <c r="K169" s="48"/>
      <c r="L169" s="209"/>
      <c r="M169" s="204"/>
      <c r="N169" s="208"/>
      <c r="O169" s="209"/>
      <c r="P169" s="204"/>
      <c r="Q169" s="208"/>
      <c r="R169" s="202"/>
      <c r="S169" s="50"/>
      <c r="T169" s="24"/>
    </row>
    <row r="170" spans="1:20" x14ac:dyDescent="0.25">
      <c r="A170" s="22">
        <f t="shared" si="9"/>
        <v>994</v>
      </c>
      <c r="B170" s="201">
        <f t="shared" si="8"/>
        <v>159</v>
      </c>
      <c r="C170" s="45"/>
      <c r="D170" s="46"/>
      <c r="E170" s="45"/>
      <c r="F170" s="46"/>
      <c r="G170" s="46"/>
      <c r="H170" s="47"/>
      <c r="I170" s="72"/>
      <c r="J170" s="73"/>
      <c r="K170" s="48"/>
      <c r="L170" s="209"/>
      <c r="M170" s="204"/>
      <c r="N170" s="208"/>
      <c r="O170" s="209"/>
      <c r="P170" s="204"/>
      <c r="Q170" s="208"/>
      <c r="R170" s="202"/>
      <c r="S170" s="50"/>
      <c r="T170" s="24"/>
    </row>
    <row r="171" spans="1:20" x14ac:dyDescent="0.25">
      <c r="A171" s="22">
        <f t="shared" si="9"/>
        <v>1001</v>
      </c>
      <c r="B171" s="201">
        <f t="shared" si="8"/>
        <v>160</v>
      </c>
      <c r="C171" s="45"/>
      <c r="D171" s="46"/>
      <c r="E171" s="45"/>
      <c r="F171" s="46"/>
      <c r="G171" s="46"/>
      <c r="H171" s="47"/>
      <c r="I171" s="72"/>
      <c r="J171" s="73"/>
      <c r="K171" s="48"/>
      <c r="L171" s="209"/>
      <c r="M171" s="204"/>
      <c r="N171" s="208"/>
      <c r="O171" s="209"/>
      <c r="P171" s="204"/>
      <c r="Q171" s="208"/>
      <c r="R171" s="202"/>
      <c r="S171" s="50"/>
      <c r="T171" s="24"/>
    </row>
    <row r="172" spans="1:20" x14ac:dyDescent="0.25">
      <c r="A172" s="22">
        <f t="shared" si="9"/>
        <v>1008</v>
      </c>
      <c r="B172" s="201">
        <f t="shared" si="8"/>
        <v>161</v>
      </c>
      <c r="C172" s="45"/>
      <c r="D172" s="46"/>
      <c r="E172" s="45"/>
      <c r="F172" s="46"/>
      <c r="G172" s="46"/>
      <c r="H172" s="47"/>
      <c r="I172" s="72"/>
      <c r="J172" s="73"/>
      <c r="K172" s="48"/>
      <c r="L172" s="209"/>
      <c r="M172" s="204"/>
      <c r="N172" s="208"/>
      <c r="O172" s="209"/>
      <c r="P172" s="204"/>
      <c r="Q172" s="208"/>
      <c r="R172" s="202"/>
      <c r="S172" s="50"/>
      <c r="T172" s="24"/>
    </row>
    <row r="173" spans="1:20" x14ac:dyDescent="0.25">
      <c r="A173" s="22">
        <f t="shared" si="9"/>
        <v>1015</v>
      </c>
      <c r="B173" s="201">
        <f t="shared" si="8"/>
        <v>162</v>
      </c>
      <c r="C173" s="45"/>
      <c r="D173" s="46"/>
      <c r="E173" s="45"/>
      <c r="F173" s="46"/>
      <c r="G173" s="46"/>
      <c r="H173" s="47"/>
      <c r="I173" s="72"/>
      <c r="J173" s="73"/>
      <c r="K173" s="48"/>
      <c r="L173" s="209"/>
      <c r="M173" s="204"/>
      <c r="N173" s="208"/>
      <c r="O173" s="209"/>
      <c r="P173" s="204"/>
      <c r="Q173" s="208"/>
      <c r="R173" s="202"/>
      <c r="S173" s="50"/>
      <c r="T173" s="24"/>
    </row>
    <row r="174" spans="1:20" x14ac:dyDescent="0.25">
      <c r="A174" s="22">
        <f t="shared" si="9"/>
        <v>1022</v>
      </c>
      <c r="B174" s="201">
        <f t="shared" si="8"/>
        <v>163</v>
      </c>
      <c r="C174" s="45"/>
      <c r="D174" s="46"/>
      <c r="E174" s="45"/>
      <c r="F174" s="46"/>
      <c r="G174" s="46"/>
      <c r="H174" s="47"/>
      <c r="I174" s="72"/>
      <c r="J174" s="73"/>
      <c r="K174" s="48"/>
      <c r="L174" s="209"/>
      <c r="M174" s="204"/>
      <c r="N174" s="208"/>
      <c r="O174" s="209"/>
      <c r="P174" s="204"/>
      <c r="Q174" s="208"/>
      <c r="R174" s="202"/>
      <c r="S174" s="50"/>
      <c r="T174" s="24"/>
    </row>
    <row r="175" spans="1:20" x14ac:dyDescent="0.25">
      <c r="A175" s="22">
        <f t="shared" si="9"/>
        <v>1029</v>
      </c>
      <c r="B175" s="201">
        <f t="shared" si="8"/>
        <v>164</v>
      </c>
      <c r="C175" s="45"/>
      <c r="D175" s="46"/>
      <c r="E175" s="45"/>
      <c r="F175" s="46"/>
      <c r="G175" s="46"/>
      <c r="H175" s="47"/>
      <c r="I175" s="72"/>
      <c r="J175" s="73"/>
      <c r="K175" s="48"/>
      <c r="L175" s="209"/>
      <c r="M175" s="204"/>
      <c r="N175" s="208"/>
      <c r="O175" s="209"/>
      <c r="P175" s="204"/>
      <c r="Q175" s="208"/>
      <c r="R175" s="202"/>
      <c r="S175" s="50"/>
      <c r="T175" s="24"/>
    </row>
    <row r="176" spans="1:20" x14ac:dyDescent="0.25">
      <c r="A176" s="22">
        <f t="shared" si="9"/>
        <v>1036</v>
      </c>
      <c r="B176" s="201">
        <f t="shared" si="8"/>
        <v>165</v>
      </c>
      <c r="C176" s="45"/>
      <c r="D176" s="46"/>
      <c r="E176" s="45"/>
      <c r="F176" s="46"/>
      <c r="G176" s="46"/>
      <c r="H176" s="47"/>
      <c r="I176" s="72"/>
      <c r="J176" s="73"/>
      <c r="K176" s="48"/>
      <c r="L176" s="209"/>
      <c r="M176" s="204"/>
      <c r="N176" s="208"/>
      <c r="O176" s="209"/>
      <c r="P176" s="204"/>
      <c r="Q176" s="208"/>
      <c r="R176" s="202"/>
      <c r="S176" s="50"/>
      <c r="T176" s="24"/>
    </row>
    <row r="177" spans="1:20" x14ac:dyDescent="0.25">
      <c r="A177" s="22">
        <f t="shared" si="9"/>
        <v>1043</v>
      </c>
      <c r="B177" s="201">
        <f t="shared" si="8"/>
        <v>166</v>
      </c>
      <c r="C177" s="45"/>
      <c r="D177" s="46"/>
      <c r="E177" s="45"/>
      <c r="F177" s="46"/>
      <c r="G177" s="46"/>
      <c r="H177" s="47"/>
      <c r="I177" s="72"/>
      <c r="J177" s="73"/>
      <c r="K177" s="48"/>
      <c r="L177" s="209"/>
      <c r="M177" s="204"/>
      <c r="N177" s="208"/>
      <c r="O177" s="209"/>
      <c r="P177" s="204"/>
      <c r="Q177" s="208"/>
      <c r="R177" s="202"/>
      <c r="S177" s="50"/>
      <c r="T177" s="24"/>
    </row>
    <row r="178" spans="1:20" x14ac:dyDescent="0.25">
      <c r="A178" s="22">
        <f t="shared" si="9"/>
        <v>1050</v>
      </c>
      <c r="B178" s="201">
        <f t="shared" si="8"/>
        <v>167</v>
      </c>
      <c r="C178" s="45"/>
      <c r="D178" s="46"/>
      <c r="E178" s="45"/>
      <c r="F178" s="46"/>
      <c r="G178" s="46"/>
      <c r="H178" s="47"/>
      <c r="I178" s="72"/>
      <c r="J178" s="73"/>
      <c r="K178" s="48"/>
      <c r="L178" s="209"/>
      <c r="M178" s="204"/>
      <c r="N178" s="208"/>
      <c r="O178" s="209"/>
      <c r="P178" s="204"/>
      <c r="Q178" s="208"/>
      <c r="R178" s="202"/>
      <c r="S178" s="50"/>
      <c r="T178" s="24"/>
    </row>
    <row r="179" spans="1:20" x14ac:dyDescent="0.25">
      <c r="A179" s="22">
        <f t="shared" si="9"/>
        <v>1057</v>
      </c>
      <c r="B179" s="201">
        <f t="shared" si="8"/>
        <v>168</v>
      </c>
      <c r="C179" s="45"/>
      <c r="D179" s="46"/>
      <c r="E179" s="45"/>
      <c r="F179" s="46"/>
      <c r="G179" s="46"/>
      <c r="H179" s="47"/>
      <c r="I179" s="72"/>
      <c r="J179" s="73"/>
      <c r="K179" s="48"/>
      <c r="L179" s="209"/>
      <c r="M179" s="204"/>
      <c r="N179" s="208"/>
      <c r="O179" s="209"/>
      <c r="P179" s="204"/>
      <c r="Q179" s="208"/>
      <c r="R179" s="202"/>
      <c r="S179" s="24"/>
      <c r="T179" s="24"/>
    </row>
    <row r="180" spans="1:20" x14ac:dyDescent="0.25">
      <c r="A180" s="22">
        <f t="shared" si="9"/>
        <v>1064</v>
      </c>
      <c r="B180" s="201">
        <f t="shared" si="8"/>
        <v>169</v>
      </c>
      <c r="C180" s="45"/>
      <c r="D180" s="46"/>
      <c r="E180" s="45"/>
      <c r="F180" s="46"/>
      <c r="G180" s="46"/>
      <c r="H180" s="47"/>
      <c r="I180" s="72"/>
      <c r="J180" s="73"/>
      <c r="K180" s="48"/>
      <c r="L180" s="209"/>
      <c r="M180" s="204"/>
      <c r="N180" s="208"/>
      <c r="O180" s="209"/>
      <c r="P180" s="204"/>
      <c r="Q180" s="208"/>
      <c r="R180" s="202"/>
      <c r="S180" s="24"/>
      <c r="T180" s="24"/>
    </row>
    <row r="181" spans="1:20" x14ac:dyDescent="0.25">
      <c r="A181" s="22">
        <f t="shared" si="9"/>
        <v>1071</v>
      </c>
      <c r="B181" s="201">
        <f t="shared" si="8"/>
        <v>170</v>
      </c>
      <c r="C181" s="45"/>
      <c r="D181" s="46"/>
      <c r="E181" s="45"/>
      <c r="F181" s="46"/>
      <c r="G181" s="46"/>
      <c r="H181" s="47"/>
      <c r="I181" s="72"/>
      <c r="J181" s="73"/>
      <c r="K181" s="48"/>
      <c r="L181" s="209"/>
      <c r="M181" s="204"/>
      <c r="N181" s="208"/>
      <c r="O181" s="209"/>
      <c r="P181" s="204"/>
      <c r="Q181" s="208"/>
      <c r="R181" s="202"/>
      <c r="S181" s="24"/>
      <c r="T181" s="24"/>
    </row>
    <row r="182" spans="1:20" x14ac:dyDescent="0.25">
      <c r="A182" s="22">
        <f t="shared" si="9"/>
        <v>1078</v>
      </c>
      <c r="B182" s="201">
        <f t="shared" si="8"/>
        <v>171</v>
      </c>
      <c r="C182" s="45"/>
      <c r="D182" s="46"/>
      <c r="E182" s="45"/>
      <c r="F182" s="46"/>
      <c r="G182" s="46"/>
      <c r="H182" s="47"/>
      <c r="I182" s="72"/>
      <c r="J182" s="73"/>
      <c r="K182" s="48"/>
      <c r="L182" s="209"/>
      <c r="M182" s="204"/>
      <c r="N182" s="208"/>
      <c r="O182" s="209"/>
      <c r="P182" s="204"/>
      <c r="Q182" s="208"/>
      <c r="R182" s="202"/>
      <c r="S182" s="24"/>
      <c r="T182" s="24"/>
    </row>
    <row r="183" spans="1:20" x14ac:dyDescent="0.25">
      <c r="A183" s="22">
        <f t="shared" si="9"/>
        <v>1085</v>
      </c>
      <c r="B183" s="201">
        <f t="shared" si="8"/>
        <v>172</v>
      </c>
      <c r="C183" s="45"/>
      <c r="D183" s="46"/>
      <c r="E183" s="45"/>
      <c r="F183" s="46"/>
      <c r="G183" s="46"/>
      <c r="H183" s="47"/>
      <c r="I183" s="72"/>
      <c r="J183" s="73"/>
      <c r="K183" s="48"/>
      <c r="L183" s="209"/>
      <c r="M183" s="204"/>
      <c r="N183" s="208"/>
      <c r="O183" s="209"/>
      <c r="P183" s="204"/>
      <c r="Q183" s="208"/>
      <c r="R183" s="202"/>
      <c r="S183" s="24"/>
      <c r="T183" s="24"/>
    </row>
    <row r="184" spans="1:20" x14ac:dyDescent="0.25">
      <c r="A184" s="22">
        <f t="shared" si="9"/>
        <v>1092</v>
      </c>
      <c r="B184" s="201">
        <f t="shared" si="8"/>
        <v>173</v>
      </c>
      <c r="C184" s="45"/>
      <c r="D184" s="46"/>
      <c r="E184" s="45"/>
      <c r="F184" s="46"/>
      <c r="G184" s="46"/>
      <c r="H184" s="47"/>
      <c r="I184" s="72"/>
      <c r="J184" s="73"/>
      <c r="K184" s="48"/>
      <c r="L184" s="209"/>
      <c r="M184" s="204"/>
      <c r="N184" s="208"/>
      <c r="O184" s="209"/>
      <c r="P184" s="204"/>
      <c r="Q184" s="208"/>
      <c r="R184" s="202"/>
      <c r="S184" s="24"/>
      <c r="T184" s="24"/>
    </row>
    <row r="185" spans="1:20" x14ac:dyDescent="0.25">
      <c r="A185" s="22">
        <f t="shared" si="9"/>
        <v>1099</v>
      </c>
      <c r="B185" s="201">
        <f t="shared" si="8"/>
        <v>174</v>
      </c>
      <c r="C185" s="45"/>
      <c r="D185" s="46"/>
      <c r="E185" s="45"/>
      <c r="F185" s="46"/>
      <c r="G185" s="46"/>
      <c r="H185" s="47"/>
      <c r="I185" s="72"/>
      <c r="J185" s="73"/>
      <c r="K185" s="48"/>
      <c r="L185" s="209"/>
      <c r="M185" s="204"/>
      <c r="N185" s="208"/>
      <c r="O185" s="209"/>
      <c r="P185" s="204"/>
      <c r="Q185" s="208"/>
      <c r="R185" s="202"/>
      <c r="S185" s="24"/>
      <c r="T185" s="24"/>
    </row>
    <row r="186" spans="1:20" x14ac:dyDescent="0.25">
      <c r="A186" s="22">
        <v>1103</v>
      </c>
      <c r="B186" s="201">
        <f t="shared" si="8"/>
        <v>175</v>
      </c>
      <c r="C186" s="45"/>
      <c r="D186" s="46"/>
      <c r="E186" s="45"/>
      <c r="F186" s="46"/>
      <c r="G186" s="46"/>
      <c r="H186" s="47"/>
      <c r="I186" s="72"/>
      <c r="J186" s="73"/>
      <c r="K186" s="48"/>
      <c r="L186" s="209"/>
      <c r="M186" s="204"/>
      <c r="N186" s="208"/>
      <c r="O186" s="209"/>
      <c r="P186" s="204"/>
      <c r="Q186" s="208"/>
      <c r="R186" s="202"/>
      <c r="S186" s="24"/>
      <c r="T186" s="24"/>
    </row>
    <row r="187" spans="1:20" x14ac:dyDescent="0.25">
      <c r="A187" s="22">
        <f t="shared" si="9"/>
        <v>1110</v>
      </c>
      <c r="B187" s="201">
        <f t="shared" si="8"/>
        <v>176</v>
      </c>
      <c r="C187" s="45"/>
      <c r="D187" s="46"/>
      <c r="E187" s="45"/>
      <c r="F187" s="46"/>
      <c r="G187" s="46"/>
      <c r="H187" s="47"/>
      <c r="I187" s="72"/>
      <c r="J187" s="73"/>
      <c r="K187" s="48"/>
      <c r="L187" s="209"/>
      <c r="M187" s="204"/>
      <c r="N187" s="208"/>
      <c r="O187" s="209"/>
      <c r="P187" s="204"/>
      <c r="Q187" s="208"/>
      <c r="R187" s="202"/>
      <c r="S187" s="24"/>
      <c r="T187" s="24"/>
    </row>
    <row r="188" spans="1:20" x14ac:dyDescent="0.25">
      <c r="A188" s="22">
        <f t="shared" si="9"/>
        <v>1117</v>
      </c>
      <c r="B188" s="201">
        <f t="shared" si="8"/>
        <v>177</v>
      </c>
      <c r="C188" s="45"/>
      <c r="D188" s="46"/>
      <c r="E188" s="45"/>
      <c r="F188" s="46"/>
      <c r="G188" s="46"/>
      <c r="H188" s="47"/>
      <c r="I188" s="72"/>
      <c r="J188" s="73"/>
      <c r="K188" s="48"/>
      <c r="L188" s="209"/>
      <c r="M188" s="204"/>
      <c r="N188" s="208"/>
      <c r="O188" s="209"/>
      <c r="P188" s="204"/>
      <c r="Q188" s="208"/>
      <c r="R188" s="202"/>
      <c r="S188" s="50"/>
      <c r="T188" s="24"/>
    </row>
    <row r="189" spans="1:20" x14ac:dyDescent="0.25">
      <c r="A189" s="22">
        <f t="shared" si="9"/>
        <v>1124</v>
      </c>
      <c r="B189" s="201">
        <f t="shared" si="8"/>
        <v>178</v>
      </c>
      <c r="C189" s="45"/>
      <c r="D189" s="46"/>
      <c r="E189" s="45"/>
      <c r="F189" s="46"/>
      <c r="G189" s="46"/>
      <c r="H189" s="47"/>
      <c r="I189" s="72"/>
      <c r="J189" s="73"/>
      <c r="K189" s="48"/>
      <c r="L189" s="209"/>
      <c r="M189" s="204"/>
      <c r="N189" s="208"/>
      <c r="O189" s="209"/>
      <c r="P189" s="204"/>
      <c r="Q189" s="208"/>
      <c r="R189" s="202"/>
      <c r="S189" s="50"/>
      <c r="T189" s="24"/>
    </row>
    <row r="190" spans="1:20" x14ac:dyDescent="0.25">
      <c r="A190" s="22">
        <f t="shared" si="9"/>
        <v>1131</v>
      </c>
      <c r="B190" s="201">
        <f t="shared" si="8"/>
        <v>179</v>
      </c>
      <c r="C190" s="45"/>
      <c r="D190" s="46"/>
      <c r="E190" s="45"/>
      <c r="F190" s="46"/>
      <c r="G190" s="46"/>
      <c r="H190" s="47"/>
      <c r="I190" s="72"/>
      <c r="J190" s="73"/>
      <c r="K190" s="48"/>
      <c r="L190" s="209"/>
      <c r="M190" s="204"/>
      <c r="N190" s="208"/>
      <c r="O190" s="209"/>
      <c r="P190" s="204"/>
      <c r="Q190" s="208"/>
      <c r="R190" s="202"/>
      <c r="S190" s="50"/>
      <c r="T190" s="24"/>
    </row>
    <row r="191" spans="1:20" x14ac:dyDescent="0.25">
      <c r="A191" s="22">
        <f t="shared" si="9"/>
        <v>1138</v>
      </c>
      <c r="B191" s="201">
        <f t="shared" si="8"/>
        <v>180</v>
      </c>
      <c r="C191" s="45"/>
      <c r="D191" s="46"/>
      <c r="E191" s="45"/>
      <c r="F191" s="46"/>
      <c r="G191" s="46"/>
      <c r="H191" s="47"/>
      <c r="I191" s="72"/>
      <c r="J191" s="73"/>
      <c r="K191" s="48"/>
      <c r="L191" s="209"/>
      <c r="M191" s="204"/>
      <c r="N191" s="208"/>
      <c r="O191" s="209"/>
      <c r="P191" s="204"/>
      <c r="Q191" s="208"/>
      <c r="R191" s="202"/>
      <c r="S191" s="24"/>
      <c r="T191" s="24"/>
    </row>
    <row r="192" spans="1:20" x14ac:dyDescent="0.25">
      <c r="A192" s="22">
        <f t="shared" si="9"/>
        <v>1145</v>
      </c>
      <c r="B192" s="201">
        <f t="shared" si="8"/>
        <v>181</v>
      </c>
      <c r="C192" s="45"/>
      <c r="D192" s="46"/>
      <c r="E192" s="45"/>
      <c r="F192" s="46"/>
      <c r="G192" s="46"/>
      <c r="H192" s="47"/>
      <c r="I192" s="72"/>
      <c r="J192" s="73"/>
      <c r="K192" s="48"/>
      <c r="L192" s="209"/>
      <c r="M192" s="204"/>
      <c r="N192" s="208"/>
      <c r="O192" s="209"/>
      <c r="P192" s="204"/>
      <c r="Q192" s="208"/>
      <c r="R192" s="202"/>
      <c r="S192" s="24"/>
      <c r="T192" s="24"/>
    </row>
    <row r="193" spans="1:20" x14ac:dyDescent="0.25">
      <c r="A193" s="22">
        <f t="shared" si="9"/>
        <v>1152</v>
      </c>
      <c r="B193" s="201">
        <f t="shared" si="8"/>
        <v>182</v>
      </c>
      <c r="C193" s="45"/>
      <c r="D193" s="46"/>
      <c r="E193" s="45"/>
      <c r="F193" s="46"/>
      <c r="G193" s="46"/>
      <c r="H193" s="47"/>
      <c r="I193" s="72"/>
      <c r="J193" s="73"/>
      <c r="K193" s="48"/>
      <c r="L193" s="209"/>
      <c r="M193" s="204"/>
      <c r="N193" s="208"/>
      <c r="O193" s="209"/>
      <c r="P193" s="204"/>
      <c r="Q193" s="208"/>
      <c r="R193" s="202"/>
      <c r="S193" s="24"/>
      <c r="T193" s="24"/>
    </row>
    <row r="194" spans="1:20" x14ac:dyDescent="0.25">
      <c r="A194" s="22">
        <f t="shared" si="9"/>
        <v>1159</v>
      </c>
      <c r="B194" s="201">
        <f t="shared" si="8"/>
        <v>183</v>
      </c>
      <c r="C194" s="45"/>
      <c r="D194" s="46"/>
      <c r="E194" s="45"/>
      <c r="F194" s="46"/>
      <c r="G194" s="46"/>
      <c r="H194" s="47"/>
      <c r="I194" s="72"/>
      <c r="J194" s="73"/>
      <c r="K194" s="48"/>
      <c r="L194" s="209"/>
      <c r="M194" s="204"/>
      <c r="N194" s="208"/>
      <c r="O194" s="209"/>
      <c r="P194" s="204"/>
      <c r="Q194" s="208"/>
      <c r="R194" s="202"/>
      <c r="S194" s="24"/>
      <c r="T194" s="24"/>
    </row>
    <row r="195" spans="1:20" x14ac:dyDescent="0.25">
      <c r="A195" s="22">
        <f t="shared" si="9"/>
        <v>1166</v>
      </c>
      <c r="B195" s="201">
        <f t="shared" si="8"/>
        <v>184</v>
      </c>
      <c r="C195" s="45"/>
      <c r="D195" s="46"/>
      <c r="E195" s="45"/>
      <c r="F195" s="46"/>
      <c r="G195" s="46"/>
      <c r="H195" s="47"/>
      <c r="I195" s="72"/>
      <c r="J195" s="73"/>
      <c r="K195" s="48"/>
      <c r="L195" s="209"/>
      <c r="M195" s="204"/>
      <c r="N195" s="208"/>
      <c r="O195" s="209"/>
      <c r="P195" s="204"/>
      <c r="Q195" s="208"/>
      <c r="R195" s="202"/>
      <c r="S195" s="24"/>
      <c r="T195" s="24"/>
    </row>
    <row r="196" spans="1:20" x14ac:dyDescent="0.25">
      <c r="A196" s="22">
        <f t="shared" si="9"/>
        <v>1173</v>
      </c>
      <c r="B196" s="201">
        <f t="shared" si="8"/>
        <v>185</v>
      </c>
      <c r="C196" s="45"/>
      <c r="D196" s="46"/>
      <c r="E196" s="45"/>
      <c r="F196" s="46"/>
      <c r="G196" s="46"/>
      <c r="H196" s="47"/>
      <c r="I196" s="72"/>
      <c r="J196" s="73"/>
      <c r="K196" s="48"/>
      <c r="L196" s="209"/>
      <c r="M196" s="204"/>
      <c r="N196" s="208"/>
      <c r="O196" s="209"/>
      <c r="P196" s="204"/>
      <c r="Q196" s="208"/>
      <c r="R196" s="202"/>
      <c r="S196" s="24"/>
      <c r="T196" s="24"/>
    </row>
    <row r="197" spans="1:20" x14ac:dyDescent="0.25">
      <c r="A197" s="22">
        <f t="shared" si="9"/>
        <v>1180</v>
      </c>
      <c r="B197" s="201">
        <f t="shared" si="8"/>
        <v>186</v>
      </c>
      <c r="C197" s="45"/>
      <c r="D197" s="46"/>
      <c r="E197" s="45"/>
      <c r="F197" s="46"/>
      <c r="G197" s="46"/>
      <c r="H197" s="47"/>
      <c r="I197" s="72"/>
      <c r="J197" s="73"/>
      <c r="K197" s="48"/>
      <c r="L197" s="209"/>
      <c r="M197" s="204"/>
      <c r="N197" s="208"/>
      <c r="O197" s="209"/>
      <c r="P197" s="204"/>
      <c r="Q197" s="208"/>
      <c r="R197" s="202"/>
      <c r="S197" s="24"/>
      <c r="T197" s="24"/>
    </row>
    <row r="198" spans="1:20" x14ac:dyDescent="0.25">
      <c r="A198" s="22">
        <f t="shared" si="9"/>
        <v>1187</v>
      </c>
      <c r="B198" s="201">
        <f t="shared" si="8"/>
        <v>187</v>
      </c>
      <c r="C198" s="45"/>
      <c r="D198" s="46"/>
      <c r="E198" s="45"/>
      <c r="F198" s="46"/>
      <c r="G198" s="46"/>
      <c r="H198" s="47"/>
      <c r="I198" s="72"/>
      <c r="J198" s="73"/>
      <c r="K198" s="48"/>
      <c r="L198" s="209"/>
      <c r="M198" s="204"/>
      <c r="N198" s="208"/>
      <c r="O198" s="209"/>
      <c r="P198" s="204"/>
      <c r="Q198" s="208"/>
      <c r="R198" s="202"/>
      <c r="S198" s="24"/>
      <c r="T198" s="24"/>
    </row>
    <row r="199" spans="1:20" x14ac:dyDescent="0.25">
      <c r="A199" s="22">
        <f t="shared" si="9"/>
        <v>1194</v>
      </c>
      <c r="B199" s="201">
        <f t="shared" si="8"/>
        <v>188</v>
      </c>
      <c r="C199" s="45"/>
      <c r="D199" s="46"/>
      <c r="E199" s="45"/>
      <c r="F199" s="46"/>
      <c r="G199" s="46"/>
      <c r="H199" s="47"/>
      <c r="I199" s="72"/>
      <c r="J199" s="73"/>
      <c r="K199" s="48"/>
      <c r="L199" s="209"/>
      <c r="M199" s="204"/>
      <c r="N199" s="208"/>
      <c r="O199" s="209"/>
      <c r="P199" s="204"/>
      <c r="Q199" s="208"/>
      <c r="R199" s="202"/>
      <c r="S199" s="24"/>
      <c r="T199" s="24"/>
    </row>
    <row r="200" spans="1:20" x14ac:dyDescent="0.25">
      <c r="A200" s="22">
        <f t="shared" si="9"/>
        <v>1201</v>
      </c>
      <c r="B200" s="201">
        <f t="shared" si="8"/>
        <v>189</v>
      </c>
      <c r="C200" s="45"/>
      <c r="D200" s="46"/>
      <c r="E200" s="45"/>
      <c r="F200" s="46"/>
      <c r="G200" s="46"/>
      <c r="H200" s="47"/>
      <c r="I200" s="72"/>
      <c r="J200" s="73"/>
      <c r="K200" s="48"/>
      <c r="L200" s="209"/>
      <c r="M200" s="204"/>
      <c r="N200" s="208"/>
      <c r="O200" s="209"/>
      <c r="P200" s="204"/>
      <c r="Q200" s="208"/>
      <c r="R200" s="202"/>
      <c r="S200" s="50"/>
      <c r="T200" s="24"/>
    </row>
    <row r="201" spans="1:20" x14ac:dyDescent="0.25">
      <c r="A201" s="22">
        <f t="shared" si="9"/>
        <v>1208</v>
      </c>
      <c r="B201" s="201">
        <f t="shared" si="8"/>
        <v>190</v>
      </c>
      <c r="C201" s="45"/>
      <c r="D201" s="46"/>
      <c r="E201" s="45"/>
      <c r="F201" s="46"/>
      <c r="G201" s="46"/>
      <c r="H201" s="47"/>
      <c r="I201" s="72"/>
      <c r="J201" s="73"/>
      <c r="K201" s="48"/>
      <c r="L201" s="209"/>
      <c r="M201" s="204"/>
      <c r="N201" s="208"/>
      <c r="O201" s="209"/>
      <c r="P201" s="204"/>
      <c r="Q201" s="208"/>
      <c r="R201" s="202"/>
      <c r="S201" s="50"/>
      <c r="T201" s="24"/>
    </row>
    <row r="202" spans="1:20" x14ac:dyDescent="0.25">
      <c r="A202" s="22">
        <f t="shared" si="9"/>
        <v>1215</v>
      </c>
      <c r="B202" s="201">
        <f t="shared" si="8"/>
        <v>191</v>
      </c>
      <c r="C202" s="45"/>
      <c r="D202" s="46"/>
      <c r="E202" s="45"/>
      <c r="F202" s="46"/>
      <c r="G202" s="46"/>
      <c r="H202" s="47"/>
      <c r="I202" s="72"/>
      <c r="J202" s="73"/>
      <c r="K202" s="48"/>
      <c r="L202" s="209"/>
      <c r="M202" s="204"/>
      <c r="N202" s="208"/>
      <c r="O202" s="209"/>
      <c r="P202" s="204"/>
      <c r="Q202" s="208"/>
      <c r="R202" s="202"/>
      <c r="S202" s="50"/>
      <c r="T202" s="24"/>
    </row>
    <row r="203" spans="1:20" x14ac:dyDescent="0.25">
      <c r="A203" s="22">
        <f t="shared" si="9"/>
        <v>1222</v>
      </c>
      <c r="B203" s="201">
        <f t="shared" si="8"/>
        <v>192</v>
      </c>
      <c r="C203" s="45"/>
      <c r="D203" s="46"/>
      <c r="E203" s="45"/>
      <c r="F203" s="46"/>
      <c r="G203" s="46"/>
      <c r="H203" s="47"/>
      <c r="I203" s="72"/>
      <c r="J203" s="73"/>
      <c r="K203" s="48"/>
      <c r="L203" s="209"/>
      <c r="M203" s="204"/>
      <c r="N203" s="208"/>
      <c r="O203" s="209"/>
      <c r="P203" s="204"/>
      <c r="Q203" s="208"/>
      <c r="R203" s="202"/>
      <c r="S203" s="24"/>
      <c r="T203" s="24"/>
    </row>
    <row r="204" spans="1:20" x14ac:dyDescent="0.25">
      <c r="A204" s="22">
        <f t="shared" si="9"/>
        <v>1229</v>
      </c>
      <c r="B204" s="201">
        <f t="shared" si="8"/>
        <v>193</v>
      </c>
      <c r="C204" s="45"/>
      <c r="D204" s="46"/>
      <c r="E204" s="45"/>
      <c r="F204" s="46"/>
      <c r="G204" s="46"/>
      <c r="H204" s="47"/>
      <c r="I204" s="72"/>
      <c r="J204" s="73"/>
      <c r="K204" s="48"/>
      <c r="L204" s="209"/>
      <c r="M204" s="204"/>
      <c r="N204" s="208"/>
      <c r="O204" s="209"/>
      <c r="P204" s="204"/>
      <c r="Q204" s="208"/>
      <c r="R204" s="202"/>
      <c r="S204" s="24"/>
      <c r="T204" s="24"/>
    </row>
    <row r="205" spans="1:20" x14ac:dyDescent="0.25">
      <c r="A205" s="22">
        <f t="shared" si="9"/>
        <v>1236</v>
      </c>
      <c r="B205" s="201">
        <f t="shared" si="8"/>
        <v>194</v>
      </c>
      <c r="C205" s="45"/>
      <c r="D205" s="46"/>
      <c r="E205" s="45"/>
      <c r="F205" s="46"/>
      <c r="G205" s="46"/>
      <c r="H205" s="47"/>
      <c r="I205" s="72"/>
      <c r="J205" s="73"/>
      <c r="K205" s="48"/>
      <c r="L205" s="209"/>
      <c r="M205" s="204"/>
      <c r="N205" s="208"/>
      <c r="O205" s="209"/>
      <c r="P205" s="204"/>
      <c r="Q205" s="208"/>
      <c r="R205" s="202"/>
      <c r="S205" s="24"/>
      <c r="T205" s="24"/>
    </row>
    <row r="206" spans="1:20" x14ac:dyDescent="0.25">
      <c r="A206" s="22">
        <f t="shared" si="9"/>
        <v>1243</v>
      </c>
      <c r="B206" s="201">
        <f t="shared" ref="B206:B246" si="10">+B205+1</f>
        <v>195</v>
      </c>
      <c r="C206" s="45"/>
      <c r="D206" s="46"/>
      <c r="E206" s="45"/>
      <c r="F206" s="46"/>
      <c r="G206" s="46"/>
      <c r="H206" s="47"/>
      <c r="I206" s="72"/>
      <c r="J206" s="73"/>
      <c r="K206" s="48"/>
      <c r="L206" s="209"/>
      <c r="M206" s="204"/>
      <c r="N206" s="208"/>
      <c r="O206" s="209"/>
      <c r="P206" s="204"/>
      <c r="Q206" s="208"/>
      <c r="R206" s="202"/>
      <c r="S206" s="24"/>
      <c r="T206" s="24"/>
    </row>
    <row r="207" spans="1:20" x14ac:dyDescent="0.25">
      <c r="A207" s="22">
        <f t="shared" ref="A207:A246" si="11">+A206+7</f>
        <v>1250</v>
      </c>
      <c r="B207" s="201">
        <f t="shared" si="10"/>
        <v>196</v>
      </c>
      <c r="C207" s="45"/>
      <c r="D207" s="46"/>
      <c r="E207" s="45"/>
      <c r="F207" s="46"/>
      <c r="G207" s="46"/>
      <c r="H207" s="47"/>
      <c r="I207" s="72"/>
      <c r="J207" s="73"/>
      <c r="K207" s="48"/>
      <c r="L207" s="209"/>
      <c r="M207" s="204"/>
      <c r="N207" s="208"/>
      <c r="O207" s="209"/>
      <c r="P207" s="204"/>
      <c r="Q207" s="208"/>
      <c r="R207" s="202"/>
      <c r="S207" s="24"/>
      <c r="T207" s="24"/>
    </row>
    <row r="208" spans="1:20" x14ac:dyDescent="0.25">
      <c r="A208" s="22">
        <f t="shared" si="11"/>
        <v>1257</v>
      </c>
      <c r="B208" s="201">
        <f t="shared" si="10"/>
        <v>197</v>
      </c>
      <c r="C208" s="45"/>
      <c r="D208" s="46"/>
      <c r="E208" s="45"/>
      <c r="F208" s="46"/>
      <c r="G208" s="46"/>
      <c r="H208" s="47"/>
      <c r="I208" s="72"/>
      <c r="J208" s="73"/>
      <c r="K208" s="48"/>
      <c r="L208" s="209"/>
      <c r="M208" s="204"/>
      <c r="N208" s="208"/>
      <c r="O208" s="209"/>
      <c r="P208" s="204"/>
      <c r="Q208" s="208"/>
      <c r="R208" s="202"/>
      <c r="S208" s="24"/>
      <c r="T208" s="24"/>
    </row>
    <row r="209" spans="1:20" x14ac:dyDescent="0.25">
      <c r="A209" s="22">
        <f t="shared" si="11"/>
        <v>1264</v>
      </c>
      <c r="B209" s="201">
        <f t="shared" si="10"/>
        <v>198</v>
      </c>
      <c r="C209" s="45"/>
      <c r="D209" s="46"/>
      <c r="E209" s="45"/>
      <c r="F209" s="46"/>
      <c r="G209" s="46"/>
      <c r="H209" s="47"/>
      <c r="I209" s="72"/>
      <c r="J209" s="73"/>
      <c r="K209" s="48"/>
      <c r="L209" s="209"/>
      <c r="M209" s="204"/>
      <c r="N209" s="208"/>
      <c r="O209" s="209"/>
      <c r="P209" s="204"/>
      <c r="Q209" s="208"/>
      <c r="R209" s="202"/>
      <c r="S209" s="24"/>
      <c r="T209" s="24"/>
    </row>
    <row r="210" spans="1:20" x14ac:dyDescent="0.25">
      <c r="A210" s="22">
        <f t="shared" si="11"/>
        <v>1271</v>
      </c>
      <c r="B210" s="201">
        <f t="shared" si="10"/>
        <v>199</v>
      </c>
      <c r="C210" s="45"/>
      <c r="D210" s="46"/>
      <c r="E210" s="45"/>
      <c r="F210" s="46"/>
      <c r="G210" s="46"/>
      <c r="H210" s="47"/>
      <c r="I210" s="72"/>
      <c r="J210" s="73"/>
      <c r="K210" s="48"/>
      <c r="L210" s="209"/>
      <c r="M210" s="204"/>
      <c r="N210" s="208"/>
      <c r="O210" s="209"/>
      <c r="P210" s="204"/>
      <c r="Q210" s="208"/>
      <c r="R210" s="202"/>
      <c r="S210" s="24"/>
      <c r="T210" s="24"/>
    </row>
    <row r="211" spans="1:20" x14ac:dyDescent="0.25">
      <c r="A211" s="22">
        <f t="shared" si="11"/>
        <v>1278</v>
      </c>
      <c r="B211" s="201">
        <f t="shared" si="10"/>
        <v>200</v>
      </c>
      <c r="C211" s="56"/>
      <c r="D211" s="57"/>
      <c r="E211" s="56"/>
      <c r="F211" s="57"/>
      <c r="G211" s="57"/>
      <c r="H211" s="58"/>
      <c r="I211" s="56"/>
      <c r="J211" s="58"/>
      <c r="K211" s="48"/>
      <c r="L211" s="212"/>
      <c r="M211" s="49"/>
      <c r="N211" s="210"/>
      <c r="O211" s="212"/>
      <c r="P211" s="49"/>
      <c r="Q211" s="210"/>
      <c r="R211" s="202"/>
      <c r="S211" s="24"/>
      <c r="T211" s="24" t="b">
        <f t="shared" ref="T211:T246" si="12">S211=H211</f>
        <v>1</v>
      </c>
    </row>
    <row r="212" spans="1:20" x14ac:dyDescent="0.25">
      <c r="A212" s="22">
        <f t="shared" si="11"/>
        <v>1285</v>
      </c>
      <c r="B212" s="201">
        <f t="shared" si="10"/>
        <v>201</v>
      </c>
      <c r="C212" s="56"/>
      <c r="D212" s="57"/>
      <c r="E212" s="56"/>
      <c r="F212" s="57"/>
      <c r="G212" s="57"/>
      <c r="H212" s="58"/>
      <c r="I212" s="56"/>
      <c r="J212" s="58"/>
      <c r="K212" s="48"/>
      <c r="L212" s="212"/>
      <c r="M212" s="49"/>
      <c r="N212" s="210"/>
      <c r="O212" s="212"/>
      <c r="P212" s="49"/>
      <c r="Q212" s="210"/>
      <c r="R212" s="202"/>
      <c r="S212" s="50"/>
      <c r="T212" s="24" t="b">
        <f t="shared" si="12"/>
        <v>1</v>
      </c>
    </row>
    <row r="213" spans="1:20" x14ac:dyDescent="0.25">
      <c r="A213" s="22">
        <f t="shared" si="11"/>
        <v>1292</v>
      </c>
      <c r="B213" s="201">
        <f t="shared" si="10"/>
        <v>202</v>
      </c>
      <c r="C213" s="56"/>
      <c r="D213" s="57"/>
      <c r="E213" s="56"/>
      <c r="F213" s="57"/>
      <c r="G213" s="57"/>
      <c r="H213" s="58"/>
      <c r="I213" s="56"/>
      <c r="J213" s="58"/>
      <c r="K213" s="48"/>
      <c r="L213" s="212"/>
      <c r="M213" s="49"/>
      <c r="N213" s="210"/>
      <c r="O213" s="212"/>
      <c r="P213" s="49"/>
      <c r="Q213" s="210"/>
      <c r="R213" s="202"/>
      <c r="S213" s="50"/>
      <c r="T213" s="24" t="b">
        <f t="shared" si="12"/>
        <v>1</v>
      </c>
    </row>
    <row r="214" spans="1:20" x14ac:dyDescent="0.25">
      <c r="A214" s="22">
        <f t="shared" si="11"/>
        <v>1299</v>
      </c>
      <c r="B214" s="201">
        <f t="shared" si="10"/>
        <v>203</v>
      </c>
      <c r="C214" s="56"/>
      <c r="D214" s="57"/>
      <c r="E214" s="56"/>
      <c r="F214" s="57"/>
      <c r="G214" s="57"/>
      <c r="H214" s="58"/>
      <c r="I214" s="56"/>
      <c r="J214" s="58"/>
      <c r="K214" s="48"/>
      <c r="L214" s="212"/>
      <c r="M214" s="49"/>
      <c r="N214" s="210"/>
      <c r="O214" s="212"/>
      <c r="P214" s="49"/>
      <c r="Q214" s="210"/>
      <c r="R214" s="202"/>
      <c r="S214" s="50"/>
      <c r="T214" s="24" t="b">
        <f t="shared" si="12"/>
        <v>1</v>
      </c>
    </row>
    <row r="215" spans="1:20" x14ac:dyDescent="0.25">
      <c r="A215" s="22">
        <f t="shared" si="11"/>
        <v>1306</v>
      </c>
      <c r="B215" s="201">
        <f t="shared" si="10"/>
        <v>204</v>
      </c>
      <c r="C215" s="56"/>
      <c r="D215" s="57"/>
      <c r="E215" s="56"/>
      <c r="F215" s="57"/>
      <c r="G215" s="57"/>
      <c r="H215" s="58"/>
      <c r="I215" s="56"/>
      <c r="J215" s="58"/>
      <c r="K215" s="48"/>
      <c r="L215" s="212"/>
      <c r="M215" s="49"/>
      <c r="N215" s="210"/>
      <c r="O215" s="212"/>
      <c r="P215" s="49"/>
      <c r="Q215" s="210"/>
      <c r="R215" s="202"/>
      <c r="S215" s="24"/>
      <c r="T215" s="24" t="b">
        <f t="shared" si="12"/>
        <v>1</v>
      </c>
    </row>
    <row r="216" spans="1:20" x14ac:dyDescent="0.25">
      <c r="A216" s="22">
        <f t="shared" si="11"/>
        <v>1313</v>
      </c>
      <c r="B216" s="201">
        <f t="shared" si="10"/>
        <v>205</v>
      </c>
      <c r="C216" s="56"/>
      <c r="D216" s="57"/>
      <c r="E216" s="56"/>
      <c r="F216" s="57"/>
      <c r="G216" s="57"/>
      <c r="H216" s="58"/>
      <c r="I216" s="56"/>
      <c r="J216" s="58"/>
      <c r="K216" s="48"/>
      <c r="L216" s="212"/>
      <c r="M216" s="49"/>
      <c r="N216" s="210"/>
      <c r="O216" s="212"/>
      <c r="P216" s="49"/>
      <c r="Q216" s="210"/>
      <c r="R216" s="202"/>
      <c r="S216" s="24"/>
      <c r="T216" s="24" t="b">
        <f t="shared" si="12"/>
        <v>1</v>
      </c>
    </row>
    <row r="217" spans="1:20" x14ac:dyDescent="0.25">
      <c r="A217" s="22">
        <f t="shared" si="11"/>
        <v>1320</v>
      </c>
      <c r="B217" s="201">
        <f t="shared" si="10"/>
        <v>206</v>
      </c>
      <c r="C217" s="56"/>
      <c r="D217" s="57"/>
      <c r="E217" s="56"/>
      <c r="F217" s="57"/>
      <c r="G217" s="57"/>
      <c r="H217" s="58"/>
      <c r="I217" s="56"/>
      <c r="J217" s="58"/>
      <c r="K217" s="48"/>
      <c r="L217" s="212"/>
      <c r="M217" s="49"/>
      <c r="N217" s="210"/>
      <c r="O217" s="212"/>
      <c r="P217" s="49"/>
      <c r="Q217" s="210"/>
      <c r="R217" s="202"/>
      <c r="S217" s="24"/>
      <c r="T217" s="24" t="b">
        <f t="shared" si="12"/>
        <v>1</v>
      </c>
    </row>
    <row r="218" spans="1:20" x14ac:dyDescent="0.25">
      <c r="A218" s="22">
        <f t="shared" si="11"/>
        <v>1327</v>
      </c>
      <c r="B218" s="201">
        <f t="shared" si="10"/>
        <v>207</v>
      </c>
      <c r="C218" s="56"/>
      <c r="D218" s="57"/>
      <c r="E218" s="56"/>
      <c r="F218" s="57"/>
      <c r="G218" s="57"/>
      <c r="H218" s="58"/>
      <c r="I218" s="56"/>
      <c r="J218" s="58"/>
      <c r="K218" s="48"/>
      <c r="L218" s="212"/>
      <c r="M218" s="49"/>
      <c r="N218" s="210"/>
      <c r="O218" s="212"/>
      <c r="P218" s="49"/>
      <c r="Q218" s="210"/>
      <c r="R218" s="202"/>
      <c r="S218" s="50"/>
      <c r="T218" s="24" t="b">
        <f t="shared" si="12"/>
        <v>1</v>
      </c>
    </row>
    <row r="219" spans="1:20" x14ac:dyDescent="0.25">
      <c r="A219" s="22">
        <f t="shared" si="11"/>
        <v>1334</v>
      </c>
      <c r="B219" s="201">
        <f t="shared" si="10"/>
        <v>208</v>
      </c>
      <c r="C219" s="56"/>
      <c r="D219" s="57"/>
      <c r="E219" s="56"/>
      <c r="F219" s="57"/>
      <c r="G219" s="57"/>
      <c r="H219" s="58"/>
      <c r="I219" s="56"/>
      <c r="J219" s="58"/>
      <c r="K219" s="48"/>
      <c r="L219" s="212"/>
      <c r="M219" s="49"/>
      <c r="N219" s="210"/>
      <c r="O219" s="212"/>
      <c r="P219" s="49"/>
      <c r="Q219" s="210"/>
      <c r="R219" s="202"/>
      <c r="S219" s="50"/>
      <c r="T219" s="24" t="b">
        <f t="shared" si="12"/>
        <v>1</v>
      </c>
    </row>
    <row r="220" spans="1:20" x14ac:dyDescent="0.25">
      <c r="A220" s="22">
        <f t="shared" si="11"/>
        <v>1341</v>
      </c>
      <c r="B220" s="201">
        <f t="shared" si="10"/>
        <v>209</v>
      </c>
      <c r="C220" s="56"/>
      <c r="D220" s="57"/>
      <c r="E220" s="56"/>
      <c r="F220" s="57"/>
      <c r="G220" s="57"/>
      <c r="H220" s="58"/>
      <c r="I220" s="56"/>
      <c r="J220" s="58"/>
      <c r="K220" s="48"/>
      <c r="L220" s="212"/>
      <c r="M220" s="49"/>
      <c r="N220" s="210"/>
      <c r="O220" s="212"/>
      <c r="P220" s="49"/>
      <c r="Q220" s="210"/>
      <c r="R220" s="202"/>
      <c r="S220" s="50"/>
      <c r="T220" s="24" t="b">
        <f t="shared" si="12"/>
        <v>1</v>
      </c>
    </row>
    <row r="221" spans="1:20" x14ac:dyDescent="0.25">
      <c r="A221" s="22">
        <f t="shared" si="11"/>
        <v>1348</v>
      </c>
      <c r="B221" s="201">
        <f t="shared" si="10"/>
        <v>210</v>
      </c>
      <c r="C221" s="56"/>
      <c r="D221" s="57"/>
      <c r="E221" s="56"/>
      <c r="F221" s="57"/>
      <c r="G221" s="57"/>
      <c r="H221" s="58"/>
      <c r="I221" s="56"/>
      <c r="J221" s="58"/>
      <c r="K221" s="48"/>
      <c r="L221" s="212"/>
      <c r="M221" s="49"/>
      <c r="N221" s="210"/>
      <c r="O221" s="212"/>
      <c r="P221" s="49"/>
      <c r="Q221" s="210"/>
      <c r="R221" s="202"/>
      <c r="S221" s="24"/>
      <c r="T221" s="24" t="b">
        <f t="shared" si="12"/>
        <v>1</v>
      </c>
    </row>
    <row r="222" spans="1:20" x14ac:dyDescent="0.25">
      <c r="A222" s="22">
        <f t="shared" si="11"/>
        <v>1355</v>
      </c>
      <c r="B222" s="201">
        <f t="shared" si="10"/>
        <v>211</v>
      </c>
      <c r="C222" s="56"/>
      <c r="D222" s="57"/>
      <c r="E222" s="56"/>
      <c r="F222" s="57"/>
      <c r="G222" s="57"/>
      <c r="H222" s="58"/>
      <c r="I222" s="56"/>
      <c r="J222" s="58"/>
      <c r="K222" s="48"/>
      <c r="L222" s="212"/>
      <c r="M222" s="49"/>
      <c r="N222" s="210"/>
      <c r="O222" s="212"/>
      <c r="P222" s="49"/>
      <c r="Q222" s="210"/>
      <c r="R222" s="202"/>
      <c r="S222" s="50"/>
      <c r="T222" s="24" t="b">
        <f t="shared" si="12"/>
        <v>1</v>
      </c>
    </row>
    <row r="223" spans="1:20" x14ac:dyDescent="0.25">
      <c r="A223" s="22">
        <f t="shared" si="11"/>
        <v>1362</v>
      </c>
      <c r="B223" s="201">
        <f t="shared" si="10"/>
        <v>212</v>
      </c>
      <c r="C223" s="56"/>
      <c r="D223" s="57"/>
      <c r="E223" s="56"/>
      <c r="F223" s="57"/>
      <c r="G223" s="57"/>
      <c r="H223" s="58"/>
      <c r="I223" s="56"/>
      <c r="J223" s="58"/>
      <c r="K223" s="48"/>
      <c r="L223" s="212"/>
      <c r="M223" s="49"/>
      <c r="N223" s="210"/>
      <c r="O223" s="212"/>
      <c r="P223" s="49"/>
      <c r="Q223" s="210"/>
      <c r="R223" s="202"/>
      <c r="S223" s="50"/>
      <c r="T223" s="24" t="b">
        <f t="shared" si="12"/>
        <v>1</v>
      </c>
    </row>
    <row r="224" spans="1:20" x14ac:dyDescent="0.25">
      <c r="A224" s="22">
        <f t="shared" si="11"/>
        <v>1369</v>
      </c>
      <c r="B224" s="201">
        <f t="shared" si="10"/>
        <v>213</v>
      </c>
      <c r="C224" s="56"/>
      <c r="D224" s="57"/>
      <c r="E224" s="56"/>
      <c r="F224" s="57"/>
      <c r="G224" s="57"/>
      <c r="H224" s="58"/>
      <c r="I224" s="56"/>
      <c r="J224" s="58"/>
      <c r="K224" s="48"/>
      <c r="L224" s="212"/>
      <c r="M224" s="49"/>
      <c r="N224" s="210"/>
      <c r="O224" s="212"/>
      <c r="P224" s="49"/>
      <c r="Q224" s="210"/>
      <c r="R224" s="202"/>
      <c r="S224" s="50"/>
      <c r="T224" s="24" t="b">
        <f t="shared" si="12"/>
        <v>1</v>
      </c>
    </row>
    <row r="225" spans="1:20" x14ac:dyDescent="0.25">
      <c r="A225" s="22">
        <f t="shared" si="11"/>
        <v>1376</v>
      </c>
      <c r="B225" s="201">
        <f t="shared" si="10"/>
        <v>214</v>
      </c>
      <c r="C225" s="56"/>
      <c r="D225" s="57"/>
      <c r="E225" s="56"/>
      <c r="F225" s="57"/>
      <c r="G225" s="57"/>
      <c r="H225" s="58"/>
      <c r="I225" s="56"/>
      <c r="J225" s="58"/>
      <c r="K225" s="48"/>
      <c r="L225" s="212"/>
      <c r="M225" s="49"/>
      <c r="N225" s="210"/>
      <c r="O225" s="212"/>
      <c r="P225" s="49"/>
      <c r="Q225" s="210"/>
      <c r="R225" s="202"/>
      <c r="S225" s="24"/>
      <c r="T225" s="24" t="b">
        <f t="shared" si="12"/>
        <v>1</v>
      </c>
    </row>
    <row r="226" spans="1:20" x14ac:dyDescent="0.25">
      <c r="A226" s="22">
        <f t="shared" si="11"/>
        <v>1383</v>
      </c>
      <c r="B226" s="201">
        <f t="shared" si="10"/>
        <v>215</v>
      </c>
      <c r="C226" s="56"/>
      <c r="D226" s="57"/>
      <c r="E226" s="56"/>
      <c r="F226" s="57"/>
      <c r="G226" s="57"/>
      <c r="H226" s="58"/>
      <c r="I226" s="56"/>
      <c r="J226" s="58"/>
      <c r="K226" s="48"/>
      <c r="L226" s="212"/>
      <c r="M226" s="49"/>
      <c r="N226" s="210"/>
      <c r="O226" s="212"/>
      <c r="P226" s="49"/>
      <c r="Q226" s="210"/>
      <c r="R226" s="202"/>
      <c r="S226" s="24"/>
      <c r="T226" s="24" t="b">
        <f t="shared" si="12"/>
        <v>1</v>
      </c>
    </row>
    <row r="227" spans="1:20" x14ac:dyDescent="0.25">
      <c r="A227" s="22">
        <f t="shared" si="11"/>
        <v>1390</v>
      </c>
      <c r="B227" s="201">
        <f t="shared" si="10"/>
        <v>216</v>
      </c>
      <c r="C227" s="56"/>
      <c r="D227" s="57"/>
      <c r="E227" s="56"/>
      <c r="F227" s="57"/>
      <c r="G227" s="57"/>
      <c r="H227" s="58"/>
      <c r="I227" s="56"/>
      <c r="J227" s="58"/>
      <c r="K227" s="48"/>
      <c r="L227" s="212"/>
      <c r="M227" s="49"/>
      <c r="N227" s="210"/>
      <c r="O227" s="212"/>
      <c r="P227" s="49"/>
      <c r="Q227" s="210"/>
      <c r="R227" s="202"/>
      <c r="S227" s="24"/>
      <c r="T227" s="24" t="b">
        <f t="shared" si="12"/>
        <v>1</v>
      </c>
    </row>
    <row r="228" spans="1:20" x14ac:dyDescent="0.25">
      <c r="A228" s="22">
        <f t="shared" si="11"/>
        <v>1397</v>
      </c>
      <c r="B228" s="201">
        <f t="shared" si="10"/>
        <v>217</v>
      </c>
      <c r="C228" s="56"/>
      <c r="D228" s="57"/>
      <c r="E228" s="56"/>
      <c r="F228" s="57"/>
      <c r="G228" s="57"/>
      <c r="H228" s="58"/>
      <c r="I228" s="56"/>
      <c r="J228" s="58"/>
      <c r="K228" s="48"/>
      <c r="L228" s="212"/>
      <c r="M228" s="49"/>
      <c r="N228" s="210"/>
      <c r="O228" s="212"/>
      <c r="P228" s="49"/>
      <c r="Q228" s="210"/>
      <c r="R228" s="202"/>
      <c r="S228" s="24"/>
      <c r="T228" s="24" t="b">
        <f t="shared" si="12"/>
        <v>1</v>
      </c>
    </row>
    <row r="229" spans="1:20" x14ac:dyDescent="0.25">
      <c r="A229" s="22">
        <f t="shared" si="11"/>
        <v>1404</v>
      </c>
      <c r="B229" s="201">
        <f t="shared" si="10"/>
        <v>218</v>
      </c>
      <c r="C229" s="56"/>
      <c r="D229" s="57"/>
      <c r="E229" s="56"/>
      <c r="F229" s="57"/>
      <c r="G229" s="57"/>
      <c r="H229" s="58"/>
      <c r="I229" s="56"/>
      <c r="J229" s="58"/>
      <c r="K229" s="48"/>
      <c r="L229" s="212"/>
      <c r="M229" s="49"/>
      <c r="N229" s="210"/>
      <c r="O229" s="212"/>
      <c r="P229" s="49"/>
      <c r="Q229" s="210"/>
      <c r="R229" s="202"/>
      <c r="S229" s="24"/>
      <c r="T229" s="24" t="b">
        <f t="shared" si="12"/>
        <v>1</v>
      </c>
    </row>
    <row r="230" spans="1:20" x14ac:dyDescent="0.25">
      <c r="A230" s="22">
        <f t="shared" si="11"/>
        <v>1411</v>
      </c>
      <c r="B230" s="201">
        <f t="shared" si="10"/>
        <v>219</v>
      </c>
      <c r="C230" s="56"/>
      <c r="D230" s="57"/>
      <c r="E230" s="56"/>
      <c r="F230" s="57"/>
      <c r="G230" s="57"/>
      <c r="H230" s="58"/>
      <c r="I230" s="56"/>
      <c r="J230" s="58"/>
      <c r="K230" s="48"/>
      <c r="L230" s="212"/>
      <c r="M230" s="49"/>
      <c r="N230" s="210"/>
      <c r="O230" s="212"/>
      <c r="P230" s="49"/>
      <c r="Q230" s="210"/>
      <c r="R230" s="202"/>
      <c r="S230" s="24"/>
      <c r="T230" s="24" t="b">
        <f t="shared" si="12"/>
        <v>1</v>
      </c>
    </row>
    <row r="231" spans="1:20" x14ac:dyDescent="0.25">
      <c r="A231" s="22">
        <f t="shared" si="11"/>
        <v>1418</v>
      </c>
      <c r="B231" s="201">
        <f t="shared" si="10"/>
        <v>220</v>
      </c>
      <c r="C231" s="56"/>
      <c r="D231" s="57"/>
      <c r="E231" s="56"/>
      <c r="F231" s="57"/>
      <c r="G231" s="57"/>
      <c r="H231" s="58"/>
      <c r="I231" s="56"/>
      <c r="J231" s="58"/>
      <c r="K231" s="48"/>
      <c r="L231" s="212"/>
      <c r="M231" s="49"/>
      <c r="N231" s="210"/>
      <c r="O231" s="212"/>
      <c r="P231" s="49"/>
      <c r="Q231" s="210"/>
      <c r="R231" s="202"/>
      <c r="S231" s="24"/>
      <c r="T231" s="24" t="b">
        <f t="shared" si="12"/>
        <v>1</v>
      </c>
    </row>
    <row r="232" spans="1:20" x14ac:dyDescent="0.25">
      <c r="A232" s="22">
        <f t="shared" si="11"/>
        <v>1425</v>
      </c>
      <c r="B232" s="201">
        <f t="shared" si="10"/>
        <v>221</v>
      </c>
      <c r="C232" s="56"/>
      <c r="D232" s="57"/>
      <c r="E232" s="56"/>
      <c r="F232" s="57"/>
      <c r="G232" s="57"/>
      <c r="H232" s="58"/>
      <c r="I232" s="56"/>
      <c r="J232" s="58"/>
      <c r="K232" s="48"/>
      <c r="L232" s="212"/>
      <c r="M232" s="49"/>
      <c r="N232" s="210"/>
      <c r="O232" s="212"/>
      <c r="P232" s="49"/>
      <c r="Q232" s="210"/>
      <c r="R232" s="202"/>
      <c r="S232" s="24"/>
      <c r="T232" s="24" t="b">
        <f t="shared" si="12"/>
        <v>1</v>
      </c>
    </row>
    <row r="233" spans="1:20" x14ac:dyDescent="0.25">
      <c r="A233" s="22">
        <f t="shared" si="11"/>
        <v>1432</v>
      </c>
      <c r="B233" s="201">
        <f t="shared" si="10"/>
        <v>222</v>
      </c>
      <c r="C233" s="56"/>
      <c r="D233" s="57"/>
      <c r="E233" s="56"/>
      <c r="F233" s="57"/>
      <c r="G233" s="57"/>
      <c r="H233" s="58"/>
      <c r="I233" s="56"/>
      <c r="J233" s="58"/>
      <c r="K233" s="48"/>
      <c r="L233" s="212"/>
      <c r="M233" s="49"/>
      <c r="N233" s="210"/>
      <c r="O233" s="212"/>
      <c r="P233" s="49"/>
      <c r="Q233" s="210"/>
      <c r="R233" s="202"/>
      <c r="S233" s="50"/>
      <c r="T233" s="24" t="b">
        <f t="shared" si="12"/>
        <v>1</v>
      </c>
    </row>
    <row r="234" spans="1:20" x14ac:dyDescent="0.25">
      <c r="A234" s="22">
        <f t="shared" si="11"/>
        <v>1439</v>
      </c>
      <c r="B234" s="201">
        <f t="shared" si="10"/>
        <v>223</v>
      </c>
      <c r="C234" s="56"/>
      <c r="D234" s="57"/>
      <c r="E234" s="56"/>
      <c r="F234" s="57"/>
      <c r="G234" s="57"/>
      <c r="H234" s="58"/>
      <c r="I234" s="56"/>
      <c r="J234" s="58"/>
      <c r="K234" s="48"/>
      <c r="L234" s="212"/>
      <c r="M234" s="49"/>
      <c r="N234" s="210"/>
      <c r="O234" s="212"/>
      <c r="P234" s="49"/>
      <c r="Q234" s="210"/>
      <c r="R234" s="202"/>
      <c r="S234" s="50"/>
      <c r="T234" s="24" t="b">
        <f t="shared" si="12"/>
        <v>1</v>
      </c>
    </row>
    <row r="235" spans="1:20" x14ac:dyDescent="0.25">
      <c r="A235" s="22">
        <f t="shared" si="11"/>
        <v>1446</v>
      </c>
      <c r="B235" s="201">
        <f t="shared" si="10"/>
        <v>224</v>
      </c>
      <c r="C235" s="56"/>
      <c r="D235" s="57"/>
      <c r="E235" s="56"/>
      <c r="F235" s="57"/>
      <c r="G235" s="57"/>
      <c r="H235" s="58"/>
      <c r="I235" s="56"/>
      <c r="J235" s="58"/>
      <c r="K235" s="48"/>
      <c r="L235" s="212"/>
      <c r="M235" s="49"/>
      <c r="N235" s="210"/>
      <c r="O235" s="212"/>
      <c r="P235" s="49"/>
      <c r="Q235" s="210"/>
      <c r="R235" s="202"/>
      <c r="S235" s="50"/>
      <c r="T235" s="24" t="b">
        <f t="shared" si="12"/>
        <v>1</v>
      </c>
    </row>
    <row r="236" spans="1:20" x14ac:dyDescent="0.25">
      <c r="A236" s="22">
        <f t="shared" si="11"/>
        <v>1453</v>
      </c>
      <c r="B236" s="201">
        <f t="shared" si="10"/>
        <v>225</v>
      </c>
      <c r="C236" s="56"/>
      <c r="D236" s="57"/>
      <c r="E236" s="56"/>
      <c r="F236" s="57"/>
      <c r="G236" s="57"/>
      <c r="H236" s="58"/>
      <c r="I236" s="56"/>
      <c r="J236" s="58"/>
      <c r="K236" s="48"/>
      <c r="L236" s="212"/>
      <c r="M236" s="49"/>
      <c r="N236" s="210"/>
      <c r="O236" s="212"/>
      <c r="P236" s="49"/>
      <c r="Q236" s="210"/>
      <c r="R236" s="202"/>
      <c r="S236" s="24"/>
      <c r="T236" s="24" t="b">
        <f t="shared" si="12"/>
        <v>1</v>
      </c>
    </row>
    <row r="237" spans="1:20" x14ac:dyDescent="0.25">
      <c r="A237" s="22">
        <f t="shared" si="11"/>
        <v>1460</v>
      </c>
      <c r="B237" s="201">
        <f t="shared" si="10"/>
        <v>226</v>
      </c>
      <c r="C237" s="56"/>
      <c r="D237" s="57"/>
      <c r="E237" s="56"/>
      <c r="F237" s="57"/>
      <c r="G237" s="57"/>
      <c r="H237" s="58"/>
      <c r="I237" s="56"/>
      <c r="J237" s="58"/>
      <c r="K237" s="48"/>
      <c r="L237" s="212"/>
      <c r="M237" s="49"/>
      <c r="N237" s="210"/>
      <c r="O237" s="212"/>
      <c r="P237" s="49"/>
      <c r="Q237" s="210"/>
      <c r="R237" s="202"/>
      <c r="S237" s="24"/>
      <c r="T237" s="24" t="b">
        <f t="shared" si="12"/>
        <v>1</v>
      </c>
    </row>
    <row r="238" spans="1:20" x14ac:dyDescent="0.25">
      <c r="A238" s="22">
        <f t="shared" si="11"/>
        <v>1467</v>
      </c>
      <c r="B238" s="201">
        <f t="shared" si="10"/>
        <v>227</v>
      </c>
      <c r="C238" s="56"/>
      <c r="D238" s="57"/>
      <c r="E238" s="56"/>
      <c r="F238" s="57"/>
      <c r="G238" s="57"/>
      <c r="H238" s="58"/>
      <c r="I238" s="56"/>
      <c r="J238" s="58"/>
      <c r="K238" s="48"/>
      <c r="L238" s="212"/>
      <c r="M238" s="49"/>
      <c r="N238" s="210"/>
      <c r="O238" s="212"/>
      <c r="P238" s="49"/>
      <c r="Q238" s="210"/>
      <c r="R238" s="202"/>
      <c r="S238" s="24"/>
      <c r="T238" s="24" t="b">
        <f t="shared" si="12"/>
        <v>1</v>
      </c>
    </row>
    <row r="239" spans="1:20" x14ac:dyDescent="0.25">
      <c r="A239" s="22">
        <f t="shared" si="11"/>
        <v>1474</v>
      </c>
      <c r="B239" s="201">
        <f t="shared" si="10"/>
        <v>228</v>
      </c>
      <c r="C239" s="56"/>
      <c r="D239" s="57"/>
      <c r="E239" s="56"/>
      <c r="F239" s="57"/>
      <c r="G239" s="57"/>
      <c r="H239" s="58"/>
      <c r="I239" s="56"/>
      <c r="J239" s="58"/>
      <c r="K239" s="48"/>
      <c r="L239" s="212"/>
      <c r="M239" s="49"/>
      <c r="N239" s="210"/>
      <c r="O239" s="212"/>
      <c r="P239" s="49"/>
      <c r="Q239" s="210"/>
      <c r="R239" s="202"/>
      <c r="S239" s="24"/>
      <c r="T239" s="24" t="b">
        <f t="shared" si="12"/>
        <v>1</v>
      </c>
    </row>
    <row r="240" spans="1:20" x14ac:dyDescent="0.25">
      <c r="A240" s="22">
        <f t="shared" si="11"/>
        <v>1481</v>
      </c>
      <c r="B240" s="201">
        <f t="shared" si="10"/>
        <v>229</v>
      </c>
      <c r="C240" s="56"/>
      <c r="D240" s="57"/>
      <c r="E240" s="56"/>
      <c r="F240" s="57"/>
      <c r="G240" s="57"/>
      <c r="H240" s="58"/>
      <c r="I240" s="56"/>
      <c r="J240" s="58"/>
      <c r="K240" s="48"/>
      <c r="L240" s="212"/>
      <c r="M240" s="49"/>
      <c r="N240" s="210"/>
      <c r="O240" s="212"/>
      <c r="P240" s="49"/>
      <c r="Q240" s="210"/>
      <c r="R240" s="202"/>
      <c r="S240" s="24"/>
      <c r="T240" s="24" t="b">
        <f t="shared" si="12"/>
        <v>1</v>
      </c>
    </row>
    <row r="241" spans="1:27" x14ac:dyDescent="0.25">
      <c r="A241" s="22">
        <f t="shared" si="11"/>
        <v>1488</v>
      </c>
      <c r="B241" s="201">
        <f t="shared" si="10"/>
        <v>230</v>
      </c>
      <c r="C241" s="56"/>
      <c r="D241" s="57"/>
      <c r="E241" s="56"/>
      <c r="F241" s="57"/>
      <c r="G241" s="57"/>
      <c r="H241" s="58"/>
      <c r="I241" s="56"/>
      <c r="J241" s="58"/>
      <c r="K241" s="48"/>
      <c r="L241" s="212"/>
      <c r="M241" s="49"/>
      <c r="N241" s="210"/>
      <c r="O241" s="212"/>
      <c r="P241" s="49"/>
      <c r="Q241" s="210"/>
      <c r="R241" s="202"/>
      <c r="S241" s="24"/>
      <c r="T241" s="24" t="b">
        <f t="shared" si="12"/>
        <v>1</v>
      </c>
    </row>
    <row r="242" spans="1:27" x14ac:dyDescent="0.25">
      <c r="A242" s="22">
        <f t="shared" si="11"/>
        <v>1495</v>
      </c>
      <c r="B242" s="201">
        <f t="shared" si="10"/>
        <v>231</v>
      </c>
      <c r="C242" s="56"/>
      <c r="D242" s="57"/>
      <c r="E242" s="56"/>
      <c r="F242" s="57"/>
      <c r="G242" s="57"/>
      <c r="H242" s="58"/>
      <c r="I242" s="56"/>
      <c r="J242" s="58"/>
      <c r="K242" s="48"/>
      <c r="L242" s="212"/>
      <c r="M242" s="49"/>
      <c r="N242" s="210"/>
      <c r="O242" s="212"/>
      <c r="P242" s="49"/>
      <c r="Q242" s="210"/>
      <c r="R242" s="202"/>
      <c r="S242" s="24"/>
      <c r="T242" s="24" t="b">
        <f t="shared" si="12"/>
        <v>1</v>
      </c>
    </row>
    <row r="243" spans="1:27" x14ac:dyDescent="0.25">
      <c r="A243" s="22">
        <f t="shared" si="11"/>
        <v>1502</v>
      </c>
      <c r="B243" s="201">
        <f t="shared" si="10"/>
        <v>232</v>
      </c>
      <c r="C243" s="56"/>
      <c r="D243" s="57"/>
      <c r="E243" s="56"/>
      <c r="F243" s="57"/>
      <c r="G243" s="57"/>
      <c r="H243" s="58"/>
      <c r="I243" s="56"/>
      <c r="J243" s="58"/>
      <c r="K243" s="48"/>
      <c r="L243" s="212"/>
      <c r="M243" s="49"/>
      <c r="N243" s="210"/>
      <c r="O243" s="212"/>
      <c r="P243" s="49"/>
      <c r="Q243" s="210"/>
      <c r="R243" s="202"/>
      <c r="S243" s="24"/>
      <c r="T243" s="24" t="b">
        <f t="shared" si="12"/>
        <v>1</v>
      </c>
    </row>
    <row r="244" spans="1:27" x14ac:dyDescent="0.25">
      <c r="A244" s="22">
        <f t="shared" si="11"/>
        <v>1509</v>
      </c>
      <c r="B244" s="201">
        <f t="shared" si="10"/>
        <v>233</v>
      </c>
      <c r="C244" s="56"/>
      <c r="D244" s="57"/>
      <c r="E244" s="56"/>
      <c r="F244" s="57"/>
      <c r="G244" s="57"/>
      <c r="H244" s="58"/>
      <c r="I244" s="56"/>
      <c r="J244" s="58"/>
      <c r="K244" s="48"/>
      <c r="L244" s="212"/>
      <c r="M244" s="49"/>
      <c r="N244" s="210"/>
      <c r="O244" s="212"/>
      <c r="P244" s="49"/>
      <c r="Q244" s="210"/>
      <c r="R244" s="202"/>
      <c r="S244" s="24"/>
      <c r="T244" s="24" t="b">
        <f t="shared" si="12"/>
        <v>1</v>
      </c>
    </row>
    <row r="245" spans="1:27" x14ac:dyDescent="0.25">
      <c r="A245" s="22">
        <f t="shared" si="11"/>
        <v>1516</v>
      </c>
      <c r="B245" s="201">
        <f t="shared" si="10"/>
        <v>234</v>
      </c>
      <c r="C245" s="56"/>
      <c r="D245" s="57"/>
      <c r="E245" s="56"/>
      <c r="F245" s="57"/>
      <c r="G245" s="57"/>
      <c r="H245" s="58"/>
      <c r="I245" s="56"/>
      <c r="J245" s="58"/>
      <c r="K245" s="48"/>
      <c r="L245" s="212"/>
      <c r="M245" s="49"/>
      <c r="N245" s="210"/>
      <c r="O245" s="212"/>
      <c r="P245" s="49"/>
      <c r="Q245" s="210"/>
      <c r="R245" s="202"/>
      <c r="S245" s="24"/>
      <c r="T245" s="24" t="b">
        <f t="shared" si="12"/>
        <v>1</v>
      </c>
    </row>
    <row r="246" spans="1:27" x14ac:dyDescent="0.25">
      <c r="A246" s="22">
        <f t="shared" si="11"/>
        <v>1523</v>
      </c>
      <c r="B246" s="201">
        <f t="shared" si="10"/>
        <v>235</v>
      </c>
      <c r="C246" s="56"/>
      <c r="D246" s="57"/>
      <c r="E246" s="56"/>
      <c r="F246" s="57"/>
      <c r="G246" s="57"/>
      <c r="H246" s="58"/>
      <c r="I246" s="56"/>
      <c r="J246" s="58"/>
      <c r="K246" s="48"/>
      <c r="L246" s="212"/>
      <c r="M246" s="49"/>
      <c r="N246" s="210"/>
      <c r="O246" s="212"/>
      <c r="P246" s="49"/>
      <c r="Q246" s="210"/>
      <c r="R246" s="202"/>
      <c r="S246" s="24"/>
      <c r="T246" s="24" t="b">
        <f t="shared" si="12"/>
        <v>1</v>
      </c>
    </row>
    <row r="247" spans="1:27" ht="5.25" customHeight="1" thickBot="1" x14ac:dyDescent="0.3">
      <c r="A247" s="4"/>
      <c r="B247" s="59"/>
      <c r="C247" s="60"/>
      <c r="D247" s="60"/>
      <c r="E247" s="60"/>
      <c r="F247" s="61"/>
      <c r="G247" s="61"/>
      <c r="H247" s="62"/>
      <c r="I247" s="61"/>
      <c r="J247" s="62"/>
      <c r="K247" s="63"/>
      <c r="L247" s="64"/>
      <c r="M247" s="65"/>
      <c r="N247" s="65"/>
      <c r="O247" s="64"/>
      <c r="P247" s="65"/>
      <c r="Q247" s="65"/>
      <c r="R247" s="62"/>
      <c r="S247" s="7"/>
    </row>
    <row r="248" spans="1:27" ht="15.75" thickTop="1" x14ac:dyDescent="0.25">
      <c r="A248" s="4"/>
      <c r="B248" s="7"/>
      <c r="C248" s="7"/>
      <c r="D248" s="7"/>
      <c r="E248" s="7"/>
      <c r="F248" s="7"/>
      <c r="G248" s="7"/>
      <c r="H248" s="7"/>
      <c r="I248" s="7"/>
      <c r="J248" s="7"/>
      <c r="K248" s="9"/>
      <c r="L248" s="66"/>
      <c r="M248" s="67"/>
      <c r="N248" s="67"/>
      <c r="O248" s="66"/>
      <c r="P248" s="67"/>
      <c r="Q248" s="67"/>
      <c r="R248" s="7"/>
      <c r="S248" s="7"/>
      <c r="T248" s="7"/>
      <c r="U248" s="7"/>
      <c r="V248" s="7"/>
      <c r="W248" s="7"/>
      <c r="X248" s="7"/>
      <c r="Y248" s="7"/>
      <c r="Z248" s="7"/>
      <c r="AA248" s="7"/>
    </row>
    <row r="249" spans="1:27" x14ac:dyDescent="0.25">
      <c r="A249" s="4"/>
      <c r="B249" s="13" t="s">
        <v>411</v>
      </c>
      <c r="C249" s="7"/>
      <c r="D249" s="7"/>
      <c r="E249" s="7"/>
      <c r="F249" s="7"/>
      <c r="G249" s="7"/>
      <c r="H249" s="7"/>
      <c r="I249" s="7"/>
      <c r="J249" s="7"/>
      <c r="K249" s="9"/>
      <c r="L249" s="68"/>
      <c r="M249" s="9"/>
      <c r="N249" s="9"/>
      <c r="O249" s="68"/>
      <c r="P249" s="9"/>
      <c r="Q249" s="9"/>
      <c r="R249" s="7"/>
      <c r="S249" s="7"/>
      <c r="T249" s="7"/>
      <c r="U249" s="7"/>
      <c r="V249" s="7"/>
      <c r="W249" s="7"/>
      <c r="X249" s="7"/>
      <c r="Y249" s="7"/>
      <c r="Z249" s="7"/>
      <c r="AA249" s="7"/>
    </row>
    <row r="250" spans="1:27" x14ac:dyDescent="0.25">
      <c r="A250" s="4"/>
      <c r="B250" s="7" t="s">
        <v>412</v>
      </c>
      <c r="C250" s="7"/>
      <c r="D250" s="7"/>
      <c r="E250" s="7"/>
      <c r="F250" s="7"/>
      <c r="G250" s="7"/>
      <c r="H250" s="7"/>
      <c r="I250" s="7"/>
      <c r="J250" s="7"/>
      <c r="K250" s="9"/>
      <c r="L250" s="68"/>
      <c r="M250" s="9"/>
      <c r="N250" s="9"/>
      <c r="O250" s="68"/>
      <c r="P250" s="9"/>
      <c r="Q250" s="9"/>
      <c r="R250" s="7"/>
      <c r="S250" s="7"/>
      <c r="T250" s="7"/>
      <c r="U250" s="7"/>
      <c r="V250" s="7"/>
      <c r="W250" s="7"/>
      <c r="X250" s="7"/>
      <c r="Y250" s="7"/>
      <c r="Z250" s="7"/>
      <c r="AA250" s="7"/>
    </row>
    <row r="251" spans="1:27" x14ac:dyDescent="0.25">
      <c r="A251" s="4"/>
      <c r="B251" s="7" t="s">
        <v>413</v>
      </c>
      <c r="C251" s="7"/>
      <c r="D251" s="7"/>
      <c r="E251" s="7"/>
      <c r="F251" s="7"/>
      <c r="G251" s="7"/>
      <c r="H251" s="7"/>
      <c r="I251" s="7"/>
      <c r="J251" s="7"/>
      <c r="K251" s="9"/>
      <c r="L251" s="68"/>
      <c r="M251" s="9"/>
      <c r="N251" s="9"/>
      <c r="O251" s="68"/>
      <c r="P251" s="9"/>
      <c r="Q251" s="9"/>
      <c r="R251" s="7"/>
      <c r="S251" s="7"/>
      <c r="T251" s="7"/>
      <c r="U251" s="7"/>
      <c r="V251" s="7"/>
      <c r="W251" s="7"/>
      <c r="X251" s="7"/>
      <c r="Y251" s="7"/>
      <c r="Z251" s="7"/>
      <c r="AA251" s="7"/>
    </row>
    <row r="252" spans="1:27" x14ac:dyDescent="0.25">
      <c r="A252" s="4"/>
      <c r="B252" s="7" t="s">
        <v>563</v>
      </c>
      <c r="C252" s="7"/>
      <c r="D252" s="7"/>
      <c r="E252" s="7"/>
      <c r="F252" s="7"/>
      <c r="G252" s="7"/>
      <c r="H252" s="7"/>
      <c r="I252" s="7"/>
      <c r="J252" s="7"/>
      <c r="K252" s="9"/>
      <c r="L252" s="68"/>
      <c r="M252" s="9"/>
      <c r="N252" s="9"/>
      <c r="O252" s="68"/>
      <c r="P252" s="9"/>
      <c r="Q252" s="9"/>
      <c r="R252" s="7"/>
      <c r="S252" s="7"/>
      <c r="T252" s="7"/>
      <c r="U252" s="7"/>
      <c r="V252" s="7"/>
      <c r="W252" s="7"/>
      <c r="X252" s="7"/>
      <c r="Y252" s="7"/>
      <c r="Z252" s="7"/>
      <c r="AA252" s="7"/>
    </row>
    <row r="253" spans="1:27" x14ac:dyDescent="0.25">
      <c r="A253" s="4"/>
      <c r="B253" s="7"/>
      <c r="E253" s="7"/>
      <c r="F253" s="7"/>
      <c r="G253" s="7"/>
      <c r="H253" s="7"/>
      <c r="I253" s="7"/>
      <c r="J253" s="7"/>
      <c r="K253" s="9"/>
      <c r="L253" s="68"/>
      <c r="M253" s="9"/>
      <c r="N253" s="9"/>
      <c r="O253" s="68"/>
      <c r="P253" s="9"/>
      <c r="Q253" s="9"/>
      <c r="R253" s="7"/>
      <c r="S253" s="7"/>
      <c r="T253" s="7"/>
      <c r="U253" s="7"/>
      <c r="V253" s="7"/>
      <c r="W253" s="7"/>
      <c r="X253" s="7"/>
      <c r="Y253" s="7"/>
      <c r="Z253" s="7"/>
      <c r="AA253" s="7"/>
    </row>
    <row r="261" ht="6.75" customHeight="1" x14ac:dyDescent="0.25"/>
  </sheetData>
  <sheetProtection formatCells="0" sort="0" autoFilter="0"/>
  <mergeCells count="72">
    <mergeCell ref="R137:R139"/>
    <mergeCell ref="R140:R142"/>
    <mergeCell ref="L96:L105"/>
    <mergeCell ref="M96:M105"/>
    <mergeCell ref="N96:N105"/>
    <mergeCell ref="O96:O105"/>
    <mergeCell ref="P96:P105"/>
    <mergeCell ref="Q96:Q105"/>
    <mergeCell ref="Q86:Q95"/>
    <mergeCell ref="L76:L85"/>
    <mergeCell ref="M76:M85"/>
    <mergeCell ref="N76:N85"/>
    <mergeCell ref="O76:O85"/>
    <mergeCell ref="P76:P85"/>
    <mergeCell ref="Q76:Q85"/>
    <mergeCell ref="L86:L95"/>
    <mergeCell ref="M86:M95"/>
    <mergeCell ref="N86:N95"/>
    <mergeCell ref="O86:O95"/>
    <mergeCell ref="P86:P95"/>
    <mergeCell ref="R58:R75"/>
    <mergeCell ref="L67:L75"/>
    <mergeCell ref="M67:M75"/>
    <mergeCell ref="N67:N75"/>
    <mergeCell ref="O67:O75"/>
    <mergeCell ref="P67:P75"/>
    <mergeCell ref="Q67:Q75"/>
    <mergeCell ref="L58:L66"/>
    <mergeCell ref="M58:M66"/>
    <mergeCell ref="N58:N66"/>
    <mergeCell ref="O58:O66"/>
    <mergeCell ref="P58:P66"/>
    <mergeCell ref="Q58:Q66"/>
    <mergeCell ref="Q38:Q56"/>
    <mergeCell ref="L35:L37"/>
    <mergeCell ref="M35:M37"/>
    <mergeCell ref="N35:N37"/>
    <mergeCell ref="O35:O37"/>
    <mergeCell ref="P35:P37"/>
    <mergeCell ref="Q35:Q37"/>
    <mergeCell ref="L38:L56"/>
    <mergeCell ref="M38:M56"/>
    <mergeCell ref="N38:N56"/>
    <mergeCell ref="O38:O56"/>
    <mergeCell ref="P38:P56"/>
    <mergeCell ref="Q30:Q34"/>
    <mergeCell ref="L28:L29"/>
    <mergeCell ref="M28:M29"/>
    <mergeCell ref="N28:N29"/>
    <mergeCell ref="O28:O29"/>
    <mergeCell ref="P28:P29"/>
    <mergeCell ref="Q28:Q29"/>
    <mergeCell ref="L30:L34"/>
    <mergeCell ref="M30:M34"/>
    <mergeCell ref="N30:N34"/>
    <mergeCell ref="O30:O34"/>
    <mergeCell ref="P30:P34"/>
    <mergeCell ref="Q12:Q27"/>
    <mergeCell ref="B2:R2"/>
    <mergeCell ref="B4:D4"/>
    <mergeCell ref="B6:D6"/>
    <mergeCell ref="B8:D8"/>
    <mergeCell ref="B10:H10"/>
    <mergeCell ref="I10:J10"/>
    <mergeCell ref="L10:N10"/>
    <mergeCell ref="O10:Q10"/>
    <mergeCell ref="R10:R11"/>
    <mergeCell ref="L12:L27"/>
    <mergeCell ref="M12:M27"/>
    <mergeCell ref="N12:N27"/>
    <mergeCell ref="O12:O27"/>
    <mergeCell ref="P12:P27"/>
  </mergeCells>
  <dataValidations count="2">
    <dataValidation showInputMessage="1" showErrorMessage="1" sqref="D16" xr:uid="{00000000-0002-0000-2B00-000000000000}"/>
    <dataValidation type="list" allowBlank="1" showInputMessage="1" showErrorMessage="1" sqref="E6:F8" xr:uid="{00000000-0002-0000-2B00-000001000000}"/>
  </dataValidations>
  <pageMargins left="0.51" right="0.19685039370078741" top="0.59055118110236227" bottom="0.35433070866141736" header="0.31496062992125984" footer="0.43307086614173229"/>
  <pageSetup paperSize="9" scale="44" orientation="landscape" horizontalDpi="1200" verticalDpi="1200" r:id="rId1"/>
  <rowBreaks count="2" manualBreakCount="2">
    <brk id="75" max="19" man="1"/>
    <brk id="169" max="19"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Hoja47">
    <tabColor theme="0" tint="-0.499984740745262"/>
  </sheetPr>
  <dimension ref="A1:AA65"/>
  <sheetViews>
    <sheetView showGridLines="0" view="pageBreakPreview" zoomScale="55" zoomScaleNormal="55" zoomScaleSheetLayoutView="55" workbookViewId="0">
      <selection activeCell="D43" sqref="D43"/>
    </sheetView>
  </sheetViews>
  <sheetFormatPr baseColWidth="10" defaultColWidth="9" defaultRowHeight="15" x14ac:dyDescent="0.25"/>
  <cols>
    <col min="1" max="1" width="1.85546875" style="69" customWidth="1"/>
    <col min="2" max="2" width="4.85546875" customWidth="1"/>
    <col min="3" max="3" width="17.28515625" customWidth="1"/>
    <col min="4" max="4" width="39.42578125" customWidth="1"/>
    <col min="5" max="5" width="43.28515625" customWidth="1"/>
    <col min="6" max="6" width="16.42578125" bestFit="1" customWidth="1"/>
    <col min="7" max="7" width="19.28515625" customWidth="1"/>
    <col min="8" max="8" width="25.42578125" bestFit="1" customWidth="1"/>
    <col min="9" max="9" width="12.42578125" bestFit="1" customWidth="1"/>
    <col min="10" max="10" width="11" bestFit="1" customWidth="1"/>
    <col min="11" max="11" width="32.140625" style="18" bestFit="1" customWidth="1"/>
    <col min="12" max="12" width="11.42578125" style="18" bestFit="1" customWidth="1"/>
    <col min="13" max="13" width="10.42578125" style="18" customWidth="1"/>
    <col min="14" max="14" width="9.140625" style="18" bestFit="1" customWidth="1"/>
    <col min="15" max="15" width="11.42578125" style="18" bestFit="1" customWidth="1"/>
    <col min="16" max="16" width="11" style="18" customWidth="1"/>
    <col min="17" max="17" width="9.140625" style="18" bestFit="1" customWidth="1"/>
    <col min="18" max="18" width="41.425781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45" t="s">
        <v>390</v>
      </c>
      <c r="C2" s="1045"/>
      <c r="D2" s="1045"/>
      <c r="E2" s="1045"/>
      <c r="F2" s="1045"/>
      <c r="G2" s="1045"/>
      <c r="H2" s="1045"/>
      <c r="I2" s="1045"/>
      <c r="J2" s="1045"/>
      <c r="K2" s="1045"/>
      <c r="L2" s="1045"/>
      <c r="M2" s="1045"/>
      <c r="N2" s="1045"/>
      <c r="O2" s="1045"/>
      <c r="P2" s="1045"/>
      <c r="Q2" s="1045"/>
      <c r="R2" s="1045"/>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46" t="s">
        <v>391</v>
      </c>
      <c r="C4" s="1047"/>
      <c r="D4" s="1048"/>
      <c r="E4" s="10">
        <f ca="1">TODAY()</f>
        <v>45089</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49" t="s">
        <v>0</v>
      </c>
      <c r="C6" s="1050"/>
      <c r="D6" s="1051"/>
      <c r="E6" s="14" t="s">
        <v>44</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52" t="s">
        <v>392</v>
      </c>
      <c r="C8" s="1052"/>
      <c r="D8" s="1052"/>
      <c r="E8" s="19">
        <v>43009</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53" t="s">
        <v>393</v>
      </c>
      <c r="C10" s="1054"/>
      <c r="D10" s="1054"/>
      <c r="E10" s="1054"/>
      <c r="F10" s="1054"/>
      <c r="G10" s="1054"/>
      <c r="H10" s="1055"/>
      <c r="I10" s="1053" t="s">
        <v>394</v>
      </c>
      <c r="J10" s="1055"/>
      <c r="K10" s="23"/>
      <c r="L10" s="1056" t="s">
        <v>395</v>
      </c>
      <c r="M10" s="1057"/>
      <c r="N10" s="1058"/>
      <c r="O10" s="1056" t="s">
        <v>396</v>
      </c>
      <c r="P10" s="1057"/>
      <c r="Q10" s="1058"/>
      <c r="R10" s="1059"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31" t="s">
        <v>406</v>
      </c>
      <c r="K11" s="32" t="s">
        <v>407</v>
      </c>
      <c r="L11" s="33" t="s">
        <v>408</v>
      </c>
      <c r="M11" s="34" t="s">
        <v>409</v>
      </c>
      <c r="N11" s="35" t="s">
        <v>410</v>
      </c>
      <c r="O11" s="33" t="s">
        <v>408</v>
      </c>
      <c r="P11" s="34" t="s">
        <v>409</v>
      </c>
      <c r="Q11" s="36" t="s">
        <v>410</v>
      </c>
      <c r="R11" s="1060"/>
      <c r="S11" s="24"/>
      <c r="T11" s="24"/>
    </row>
    <row r="12" spans="1:27" ht="16.5" thickTop="1" x14ac:dyDescent="0.25">
      <c r="A12" s="22">
        <v>7</v>
      </c>
      <c r="B12" s="37">
        <v>1</v>
      </c>
      <c r="C12" s="38" t="s">
        <v>1019</v>
      </c>
      <c r="D12" s="39" t="s">
        <v>44</v>
      </c>
      <c r="E12" s="38" t="s">
        <v>102</v>
      </c>
      <c r="F12" s="40" t="s">
        <v>416</v>
      </c>
      <c r="G12" s="40" t="s">
        <v>417</v>
      </c>
      <c r="H12" s="41" t="s">
        <v>486</v>
      </c>
      <c r="I12" s="122">
        <v>40909</v>
      </c>
      <c r="J12" s="42">
        <v>43616</v>
      </c>
      <c r="K12" s="43" t="s">
        <v>3050</v>
      </c>
      <c r="L12" s="1337">
        <v>0</v>
      </c>
      <c r="M12" s="1340"/>
      <c r="N12" s="1341"/>
      <c r="O12" s="1342">
        <v>0</v>
      </c>
      <c r="P12" s="1340"/>
      <c r="Q12" s="1341"/>
      <c r="R12" s="70" t="s">
        <v>102</v>
      </c>
      <c r="S12" s="24"/>
      <c r="T12" s="24"/>
      <c r="V12" s="123"/>
    </row>
    <row r="13" spans="1:27" x14ac:dyDescent="0.25">
      <c r="A13" s="22">
        <f>+A12+7</f>
        <v>14</v>
      </c>
      <c r="B13" s="201">
        <f>+B12+1</f>
        <v>2</v>
      </c>
      <c r="C13" s="45" t="s">
        <v>1020</v>
      </c>
      <c r="D13" s="46" t="s">
        <v>44</v>
      </c>
      <c r="E13" s="45" t="s">
        <v>102</v>
      </c>
      <c r="F13" s="46" t="s">
        <v>416</v>
      </c>
      <c r="G13" s="46" t="s">
        <v>417</v>
      </c>
      <c r="H13" s="47" t="s">
        <v>489</v>
      </c>
      <c r="I13" s="72">
        <v>40909</v>
      </c>
      <c r="J13" s="73">
        <v>43616</v>
      </c>
      <c r="K13" s="48" t="s">
        <v>3051</v>
      </c>
      <c r="L13" s="1338"/>
      <c r="M13" s="1097"/>
      <c r="N13" s="1098"/>
      <c r="O13" s="1095"/>
      <c r="P13" s="1097"/>
      <c r="Q13" s="1098"/>
      <c r="R13" s="202" t="s">
        <v>102</v>
      </c>
      <c r="S13" s="24"/>
      <c r="T13" s="24"/>
    </row>
    <row r="14" spans="1:27" x14ac:dyDescent="0.25">
      <c r="A14" s="22">
        <f>+A13+7</f>
        <v>21</v>
      </c>
      <c r="B14" s="201">
        <f t="shared" ref="B14:B50" si="0">+B13+1</f>
        <v>3</v>
      </c>
      <c r="C14" s="45" t="s">
        <v>1021</v>
      </c>
      <c r="D14" s="46" t="s">
        <v>44</v>
      </c>
      <c r="E14" s="45" t="s">
        <v>102</v>
      </c>
      <c r="F14" s="46" t="s">
        <v>416</v>
      </c>
      <c r="G14" s="46" t="s">
        <v>417</v>
      </c>
      <c r="H14" s="47" t="s">
        <v>492</v>
      </c>
      <c r="I14" s="72">
        <v>40909</v>
      </c>
      <c r="J14" s="73">
        <v>43616</v>
      </c>
      <c r="K14" s="48" t="s">
        <v>1022</v>
      </c>
      <c r="L14" s="1338"/>
      <c r="M14" s="1097"/>
      <c r="N14" s="1098"/>
      <c r="O14" s="1095"/>
      <c r="P14" s="1097"/>
      <c r="Q14" s="1098"/>
      <c r="R14" s="202" t="s">
        <v>102</v>
      </c>
      <c r="S14" s="50"/>
      <c r="T14" s="24"/>
    </row>
    <row r="15" spans="1:27" x14ac:dyDescent="0.25">
      <c r="A15" s="22">
        <f t="shared" ref="A15:A50" si="1">+A14+7</f>
        <v>28</v>
      </c>
      <c r="B15" s="201">
        <f t="shared" si="0"/>
        <v>4</v>
      </c>
      <c r="C15" s="45" t="s">
        <v>1023</v>
      </c>
      <c r="D15" s="46" t="s">
        <v>44</v>
      </c>
      <c r="E15" s="45" t="s">
        <v>102</v>
      </c>
      <c r="F15" s="46" t="s">
        <v>416</v>
      </c>
      <c r="G15" s="46" t="s">
        <v>417</v>
      </c>
      <c r="H15" s="47" t="s">
        <v>495</v>
      </c>
      <c r="I15" s="72">
        <v>40909</v>
      </c>
      <c r="J15" s="73">
        <v>43616</v>
      </c>
      <c r="K15" s="48" t="s">
        <v>3052</v>
      </c>
      <c r="L15" s="1338"/>
      <c r="M15" s="1097"/>
      <c r="N15" s="1098"/>
      <c r="O15" s="1095"/>
      <c r="P15" s="1097"/>
      <c r="Q15" s="1098"/>
      <c r="R15" s="202" t="s">
        <v>102</v>
      </c>
      <c r="S15" s="50"/>
      <c r="T15" s="51"/>
    </row>
    <row r="16" spans="1:27" x14ac:dyDescent="0.25">
      <c r="A16" s="22">
        <f t="shared" si="1"/>
        <v>35</v>
      </c>
      <c r="B16" s="201">
        <f t="shared" si="0"/>
        <v>5</v>
      </c>
      <c r="C16" s="45" t="s">
        <v>1024</v>
      </c>
      <c r="D16" s="46" t="s">
        <v>44</v>
      </c>
      <c r="E16" s="45" t="s">
        <v>102</v>
      </c>
      <c r="F16" s="46" t="s">
        <v>416</v>
      </c>
      <c r="G16" s="46" t="s">
        <v>417</v>
      </c>
      <c r="H16" s="47" t="s">
        <v>498</v>
      </c>
      <c r="I16" s="72">
        <v>40909</v>
      </c>
      <c r="J16" s="73">
        <v>43616</v>
      </c>
      <c r="K16" s="48" t="s">
        <v>715</v>
      </c>
      <c r="L16" s="1339"/>
      <c r="M16" s="1070"/>
      <c r="N16" s="1072"/>
      <c r="O16" s="1096"/>
      <c r="P16" s="1070"/>
      <c r="Q16" s="1072"/>
      <c r="R16" s="202" t="s">
        <v>102</v>
      </c>
      <c r="S16" s="50"/>
      <c r="T16" s="51"/>
    </row>
    <row r="17" spans="1:20" x14ac:dyDescent="0.25">
      <c r="A17" s="22"/>
      <c r="B17" s="201">
        <f t="shared" si="0"/>
        <v>6</v>
      </c>
      <c r="C17" s="45" t="s">
        <v>1021</v>
      </c>
      <c r="D17" s="46" t="s">
        <v>44</v>
      </c>
      <c r="E17" s="45" t="s">
        <v>102</v>
      </c>
      <c r="F17" s="46" t="s">
        <v>416</v>
      </c>
      <c r="G17" s="46" t="s">
        <v>417</v>
      </c>
      <c r="H17" s="47" t="s">
        <v>492</v>
      </c>
      <c r="I17" s="72">
        <v>40909</v>
      </c>
      <c r="J17" s="73">
        <v>43830</v>
      </c>
      <c r="K17" s="48" t="s">
        <v>3053</v>
      </c>
      <c r="L17" s="254">
        <v>0</v>
      </c>
      <c r="M17" s="49"/>
      <c r="N17" s="210"/>
      <c r="O17" s="212">
        <v>7</v>
      </c>
      <c r="P17" s="49"/>
      <c r="Q17" s="210"/>
      <c r="R17" s="202" t="s">
        <v>102</v>
      </c>
      <c r="S17" s="50"/>
      <c r="T17" s="51"/>
    </row>
    <row r="18" spans="1:20" x14ac:dyDescent="0.25">
      <c r="A18" s="22">
        <f>+A16+7</f>
        <v>42</v>
      </c>
      <c r="B18" s="201">
        <f t="shared" si="0"/>
        <v>7</v>
      </c>
      <c r="C18" s="45" t="s">
        <v>1025</v>
      </c>
      <c r="D18" s="46" t="s">
        <v>44</v>
      </c>
      <c r="E18" s="45" t="s">
        <v>104</v>
      </c>
      <c r="F18" s="46" t="s">
        <v>416</v>
      </c>
      <c r="G18" s="203" t="s">
        <v>3263</v>
      </c>
      <c r="H18" s="47" t="s">
        <v>500</v>
      </c>
      <c r="I18" s="72">
        <v>40483</v>
      </c>
      <c r="J18" s="73">
        <v>43465</v>
      </c>
      <c r="K18" s="124" t="s">
        <v>3264</v>
      </c>
      <c r="L18" s="255">
        <v>16</v>
      </c>
      <c r="M18" s="76"/>
      <c r="N18" s="210"/>
      <c r="O18" s="76"/>
      <c r="P18" s="76"/>
      <c r="Q18" s="210"/>
      <c r="R18" s="196" t="s">
        <v>104</v>
      </c>
      <c r="S18" s="50"/>
      <c r="T18" s="51"/>
    </row>
    <row r="19" spans="1:20" x14ac:dyDescent="0.25">
      <c r="A19" s="22"/>
      <c r="B19" s="201">
        <f t="shared" si="0"/>
        <v>8</v>
      </c>
      <c r="C19" s="45" t="s">
        <v>1026</v>
      </c>
      <c r="D19" s="46" t="s">
        <v>44</v>
      </c>
      <c r="E19" s="45" t="s">
        <v>104</v>
      </c>
      <c r="F19" s="46" t="s">
        <v>416</v>
      </c>
      <c r="G19" s="46" t="s">
        <v>417</v>
      </c>
      <c r="H19" s="47" t="s">
        <v>779</v>
      </c>
      <c r="I19" s="72">
        <v>40483</v>
      </c>
      <c r="J19" s="73">
        <v>43465</v>
      </c>
      <c r="K19" s="253" t="s">
        <v>3265</v>
      </c>
      <c r="L19" s="256">
        <v>0</v>
      </c>
      <c r="M19" s="76"/>
      <c r="N19" s="210"/>
      <c r="O19" s="257">
        <v>2</v>
      </c>
      <c r="P19" s="76"/>
      <c r="Q19" s="210"/>
      <c r="R19" s="196" t="s">
        <v>104</v>
      </c>
      <c r="S19" s="50"/>
      <c r="T19" s="51"/>
    </row>
    <row r="20" spans="1:20" x14ac:dyDescent="0.25">
      <c r="A20" s="22"/>
      <c r="B20" s="201">
        <f>+B19+1</f>
        <v>9</v>
      </c>
      <c r="C20" s="45" t="s">
        <v>3267</v>
      </c>
      <c r="D20" s="46" t="s">
        <v>44</v>
      </c>
      <c r="E20" s="45" t="s">
        <v>104</v>
      </c>
      <c r="F20" s="46" t="s">
        <v>416</v>
      </c>
      <c r="G20" s="46" t="s">
        <v>417</v>
      </c>
      <c r="H20" s="47" t="s">
        <v>482</v>
      </c>
      <c r="I20" s="205">
        <v>43019</v>
      </c>
      <c r="J20" s="73">
        <v>43465</v>
      </c>
      <c r="K20" s="258" t="s">
        <v>3266</v>
      </c>
      <c r="L20" s="256">
        <v>0</v>
      </c>
      <c r="M20" s="76"/>
      <c r="N20" s="210"/>
      <c r="O20" s="257">
        <v>2</v>
      </c>
      <c r="P20" s="76"/>
      <c r="Q20" s="210"/>
      <c r="R20" s="196" t="s">
        <v>104</v>
      </c>
      <c r="S20" s="50"/>
      <c r="T20" s="51"/>
    </row>
    <row r="21" spans="1:20" x14ac:dyDescent="0.25">
      <c r="A21" s="22" t="e">
        <f>+#REF!+7</f>
        <v>#REF!</v>
      </c>
      <c r="B21" s="201">
        <f>+B20+1</f>
        <v>10</v>
      </c>
      <c r="C21" s="45" t="s">
        <v>1027</v>
      </c>
      <c r="D21" s="46" t="s">
        <v>44</v>
      </c>
      <c r="E21" s="45" t="s">
        <v>104</v>
      </c>
      <c r="F21" s="46" t="s">
        <v>435</v>
      </c>
      <c r="G21" s="46" t="s">
        <v>417</v>
      </c>
      <c r="H21" s="47" t="s">
        <v>779</v>
      </c>
      <c r="I21" s="72">
        <v>41640</v>
      </c>
      <c r="J21" s="73">
        <v>45291</v>
      </c>
      <c r="K21" s="48" t="s">
        <v>779</v>
      </c>
      <c r="L21" s="252">
        <v>0.436</v>
      </c>
      <c r="M21" s="49"/>
      <c r="N21" s="210"/>
      <c r="O21" s="212">
        <v>8.6999999999999994E-2</v>
      </c>
      <c r="P21" s="49"/>
      <c r="Q21" s="210"/>
      <c r="R21" s="202" t="s">
        <v>104</v>
      </c>
      <c r="S21" s="50"/>
      <c r="T21" s="51"/>
    </row>
    <row r="22" spans="1:20" x14ac:dyDescent="0.25">
      <c r="A22" s="22" t="e">
        <f t="shared" si="1"/>
        <v>#REF!</v>
      </c>
      <c r="B22" s="201">
        <f t="shared" si="0"/>
        <v>11</v>
      </c>
      <c r="C22" s="45" t="s">
        <v>1028</v>
      </c>
      <c r="D22" s="46" t="s">
        <v>44</v>
      </c>
      <c r="E22" s="45" t="s">
        <v>314</v>
      </c>
      <c r="F22" s="46" t="s">
        <v>416</v>
      </c>
      <c r="G22" s="46" t="s">
        <v>417</v>
      </c>
      <c r="H22" s="47" t="s">
        <v>779</v>
      </c>
      <c r="I22" s="72">
        <v>42736</v>
      </c>
      <c r="J22" s="73">
        <v>43830</v>
      </c>
      <c r="K22" s="48" t="s">
        <v>3054</v>
      </c>
      <c r="L22" s="252">
        <v>8</v>
      </c>
      <c r="M22" s="49"/>
      <c r="N22" s="210"/>
      <c r="O22" s="212">
        <v>0</v>
      </c>
      <c r="P22" s="49"/>
      <c r="Q22" s="210"/>
      <c r="R22" s="202" t="s">
        <v>314</v>
      </c>
      <c r="S22" s="50"/>
      <c r="T22" s="51"/>
    </row>
    <row r="23" spans="1:20" x14ac:dyDescent="0.25">
      <c r="A23" s="22" t="e">
        <f t="shared" si="1"/>
        <v>#REF!</v>
      </c>
      <c r="B23" s="201">
        <f t="shared" si="0"/>
        <v>12</v>
      </c>
      <c r="C23" s="45" t="s">
        <v>1029</v>
      </c>
      <c r="D23" s="46" t="s">
        <v>44</v>
      </c>
      <c r="E23" s="45" t="s">
        <v>315</v>
      </c>
      <c r="F23" s="46" t="s">
        <v>416</v>
      </c>
      <c r="G23" s="46" t="s">
        <v>417</v>
      </c>
      <c r="H23" s="47" t="s">
        <v>466</v>
      </c>
      <c r="I23" s="72">
        <v>42461</v>
      </c>
      <c r="J23" s="73">
        <v>43555</v>
      </c>
      <c r="K23" s="48" t="s">
        <v>3055</v>
      </c>
      <c r="L23" s="212">
        <v>1</v>
      </c>
      <c r="M23" s="49"/>
      <c r="N23" s="210"/>
      <c r="O23" s="212">
        <v>0</v>
      </c>
      <c r="P23" s="49"/>
      <c r="Q23" s="210"/>
      <c r="R23" s="202" t="s">
        <v>315</v>
      </c>
      <c r="S23" s="50"/>
      <c r="T23" s="51"/>
    </row>
    <row r="24" spans="1:20" x14ac:dyDescent="0.25">
      <c r="A24" s="22" t="e">
        <f>+#REF!+7</f>
        <v>#REF!</v>
      </c>
      <c r="B24" s="201">
        <f t="shared" si="0"/>
        <v>13</v>
      </c>
      <c r="C24" s="45" t="s">
        <v>1031</v>
      </c>
      <c r="D24" s="46" t="s">
        <v>44</v>
      </c>
      <c r="E24" s="45" t="s">
        <v>316</v>
      </c>
      <c r="F24" s="46" t="s">
        <v>416</v>
      </c>
      <c r="G24" s="46" t="s">
        <v>558</v>
      </c>
      <c r="H24" s="47" t="s">
        <v>811</v>
      </c>
      <c r="I24" s="72">
        <v>41141</v>
      </c>
      <c r="J24" s="73">
        <v>43343</v>
      </c>
      <c r="K24" s="48" t="s">
        <v>811</v>
      </c>
      <c r="L24" s="252">
        <v>4</v>
      </c>
      <c r="M24" s="49"/>
      <c r="N24" s="210"/>
      <c r="O24" s="212">
        <v>0</v>
      </c>
      <c r="P24" s="49"/>
      <c r="Q24" s="210"/>
      <c r="R24" s="202" t="s">
        <v>316</v>
      </c>
      <c r="S24" s="50"/>
      <c r="T24" s="51"/>
    </row>
    <row r="25" spans="1:20" x14ac:dyDescent="0.25">
      <c r="A25" s="22" t="e">
        <f>+#REF!+7</f>
        <v>#REF!</v>
      </c>
      <c r="B25" s="201">
        <f t="shared" si="0"/>
        <v>14</v>
      </c>
      <c r="C25" s="45" t="s">
        <v>1032</v>
      </c>
      <c r="D25" s="46" t="s">
        <v>44</v>
      </c>
      <c r="E25" s="45" t="s">
        <v>317</v>
      </c>
      <c r="F25" s="46" t="s">
        <v>416</v>
      </c>
      <c r="G25" s="46" t="s">
        <v>558</v>
      </c>
      <c r="H25" s="47" t="s">
        <v>524</v>
      </c>
      <c r="I25" s="72">
        <v>42522</v>
      </c>
      <c r="J25" s="73">
        <v>44347</v>
      </c>
      <c r="K25" s="48" t="s">
        <v>3056</v>
      </c>
      <c r="L25" s="1343">
        <v>8.7729999999999997</v>
      </c>
      <c r="M25" s="1069"/>
      <c r="N25" s="1071"/>
      <c r="O25" s="1346">
        <v>0</v>
      </c>
      <c r="P25" s="1069"/>
      <c r="Q25" s="1071"/>
      <c r="R25" s="202" t="s">
        <v>317</v>
      </c>
      <c r="S25" s="50"/>
      <c r="T25" s="51"/>
    </row>
    <row r="26" spans="1:20" x14ac:dyDescent="0.25">
      <c r="A26" s="22" t="e">
        <f t="shared" si="1"/>
        <v>#REF!</v>
      </c>
      <c r="B26" s="201">
        <f t="shared" si="0"/>
        <v>15</v>
      </c>
      <c r="C26" s="45" t="s">
        <v>1033</v>
      </c>
      <c r="D26" s="46" t="s">
        <v>44</v>
      </c>
      <c r="E26" s="45" t="s">
        <v>317</v>
      </c>
      <c r="F26" s="46" t="s">
        <v>416</v>
      </c>
      <c r="G26" s="46" t="s">
        <v>558</v>
      </c>
      <c r="H26" s="47" t="s">
        <v>608</v>
      </c>
      <c r="I26" s="72">
        <v>42522</v>
      </c>
      <c r="J26" s="73">
        <v>44347</v>
      </c>
      <c r="K26" s="48" t="s">
        <v>3057</v>
      </c>
      <c r="L26" s="1344"/>
      <c r="M26" s="1097"/>
      <c r="N26" s="1098"/>
      <c r="O26" s="1338"/>
      <c r="P26" s="1097"/>
      <c r="Q26" s="1098"/>
      <c r="R26" s="202" t="s">
        <v>317</v>
      </c>
      <c r="S26" s="50"/>
      <c r="T26" s="51"/>
    </row>
    <row r="27" spans="1:20" x14ac:dyDescent="0.25">
      <c r="A27" s="22" t="e">
        <f t="shared" si="1"/>
        <v>#REF!</v>
      </c>
      <c r="B27" s="201">
        <f t="shared" si="0"/>
        <v>16</v>
      </c>
      <c r="C27" s="45" t="s">
        <v>1034</v>
      </c>
      <c r="D27" s="46" t="s">
        <v>44</v>
      </c>
      <c r="E27" s="45" t="s">
        <v>317</v>
      </c>
      <c r="F27" s="46" t="s">
        <v>416</v>
      </c>
      <c r="G27" s="46" t="s">
        <v>558</v>
      </c>
      <c r="H27" s="47" t="s">
        <v>608</v>
      </c>
      <c r="I27" s="72">
        <v>42522</v>
      </c>
      <c r="J27" s="73">
        <v>44347</v>
      </c>
      <c r="K27" s="48" t="s">
        <v>3057</v>
      </c>
      <c r="L27" s="1344"/>
      <c r="M27" s="1097"/>
      <c r="N27" s="1098"/>
      <c r="O27" s="1338"/>
      <c r="P27" s="1097"/>
      <c r="Q27" s="1098"/>
      <c r="R27" s="202" t="s">
        <v>317</v>
      </c>
      <c r="S27" s="50"/>
      <c r="T27" s="51"/>
    </row>
    <row r="28" spans="1:20" x14ac:dyDescent="0.25">
      <c r="A28" s="22" t="e">
        <f t="shared" si="1"/>
        <v>#REF!</v>
      </c>
      <c r="B28" s="201">
        <f t="shared" si="0"/>
        <v>17</v>
      </c>
      <c r="C28" s="45" t="s">
        <v>1035</v>
      </c>
      <c r="D28" s="46" t="s">
        <v>44</v>
      </c>
      <c r="E28" s="45" t="s">
        <v>317</v>
      </c>
      <c r="F28" s="46" t="s">
        <v>416</v>
      </c>
      <c r="G28" s="46" t="s">
        <v>558</v>
      </c>
      <c r="H28" s="47" t="s">
        <v>422</v>
      </c>
      <c r="I28" s="72" t="s">
        <v>1036</v>
      </c>
      <c r="J28" s="73">
        <v>44347</v>
      </c>
      <c r="K28" s="48" t="s">
        <v>3058</v>
      </c>
      <c r="L28" s="1344"/>
      <c r="M28" s="1097"/>
      <c r="N28" s="1098"/>
      <c r="O28" s="1338"/>
      <c r="P28" s="1097"/>
      <c r="Q28" s="1098"/>
      <c r="R28" s="202" t="s">
        <v>317</v>
      </c>
      <c r="S28" s="50"/>
      <c r="T28" s="51"/>
    </row>
    <row r="29" spans="1:20" x14ac:dyDescent="0.25">
      <c r="A29" s="22" t="e">
        <f t="shared" si="1"/>
        <v>#REF!</v>
      </c>
      <c r="B29" s="201">
        <f t="shared" si="0"/>
        <v>18</v>
      </c>
      <c r="C29" s="45" t="s">
        <v>1037</v>
      </c>
      <c r="D29" s="46" t="s">
        <v>44</v>
      </c>
      <c r="E29" s="45" t="s">
        <v>317</v>
      </c>
      <c r="F29" s="46" t="s">
        <v>416</v>
      </c>
      <c r="G29" s="46" t="s">
        <v>558</v>
      </c>
      <c r="H29" s="47" t="s">
        <v>424</v>
      </c>
      <c r="I29" s="72" t="s">
        <v>419</v>
      </c>
      <c r="J29" s="73">
        <v>44347</v>
      </c>
      <c r="K29" s="48" t="s">
        <v>3059</v>
      </c>
      <c r="L29" s="1344"/>
      <c r="M29" s="1097"/>
      <c r="N29" s="1098"/>
      <c r="O29" s="1338"/>
      <c r="P29" s="1097"/>
      <c r="Q29" s="1098"/>
      <c r="R29" s="202" t="s">
        <v>317</v>
      </c>
      <c r="S29" s="50"/>
      <c r="T29" s="51"/>
    </row>
    <row r="30" spans="1:20" x14ac:dyDescent="0.25">
      <c r="A30" s="22" t="e">
        <f t="shared" si="1"/>
        <v>#REF!</v>
      </c>
      <c r="B30" s="201">
        <f t="shared" si="0"/>
        <v>19</v>
      </c>
      <c r="C30" s="45" t="s">
        <v>1038</v>
      </c>
      <c r="D30" s="46" t="s">
        <v>44</v>
      </c>
      <c r="E30" s="45" t="s">
        <v>317</v>
      </c>
      <c r="F30" s="46" t="s">
        <v>416</v>
      </c>
      <c r="G30" s="46" t="s">
        <v>558</v>
      </c>
      <c r="H30" s="47" t="s">
        <v>517</v>
      </c>
      <c r="I30" s="72" t="s">
        <v>1004</v>
      </c>
      <c r="J30" s="73">
        <v>44347</v>
      </c>
      <c r="K30" s="48" t="s">
        <v>3060</v>
      </c>
      <c r="L30" s="1344"/>
      <c r="M30" s="1097"/>
      <c r="N30" s="1098"/>
      <c r="O30" s="1338"/>
      <c r="P30" s="1097"/>
      <c r="Q30" s="1098"/>
      <c r="R30" s="202" t="s">
        <v>317</v>
      </c>
      <c r="S30" s="50"/>
      <c r="T30" s="51"/>
    </row>
    <row r="31" spans="1:20" x14ac:dyDescent="0.25">
      <c r="A31" s="22"/>
      <c r="B31" s="201">
        <f t="shared" si="0"/>
        <v>20</v>
      </c>
      <c r="C31" s="45" t="s">
        <v>3267</v>
      </c>
      <c r="D31" s="46" t="s">
        <v>44</v>
      </c>
      <c r="E31" s="45" t="s">
        <v>317</v>
      </c>
      <c r="F31" s="46" t="s">
        <v>416</v>
      </c>
      <c r="G31" s="46" t="s">
        <v>558</v>
      </c>
      <c r="H31" s="47" t="s">
        <v>504</v>
      </c>
      <c r="I31" s="72">
        <v>43009</v>
      </c>
      <c r="J31" s="73">
        <v>44347</v>
      </c>
      <c r="K31" s="57" t="s">
        <v>3268</v>
      </c>
      <c r="L31" s="1344"/>
      <c r="M31" s="1097"/>
      <c r="N31" s="1098"/>
      <c r="O31" s="1338"/>
      <c r="P31" s="1097"/>
      <c r="Q31" s="1098"/>
      <c r="R31" s="202" t="s">
        <v>317</v>
      </c>
      <c r="S31" s="50"/>
      <c r="T31" s="51"/>
    </row>
    <row r="32" spans="1:20" x14ac:dyDescent="0.25">
      <c r="A32" s="22"/>
      <c r="B32" s="201">
        <f t="shared" si="0"/>
        <v>21</v>
      </c>
      <c r="C32" s="45" t="s">
        <v>3267</v>
      </c>
      <c r="D32" s="46" t="s">
        <v>44</v>
      </c>
      <c r="E32" s="45" t="s">
        <v>317</v>
      </c>
      <c r="F32" s="46" t="s">
        <v>416</v>
      </c>
      <c r="G32" s="46" t="s">
        <v>558</v>
      </c>
      <c r="H32" s="47" t="s">
        <v>504</v>
      </c>
      <c r="I32" s="72">
        <v>43009</v>
      </c>
      <c r="J32" s="73">
        <v>44347</v>
      </c>
      <c r="K32" s="57" t="s">
        <v>3269</v>
      </c>
      <c r="L32" s="1344"/>
      <c r="M32" s="1097"/>
      <c r="N32" s="1098"/>
      <c r="O32" s="1338"/>
      <c r="P32" s="1097"/>
      <c r="Q32" s="1098"/>
      <c r="R32" s="202" t="s">
        <v>317</v>
      </c>
      <c r="S32" s="50"/>
      <c r="T32" s="51"/>
    </row>
    <row r="33" spans="1:20" x14ac:dyDescent="0.25">
      <c r="A33" s="22"/>
      <c r="B33" s="201">
        <f t="shared" si="0"/>
        <v>22</v>
      </c>
      <c r="C33" s="45" t="s">
        <v>3267</v>
      </c>
      <c r="D33" s="46" t="s">
        <v>44</v>
      </c>
      <c r="E33" s="45" t="s">
        <v>317</v>
      </c>
      <c r="F33" s="46" t="s">
        <v>416</v>
      </c>
      <c r="G33" s="46" t="s">
        <v>558</v>
      </c>
      <c r="H33" s="47" t="s">
        <v>428</v>
      </c>
      <c r="I33" s="72">
        <v>43009</v>
      </c>
      <c r="J33" s="73">
        <v>44347</v>
      </c>
      <c r="K33" s="57" t="s">
        <v>3270</v>
      </c>
      <c r="L33" s="1344"/>
      <c r="M33" s="1097"/>
      <c r="N33" s="1098"/>
      <c r="O33" s="1338"/>
      <c r="P33" s="1097"/>
      <c r="Q33" s="1098"/>
      <c r="R33" s="202" t="s">
        <v>317</v>
      </c>
      <c r="S33" s="50"/>
      <c r="T33" s="51"/>
    </row>
    <row r="34" spans="1:20" x14ac:dyDescent="0.25">
      <c r="A34" s="22"/>
      <c r="B34" s="201">
        <f t="shared" si="0"/>
        <v>23</v>
      </c>
      <c r="C34" s="45" t="s">
        <v>3267</v>
      </c>
      <c r="D34" s="46" t="s">
        <v>44</v>
      </c>
      <c r="E34" s="45" t="s">
        <v>317</v>
      </c>
      <c r="F34" s="46" t="s">
        <v>416</v>
      </c>
      <c r="G34" s="46" t="s">
        <v>558</v>
      </c>
      <c r="H34" s="47" t="s">
        <v>719</v>
      </c>
      <c r="I34" s="72">
        <v>43009</v>
      </c>
      <c r="J34" s="73">
        <v>44347</v>
      </c>
      <c r="K34" s="57" t="s">
        <v>3271</v>
      </c>
      <c r="L34" s="1345"/>
      <c r="M34" s="1070"/>
      <c r="N34" s="1072"/>
      <c r="O34" s="1339"/>
      <c r="P34" s="1070"/>
      <c r="Q34" s="1072"/>
      <c r="R34" s="202" t="s">
        <v>317</v>
      </c>
      <c r="S34" s="50"/>
      <c r="T34" s="51"/>
    </row>
    <row r="35" spans="1:20" s="18" customFormat="1" x14ac:dyDescent="0.25">
      <c r="A35" s="52" t="e">
        <f>+A30+7</f>
        <v>#REF!</v>
      </c>
      <c r="B35" s="201">
        <f t="shared" si="0"/>
        <v>24</v>
      </c>
      <c r="C35" s="45" t="s">
        <v>1039</v>
      </c>
      <c r="D35" s="46" t="s">
        <v>44</v>
      </c>
      <c r="E35" s="45" t="s">
        <v>114</v>
      </c>
      <c r="F35" s="46" t="s">
        <v>435</v>
      </c>
      <c r="G35" s="46" t="s">
        <v>417</v>
      </c>
      <c r="H35" s="47" t="s">
        <v>433</v>
      </c>
      <c r="I35" s="72" t="s">
        <v>794</v>
      </c>
      <c r="J35" s="73" t="s">
        <v>806</v>
      </c>
      <c r="K35" s="48" t="s">
        <v>433</v>
      </c>
      <c r="L35" s="1332">
        <v>0.59799999999999998</v>
      </c>
      <c r="M35" s="1333"/>
      <c r="N35" s="1325"/>
      <c r="O35" s="1332">
        <v>0.11899999999999999</v>
      </c>
      <c r="P35" s="1069"/>
      <c r="Q35" s="1071"/>
      <c r="R35" s="202" t="s">
        <v>114</v>
      </c>
      <c r="S35" s="54"/>
      <c r="T35" s="55"/>
    </row>
    <row r="36" spans="1:20" x14ac:dyDescent="0.25">
      <c r="A36" s="22" t="e">
        <f t="shared" si="1"/>
        <v>#REF!</v>
      </c>
      <c r="B36" s="201">
        <f t="shared" si="0"/>
        <v>25</v>
      </c>
      <c r="C36" s="45" t="s">
        <v>1040</v>
      </c>
      <c r="D36" s="46" t="s">
        <v>44</v>
      </c>
      <c r="E36" s="45" t="s">
        <v>114</v>
      </c>
      <c r="F36" s="46" t="s">
        <v>435</v>
      </c>
      <c r="G36" s="46" t="s">
        <v>417</v>
      </c>
      <c r="H36" s="47" t="s">
        <v>418</v>
      </c>
      <c r="I36" s="45" t="s">
        <v>794</v>
      </c>
      <c r="J36" s="47" t="s">
        <v>806</v>
      </c>
      <c r="K36" s="48" t="s">
        <v>418</v>
      </c>
      <c r="L36" s="1320"/>
      <c r="M36" s="1323"/>
      <c r="N36" s="1317"/>
      <c r="O36" s="1320"/>
      <c r="P36" s="1097"/>
      <c r="Q36" s="1098"/>
      <c r="R36" s="202" t="s">
        <v>114</v>
      </c>
      <c r="S36" s="50"/>
      <c r="T36" s="51"/>
    </row>
    <row r="37" spans="1:20" x14ac:dyDescent="0.25">
      <c r="A37" s="22" t="e">
        <f t="shared" si="1"/>
        <v>#REF!</v>
      </c>
      <c r="B37" s="201">
        <f t="shared" si="0"/>
        <v>26</v>
      </c>
      <c r="C37" s="45" t="s">
        <v>1041</v>
      </c>
      <c r="D37" s="46" t="s">
        <v>44</v>
      </c>
      <c r="E37" s="45" t="s">
        <v>114</v>
      </c>
      <c r="F37" s="46" t="s">
        <v>435</v>
      </c>
      <c r="G37" s="46" t="s">
        <v>417</v>
      </c>
      <c r="H37" s="47" t="s">
        <v>422</v>
      </c>
      <c r="I37" s="45" t="s">
        <v>794</v>
      </c>
      <c r="J37" s="47" t="s">
        <v>806</v>
      </c>
      <c r="K37" s="48" t="s">
        <v>422</v>
      </c>
      <c r="L37" s="1320"/>
      <c r="M37" s="1323"/>
      <c r="N37" s="1317"/>
      <c r="O37" s="1320"/>
      <c r="P37" s="1097"/>
      <c r="Q37" s="1098"/>
      <c r="R37" s="202" t="s">
        <v>114</v>
      </c>
      <c r="S37" s="50"/>
      <c r="T37" s="51"/>
    </row>
    <row r="38" spans="1:20" x14ac:dyDescent="0.25">
      <c r="A38" s="22" t="e">
        <f t="shared" si="1"/>
        <v>#REF!</v>
      </c>
      <c r="B38" s="201">
        <f t="shared" si="0"/>
        <v>27</v>
      </c>
      <c r="C38" s="45" t="s">
        <v>1042</v>
      </c>
      <c r="D38" s="46" t="s">
        <v>44</v>
      </c>
      <c r="E38" s="45" t="s">
        <v>114</v>
      </c>
      <c r="F38" s="46" t="s">
        <v>435</v>
      </c>
      <c r="G38" s="46" t="s">
        <v>417</v>
      </c>
      <c r="H38" s="47" t="s">
        <v>424</v>
      </c>
      <c r="I38" s="45" t="s">
        <v>794</v>
      </c>
      <c r="J38" s="47" t="s">
        <v>806</v>
      </c>
      <c r="K38" s="48" t="s">
        <v>716</v>
      </c>
      <c r="L38" s="1320"/>
      <c r="M38" s="1323"/>
      <c r="N38" s="1317"/>
      <c r="O38" s="1320"/>
      <c r="P38" s="1097"/>
      <c r="Q38" s="1098"/>
      <c r="R38" s="202" t="s">
        <v>114</v>
      </c>
      <c r="S38" s="50"/>
      <c r="T38" s="51"/>
    </row>
    <row r="39" spans="1:20" x14ac:dyDescent="0.25">
      <c r="A39" s="22" t="e">
        <f t="shared" si="1"/>
        <v>#REF!</v>
      </c>
      <c r="B39" s="201">
        <f t="shared" si="0"/>
        <v>28</v>
      </c>
      <c r="C39" s="45" t="s">
        <v>1043</v>
      </c>
      <c r="D39" s="46" t="s">
        <v>44</v>
      </c>
      <c r="E39" s="45" t="s">
        <v>114</v>
      </c>
      <c r="F39" s="46" t="s">
        <v>435</v>
      </c>
      <c r="G39" s="46" t="s">
        <v>417</v>
      </c>
      <c r="H39" s="47" t="s">
        <v>428</v>
      </c>
      <c r="I39" s="45" t="s">
        <v>794</v>
      </c>
      <c r="J39" s="47" t="s">
        <v>806</v>
      </c>
      <c r="K39" s="48" t="s">
        <v>579</v>
      </c>
      <c r="L39" s="1320"/>
      <c r="M39" s="1323"/>
      <c r="N39" s="1317"/>
      <c r="O39" s="1320"/>
      <c r="P39" s="1097"/>
      <c r="Q39" s="1098"/>
      <c r="R39" s="202" t="s">
        <v>114</v>
      </c>
      <c r="S39" s="50"/>
      <c r="T39" s="51"/>
    </row>
    <row r="40" spans="1:20" x14ac:dyDescent="0.25">
      <c r="A40" s="22" t="e">
        <f t="shared" si="1"/>
        <v>#REF!</v>
      </c>
      <c r="B40" s="201">
        <f t="shared" si="0"/>
        <v>29</v>
      </c>
      <c r="C40" s="45" t="s">
        <v>1044</v>
      </c>
      <c r="D40" s="46" t="s">
        <v>44</v>
      </c>
      <c r="E40" s="45" t="s">
        <v>114</v>
      </c>
      <c r="F40" s="46" t="s">
        <v>435</v>
      </c>
      <c r="G40" s="46" t="s">
        <v>417</v>
      </c>
      <c r="H40" s="47" t="s">
        <v>370</v>
      </c>
      <c r="I40" s="45" t="s">
        <v>794</v>
      </c>
      <c r="J40" s="47" t="s">
        <v>806</v>
      </c>
      <c r="K40" s="48" t="s">
        <v>3061</v>
      </c>
      <c r="L40" s="1320"/>
      <c r="M40" s="1323"/>
      <c r="N40" s="1317"/>
      <c r="O40" s="1320"/>
      <c r="P40" s="1097"/>
      <c r="Q40" s="1098"/>
      <c r="R40" s="202" t="s">
        <v>114</v>
      </c>
      <c r="S40" s="50"/>
      <c r="T40" s="51"/>
    </row>
    <row r="41" spans="1:20" x14ac:dyDescent="0.25">
      <c r="A41" s="22" t="e">
        <f t="shared" si="1"/>
        <v>#REF!</v>
      </c>
      <c r="B41" s="201">
        <f t="shared" si="0"/>
        <v>30</v>
      </c>
      <c r="C41" s="45" t="s">
        <v>1045</v>
      </c>
      <c r="D41" s="46" t="s">
        <v>44</v>
      </c>
      <c r="E41" s="45" t="s">
        <v>114</v>
      </c>
      <c r="F41" s="46" t="s">
        <v>435</v>
      </c>
      <c r="G41" s="46" t="s">
        <v>417</v>
      </c>
      <c r="H41" s="47" t="s">
        <v>431</v>
      </c>
      <c r="I41" s="45" t="s">
        <v>794</v>
      </c>
      <c r="J41" s="47" t="s">
        <v>806</v>
      </c>
      <c r="K41" s="48" t="s">
        <v>431</v>
      </c>
      <c r="L41" s="1320"/>
      <c r="M41" s="1323"/>
      <c r="N41" s="1317"/>
      <c r="O41" s="1320"/>
      <c r="P41" s="1097"/>
      <c r="Q41" s="1098"/>
      <c r="R41" s="202" t="s">
        <v>114</v>
      </c>
      <c r="S41" s="50"/>
      <c r="T41" s="51"/>
    </row>
    <row r="42" spans="1:20" x14ac:dyDescent="0.25">
      <c r="A42" s="22" t="e">
        <f t="shared" si="1"/>
        <v>#REF!</v>
      </c>
      <c r="B42" s="201">
        <f t="shared" si="0"/>
        <v>31</v>
      </c>
      <c r="C42" s="45" t="s">
        <v>1046</v>
      </c>
      <c r="D42" s="46" t="s">
        <v>44</v>
      </c>
      <c r="E42" s="45" t="s">
        <v>114</v>
      </c>
      <c r="F42" s="46" t="s">
        <v>435</v>
      </c>
      <c r="G42" s="46" t="s">
        <v>417</v>
      </c>
      <c r="H42" s="47" t="s">
        <v>426</v>
      </c>
      <c r="I42" s="45" t="s">
        <v>794</v>
      </c>
      <c r="J42" s="47" t="s">
        <v>806</v>
      </c>
      <c r="K42" s="48" t="s">
        <v>717</v>
      </c>
      <c r="L42" s="1327"/>
      <c r="M42" s="1329"/>
      <c r="N42" s="1331"/>
      <c r="O42" s="1327"/>
      <c r="P42" s="1070"/>
      <c r="Q42" s="1072"/>
      <c r="R42" s="202" t="s">
        <v>114</v>
      </c>
      <c r="S42" s="50"/>
      <c r="T42" s="51"/>
    </row>
    <row r="43" spans="1:20" x14ac:dyDescent="0.25">
      <c r="A43" s="22" t="e">
        <f t="shared" si="1"/>
        <v>#REF!</v>
      </c>
      <c r="B43" s="201">
        <f t="shared" si="0"/>
        <v>32</v>
      </c>
      <c r="C43" s="45" t="s">
        <v>1047</v>
      </c>
      <c r="D43" s="46" t="s">
        <v>44</v>
      </c>
      <c r="E43" s="45" t="s">
        <v>34</v>
      </c>
      <c r="F43" s="46" t="s">
        <v>435</v>
      </c>
      <c r="G43" s="46" t="s">
        <v>417</v>
      </c>
      <c r="H43" s="47" t="s">
        <v>719</v>
      </c>
      <c r="I43" s="45" t="s">
        <v>794</v>
      </c>
      <c r="J43" s="47" t="s">
        <v>806</v>
      </c>
      <c r="K43" s="48" t="s">
        <v>720</v>
      </c>
      <c r="L43" s="1332">
        <v>7.1689999999999996</v>
      </c>
      <c r="M43" s="1333"/>
      <c r="N43" s="1325"/>
      <c r="O43" s="1332">
        <v>1.4339999999999999</v>
      </c>
      <c r="P43" s="1069"/>
      <c r="Q43" s="1071"/>
      <c r="R43" s="202" t="s">
        <v>34</v>
      </c>
      <c r="S43" s="50"/>
      <c r="T43" s="51"/>
    </row>
    <row r="44" spans="1:20" x14ac:dyDescent="0.25">
      <c r="A44" s="22" t="e">
        <f t="shared" si="1"/>
        <v>#REF!</v>
      </c>
      <c r="B44" s="201">
        <f t="shared" si="0"/>
        <v>33</v>
      </c>
      <c r="C44" s="45" t="s">
        <v>1048</v>
      </c>
      <c r="D44" s="46" t="s">
        <v>44</v>
      </c>
      <c r="E44" s="45" t="s">
        <v>34</v>
      </c>
      <c r="F44" s="46" t="s">
        <v>435</v>
      </c>
      <c r="G44" s="46" t="s">
        <v>417</v>
      </c>
      <c r="H44" s="47" t="s">
        <v>767</v>
      </c>
      <c r="I44" s="45" t="s">
        <v>794</v>
      </c>
      <c r="J44" s="47" t="s">
        <v>806</v>
      </c>
      <c r="K44" s="48" t="s">
        <v>767</v>
      </c>
      <c r="L44" s="1320"/>
      <c r="M44" s="1323"/>
      <c r="N44" s="1317"/>
      <c r="O44" s="1320"/>
      <c r="P44" s="1097"/>
      <c r="Q44" s="1098"/>
      <c r="R44" s="202" t="s">
        <v>34</v>
      </c>
      <c r="S44" s="50"/>
      <c r="T44" s="51"/>
    </row>
    <row r="45" spans="1:20" x14ac:dyDescent="0.25">
      <c r="A45" s="22" t="e">
        <f t="shared" si="1"/>
        <v>#REF!</v>
      </c>
      <c r="B45" s="201">
        <f t="shared" si="0"/>
        <v>34</v>
      </c>
      <c r="C45" s="45" t="s">
        <v>1049</v>
      </c>
      <c r="D45" s="46" t="s">
        <v>44</v>
      </c>
      <c r="E45" s="45" t="s">
        <v>34</v>
      </c>
      <c r="F45" s="46" t="s">
        <v>435</v>
      </c>
      <c r="G45" s="46" t="s">
        <v>417</v>
      </c>
      <c r="H45" s="47" t="s">
        <v>634</v>
      </c>
      <c r="I45" s="45" t="s">
        <v>794</v>
      </c>
      <c r="J45" s="47" t="s">
        <v>806</v>
      </c>
      <c r="K45" s="48" t="s">
        <v>634</v>
      </c>
      <c r="L45" s="1320"/>
      <c r="M45" s="1323"/>
      <c r="N45" s="1317"/>
      <c r="O45" s="1320"/>
      <c r="P45" s="1097"/>
      <c r="Q45" s="1098"/>
      <c r="R45" s="202" t="s">
        <v>34</v>
      </c>
      <c r="S45" s="50"/>
      <c r="T45" s="51"/>
    </row>
    <row r="46" spans="1:20" ht="37.5" customHeight="1" x14ac:dyDescent="0.25">
      <c r="A46" s="22" t="e">
        <f t="shared" si="1"/>
        <v>#REF!</v>
      </c>
      <c r="B46" s="201">
        <f t="shared" si="0"/>
        <v>35</v>
      </c>
      <c r="C46" s="45" t="s">
        <v>1050</v>
      </c>
      <c r="D46" s="46" t="s">
        <v>44</v>
      </c>
      <c r="E46" s="45" t="s">
        <v>34</v>
      </c>
      <c r="F46" s="46" t="s">
        <v>435</v>
      </c>
      <c r="G46" s="46" t="s">
        <v>417</v>
      </c>
      <c r="H46" s="47" t="s">
        <v>370</v>
      </c>
      <c r="I46" s="45" t="s">
        <v>794</v>
      </c>
      <c r="J46" s="47" t="s">
        <v>806</v>
      </c>
      <c r="K46" s="71" t="s">
        <v>3062</v>
      </c>
      <c r="L46" s="1320"/>
      <c r="M46" s="1323"/>
      <c r="N46" s="1317"/>
      <c r="O46" s="1320"/>
      <c r="P46" s="1097"/>
      <c r="Q46" s="1098"/>
      <c r="R46" s="202" t="s">
        <v>34</v>
      </c>
      <c r="S46" s="50"/>
      <c r="T46" s="51"/>
    </row>
    <row r="47" spans="1:20" x14ac:dyDescent="0.25">
      <c r="A47" s="22" t="e">
        <f t="shared" si="1"/>
        <v>#REF!</v>
      </c>
      <c r="B47" s="201">
        <f t="shared" si="0"/>
        <v>36</v>
      </c>
      <c r="C47" s="45" t="s">
        <v>1051</v>
      </c>
      <c r="D47" s="46" t="s">
        <v>44</v>
      </c>
      <c r="E47" s="45" t="s">
        <v>34</v>
      </c>
      <c r="F47" s="46" t="s">
        <v>435</v>
      </c>
      <c r="G47" s="46" t="s">
        <v>417</v>
      </c>
      <c r="H47" s="47" t="s">
        <v>765</v>
      </c>
      <c r="I47" s="45" t="s">
        <v>794</v>
      </c>
      <c r="J47" s="47" t="s">
        <v>806</v>
      </c>
      <c r="K47" s="48" t="s">
        <v>1052</v>
      </c>
      <c r="L47" s="1327"/>
      <c r="M47" s="1329"/>
      <c r="N47" s="1331"/>
      <c r="O47" s="1327"/>
      <c r="P47" s="1070"/>
      <c r="Q47" s="1072"/>
      <c r="R47" s="202" t="s">
        <v>34</v>
      </c>
      <c r="S47" s="50"/>
      <c r="T47" s="51"/>
    </row>
    <row r="48" spans="1:20" x14ac:dyDescent="0.25">
      <c r="A48" s="22" t="e">
        <f t="shared" si="1"/>
        <v>#REF!</v>
      </c>
      <c r="B48" s="201">
        <f t="shared" si="0"/>
        <v>37</v>
      </c>
      <c r="C48" s="45" t="s">
        <v>1053</v>
      </c>
      <c r="D48" s="46" t="s">
        <v>44</v>
      </c>
      <c r="E48" s="45" t="s">
        <v>34</v>
      </c>
      <c r="F48" s="46" t="s">
        <v>435</v>
      </c>
      <c r="G48" s="46" t="s">
        <v>417</v>
      </c>
      <c r="H48" s="47" t="s">
        <v>730</v>
      </c>
      <c r="I48" s="72">
        <v>41640</v>
      </c>
      <c r="J48" s="47" t="s">
        <v>806</v>
      </c>
      <c r="K48" s="48" t="s">
        <v>730</v>
      </c>
      <c r="L48" s="209">
        <v>0.11899999999999999</v>
      </c>
      <c r="M48" s="204"/>
      <c r="N48" s="208"/>
      <c r="O48" s="209">
        <v>2.4E-2</v>
      </c>
      <c r="P48" s="49"/>
      <c r="Q48" s="210"/>
      <c r="R48" s="202" t="s">
        <v>34</v>
      </c>
      <c r="S48" s="50"/>
      <c r="T48" s="51"/>
    </row>
    <row r="49" spans="1:27" x14ac:dyDescent="0.25">
      <c r="A49" s="22" t="e">
        <f>+#REF!+7</f>
        <v>#REF!</v>
      </c>
      <c r="B49" s="201">
        <f t="shared" si="0"/>
        <v>38</v>
      </c>
      <c r="C49" s="45" t="s">
        <v>1054</v>
      </c>
      <c r="D49" s="46" t="s">
        <v>44</v>
      </c>
      <c r="E49" s="45" t="s">
        <v>144</v>
      </c>
      <c r="F49" s="46" t="s">
        <v>435</v>
      </c>
      <c r="G49" s="46" t="s">
        <v>417</v>
      </c>
      <c r="H49" s="47" t="s">
        <v>445</v>
      </c>
      <c r="I49" s="45" t="s">
        <v>794</v>
      </c>
      <c r="J49" s="47" t="s">
        <v>806</v>
      </c>
      <c r="K49" s="48" t="s">
        <v>3063</v>
      </c>
      <c r="L49" s="209">
        <v>1.2E-2</v>
      </c>
      <c r="M49" s="204"/>
      <c r="N49" s="208"/>
      <c r="O49" s="209">
        <v>2E-3</v>
      </c>
      <c r="P49" s="49"/>
      <c r="Q49" s="210"/>
      <c r="R49" s="202" t="s">
        <v>144</v>
      </c>
      <c r="S49" s="50"/>
      <c r="T49" s="51"/>
    </row>
    <row r="50" spans="1:27" x14ac:dyDescent="0.25">
      <c r="A50" s="22" t="e">
        <f t="shared" si="1"/>
        <v>#REF!</v>
      </c>
      <c r="B50" s="201">
        <f t="shared" si="0"/>
        <v>39</v>
      </c>
      <c r="C50" s="45" t="s">
        <v>1055</v>
      </c>
      <c r="D50" s="46" t="s">
        <v>44</v>
      </c>
      <c r="E50" s="45" t="s">
        <v>318</v>
      </c>
      <c r="F50" s="46" t="s">
        <v>416</v>
      </c>
      <c r="G50" s="46" t="s">
        <v>558</v>
      </c>
      <c r="H50" s="47" t="s">
        <v>454</v>
      </c>
      <c r="I50" s="72">
        <v>42339</v>
      </c>
      <c r="J50" s="73">
        <v>43799</v>
      </c>
      <c r="K50" s="48" t="s">
        <v>3064</v>
      </c>
      <c r="L50" s="209">
        <v>1.2</v>
      </c>
      <c r="M50" s="204"/>
      <c r="N50" s="208"/>
      <c r="O50" s="209">
        <v>0</v>
      </c>
      <c r="P50" s="49"/>
      <c r="Q50" s="210"/>
      <c r="R50" s="202" t="s">
        <v>318</v>
      </c>
      <c r="S50" s="50"/>
      <c r="T50" s="51"/>
    </row>
    <row r="51" spans="1:27" ht="5.25" customHeight="1" thickBot="1" x14ac:dyDescent="0.3">
      <c r="A51" s="4"/>
      <c r="B51" s="59"/>
      <c r="C51" s="60"/>
      <c r="D51" s="60"/>
      <c r="E51" s="60"/>
      <c r="F51" s="61"/>
      <c r="G51" s="61"/>
      <c r="H51" s="62"/>
      <c r="I51" s="61"/>
      <c r="J51" s="62"/>
      <c r="K51" s="63"/>
      <c r="L51" s="64"/>
      <c r="M51" s="65"/>
      <c r="N51" s="65"/>
      <c r="O51" s="64"/>
      <c r="P51" s="65"/>
      <c r="Q51" s="65"/>
      <c r="R51" s="62"/>
      <c r="S51" s="7"/>
    </row>
    <row r="52" spans="1:27" ht="15.75" thickTop="1" x14ac:dyDescent="0.25">
      <c r="A52" s="4"/>
      <c r="B52" s="7" t="s">
        <v>3272</v>
      </c>
      <c r="C52" s="7"/>
      <c r="D52" s="7"/>
      <c r="E52" s="7"/>
      <c r="F52" s="7"/>
      <c r="G52" s="7"/>
      <c r="H52" s="7"/>
      <c r="I52" s="7"/>
      <c r="J52" s="7"/>
      <c r="K52" s="9"/>
      <c r="L52" s="66"/>
      <c r="M52" s="67"/>
      <c r="N52" s="67"/>
      <c r="O52" s="66"/>
      <c r="P52" s="67"/>
      <c r="Q52" s="67"/>
      <c r="R52" s="7"/>
      <c r="S52" s="7"/>
      <c r="T52" s="7"/>
      <c r="U52" s="7"/>
      <c r="V52" s="7"/>
      <c r="W52" s="7"/>
      <c r="X52" s="7"/>
      <c r="Y52" s="7"/>
      <c r="Z52" s="7"/>
      <c r="AA52" s="7"/>
    </row>
    <row r="53" spans="1:27" x14ac:dyDescent="0.25">
      <c r="A53" s="4"/>
      <c r="B53" s="13" t="s">
        <v>411</v>
      </c>
      <c r="C53" s="7"/>
      <c r="D53" s="7"/>
      <c r="E53" s="7"/>
      <c r="F53" s="7"/>
      <c r="G53" s="7"/>
      <c r="H53" s="7"/>
      <c r="I53" s="7"/>
      <c r="J53" s="7"/>
      <c r="K53" s="9"/>
      <c r="L53" s="68"/>
      <c r="M53" s="9"/>
      <c r="N53" s="9"/>
      <c r="O53" s="68"/>
      <c r="P53" s="9"/>
      <c r="Q53" s="9"/>
      <c r="R53" s="7"/>
      <c r="S53" s="7"/>
      <c r="T53" s="7"/>
      <c r="U53" s="7"/>
      <c r="V53" s="7"/>
      <c r="W53" s="7"/>
      <c r="X53" s="7"/>
      <c r="Y53" s="7"/>
      <c r="Z53" s="7"/>
      <c r="AA53" s="7"/>
    </row>
    <row r="54" spans="1:27" x14ac:dyDescent="0.25">
      <c r="A54" s="4"/>
      <c r="B54" s="7" t="s">
        <v>412</v>
      </c>
      <c r="C54" s="7"/>
      <c r="D54" s="7"/>
      <c r="E54" s="7"/>
      <c r="F54" s="7"/>
      <c r="G54" s="7"/>
      <c r="H54" s="7"/>
      <c r="I54" s="7"/>
      <c r="J54" s="7"/>
      <c r="K54" s="9"/>
      <c r="L54" s="68"/>
      <c r="M54" s="9"/>
      <c r="N54" s="9"/>
      <c r="O54" s="68"/>
      <c r="P54" s="9"/>
      <c r="Q54" s="9"/>
      <c r="R54" s="7"/>
      <c r="S54" s="7"/>
      <c r="T54" s="7"/>
      <c r="U54" s="7"/>
      <c r="V54" s="7"/>
      <c r="W54" s="7"/>
      <c r="X54" s="7"/>
      <c r="Y54" s="7"/>
      <c r="Z54" s="7"/>
      <c r="AA54" s="7"/>
    </row>
    <row r="55" spans="1:27" x14ac:dyDescent="0.25">
      <c r="A55" s="4"/>
      <c r="B55" s="7" t="s">
        <v>413</v>
      </c>
      <c r="C55" s="7"/>
      <c r="D55" s="7"/>
      <c r="E55" s="7"/>
      <c r="F55" s="7"/>
      <c r="G55" s="7"/>
      <c r="H55" s="7"/>
      <c r="I55" s="7"/>
      <c r="J55" s="7"/>
      <c r="K55" s="9"/>
      <c r="L55" s="68"/>
      <c r="M55" s="9"/>
      <c r="N55" s="9"/>
      <c r="O55" s="68"/>
      <c r="P55" s="9"/>
      <c r="Q55" s="9"/>
      <c r="R55" s="7"/>
      <c r="S55" s="7"/>
      <c r="T55" s="7"/>
      <c r="U55" s="7"/>
      <c r="V55" s="7"/>
      <c r="W55" s="7"/>
      <c r="X55" s="7"/>
      <c r="Y55" s="7"/>
      <c r="Z55" s="7"/>
      <c r="AA55" s="7"/>
    </row>
    <row r="56" spans="1:27" x14ac:dyDescent="0.25">
      <c r="A56" s="4"/>
      <c r="B56" s="7" t="s">
        <v>414</v>
      </c>
      <c r="C56" s="7"/>
      <c r="D56" s="7"/>
      <c r="E56" s="7"/>
      <c r="F56" s="7"/>
      <c r="G56" s="7"/>
      <c r="H56" s="7"/>
      <c r="I56" s="7"/>
      <c r="J56" s="7"/>
      <c r="K56" s="9"/>
      <c r="L56" s="68"/>
      <c r="M56" s="9"/>
      <c r="N56" s="9"/>
      <c r="O56" s="68"/>
      <c r="P56" s="9"/>
      <c r="Q56" s="9"/>
      <c r="R56" s="7"/>
      <c r="S56" s="7"/>
      <c r="T56" s="7"/>
      <c r="U56" s="7"/>
      <c r="V56" s="7"/>
      <c r="W56" s="7"/>
      <c r="X56" s="7"/>
      <c r="Y56" s="7"/>
      <c r="Z56" s="7"/>
      <c r="AA56" s="7"/>
    </row>
    <row r="57" spans="1:27" x14ac:dyDescent="0.25">
      <c r="A57" s="4"/>
      <c r="B57" s="7"/>
      <c r="E57" s="7"/>
      <c r="F57" s="7"/>
      <c r="G57" s="7"/>
      <c r="H57" s="7"/>
      <c r="I57" s="7"/>
      <c r="J57" s="7"/>
      <c r="K57" s="9"/>
      <c r="L57" s="68"/>
      <c r="M57" s="9"/>
      <c r="N57" s="9"/>
      <c r="O57" s="68"/>
      <c r="P57" s="9"/>
      <c r="Q57" s="9"/>
      <c r="R57" s="7"/>
      <c r="S57" s="7"/>
      <c r="T57" s="7"/>
      <c r="U57" s="7"/>
      <c r="V57" s="7"/>
      <c r="W57" s="7"/>
      <c r="X57" s="7"/>
      <c r="Y57" s="7"/>
      <c r="Z57" s="7"/>
      <c r="AA57" s="7"/>
    </row>
    <row r="65" ht="6.75" customHeight="1" x14ac:dyDescent="0.25"/>
  </sheetData>
  <sheetProtection formatCells="0" sort="0" autoFilter="0"/>
  <autoFilter ref="B11:Q50" xr:uid="{00000000-0009-0000-0000-00002C000000}"/>
  <mergeCells count="33">
    <mergeCell ref="Q43:Q47"/>
    <mergeCell ref="L35:L42"/>
    <mergeCell ref="M35:M42"/>
    <mergeCell ref="N35:N42"/>
    <mergeCell ref="O35:O42"/>
    <mergeCell ref="P35:P42"/>
    <mergeCell ref="Q35:Q42"/>
    <mergeCell ref="L43:L47"/>
    <mergeCell ref="M43:M47"/>
    <mergeCell ref="N43:N47"/>
    <mergeCell ref="O43:O47"/>
    <mergeCell ref="P43:P47"/>
    <mergeCell ref="Q25:Q34"/>
    <mergeCell ref="L12:L16"/>
    <mergeCell ref="M12:M16"/>
    <mergeCell ref="N12:N16"/>
    <mergeCell ref="O12:O16"/>
    <mergeCell ref="P12:P16"/>
    <mergeCell ref="Q12:Q16"/>
    <mergeCell ref="L25:L34"/>
    <mergeCell ref="M25:M34"/>
    <mergeCell ref="N25:N34"/>
    <mergeCell ref="O25:O34"/>
    <mergeCell ref="P25:P34"/>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6:F8" xr:uid="{00000000-0002-0000-2C00-000000000000}"/>
  </dataValidations>
  <pageMargins left="0.51" right="0.19685039370078741" top="0.59055118110236227" bottom="0.35433070866141736" header="0.31496062992125984" footer="0.43307086614173229"/>
  <pageSetup paperSize="9" scale="43" orientation="landscape"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15</vt:i4>
      </vt:variant>
    </vt:vector>
  </HeadingPairs>
  <TitlesOfParts>
    <vt:vector size="62" baseType="lpstr">
      <vt:lpstr>BASE</vt:lpstr>
      <vt:lpstr>REPORTE</vt:lpstr>
      <vt:lpstr>EMPRESAS</vt:lpstr>
      <vt:lpstr>AIPSA</vt:lpstr>
      <vt:lpstr>AGROAURORA</vt:lpstr>
      <vt:lpstr>AGROINDUSTRIAS SAN JACINTO</vt:lpstr>
      <vt:lpstr>BIOENERGIA DEL CHIRA S.A.</vt:lpstr>
      <vt:lpstr>EEOLICA</vt:lpstr>
      <vt:lpstr>ATRIA ENERGIA</vt:lpstr>
      <vt:lpstr>CELEPSA</vt:lpstr>
      <vt:lpstr>CELEPSA RENOVABLES</vt:lpstr>
      <vt:lpstr>CHINANGO</vt:lpstr>
      <vt:lpstr>COLCA SOLAR</vt:lpstr>
      <vt:lpstr>EGASA</vt:lpstr>
      <vt:lpstr>EGEJUNIN</vt:lpstr>
      <vt:lpstr>ELECTRICA STA ROSA</vt:lpstr>
      <vt:lpstr>EGEMSA</vt:lpstr>
      <vt:lpstr>EGESUR</vt:lpstr>
      <vt:lpstr>EGHUALLAGA</vt:lpstr>
      <vt:lpstr>ELECTROPERU</vt:lpstr>
      <vt:lpstr>ELECTR_STA_ANA</vt:lpstr>
      <vt:lpstr>ENEL PERU</vt:lpstr>
      <vt:lpstr>ENEL PIURA</vt:lpstr>
      <vt:lpstr>ENGIE</vt:lpstr>
      <vt:lpstr>EMPRESA ELECTRICA RIO DOBLE</vt:lpstr>
      <vt:lpstr>FENIX POWER</vt:lpstr>
      <vt:lpstr>HUANZA</vt:lpstr>
      <vt:lpstr>HUANCHOR</vt:lpstr>
      <vt:lpstr>HUAURA POWER</vt:lpstr>
      <vt:lpstr>HIDROELECTRICA_STA_CRUZ</vt:lpstr>
      <vt:lpstr>HUAURA_POWER</vt:lpstr>
      <vt:lpstr>INLAND ENERGY</vt:lpstr>
      <vt:lpstr>KALLPA GENERACIÓN</vt:lpstr>
      <vt:lpstr>LA VIRGEN</vt:lpstr>
      <vt:lpstr>ORAZUL ENERGY</vt:lpstr>
      <vt:lpstr>PE_TRES HERMANAS</vt:lpstr>
      <vt:lpstr>PARQUE EOLICO TRES HERMANA</vt:lpstr>
      <vt:lpstr>SAN GABAN</vt:lpstr>
      <vt:lpstr>SDF</vt:lpstr>
      <vt:lpstr>SHOUGESA</vt:lpstr>
      <vt:lpstr>STATKRAFT</vt:lpstr>
      <vt:lpstr>TERMOCHILCA</vt:lpstr>
      <vt:lpstr>TERMOSELVA</vt:lpstr>
      <vt:lpstr>MINERACERROVERDE</vt:lpstr>
      <vt:lpstr>ENEL DISTRIBUCIÓN</vt:lpstr>
      <vt:lpstr>FENIX_P</vt:lpstr>
      <vt:lpstr>SAN_GABAN</vt:lpstr>
      <vt:lpstr>'BIOENERGIA DEL CHIRA S.A.'!Área_de_impresión</vt:lpstr>
      <vt:lpstr>EEOLICA!Área_de_impresión</vt:lpstr>
      <vt:lpstr>EGEJUNIN!Área_de_impresión</vt:lpstr>
      <vt:lpstr>ELECTR_STA_ANA!Área_de_impresión</vt:lpstr>
      <vt:lpstr>'ELECTRICA STA ROSA'!Área_de_impresión</vt:lpstr>
      <vt:lpstr>EMPRESAS!Área_de_impresión</vt:lpstr>
      <vt:lpstr>FENIX_P!Área_de_impresión</vt:lpstr>
      <vt:lpstr>HIDROELECTRICA_STA_CRUZ!Área_de_impresión</vt:lpstr>
      <vt:lpstr>HUAURA_POWER!Área_de_impresión</vt:lpstr>
      <vt:lpstr>'PE_TRES HERMANAS'!Área_de_impresión</vt:lpstr>
      <vt:lpstr>REPORTE!Área_de_impresión</vt:lpstr>
      <vt:lpstr>SAN_GABAN!Área_de_impresión</vt:lpstr>
      <vt:lpstr>BASE!BASEF</vt:lpstr>
      <vt:lpstr>BASE!DATOS</vt:lpstr>
      <vt:lpstr>BASE!DATOS1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Camila Ayllon</dc:creator>
  <cp:lastModifiedBy>William Quiroz</cp:lastModifiedBy>
  <cp:lastPrinted>2017-04-26T15:13:48Z</cp:lastPrinted>
  <dcterms:created xsi:type="dcterms:W3CDTF">2017-01-07T18:01:31Z</dcterms:created>
  <dcterms:modified xsi:type="dcterms:W3CDTF">2023-06-12T14:25:29Z</dcterms:modified>
</cp:coreProperties>
</file>